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Box\市町村財政課\G_財政指導\00G_002_010_公会計\R07年度\01_地方公会計の整備により得られるストック情報に関する調査について\07　総務省から分析欄記載依頼\03-5　結合作業\"/>
    </mc:Choice>
  </mc:AlternateContent>
  <bookViews>
    <workbookView xWindow="-120" yWindow="-120" windowWidth="20736" windowHeight="11160" tabRatio="752" firstSheet="9"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C36" i="10"/>
  <c r="BW35" i="10"/>
  <c r="BE35" i="10"/>
  <c r="C35" i="10"/>
  <c r="CO34" i="10"/>
  <c r="CO35" i="10" s="1"/>
  <c r="CO36" i="10" s="1"/>
  <c r="CO37" i="10" s="1"/>
  <c r="CO38" i="10" s="1"/>
  <c r="CO39" i="10" s="1"/>
  <c r="CO40" i="10" s="1"/>
  <c r="CO41" i="10" s="1"/>
  <c r="BW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<sst xmlns="http://schemas.openxmlformats.org/spreadsheetml/2006/main" count="1051" uniqueCount="567">
  <si>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</si>
  <si>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</si>
  <si>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</si>
  <si>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</si>
  <si>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</si>
  <si>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</si>
  <si>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</si>
  <si>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</si>
  <si>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</si>
  <si>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</si>
  <si>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</si>
  <si>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</si>
  <si>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</si>
  <si>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</si>
  <si>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</si>
  <si>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</si>
  <si>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</si>
  <si>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</si>
  <si>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</si>
  <si>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</si>
  <si>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</si>
  <si>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</si>
  <si>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</si>
  <si>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</si>
  <si>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</si>
  <si>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</si>
  <si>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</si>
  <si>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</si>
  <si>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</si>
  <si>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</si>
  <si>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</si>
  <si>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</si>
  <si>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</si>
  <si>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</si>
  <si>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</si>
  <si>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</si>
  <si>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</si>
  <si>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</si>
  <si>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</si>
  <si>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</si>
  <si>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</si>
  <si>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</si>
  <si>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</si>
  <si>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</si>
  <si>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</si>
  <si>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</si>
  <si>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</si>
  <si>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</si>
  <si>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</si>
  <si>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</si>
  <si>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</si>
  <si>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</si>
  <si>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</si>
  <si>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</si>
  <si>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</si>
  <si>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</si>
  <si>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</si>
  <si>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</si>
  <si>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</si>
  <si>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</si>
  <si>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</si>
  <si>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</si>
  <si>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</si>
  <si>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</si>
  <si>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</si>
  <si>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</si>
  <si>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</si>
  <si>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</si>
  <si>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</si>
  <si>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</si>
  <si>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</si>
  <si>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</si>
  <si>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</si>
  <si>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</si>
  <si>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</si>
  <si>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</si>
  <si>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</si>
  <si>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</si>
  <si>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</si>
  <si>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</si>
  <si>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</si>
  <si>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</si>
  <si>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</si>
  <si>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</si>
  <si>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</si>
  <si>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</si>
  <si>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</si>
  <si>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</si>
  <si>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</si>
  <si>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</si>
  <si>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</si>
  <si>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</si>
  <si>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</si>
  <si>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</si>
  <si>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矢吹町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</si>
  <si>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</si>
  <si>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</si>
  <si>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</si>
  <si>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</si>
  <si>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</si>
  <si>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</si>
  <si>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</si>
  <si>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</si>
  <si>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</si>
  <si>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</si>
  <si>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</si>
  <si>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</si>
  <si>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</si>
  <si>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</si>
  <si>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</si>
  <si>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</si>
  <si>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</si>
  <si>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</si>
  <si>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</si>
  <si>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</si>
  <si>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</si>
  <si>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</si>
  <si>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</si>
  <si>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</si>
  <si>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</si>
  <si>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</si>
  <si>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</si>
  <si>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</si>
  <si>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</si>
  <si>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</si>
  <si>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</si>
  <si>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</si>
  <si>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</si>
  <si>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</si>
  <si>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</si>
  <si>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</si>
  <si>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</si>
  <si>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</si>
  <si>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</si>
  <si>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</si>
  <si>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</si>
  <si>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</si>
  <si>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</si>
  <si>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</si>
  <si>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</si>
  <si>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</si>
  <si>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</si>
  <si>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</si>
  <si>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</si>
  <si>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</si>
  <si>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</si>
  <si>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</si>
  <si>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</si>
  <si>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</si>
  <si>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</si>
  <si>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</si>
  <si>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</si>
  <si>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</si>
  <si>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</si>
  <si>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</si>
  <si>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</si>
  <si>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</si>
  <si>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</si>
  <si>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</si>
  <si>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</si>
  <si>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</si>
  <si>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</si>
  <si>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</si>
  <si>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</si>
  <si>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</si>
  <si>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</si>
  <si>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</si>
  <si>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</si>
  <si>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</si>
  <si>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</si>
  <si>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</si>
  <si>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</si>
  <si>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</si>
  <si>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</si>
  <si>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</si>
  <si>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</si>
  <si>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</si>
  <si>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</si>
  <si>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</si>
  <si>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</si>
  <si>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</si>
  <si>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</si>
  <si>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</si>
  <si>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</si>
  <si>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</si>
  <si>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</si>
  <si>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</si>
  <si>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</si>
  <si>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</si>
  <si>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</si>
  <si>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</si>
  <si>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</si>
  <si>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</si>
  <si>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</si>
  <si>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</si>
  <si>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</si>
  <si>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</si>
  <si>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</si>
  <si>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</si>
  <si>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</si>
  <si>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</si>
  <si>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</si>
  <si>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</si>
  <si>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</si>
  <si>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福島県矢吹町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</si>
  <si>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</si>
  <si>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</si>
  <si>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</si>
  <si>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</si>
  <si>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</si>
  <si>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</si>
  <si>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</si>
  <si>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</si>
  <si>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</si>
  <si>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</si>
  <si>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</si>
  <si>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</si>
  <si>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</si>
  <si>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</si>
  <si>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</si>
  <si>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</si>
  <si>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</si>
  <si>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</si>
  <si>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</si>
  <si>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</si>
  <si>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</si>
  <si>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</si>
  <si>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</si>
  <si>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</si>
  <si>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</si>
  <si>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</si>
  <si>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</si>
  <si>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</si>
  <si>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</si>
  <si>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</si>
  <si>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</si>
  <si>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</si>
  <si>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</si>
  <si>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</si>
  <si>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</si>
  <si>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</si>
  <si>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</si>
  <si>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</si>
  <si>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</si>
  <si>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</si>
  <si>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</si>
  <si>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</si>
  <si>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</si>
  <si>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</si>
  <si>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</si>
  <si>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</si>
  <si>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</si>
  <si>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</si>
  <si>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</si>
  <si>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</si>
  <si>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</si>
  <si>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</si>
  <si>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</si>
  <si>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</si>
  <si>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</si>
  <si>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</si>
  <si>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</si>
  <si>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</si>
  <si>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</si>
  <si>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</si>
  <si>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</si>
  <si>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</si>
  <si>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</si>
  <si>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</si>
  <si>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</si>
  <si>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</si>
  <si>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</si>
  <si>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</si>
  <si>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</si>
  <si>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</si>
  <si>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</si>
  <si>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</si>
  <si>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</si>
  <si>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</si>
  <si>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</si>
  <si>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</si>
  <si>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</si>
  <si>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</si>
  <si>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</si>
  <si>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</si>
  <si>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</si>
  <si>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</si>
  <si>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</si>
  <si>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</si>
  <si>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</si>
  <si>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</si>
  <si>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</si>
  <si>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</si>
  <si>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</si>
  <si>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</si>
  <si>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</si>
  <si>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</si>
  <si>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</si>
  <si>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</si>
  <si>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</si>
  <si>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</si>
  <si>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</si>
  <si>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</si>
  <si>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</si>
  <si>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</si>
  <si>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</si>
  <si>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</si>
  <si>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</si>
  <si>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</si>
  <si>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</si>
  <si>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</si>
  <si>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</si>
  <si>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</si>
  <si>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</si>
  <si>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</si>
  <si>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</si>
  <si>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</si>
  <si>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</si>
  <si>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</si>
  <si>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</si>
  <si>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</si>
  <si>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</si>
  <si>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</si>
  <si>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</si>
  <si>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</si>
  <si>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</si>
  <si>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</si>
  <si>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</si>
  <si>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</si>
  <si>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</si>
  <si>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</si>
  <si>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</si>
  <si>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</si>
  <si>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</si>
  <si>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</si>
  <si>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</si>
  <si>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</si>
  <si>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</si>
  <si>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</si>
  <si>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</si>
  <si>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</si>
  <si>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</si>
  <si>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</si>
  <si>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</si>
  <si>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</si>
  <si>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</si>
  <si>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</si>
  <si>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</si>
  <si>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</si>
  <si>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</si>
  <si>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</si>
  <si>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</si>
  <si>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</si>
  <si>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</si>
  <si>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</si>
  <si>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福島県矢吹町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</si>
  <si>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</si>
  <si>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</si>
  <si>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</si>
  <si>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</si>
  <si>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</si>
  <si>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</si>
  <si>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</si>
  <si>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</si>
  <si>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</si>
  <si>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</si>
  <si>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</si>
  <si>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</si>
  <si>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</si>
  <si>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</si>
  <si>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</si>
  <si>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</si>
  <si>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</si>
  <si>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</si>
  <si>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</si>
  <si>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</si>
  <si>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</si>
  <si>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</si>
  <si>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</si>
  <si>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</si>
  <si>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</si>
  <si>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</si>
  <si>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</si>
  <si>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</si>
  <si>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</si>
  <si>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</si>
  <si>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</si>
  <si>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</si>
  <si>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</si>
  <si>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</si>
  <si>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</si>
  <si>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</si>
  <si>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</si>
  <si>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</si>
  <si>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</si>
  <si>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</si>
  <si>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</si>
  <si>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</si>
  <si>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</si>
  <si>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</si>
  <si>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</si>
  <si>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</si>
  <si>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</si>
  <si>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</si>
  <si>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</si>
  <si>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</si>
  <si>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</si>
  <si>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</si>
  <si>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</si>
  <si>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</si>
  <si>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</si>
  <si>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</si>
  <si>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</si>
  <si>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</si>
  <si>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</si>
  <si>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</si>
  <si>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</si>
  <si>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</si>
  <si>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</si>
  <si>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</si>
  <si>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</si>
  <si>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</si>
  <si>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</si>
  <si>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</si>
  <si>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</si>
  <si>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</si>
  <si>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</si>
  <si>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</si>
  <si>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</si>
  <si>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</si>
  <si>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</si>
  <si>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</si>
  <si>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</si>
  <si>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</si>
  <si>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</si>
  <si>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</si>
  <si>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</si>
  <si>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</si>
  <si>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</si>
  <si>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</si>
  <si>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</si>
  <si>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</si>
  <si>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</si>
  <si>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</si>
  <si>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</si>
  <si>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</si>
  <si>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</si>
  <si>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</si>
  <si>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</si>
  <si>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</si>
  <si>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</si>
  <si>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</si>
  <si>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</si>
  <si>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</si>
  <si>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</si>
  <si>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</si>
  <si>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</si>
  <si>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</si>
  <si>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</si>
  <si>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</si>
  <si>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</si>
  <si>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</si>
  <si>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</si>
  <si>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</si>
  <si>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</si>
  <si>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</si>
  <si>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</si>
  <si>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</si>
  <si>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</si>
  <si>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</si>
  <si>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</si>
  <si>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</si>
  <si>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</si>
  <si>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</si>
  <si>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</si>
  <si>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</si>
  <si>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</si>
  <si>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</si>
  <si>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</si>
  <si>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</si>
  <si>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</si>
  <si>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</si>
  <si>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</si>
  <si>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</si>
  <si>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</si>
  <si>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</si>
  <si>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</si>
  <si>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</si>
  <si>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</si>
  <si>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</si>
  <si>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</si>
  <si>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</si>
  <si>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</si>
  <si>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</si>
  <si>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</si>
  <si>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</si>
  <si>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</si>
  <si>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</si>
  <si>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</si>
  <si>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</si>
  <si>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</si>
  <si>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</si>
  <si>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</si>
  <si>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</si>
  <si>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</si>
  <si>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</si>
  <si>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</si>
  <si>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</si>
  <si>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</si>
  <si>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</si>
  <si>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</si>
  <si>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</si>
  <si>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</si>
  <si>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</si>
  <si>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</si>
  <si>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</si>
  <si>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</si>
  <si>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</si>
  <si>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</si>
  <si>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</si>
  <si>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</si>
  <si>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</si>
  <si>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</si>
  <si>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</si>
  <si>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</si>
  <si>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</si>
  <si>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</si>
  <si>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</si>
  <si>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</si>
  <si>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</si>
  <si>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</si>
  <si>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</si>
  <si>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6.46</t>
  </si>
  <si>
    <t>▲ 9.83</t>
  </si>
  <si>
    <t>▲ 6.05</t>
  </si>
  <si>
    <t>後期高齢者医療特別会計</t>
  </si>
  <si>
    <t>▲ 0.02</t>
  </si>
  <si>
    <t>水道事業会計</t>
  </si>
  <si>
    <t>一般会計</t>
  </si>
  <si>
    <t>下水道事業会計</t>
  </si>
  <si>
    <t>介護保険特別会計</t>
  </si>
  <si>
    <t>国民健康保険特別会計</t>
  </si>
  <si>
    <t>土地造成事業特別会計</t>
  </si>
  <si>
    <t>その他会計（赤字）</t>
  </si>
  <si>
    <t>その他会計（黒字）</t>
  </si>
  <si>
    <t>R01</t>
    <phoneticPr fontId="5"/>
  </si>
  <si>
    <t>R02</t>
    <phoneticPr fontId="5"/>
  </si>
  <si>
    <t>R03</t>
    <phoneticPr fontId="5"/>
  </si>
  <si>
    <t>R04</t>
    <phoneticPr fontId="5"/>
  </si>
  <si>
    <t>R05</t>
    <phoneticPr fontId="5"/>
  </si>
  <si>
    <t>白河地方土地開発公社</t>
    <phoneticPr fontId="2"/>
  </si>
  <si>
    <t>公共施設等整備基金</t>
    <rPh sb="0" eb="9">
      <t>コウキョウシセツトウセイビキキン</t>
    </rPh>
    <phoneticPr fontId="5"/>
  </si>
  <si>
    <t>子ども子育て支援基金</t>
    <rPh sb="0" eb="1">
      <t>コ</t>
    </rPh>
    <rPh sb="3" eb="5">
      <t>コソダ</t>
    </rPh>
    <rPh sb="6" eb="10">
      <t>シエンキキン</t>
    </rPh>
    <phoneticPr fontId="2"/>
  </si>
  <si>
    <t>ふるさとおもいやり基金</t>
    <rPh sb="9" eb="11">
      <t>キキン</t>
    </rPh>
    <phoneticPr fontId="2"/>
  </si>
  <si>
    <t>森林環境譲与税基金</t>
    <rPh sb="0" eb="6">
      <t>シンリンカンキョウジョウヨ</t>
    </rPh>
    <rPh sb="6" eb="9">
      <t>ゼイキキン</t>
    </rPh>
    <phoneticPr fontId="2"/>
  </si>
  <si>
    <t>企業版ふるさと納税基金</t>
    <rPh sb="0" eb="3">
      <t>キギョウバン</t>
    </rPh>
    <rPh sb="7" eb="9">
      <t>ノウゼイ</t>
    </rPh>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</si>
  <si>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</si>
  <si>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</si>
  <si>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し、将来負担比率は良くない状態であると捉えているが、一方で資産形成は行えていると捉えており、人口減少社会において今後も施設の大規模改修等を計画的に実施しながら、将来負担比率の予測を行い、資産の形成を実施していく必要があると考える。</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</si>
  <si>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</si>
  <si>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</si>
  <si>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</si>
  <si>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</si>
  <si>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</si>
  <si>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</si>
  <si>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経年比較では、将来負担比率、実質公債費比率共に改善傾向であり、今後２，３年は大規模な公共事業は計画していないため改善傾向が続くものと考えている。更なる、改善に向け地方債の一部の繰上償還及び国営かんがい排水事業の繰上償還を行うことで改善が見込める。</t>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</si>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</sst>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84459</c:v>
                </c:pt>
                <c:pt idx="2">
                  <c:v>74568</c:v>
                </c:pt>
                <c:pt idx="3">
                  <c:v>73693</c:v>
                </c:pt>
                <c:pt idx="4">
                  <c:v>79401</c:v>
                </c:pt>
              </c:numCache>
            </c:numRef>
          </c:val>
          <c:smooth val="0"/>
          <c:extLst>
            <c:ext xmlns:c16="http://schemas.microsoft.com/office/drawing/2014/chart" uri="{C3380CC4-5D6E-409C-BE32-E72D297353CC}">
              <c16:uniqueId val="{00000000-ACD9-4DEC-8294-568AF2A7C5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45450</c:v>
                </c:pt>
                <c:pt idx="1">
                  <c:v>111218</c:v>
                </c:pt>
                <c:pt idx="2">
                  <c:v>46483</c:v>
                </c:pt>
                <c:pt idx="3">
                  <c:v>58503</c:v>
                </c:pt>
                <c:pt idx="4">
                  <c:v>48595</c:v>
                </c:pt>
              </c:numCache>
            </c:numRef>
          </c:val>
          <c:smooth val="0"/>
          <c:extLst>
            <c:ext xmlns:c16="http://schemas.microsoft.com/office/drawing/2014/chart" uri="{C3380CC4-5D6E-409C-BE32-E72D297353CC}">
              <c16:uniqueId val="{00000001-ACD9-4DEC-8294-568AF2A7C5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12.06</c:v>
                </c:pt>
                <c:pt idx="1">
                  <c:v>6.11</c:v>
                </c:pt>
                <c:pt idx="2">
                  <c:v>8.34</c:v>
                </c:pt>
                <c:pt idx="3">
                  <c:v>4.46</c:v>
                </c:pt>
                <c:pt idx="4">
                  <c:v>3.47</c:v>
                </c:pt>
              </c:numCache>
            </c:numRef>
          </c:val>
          <c:extLst>
            <c:ext xmlns:c16="http://schemas.microsoft.com/office/drawing/2014/chart" uri="{C3380CC4-5D6E-409C-BE32-E72D297353CC}">
              <c16:uniqueId val="{00000000-B125-480D-B3DA-659B1F289E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17.84</c:v>
                </c:pt>
                <c:pt idx="1">
                  <c:v>21.85</c:v>
                </c:pt>
                <c:pt idx="2">
                  <c:v>23.34</c:v>
                </c:pt>
                <c:pt idx="3">
                  <c:v>21.51</c:v>
                </c:pt>
                <c:pt idx="4">
                  <c:v>16.600000000000001</c:v>
                </c:pt>
              </c:numCache>
            </c:numRef>
          </c:val>
          <c:extLst>
            <c:ext xmlns:c16="http://schemas.microsoft.com/office/drawing/2014/chart" uri="{C3380CC4-5D6E-409C-BE32-E72D297353CC}">
              <c16:uniqueId val="{00000001-B125-480D-B3DA-659B1F289E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10.039999999999999</c:v>
                </c:pt>
                <c:pt idx="1">
                  <c:v>-6.46</c:v>
                </c:pt>
                <c:pt idx="2">
                  <c:v>3.88</c:v>
                </c:pt>
                <c:pt idx="3">
                  <c:v>-9.83</c:v>
                </c:pt>
                <c:pt idx="4">
                  <c:v>-6.05</c:v>
                </c:pt>
              </c:numCache>
            </c:numRef>
          </c:val>
          <c:smooth val="0"/>
          <c:extLst>
            <c:ext xmlns:c16="http://schemas.microsoft.com/office/drawing/2014/chart" uri="{C3380CC4-5D6E-409C-BE32-E72D297353CC}">
              <c16:uniqueId val="{00000002-B125-480D-B3DA-659B1F289E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0.36</c:v>
                </c:pt>
                <c:pt idx="4">
                  <c:v>#N/A</c:v>
                </c:pt>
                <c:pt idx="5">
                  <c:v>0.41</c:v>
                </c:pt>
                <c:pt idx="6">
                  <c:v>0</c:v>
                </c:pt>
                <c:pt idx="7">
                  <c:v>0</c:v>
                </c:pt>
                <c:pt idx="8">
                  <c:v>0</c:v>
                </c:pt>
                <c:pt idx="9">
                  <c:v>0</c:v>
                </c:pt>
              </c:numCache>
            </c:numRef>
          </c:val>
          <c:extLst>
            <c:ext xmlns:c16="http://schemas.microsoft.com/office/drawing/2014/chart" uri="{C3380CC4-5D6E-409C-BE32-E72D297353CC}">
              <c16:uniqueId val="{00000000-FA7D-4DBE-B5C5-94C375548B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7D-4DBE-B5C5-94C375548BE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A7D-4DBE-B5C5-94C375548BE9}"/>
            </c:ext>
          </c:extLst>
        </c:ser>
        <c:ser>
          <c:idx val="3"/>
          <c:order val="3"/>
          <c:tx>
            <c:strRef>
              <c:f>データシート!$A$30</c:f>
              <c:strCache>
                <c:ptCount val="1"/>
                <c:pt idx="0">
                  <c:v>土地造成事業特別会計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A7D-4DBE-B5C5-94C375548BE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1.44</c:v>
                </c:pt>
                <c:pt idx="2">
                  <c:v>#N/A</c:v>
                </c:pt>
                <c:pt idx="3">
                  <c:v>0.73</c:v>
                </c:pt>
                <c:pt idx="4">
                  <c:v>#N/A</c:v>
                </c:pt>
                <c:pt idx="5">
                  <c:v>0.28000000000000003</c:v>
                </c:pt>
                <c:pt idx="6">
                  <c:v>#N/A</c:v>
                </c:pt>
                <c:pt idx="7">
                  <c:v>0.3</c:v>
                </c:pt>
                <c:pt idx="8">
                  <c:v>#N/A</c:v>
                </c:pt>
                <c:pt idx="9">
                  <c:v>0.14000000000000001</c:v>
                </c:pt>
              </c:numCache>
            </c:numRef>
          </c:val>
          <c:extLst>
            <c:ext xmlns:c16="http://schemas.microsoft.com/office/drawing/2014/chart" uri="{C3380CC4-5D6E-409C-BE32-E72D297353CC}">
              <c16:uniqueId val="{00000004-FA7D-4DBE-B5C5-94C375548BE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0.77</c:v>
                </c:pt>
                <c:pt idx="2">
                  <c:v>#N/A</c:v>
                </c:pt>
                <c:pt idx="3">
                  <c:v>1.1299999999999999</c:v>
                </c:pt>
                <c:pt idx="4">
                  <c:v>#N/A</c:v>
                </c:pt>
                <c:pt idx="5">
                  <c:v>1.37</c:v>
                </c:pt>
                <c:pt idx="6">
                  <c:v>#N/A</c:v>
                </c:pt>
                <c:pt idx="7">
                  <c:v>0.88</c:v>
                </c:pt>
                <c:pt idx="8">
                  <c:v>#N/A</c:v>
                </c:pt>
                <c:pt idx="9">
                  <c:v>0.26</c:v>
                </c:pt>
              </c:numCache>
            </c:numRef>
          </c:val>
          <c:extLst>
            <c:ext xmlns:c16="http://schemas.microsoft.com/office/drawing/2014/chart" uri="{C3380CC4-5D6E-409C-BE32-E72D297353CC}">
              <c16:uniqueId val="{00000005-FA7D-4DBE-B5C5-94C375548BE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1.1599999999999999</c:v>
                </c:pt>
                <c:pt idx="8">
                  <c:v>#N/A</c:v>
                </c:pt>
                <c:pt idx="9">
                  <c:v>1.58</c:v>
                </c:pt>
              </c:numCache>
            </c:numRef>
          </c:val>
          <c:extLst>
            <c:ext xmlns:c16="http://schemas.microsoft.com/office/drawing/2014/chart" uri="{C3380CC4-5D6E-409C-BE32-E72D297353CC}">
              <c16:uniqueId val="{00000006-FA7D-4DBE-B5C5-94C375548BE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12.06</c:v>
                </c:pt>
                <c:pt idx="2">
                  <c:v>#N/A</c:v>
                </c:pt>
                <c:pt idx="3">
                  <c:v>6.11</c:v>
                </c:pt>
                <c:pt idx="4">
                  <c:v>#N/A</c:v>
                </c:pt>
                <c:pt idx="5">
                  <c:v>8.34</c:v>
                </c:pt>
                <c:pt idx="6">
                  <c:v>#N/A</c:v>
                </c:pt>
                <c:pt idx="7">
                  <c:v>4.45</c:v>
                </c:pt>
                <c:pt idx="8">
                  <c:v>#N/A</c:v>
                </c:pt>
                <c:pt idx="9">
                  <c:v>3.47</c:v>
                </c:pt>
              </c:numCache>
            </c:numRef>
          </c:val>
          <c:extLst>
            <c:ext xmlns:c16="http://schemas.microsoft.com/office/drawing/2014/chart" uri="{C3380CC4-5D6E-409C-BE32-E72D297353CC}">
              <c16:uniqueId val="{00000007-FA7D-4DBE-B5C5-94C375548BE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7.95</c:v>
                </c:pt>
                <c:pt idx="2">
                  <c:v>#N/A</c:v>
                </c:pt>
                <c:pt idx="3">
                  <c:v>9.01</c:v>
                </c:pt>
                <c:pt idx="4">
                  <c:v>#N/A</c:v>
                </c:pt>
                <c:pt idx="5">
                  <c:v>9.48</c:v>
                </c:pt>
                <c:pt idx="6">
                  <c:v>#N/A</c:v>
                </c:pt>
                <c:pt idx="7">
                  <c:v>10.26</c:v>
                </c:pt>
                <c:pt idx="8">
                  <c:v>#N/A</c:v>
                </c:pt>
                <c:pt idx="9">
                  <c:v>11.18</c:v>
                </c:pt>
              </c:numCache>
            </c:numRef>
          </c:val>
          <c:extLst>
            <c:ext xmlns:c16="http://schemas.microsoft.com/office/drawing/2014/chart" uri="{C3380CC4-5D6E-409C-BE32-E72D297353CC}">
              <c16:uniqueId val="{00000008-FA7D-4DBE-B5C5-94C375548BE9}"/>
            </c:ext>
          </c:extLst>
        </c:ser>
        <c:ser>
          <c:idx val="9"/>
          <c:order val="9"/>
          <c:tx>
            <c:strRef>
              <c:f>データシート!$A$36</c:f>
              <c:strCache>
                <c:ptCount val="1"/>
                <c:pt idx="0">
                  <c:v>後期高齢者医療特別会計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c:v>
                </c:pt>
                <c:pt idx="2">
                  <c:v>#N/A</c:v>
                </c:pt>
                <c:pt idx="3">
                  <c:v>0</c:v>
                </c:pt>
                <c:pt idx="4">
                  <c:v>#N/A</c:v>
                </c:pt>
                <c:pt idx="5">
                  <c:v>0.01</c:v>
                </c:pt>
                <c:pt idx="6">
                  <c:v>#N/A</c:v>
                </c:pt>
                <c:pt idx="7">
                  <c:v>0.01</c:v>
                </c:pt>
                <c:pt idx="8">
                  <c:v>0.02</c:v>
                </c:pt>
                <c:pt idx="9">
                  <c:v>#N/A</c:v>
                </c:pt>
              </c:numCache>
            </c:numRef>
          </c:val>
          <c:extLst>
            <c:ext xmlns:c16="http://schemas.microsoft.com/office/drawing/2014/chart" uri="{C3380CC4-5D6E-409C-BE32-E72D297353CC}">
              <c16:uniqueId val="{00000009-FA7D-4DBE-B5C5-94C375548B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680</c:v>
                </c:pt>
                <c:pt idx="5">
                  <c:v>673</c:v>
                </c:pt>
                <c:pt idx="8">
                  <c:v>668</c:v>
                </c:pt>
                <c:pt idx="11">
                  <c:v>648</c:v>
                </c:pt>
                <c:pt idx="14">
                  <c:v>668</c:v>
                </c:pt>
              </c:numCache>
            </c:numRef>
          </c:val>
          <c:extLst>
            <c:ext xmlns:c16="http://schemas.microsoft.com/office/drawing/2014/chart" uri="{C3380CC4-5D6E-409C-BE32-E72D297353CC}">
              <c16:uniqueId val="{00000000-4D1D-4B90-B81E-FD3E46675E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1D-4B90-B81E-FD3E46675E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75</c:v>
                </c:pt>
                <c:pt idx="3">
                  <c:v>78</c:v>
                </c:pt>
                <c:pt idx="6">
                  <c:v>71</c:v>
                </c:pt>
                <c:pt idx="9">
                  <c:v>82</c:v>
                </c:pt>
                <c:pt idx="12">
                  <c:v>83</c:v>
                </c:pt>
              </c:numCache>
            </c:numRef>
          </c:val>
          <c:extLst>
            <c:ext xmlns:c16="http://schemas.microsoft.com/office/drawing/2014/chart" uri="{C3380CC4-5D6E-409C-BE32-E72D297353CC}">
              <c16:uniqueId val="{00000002-4D1D-4B90-B81E-FD3E46675E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c:v>
                </c:pt>
                <c:pt idx="3">
                  <c:v>10</c:v>
                </c:pt>
                <c:pt idx="6">
                  <c:v>14</c:v>
                </c:pt>
                <c:pt idx="9">
                  <c:v>15</c:v>
                </c:pt>
                <c:pt idx="12">
                  <c:v>13</c:v>
                </c:pt>
              </c:numCache>
            </c:numRef>
          </c:val>
          <c:extLst>
            <c:ext xmlns:c16="http://schemas.microsoft.com/office/drawing/2014/chart" uri="{C3380CC4-5D6E-409C-BE32-E72D297353CC}">
              <c16:uniqueId val="{00000003-4D1D-4B90-B81E-FD3E46675E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313</c:v>
                </c:pt>
                <c:pt idx="3">
                  <c:v>315</c:v>
                </c:pt>
                <c:pt idx="6">
                  <c:v>339</c:v>
                </c:pt>
                <c:pt idx="9">
                  <c:v>357</c:v>
                </c:pt>
                <c:pt idx="12">
                  <c:v>313</c:v>
                </c:pt>
              </c:numCache>
            </c:numRef>
          </c:val>
          <c:extLst>
            <c:ext xmlns:c16="http://schemas.microsoft.com/office/drawing/2014/chart" uri="{C3380CC4-5D6E-409C-BE32-E72D297353CC}">
              <c16:uniqueId val="{00000004-4D1D-4B90-B81E-FD3E46675E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1D-4B90-B81E-FD3E46675E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1D-4B90-B81E-FD3E46675E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725</c:v>
                </c:pt>
                <c:pt idx="3">
                  <c:v>728</c:v>
                </c:pt>
                <c:pt idx="6">
                  <c:v>720</c:v>
                </c:pt>
                <c:pt idx="9">
                  <c:v>727</c:v>
                </c:pt>
                <c:pt idx="12">
                  <c:v>713</c:v>
                </c:pt>
              </c:numCache>
            </c:numRef>
          </c:val>
          <c:extLst>
            <c:ext xmlns:c16="http://schemas.microsoft.com/office/drawing/2014/chart" uri="{C3380CC4-5D6E-409C-BE32-E72D297353CC}">
              <c16:uniqueId val="{00000007-4D1D-4B90-B81E-FD3E46675E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444</c:v>
                </c:pt>
                <c:pt idx="2">
                  <c:v>#N/A</c:v>
                </c:pt>
                <c:pt idx="3">
                  <c:v>#N/A</c:v>
                </c:pt>
                <c:pt idx="4">
                  <c:v>458</c:v>
                </c:pt>
                <c:pt idx="5">
                  <c:v>#N/A</c:v>
                </c:pt>
                <c:pt idx="6">
                  <c:v>#N/A</c:v>
                </c:pt>
                <c:pt idx="7">
                  <c:v>476</c:v>
                </c:pt>
                <c:pt idx="8">
                  <c:v>#N/A</c:v>
                </c:pt>
                <c:pt idx="9">
                  <c:v>#N/A</c:v>
                </c:pt>
                <c:pt idx="10">
                  <c:v>533</c:v>
                </c:pt>
                <c:pt idx="11">
                  <c:v>#N/A</c:v>
                </c:pt>
                <c:pt idx="12">
                  <c:v>#N/A</c:v>
                </c:pt>
                <c:pt idx="13">
                  <c:v>454</c:v>
                </c:pt>
                <c:pt idx="14">
                  <c:v>#N/A</c:v>
                </c:pt>
              </c:numCache>
            </c:numRef>
          </c:val>
          <c:smooth val="0"/>
          <c:extLst>
            <c:ext xmlns:c16="http://schemas.microsoft.com/office/drawing/2014/chart" uri="{C3380CC4-5D6E-409C-BE32-E72D297353CC}">
              <c16:uniqueId val="{00000008-4D1D-4B90-B81E-FD3E46675E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7481</c:v>
                </c:pt>
                <c:pt idx="5">
                  <c:v>7406</c:v>
                </c:pt>
                <c:pt idx="8">
                  <c:v>6970</c:v>
                </c:pt>
                <c:pt idx="11">
                  <c:v>6697</c:v>
                </c:pt>
                <c:pt idx="14">
                  <c:v>6332</c:v>
                </c:pt>
              </c:numCache>
            </c:numRef>
          </c:val>
          <c:extLst>
            <c:ext xmlns:c16="http://schemas.microsoft.com/office/drawing/2014/chart" uri="{C3380CC4-5D6E-409C-BE32-E72D297353CC}">
              <c16:uniqueId val="{00000000-DBDD-411A-8235-8A1CE759B1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227</c:v>
                </c:pt>
                <c:pt idx="5">
                  <c:v>204</c:v>
                </c:pt>
                <c:pt idx="8">
                  <c:v>195</c:v>
                </c:pt>
                <c:pt idx="11">
                  <c:v>172</c:v>
                </c:pt>
                <c:pt idx="14">
                  <c:v>176</c:v>
                </c:pt>
              </c:numCache>
            </c:numRef>
          </c:val>
          <c:extLst>
            <c:ext xmlns:c16="http://schemas.microsoft.com/office/drawing/2014/chart" uri="{C3380CC4-5D6E-409C-BE32-E72D297353CC}">
              <c16:uniqueId val="{00000001-DBDD-411A-8235-8A1CE759B1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1734</c:v>
                </c:pt>
                <c:pt idx="5">
                  <c:v>2025</c:v>
                </c:pt>
                <c:pt idx="8">
                  <c:v>2248</c:v>
                </c:pt>
                <c:pt idx="11">
                  <c:v>2045</c:v>
                </c:pt>
                <c:pt idx="14">
                  <c:v>1603</c:v>
                </c:pt>
              </c:numCache>
            </c:numRef>
          </c:val>
          <c:extLst>
            <c:ext xmlns:c16="http://schemas.microsoft.com/office/drawing/2014/chart" uri="{C3380CC4-5D6E-409C-BE32-E72D297353CC}">
              <c16:uniqueId val="{00000002-DBDD-411A-8235-8A1CE759B1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DD-411A-8235-8A1CE759B1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DD-411A-8235-8A1CE759B1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DD-411A-8235-8A1CE759B1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797</c:v>
                </c:pt>
                <c:pt idx="3">
                  <c:v>795</c:v>
                </c:pt>
                <c:pt idx="6">
                  <c:v>751</c:v>
                </c:pt>
                <c:pt idx="9">
                  <c:v>716</c:v>
                </c:pt>
                <c:pt idx="12">
                  <c:v>742</c:v>
                </c:pt>
              </c:numCache>
            </c:numRef>
          </c:val>
          <c:extLst>
            <c:ext xmlns:c16="http://schemas.microsoft.com/office/drawing/2014/chart" uri="{C3380CC4-5D6E-409C-BE32-E72D297353CC}">
              <c16:uniqueId val="{00000006-DBDD-411A-8235-8A1CE759B1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70</c:v>
                </c:pt>
                <c:pt idx="3">
                  <c:v>83</c:v>
                </c:pt>
                <c:pt idx="6">
                  <c:v>76</c:v>
                </c:pt>
                <c:pt idx="9">
                  <c:v>65</c:v>
                </c:pt>
                <c:pt idx="12">
                  <c:v>61</c:v>
                </c:pt>
              </c:numCache>
            </c:numRef>
          </c:val>
          <c:extLst>
            <c:ext xmlns:c16="http://schemas.microsoft.com/office/drawing/2014/chart" uri="{C3380CC4-5D6E-409C-BE32-E72D297353CC}">
              <c16:uniqueId val="{00000007-DBDD-411A-8235-8A1CE759B1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3709</c:v>
                </c:pt>
                <c:pt idx="3">
                  <c:v>3612</c:v>
                </c:pt>
                <c:pt idx="6">
                  <c:v>3145</c:v>
                </c:pt>
                <c:pt idx="9">
                  <c:v>2865</c:v>
                </c:pt>
                <c:pt idx="12">
                  <c:v>2489</c:v>
                </c:pt>
              </c:numCache>
            </c:numRef>
          </c:val>
          <c:extLst>
            <c:ext xmlns:c16="http://schemas.microsoft.com/office/drawing/2014/chart" uri="{C3380CC4-5D6E-409C-BE32-E72D297353CC}">
              <c16:uniqueId val="{00000008-DBDD-411A-8235-8A1CE759B1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985</c:v>
                </c:pt>
                <c:pt idx="3">
                  <c:v>684</c:v>
                </c:pt>
                <c:pt idx="6">
                  <c:v>637</c:v>
                </c:pt>
                <c:pt idx="9">
                  <c:v>590</c:v>
                </c:pt>
                <c:pt idx="12">
                  <c:v>543</c:v>
                </c:pt>
              </c:numCache>
            </c:numRef>
          </c:val>
          <c:extLst>
            <c:ext xmlns:c16="http://schemas.microsoft.com/office/drawing/2014/chart" uri="{C3380CC4-5D6E-409C-BE32-E72D297353CC}">
              <c16:uniqueId val="{00000009-DBDD-411A-8235-8A1CE759B1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7870</c:v>
                </c:pt>
                <c:pt idx="3">
                  <c:v>8078</c:v>
                </c:pt>
                <c:pt idx="6">
                  <c:v>8007</c:v>
                </c:pt>
                <c:pt idx="9">
                  <c:v>7774</c:v>
                </c:pt>
                <c:pt idx="12">
                  <c:v>7475</c:v>
                </c:pt>
              </c:numCache>
            </c:numRef>
          </c:val>
          <c:extLst>
            <c:ext xmlns:c16="http://schemas.microsoft.com/office/drawing/2014/chart" uri="{C3380CC4-5D6E-409C-BE32-E72D297353CC}">
              <c16:uniqueId val="{0000000A-DBDD-411A-8235-8A1CE759B1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3990</c:v>
                </c:pt>
                <c:pt idx="2">
                  <c:v>#N/A</c:v>
                </c:pt>
                <c:pt idx="3">
                  <c:v>#N/A</c:v>
                </c:pt>
                <c:pt idx="4">
                  <c:v>3618</c:v>
                </c:pt>
                <c:pt idx="5">
                  <c:v>#N/A</c:v>
                </c:pt>
                <c:pt idx="6">
                  <c:v>#N/A</c:v>
                </c:pt>
                <c:pt idx="7">
                  <c:v>3204</c:v>
                </c:pt>
                <c:pt idx="8">
                  <c:v>#N/A</c:v>
                </c:pt>
                <c:pt idx="9">
                  <c:v>#N/A</c:v>
                </c:pt>
                <c:pt idx="10">
                  <c:v>3096</c:v>
                </c:pt>
                <c:pt idx="11">
                  <c:v>#N/A</c:v>
                </c:pt>
                <c:pt idx="12">
                  <c:v>#N/A</c:v>
                </c:pt>
                <c:pt idx="13">
                  <c:v>3199</c:v>
                </c:pt>
                <c:pt idx="14">
                  <c:v>#N/A</c:v>
                </c:pt>
              </c:numCache>
            </c:numRef>
          </c:val>
          <c:smooth val="0"/>
          <c:extLst>
            <c:ext xmlns:c16="http://schemas.microsoft.com/office/drawing/2014/chart" uri="{C3380CC4-5D6E-409C-BE32-E72D297353CC}">
              <c16:uniqueId val="{0000000B-DBDD-411A-8235-8A1CE759B1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1173</c:v>
                </c:pt>
                <c:pt idx="1">
                  <c:v>1054</c:v>
                </c:pt>
                <c:pt idx="2">
                  <c:v>838</c:v>
                </c:pt>
              </c:numCache>
            </c:numRef>
          </c:val>
          <c:extLst>
            <c:ext xmlns:c16="http://schemas.microsoft.com/office/drawing/2014/chart" uri="{C3380CC4-5D6E-409C-BE32-E72D297353CC}">
              <c16:uniqueId val="{00000000-24FB-45F8-BEFD-6D1B8434C7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95</c:v>
                </c:pt>
                <c:pt idx="1">
                  <c:v>61</c:v>
                </c:pt>
                <c:pt idx="2">
                  <c:v>61</c:v>
                </c:pt>
              </c:numCache>
            </c:numRef>
          </c:val>
          <c:extLst>
            <c:ext xmlns:c16="http://schemas.microsoft.com/office/drawing/2014/chart" uri="{C3380CC4-5D6E-409C-BE32-E72D297353CC}">
              <c16:uniqueId val="{00000001-24FB-45F8-BEFD-6D1B8434C7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533</c:v>
                </c:pt>
                <c:pt idx="1">
                  <c:v>478</c:v>
                </c:pt>
                <c:pt idx="2">
                  <c:v>302</c:v>
                </c:pt>
              </c:numCache>
            </c:numRef>
          </c:val>
          <c:extLst>
            <c:ext xmlns:c16="http://schemas.microsoft.com/office/drawing/2014/chart" uri="{C3380CC4-5D6E-409C-BE32-E72D297353CC}">
              <c16:uniqueId val="{00000002-24FB-45F8-BEFD-6D1B8434C7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{C753CC61-3FDE-4EDF-88AC-404C1407E292}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657-48B5-BB51-D17026E2B1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{EB35C987-78FB-4789-881D-3D3F24A49280}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57-48B5-BB51-D17026E2B1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{3A0D16F8-AEFB-4978-BC0E-FFBA7A3D30A9}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57-48B5-BB51-D17026E2B1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{24A0A59F-7C47-4118-A71A-3670DA6DDEE6}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57-48B5-BB51-D17026E2B1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{C518FDAB-1066-450B-8F1F-170223F24ED4}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57-48B5-BB51-D17026E2B1AE}"/>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{D41ACD0A-8201-422C-8FE4-DBAD2EE37A87}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657-48B5-BB51-D17026E2B1AE}"/>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{3D4C8AF4-0FAB-4BBB-9C48-96CED789E64D}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657-48B5-BB51-D17026E2B1AE}"/>
                </c:ext>
              </c:extLst>
            </c:dLbl>
            <c:dLbl>
              <c:idx val="24"/>
              <c:layout>
                <c:manualLayout>
                  <c:x val="-2.2781639268639166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{BE74B017-6755-4A2B-A8BC-D2D9202A9618}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657-48B5-BB51-D17026E2B1AE}"/>
                </c:ext>
              </c:extLst>
            </c:dLbl>
            <c:dLbl>
              <c:idx val="32"/>
              <c:layout>
                <c:manualLayout>
                  <c:x val="-4.1249862031829287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{AA548725-E27C-4323-BA70-BC1294D45B0D}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657-48B5-BB51-D17026E2B1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52.8</c:v>
                </c:pt>
                <c:pt idx="8">
                  <c:v>50</c:v>
                </c:pt>
                <c:pt idx="16">
                  <c:v>51.3</c:v>
                </c:pt>
                <c:pt idx="24">
                  <c:v>54.4</c:v>
                </c:pt>
                <c:pt idx="32">
                  <c:v>54.7</c:v>
                </c:pt>
              </c:numCache>
            </c:numRef>
          </c:xVal>
          <c:yVal>
            <c:numRef>
              <c:f>公会計指標分析・財政指標組合せ分析表!$BP$51:$DC$51</c:f>
              <c:numCache>
                <c:formatCode>#,##0.0;"▲ "#,##0.0</c:formatCode>
                <c:ptCount val="40"/>
                <c:pt idx="0">
                  <c:v>103.7</c:v>
                </c:pt>
                <c:pt idx="8">
                  <c:v>89.5</c:v>
                </c:pt>
                <c:pt idx="16">
                  <c:v>73.099999999999994</c:v>
                </c:pt>
                <c:pt idx="24">
                  <c:v>72.3</c:v>
                </c:pt>
                <c:pt idx="32">
                  <c:v>72.599999999999994</c:v>
                </c:pt>
              </c:numCache>
            </c:numRef>
          </c:yVal>
          <c:smooth val="0"/>
          <c:extLst>
            <c:ext xmlns:c16="http://schemas.microsoft.com/office/drawing/2014/chart" uri="{C3380CC4-5D6E-409C-BE32-E72D297353CC}">
              <c16:uniqueId val="{00000009-4657-48B5-BB51-D17026E2B1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{D56378E7-A19D-45BE-B99E-C9CB84D5F585}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657-48B5-BB51-D17026E2B1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{6FE53505-2E73-44FC-B478-270136BC2C02}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57-48B5-BB51-D17026E2B1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{2FAD94AD-B966-4DCB-AA06-C1292827A17B}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57-48B5-BB51-D17026E2B1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{05B2BCD2-0CA0-4F29-9908-FDAEB3675ED6}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57-48B5-BB51-D17026E2B1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{CD2C5C92-50BB-4F89-9C9B-157BFD6EFD1A}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57-48B5-BB51-D17026E2B1AE}"/>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{8AF37715-C056-415D-A577-97D2058BE3C2}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657-48B5-BB51-D17026E2B1AE}"/>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{833D9129-F615-41DF-9A7E-FAD1765EC678}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657-48B5-BB51-D17026E2B1AE}"/>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{1E650895-13FE-483C-994F-7748B499AEE0}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657-48B5-BB51-D17026E2B1AE}"/>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{2A565313-0719-4AAA-9FCF-E49C51222B90}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657-48B5-BB51-D17026E2B1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65.099999999999994</c:v>
                </c:pt>
                <c:pt idx="16">
                  <c:v>64.3</c:v>
                </c:pt>
                <c:pt idx="24">
                  <c:v>65.7</c:v>
                </c:pt>
                <c:pt idx="32">
                  <c:v>66.3</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4657-48B5-BB51-D17026E2B1AE}"/>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{751D3CD3-5C46-4145-8E7C-7CEAAE034002}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154-478A-8224-2EB0710315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{D8CF56B8-6644-4C3C-B95B-584C9C99002D}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54-478A-8224-2EB0710315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{95342237-CB9D-4EAC-B41F-4D26AE1C6B34}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54-478A-8224-2EB0710315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{185D4D6B-45BB-469F-98BB-E733CF681D9F}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54-478A-8224-2EB0710315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{A0DC85E1-BE64-4E65-B58C-EBAC173BEF79}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54-478A-8224-2EB071031562}"/>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{1A44CCC1-2F11-41DE-9DAC-8124A49ED9B6}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154-478A-8224-2EB071031562}"/>
                </c:ext>
              </c:extLst>
            </c:dLbl>
            <c:dLbl>
              <c:idx val="16"/>
              <c:layout>
                <c:manualLayout>
                  <c:x val="-4.4905057365901176E-2"/>
                  <c:y val="-4.479429169118314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{EEEC3765-BFB8-4C68-8234-8FFA37F3F511}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154-478A-8224-2EB071031562}"/>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{0CB8911B-515F-40AE-891B-A15992A4545B}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154-478A-8224-2EB071031562}"/>
                </c:ext>
              </c:extLst>
            </c:dLbl>
            <c:dLbl>
              <c:idx val="32"/>
              <c:layout>
                <c:manualLayout>
                  <c:x val="-1.8235628084249993E-2"/>
                  <c:y val="-8.003865999683541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{6681E9D4-1EA1-4F05-A904-AD5A87A3D802}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154-478A-8224-2EB0710315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11.5</c:v>
                </c:pt>
                <c:pt idx="16">
                  <c:v>11.2</c:v>
                </c:pt>
                <c:pt idx="24">
                  <c:v>11.5</c:v>
                </c:pt>
                <c:pt idx="32">
                  <c:v>11.2</c:v>
                </c:pt>
              </c:numCache>
            </c:numRef>
          </c:xVal>
          <c:yVal>
            <c:numRef>
              <c:f>公会計指標分析・財政指標組合せ分析表!$BP$73:$DC$73</c:f>
              <c:numCache>
                <c:formatCode>#,##0.0;"▲ "#,##0.0</c:formatCode>
                <c:ptCount val="40"/>
                <c:pt idx="0">
                  <c:v>103.7</c:v>
                </c:pt>
                <c:pt idx="8">
                  <c:v>89.5</c:v>
                </c:pt>
                <c:pt idx="16">
                  <c:v>73.099999999999994</c:v>
                </c:pt>
                <c:pt idx="24">
                  <c:v>72.3</c:v>
                </c:pt>
                <c:pt idx="32">
                  <c:v>72.599999999999994</c:v>
                </c:pt>
              </c:numCache>
            </c:numRef>
          </c:yVal>
          <c:smooth val="0"/>
          <c:extLst>
            <c:ext xmlns:c16="http://schemas.microsoft.com/office/drawing/2014/chart" uri="{C3380CC4-5D6E-409C-BE32-E72D297353CC}">
              <c16:uniqueId val="{00000009-3154-478A-8224-2EB07103156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{EFDF7ABA-1057-42C6-800D-7BEA4D9B1A69}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154-478A-8224-2EB07103156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{366ADEC9-4F05-4FCA-8236-CDD16974C3E7}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54-478A-8224-2EB0710315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{226197EB-8FE5-488B-8773-856493334329}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54-478A-8224-2EB0710315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{97EF52FA-5B29-4BE9-B3FA-1AA7C38D79FF}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54-478A-8224-2EB0710315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{7773A207-4E5E-480C-9AF4-AD5E473EE484}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54-478A-8224-2EB071031562}"/>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{DD5475AA-E6DA-4B71-AF9F-FFB866611B93}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154-478A-8224-2EB071031562}"/>
                </c:ext>
              </c:extLst>
            </c:dLbl>
            <c:dLbl>
              <c:idx val="16"/>
              <c:layout>
                <c:manualLayout>
                  <c:x val="-4.4905057365901176E-2"/>
                  <c:y val="-9.78930507217240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{E15CFA35-76C6-4FAB-AA1C-1CE8AE324390}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154-478A-8224-2EB071031562}"/>
                </c:ext>
              </c:extLst>
            </c:dLbl>
            <c:dLbl>
              <c:idx val="24"/>
              <c:layout>
                <c:manualLayout>
                  <c:x val="-1.8235628084249993E-2"/>
                  <c:y val="-6.359891417740992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{4503EFB0-C8A0-4B5D-A89A-F4796DB93FEF}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154-478A-8224-2EB071031562}"/>
                </c:ext>
              </c:extLst>
            </c:dLbl>
            <c:dLbl>
              <c:idx val="32"/>
              <c:layout>
                <c:manualLayout>
                  <c:x val="-3.1570342725075584E-2"/>
                  <c:y val="-2.57574626328937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{8257375C-9857-436F-A162-3C08522FC6CD}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154-478A-8224-2EB0710315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8.3000000000000007</c:v>
                </c:pt>
                <c:pt idx="16">
                  <c:v>8</c:v>
                </c:pt>
                <c:pt idx="24">
                  <c:v>8</c:v>
                </c:pt>
                <c:pt idx="32">
                  <c:v>8</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3154-478A-8224-2EB071031562}"/>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実質公債費比率の分子構造について、全項目多少の増減はあるものの、横ばいで推移している。今後については、元利償還金及び債務負担行為に基づく支出額については微減していくことを見込んでいる。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将来負担比率の分子については、一般会計に係る地方債の現在高、債務負担行為に基づく支出予定額、公営企業債等繰入見込額について減少が続いており、今後も減少を見込んでいる。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一方、充当可能基金の残高が減少しており、</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も減少を見込んでいる。しかし、</a:t>
          </a:r>
          <a:r>
            <a:rPr kumimoji="1" lang="en-US" altLang="ja-JP" sz="1400">
              <a:latin typeface="ＭＳ ゴシック" pitchFamily="49" charset="-128"/>
              <a:ea typeface="ＭＳ ゴシック" pitchFamily="49" charset="-128"/>
            </a:rPr>
            <a:t>R7</a:t>
          </a:r>
          <a:r>
            <a:rPr kumimoji="1" lang="ja-JP" altLang="en-US" sz="1400">
              <a:latin typeface="ＭＳ ゴシック" pitchFamily="49" charset="-128"/>
              <a:ea typeface="ＭＳ ゴシック" pitchFamily="49" charset="-128"/>
            </a:rPr>
            <a:t>年度以降は「第</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次矢吹町行財政改革大綱」に基づき、基金の積立てを着実に実行していく予定であることから、増加を見込んでいる。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福島県矢吹町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財政調整基金、特定目的基金において積立額以上に取崩を行ったことにより基金残高合計額について、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億減している。主な使途としては、公共施設の改修工事、地方債の繰上償還等によるものである。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年度までは、減少していくことを見込んでいる。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次矢吹町行財政改革大綱」の計画に基づき、基金の積立てを着実に実行し、積み増しを見込んでいる。強固な財政基盤の確立にむけ取り組んでいく意向である。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・公共施設等整備基金：公共施設等の整備および維持管理のため。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・子ども子育て支援基金：子どもや子育て世帯を支援するため。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・ふるさとおもいやり基金：ふるさと納税により収受した寄附金を適正に管理・運用するため。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・森林環境譲与税基金：森林環境譲与税を財源とし、木材利用の促進・森林環境整備を行うため。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・企業版ふるさと納税基金：企業版ふるさと納税とにより収受した寄附金を適正に管理・運用するため。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：公共施設の整備及び維持管理へ活用し、決算剰余金の積立を行ったが、取崩し額の方が大きかったため減少となった。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・子ども子育て支援基金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：子ども食堂への補助金などに活用した。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・ふるさとおもいやり基金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：ふるさと納税による寄付金の積立及び過去の寄付者の意向に応じた各事業の財源に活用するため取崩した。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森林整備にかかる調査へ活用し、森林環境譲与税を積立したことにより増加した。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・企業版ふるさと納税基金：企業版ふるさと納税による寄附金の積立により増加した。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おもいやり基金については、可能な限り寄附を受けた当該年度に充当させ、基金への積立を行わないよう努める予定であるため、基金の残高については、減少を見込んでいる。その他の基金については、積立を行い残高の増になる事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年度は、決算剰余金を財政調整基金へ約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億円積立てを行った一方で、約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億円基金残高が減少している。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年度も当初予算において、約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億円繰入れを行っていることから、財政調整基金の減少を見込んでいる。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次矢吹町行財政改革大綱」において毎年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年度末までに残高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億円の確保を見込んでいる。その後も残高の積み増しを行い、標準財政規模の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％を維持できる財政運営を行っていく予定である。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年度は、取崩しを行わず、残高を維持した。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残高の維持または、積み増しを行えるよう財政運営に努める。特に金利の上昇が顕著であることから、元金のみではなく金利の動向にも注視し、場合によっては、本基金を活用し繰上償還を実施することも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16,944
16,662
60.40
8,537,910
8,292,795
175,343
5,047,471
7,475,260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年度をピークに増加傾向にあるが、類似団体内平均値より低く保たれている。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しかし、今後大規模な資産の更新がなければ、類似団体に近づいていくことが予想される。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206240" y="5307783"/>
          <a:ext cx="1270" cy="117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258945" y="648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119245" y="64839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258945" y="50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119245" y="53077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258945" y="588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157345" y="59055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3537585" y="588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2867025" y="58439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69759</xdr:rowOff>
    </xdr:from>
    <xdr:to>
      <xdr:col>11</xdr:col>
      <xdr:colOff>187325</xdr:colOff>
      <xdr:row>30</xdr:row>
      <xdr:rowOff>171359</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196465" y="58685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97518</xdr:rowOff>
    </xdr:from>
    <xdr:to>
      <xdr:col>7</xdr:col>
      <xdr:colOff>187325</xdr:colOff>
      <xdr:row>31</xdr:row>
      <xdr:rowOff>27668</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525905" y="5896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91894</xdr:rowOff>
    </xdr:from>
    <xdr:to>
      <xdr:col>23</xdr:col>
      <xdr:colOff>136525</xdr:colOff>
      <xdr:row>29</xdr:row>
      <xdr:rowOff>22044</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157345" y="5555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114771</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258945" y="5410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82641</xdr:rowOff>
    </xdr:from>
    <xdr:to>
      <xdr:col>19</xdr:col>
      <xdr:colOff>187325</xdr:colOff>
      <xdr:row>29</xdr:row>
      <xdr:rowOff>12791</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537585" y="55461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133441</xdr:rowOff>
    </xdr:from>
    <xdr:to>
      <xdr:col>23</xdr:col>
      <xdr:colOff>85725</xdr:colOff>
      <xdr:row>28</xdr:row>
      <xdr:rowOff>142694</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588385" y="5596981"/>
          <a:ext cx="6197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158478</xdr:rowOff>
    </xdr:from>
    <xdr:to>
      <xdr:col>15</xdr:col>
      <xdr:colOff>187325</xdr:colOff>
      <xdr:row>28</xdr:row>
      <xdr:rowOff>88628</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867025" y="5454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37828</xdr:rowOff>
    </xdr:from>
    <xdr:to>
      <xdr:col>19</xdr:col>
      <xdr:colOff>136525</xdr:colOff>
      <xdr:row>28</xdr:row>
      <xdr:rowOff>133441</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917825" y="5501368"/>
          <a:ext cx="670560" cy="9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118382</xdr:rowOff>
    </xdr:from>
    <xdr:to>
      <xdr:col>11</xdr:col>
      <xdr:colOff>187325</xdr:colOff>
      <xdr:row>28</xdr:row>
      <xdr:rowOff>48532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196465" y="54142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169182</xdr:rowOff>
    </xdr:from>
    <xdr:to>
      <xdr:col>15</xdr:col>
      <xdr:colOff>136525</xdr:colOff>
      <xdr:row>28</xdr:row>
      <xdr:rowOff>37828</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247265" y="5465082"/>
          <a:ext cx="670560" cy="3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33292</xdr:rowOff>
    </xdr:from>
    <xdr:to>
      <xdr:col>7</xdr:col>
      <xdr:colOff>187325</xdr:colOff>
      <xdr:row>28</xdr:row>
      <xdr:rowOff>134892</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525905" y="54968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169182</xdr:rowOff>
    </xdr:from>
    <xdr:to>
      <xdr:col>11</xdr:col>
      <xdr:colOff>136525</xdr:colOff>
      <xdr:row>28</xdr:row>
      <xdr:rowOff>84092</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1576705" y="5465082"/>
          <a:ext cx="67056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395989" y="597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2738129"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162486</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067569" y="5961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18795</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397009" y="598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29318</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395989" y="5325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105155</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2738129" y="523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65059</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067569" y="5193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151419</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397009" y="527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年度までは、改善傾向にあったが、</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は上昇した。また類似団体と比較し依然として高い傾向にある。地方債の残高は減少傾向にあるが、基金の残高が類似団体と比較し少ない事が影響しているものと捉えており、今後については、地方債の残高を維持又は減少させながらも基金の積立てを行える財政運営が必要と考えてい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3027660" y="5211868"/>
          <a:ext cx="1269" cy="145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3080365" y="66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2963525" y="6665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31799</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3080365" y="5662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001625" y="58077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359005" y="580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688445" y="5786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50673</xdr:rowOff>
    </xdr:from>
    <xdr:to>
      <xdr:col>64</xdr:col>
      <xdr:colOff>123825</xdr:colOff>
      <xdr:row>31</xdr:row>
      <xdr:rowOff>152273</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1017885" y="601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166899</xdr:rowOff>
    </xdr:from>
    <xdr:to>
      <xdr:col>60</xdr:col>
      <xdr:colOff>123825</xdr:colOff>
      <xdr:row>32</xdr:row>
      <xdr:rowOff>97049</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0347325" y="61333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64537</xdr:rowOff>
    </xdr:from>
    <xdr:to>
      <xdr:col>76</xdr:col>
      <xdr:colOff>73025</xdr:colOff>
      <xdr:row>32</xdr:row>
      <xdr:rowOff>166137</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3001625" y="61986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42964</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3080365" y="617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134874</xdr:rowOff>
    </xdr:from>
    <xdr:to>
      <xdr:col>72</xdr:col>
      <xdr:colOff>123825</xdr:colOff>
      <xdr:row>32</xdr:row>
      <xdr:rowOff>65024</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2359005" y="6101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14224</xdr:rowOff>
    </xdr:from>
    <xdr:to>
      <xdr:col>76</xdr:col>
      <xdr:colOff>22225</xdr:colOff>
      <xdr:row>32</xdr:row>
      <xdr:rowOff>115337</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2409805" y="6148324"/>
          <a:ext cx="619760" cy="10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135594</xdr:rowOff>
    </xdr:from>
    <xdr:to>
      <xdr:col>68</xdr:col>
      <xdr:colOff>123825</xdr:colOff>
      <xdr:row>32</xdr:row>
      <xdr:rowOff>65744</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1688445" y="6102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14224</xdr:rowOff>
    </xdr:from>
    <xdr:to>
      <xdr:col>72</xdr:col>
      <xdr:colOff>73025</xdr:colOff>
      <xdr:row>32</xdr:row>
      <xdr:rowOff>14944</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1739245" y="6148324"/>
          <a:ext cx="67056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94763</xdr:rowOff>
    </xdr:from>
    <xdr:to>
      <xdr:col>64</xdr:col>
      <xdr:colOff>123825</xdr:colOff>
      <xdr:row>33</xdr:row>
      <xdr:rowOff>24913</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017885" y="6228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14944</xdr:rowOff>
    </xdr:from>
    <xdr:to>
      <xdr:col>68</xdr:col>
      <xdr:colOff>73025</xdr:colOff>
      <xdr:row>32</xdr:row>
      <xdr:rowOff>145563</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068685" y="6149044"/>
          <a:ext cx="670560" cy="13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51594</xdr:rowOff>
    </xdr:from>
    <xdr:to>
      <xdr:col>60</xdr:col>
      <xdr:colOff>123825</xdr:colOff>
      <xdr:row>33</xdr:row>
      <xdr:rowOff>153194</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0347325" y="635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145563</xdr:rowOff>
    </xdr:from>
    <xdr:to>
      <xdr:col>64</xdr:col>
      <xdr:colOff>73025</xdr:colOff>
      <xdr:row>33</xdr:row>
      <xdr:rowOff>102394</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0398125" y="6279663"/>
          <a:ext cx="670560" cy="12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127409</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2185092" y="559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101680</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1527232" y="556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168800</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0856672" y="579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113576</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0186112" y="591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56151</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2185092" y="619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56871</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1527232" y="61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16040</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0856672" y="631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144321</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0186112" y="644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16,944
16,662
60.40
8,537,910
8,292,795
175,343
5,047,471
7,475,260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086225" y="575119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12496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12496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020820" y="5751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124960" y="641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03606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312160" y="63976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5146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7399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96520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55880</xdr:rowOff>
    </xdr:from>
    <xdr:to>
      <xdr:col>24</xdr:col>
      <xdr:colOff>114300</xdr:colOff>
      <xdr:row>38</xdr:row>
      <xdr:rowOff>157480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03606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78757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124960"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31216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106680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355340" y="644652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154940</xdr:rowOff>
    </xdr:from>
    <xdr:to>
      <xdr:col>15</xdr:col>
      <xdr:colOff>101600</xdr:colOff>
      <xdr:row>38</xdr:row>
      <xdr:rowOff>85090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514600" y="635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34290</xdr:rowOff>
    </xdr:from>
    <xdr:to>
      <xdr:col>19</xdr:col>
      <xdr:colOff>177800</xdr:colOff>
      <xdr:row>38</xdr:row>
      <xdr:rowOff>76200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565400" y="640461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114935</xdr:rowOff>
    </xdr:from>
    <xdr:to>
      <xdr:col>10</xdr:col>
      <xdr:colOff>165100</xdr:colOff>
      <xdr:row>38</xdr:row>
      <xdr:rowOff>45085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739900" y="6317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165735</xdr:rowOff>
    </xdr:from>
    <xdr:to>
      <xdr:col>15</xdr:col>
      <xdr:colOff>50800</xdr:colOff>
      <xdr:row>38</xdr:row>
      <xdr:rowOff>34290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790700" y="636841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88265</xdr:rowOff>
    </xdr:from>
    <xdr:to>
      <xdr:col>6</xdr:col>
      <xdr:colOff>38100</xdr:colOff>
      <xdr:row>38</xdr:row>
      <xdr:rowOff>18415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965200" y="6290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139065</xdr:rowOff>
    </xdr:from>
    <xdr:to>
      <xdr:col>10</xdr:col>
      <xdr:colOff>114300</xdr:colOff>
      <xdr:row>37</xdr:row>
      <xdr:rowOff>165735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008380" y="634174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120032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17056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38570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135272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61100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83630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143527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17056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38570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61612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61100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34942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83630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9219565" y="5684825"/>
          <a:ext cx="0" cy="128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9258300" y="697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9154160" y="6971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9258300" y="546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9154160" y="5684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115962</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9258300" y="631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192260" y="6463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445500" y="6493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670800" y="65009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124136</xdr:rowOff>
    </xdr:from>
    <xdr:to>
      <xdr:col>41</xdr:col>
      <xdr:colOff>101600</xdr:colOff>
      <xdr:row>39</xdr:row>
      <xdr:rowOff>54286</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873240" y="6494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135033</xdr:rowOff>
    </xdr:from>
    <xdr:to>
      <xdr:col>36</xdr:col>
      <xdr:colOff>165100</xdr:colOff>
      <xdr:row>39</xdr:row>
      <xdr:rowOff>65183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098540" y="65053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75178</xdr:rowOff>
    </xdr:from>
    <xdr:to>
      <xdr:col>55</xdr:col>
      <xdr:colOff>50800</xdr:colOff>
      <xdr:row>40</xdr:row>
      <xdr:rowOff>5328</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192260" y="66131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53605</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9258300" y="659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75578</xdr:rowOff>
    </xdr:from>
    <xdr:to>
      <xdr:col>50</xdr:col>
      <xdr:colOff>165100</xdr:colOff>
      <xdr:row>40</xdr:row>
      <xdr:rowOff>5728</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445500" y="66135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125978</xdr:rowOff>
    </xdr:from>
    <xdr:to>
      <xdr:col>55</xdr:col>
      <xdr:colOff>0</xdr:colOff>
      <xdr:row>39</xdr:row>
      <xdr:rowOff>126378</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496300" y="6663938"/>
          <a:ext cx="7239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78873</xdr:rowOff>
    </xdr:from>
    <xdr:to>
      <xdr:col>46</xdr:col>
      <xdr:colOff>38100</xdr:colOff>
      <xdr:row>40</xdr:row>
      <xdr:rowOff>9023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670800" y="66168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126378</xdr:rowOff>
    </xdr:from>
    <xdr:to>
      <xdr:col>50</xdr:col>
      <xdr:colOff>114300</xdr:colOff>
      <xdr:row>39</xdr:row>
      <xdr:rowOff>129673</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713980" y="6664338"/>
          <a:ext cx="78232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82397</xdr:rowOff>
    </xdr:from>
    <xdr:to>
      <xdr:col>41</xdr:col>
      <xdr:colOff>101600</xdr:colOff>
      <xdr:row>40</xdr:row>
      <xdr:rowOff>12547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873240" y="66203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129673</xdr:rowOff>
    </xdr:from>
    <xdr:to>
      <xdr:col>45</xdr:col>
      <xdr:colOff>177800</xdr:colOff>
      <xdr:row>39</xdr:row>
      <xdr:rowOff>133197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24040" y="6667633"/>
          <a:ext cx="78994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96418</xdr:rowOff>
    </xdr:from>
    <xdr:to>
      <xdr:col>36</xdr:col>
      <xdr:colOff>165100</xdr:colOff>
      <xdr:row>40</xdr:row>
      <xdr:rowOff>26568</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098540" y="6634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133197</xdr:rowOff>
    </xdr:from>
    <xdr:to>
      <xdr:col>41</xdr:col>
      <xdr:colOff>50800</xdr:colOff>
      <xdr:row>39</xdr:row>
      <xdr:rowOff>147218</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149340" y="6671157"/>
          <a:ext cx="7747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69651</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8239271" y="62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77271</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7477271" y="627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70813</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6702571" y="627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81710</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5905011" y="62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168305</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8239271" y="67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150</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7477271" y="670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3674</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6702571" y="67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17695</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5905011" y="672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086225" y="9345930"/>
          <a:ext cx="0" cy="132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124960" y="1067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020820" y="1066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124960" y="9124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020820" y="934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12496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312160" y="102797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5146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739900" y="10203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119017</xdr:rowOff>
    </xdr:from>
    <xdr:to>
      <xdr:col>6</xdr:col>
      <xdr:colOff>38100</xdr:colOff>
      <xdr:row>61</xdr:row>
      <xdr:rowOff>49167</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965200" y="101774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036060" y="102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47189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124960" y="10105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168003</xdr:rowOff>
    </xdr:from>
    <xdr:to>
      <xdr:col>20</xdr:col>
      <xdr:colOff>38100</xdr:colOff>
      <xdr:row>61</xdr:row>
      <xdr:rowOff>98153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312160" y="102264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47353</xdr:rowOff>
    </xdr:from>
    <xdr:to>
      <xdr:col>24</xdr:col>
      <xdr:colOff>63500</xdr:colOff>
      <xdr:row>61</xdr:row>
      <xdr:rowOff>75112</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355340" y="10273393"/>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141877</xdr:rowOff>
    </xdr:from>
    <xdr:to>
      <xdr:col>15</xdr:col>
      <xdr:colOff>101600</xdr:colOff>
      <xdr:row>61</xdr:row>
      <xdr:rowOff>72027</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514600" y="102002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21227</xdr:rowOff>
    </xdr:from>
    <xdr:to>
      <xdr:col>19</xdr:col>
      <xdr:colOff>177800</xdr:colOff>
      <xdr:row>61</xdr:row>
      <xdr:rowOff>47353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565400" y="10247267"/>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739900" y="101725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164919</xdr:rowOff>
    </xdr:from>
    <xdr:to>
      <xdr:col>15</xdr:col>
      <xdr:colOff>50800</xdr:colOff>
      <xdr:row>61</xdr:row>
      <xdr:rowOff>21227</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790700" y="10223319"/>
          <a:ext cx="7747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99423</xdr:rowOff>
    </xdr:from>
    <xdr:to>
      <xdr:col>6</xdr:col>
      <xdr:colOff>38100</xdr:colOff>
      <xdr:row>61</xdr:row>
      <xdr:rowOff>29573</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965200" y="101578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60</xdr:row>
      <xdr:rowOff>164919</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008380" y="10208623"/>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170564" y="1037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38570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61100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40294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83630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114680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88554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385704" y="9979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60796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611004" y="9951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46100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83630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9219565" y="9516702"/>
          <a:ext cx="0" cy="127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9258300" y="1079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9154160" y="10789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9258300" y="929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9154160" y="95167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18290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9258300" y="10076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192260" y="102252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445500" y="102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670800" y="102813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34371</xdr:rowOff>
    </xdr:from>
    <xdr:to>
      <xdr:col>41</xdr:col>
      <xdr:colOff>101600</xdr:colOff>
      <xdr:row>61</xdr:row>
      <xdr:rowOff>135971</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873240" y="1026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47938</xdr:rowOff>
    </xdr:from>
    <xdr:to>
      <xdr:col>36</xdr:col>
      <xdr:colOff>165100</xdr:colOff>
      <xdr:row>61</xdr:row>
      <xdr:rowOff>149538</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098540" y="1027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94155</xdr:rowOff>
    </xdr:from>
    <xdr:to>
      <xdr:col>55</xdr:col>
      <xdr:colOff>50800</xdr:colOff>
      <xdr:row>63</xdr:row>
      <xdr:rowOff>24305</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192260" y="10487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72582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9258300" y="104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94414</xdr:rowOff>
    </xdr:from>
    <xdr:to>
      <xdr:col>50</xdr:col>
      <xdr:colOff>165100</xdr:colOff>
      <xdr:row>63</xdr:row>
      <xdr:rowOff>24564</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445500" y="104880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144955</xdr:rowOff>
    </xdr:from>
    <xdr:to>
      <xdr:col>55</xdr:col>
      <xdr:colOff>0</xdr:colOff>
      <xdr:row>62</xdr:row>
      <xdr:rowOff>145214</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496300" y="10538635"/>
          <a:ext cx="7239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96529</xdr:rowOff>
    </xdr:from>
    <xdr:to>
      <xdr:col>46</xdr:col>
      <xdr:colOff>38100</xdr:colOff>
      <xdr:row>63</xdr:row>
      <xdr:rowOff>26679</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670800" y="104902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145214</xdr:rowOff>
    </xdr:from>
    <xdr:to>
      <xdr:col>50</xdr:col>
      <xdr:colOff>114300</xdr:colOff>
      <xdr:row>62</xdr:row>
      <xdr:rowOff>147329</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713980" y="10538894"/>
          <a:ext cx="78232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98565</xdr:rowOff>
    </xdr:from>
    <xdr:to>
      <xdr:col>41</xdr:col>
      <xdr:colOff>101600</xdr:colOff>
      <xdr:row>63</xdr:row>
      <xdr:rowOff>28715</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873240" y="10492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147329</xdr:rowOff>
    </xdr:from>
    <xdr:to>
      <xdr:col>45</xdr:col>
      <xdr:colOff>177800</xdr:colOff>
      <xdr:row>62</xdr:row>
      <xdr:rowOff>149365</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24040" y="10541009"/>
          <a:ext cx="78994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104547</xdr:rowOff>
    </xdr:from>
    <xdr:to>
      <xdr:col>36</xdr:col>
      <xdr:colOff>165100</xdr:colOff>
      <xdr:row>63</xdr:row>
      <xdr:rowOff>34697</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098540" y="10498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149365</xdr:rowOff>
    </xdr:from>
    <xdr:to>
      <xdr:col>41</xdr:col>
      <xdr:colOff>50800</xdr:colOff>
      <xdr:row>62</xdr:row>
      <xdr:rowOff>155347</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149340" y="10543045"/>
          <a:ext cx="7747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160106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214575" y="1005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1960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444955" y="1006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152498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0255" y="1004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166065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5872695" y="100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15691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214575" y="1057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17806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444955" y="1057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19842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0255" y="1058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25824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5872695" y="1058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086225" y="1302448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124960" y="1451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02082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124960" y="12803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020820" y="13024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167657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124960" y="1391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03606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312160" y="13914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514600" y="1390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73990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105411</xdr:rowOff>
    </xdr:from>
    <xdr:to>
      <xdr:col>6</xdr:col>
      <xdr:colOff>38100</xdr:colOff>
      <xdr:row>82</xdr:row>
      <xdr:rowOff>35561</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965200" y="13684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168275</xdr:rowOff>
    </xdr:from>
    <xdr:to>
      <xdr:col>24</xdr:col>
      <xdr:colOff>114300</xdr:colOff>
      <xdr:row>81</xdr:row>
      <xdr:rowOff>98425</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036060" y="13579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19702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124960"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128270</xdr:rowOff>
    </xdr:from>
    <xdr:to>
      <xdr:col>20</xdr:col>
      <xdr:colOff>38100</xdr:colOff>
      <xdr:row>81</xdr:row>
      <xdr:rowOff>58420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312160" y="13539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7620</xdr:rowOff>
    </xdr:from>
    <xdr:to>
      <xdr:col>24</xdr:col>
      <xdr:colOff>63500</xdr:colOff>
      <xdr:row>81</xdr:row>
      <xdr:rowOff>47625</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355340" y="13586460"/>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88264</xdr:rowOff>
    </xdr:from>
    <xdr:to>
      <xdr:col>15</xdr:col>
      <xdr:colOff>101600</xdr:colOff>
      <xdr:row>81</xdr:row>
      <xdr:rowOff>18414</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514600" y="13499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139064</xdr:rowOff>
    </xdr:from>
    <xdr:to>
      <xdr:col>19</xdr:col>
      <xdr:colOff>177800</xdr:colOff>
      <xdr:row>81</xdr:row>
      <xdr:rowOff>7620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565400" y="13550264"/>
          <a:ext cx="78994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48261</xdr:rowOff>
    </xdr:from>
    <xdr:to>
      <xdr:col>10</xdr:col>
      <xdr:colOff>165100</xdr:colOff>
      <xdr:row>80</xdr:row>
      <xdr:rowOff>149861</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7399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99061</xdr:rowOff>
    </xdr:from>
    <xdr:to>
      <xdr:col>15</xdr:col>
      <xdr:colOff>50800</xdr:colOff>
      <xdr:row>80</xdr:row>
      <xdr:rowOff>139064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790700" y="13510261"/>
          <a:ext cx="7747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6350</xdr:rowOff>
    </xdr:from>
    <xdr:to>
      <xdr:col>6</xdr:col>
      <xdr:colOff>38100</xdr:colOff>
      <xdr:row>80</xdr:row>
      <xdr:rowOff>107950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965200" y="13417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57150</xdr:rowOff>
    </xdr:from>
    <xdr:to>
      <xdr:col>10</xdr:col>
      <xdr:colOff>114300</xdr:colOff>
      <xdr:row>80</xdr:row>
      <xdr:rowOff>99061</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008380" y="13468350"/>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89552</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17056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81932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385704"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40022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611004" y="139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26688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83630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74947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17056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34941</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385704" y="132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166388</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611004" y="13242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124477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83630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100-000056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flipV="1">
          <a:off x="9219565" y="13416381"/>
          <a:ext cx="0" cy="102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100-000058010000}"/>
            </a:ext>
          </a:extLst>
        </xdr:cNvPr>
        <xdr:cNvSpPr txBox="1"/>
      </xdr:nvSpPr>
      <xdr:spPr>
        <a:xfrm>
          <a:off x="925830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9154160" y="14445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100-00005A010000}"/>
            </a:ext>
          </a:extLst>
        </xdr:cNvPr>
        <xdr:cNvSpPr txBox="1"/>
      </xdr:nvSpPr>
      <xdr:spPr>
        <a:xfrm>
          <a:off x="9258300" y="131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9154160" y="13416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100-00005C010000}"/>
            </a:ext>
          </a:extLst>
        </xdr:cNvPr>
        <xdr:cNvSpPr txBox="1"/>
      </xdr:nvSpPr>
      <xdr:spPr>
        <a:xfrm>
          <a:off x="9258300" y="1394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9192260" y="13970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8445500" y="13985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7670800" y="13990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125831</xdr:rowOff>
    </xdr:from>
    <xdr:to>
      <xdr:col>41</xdr:col>
      <xdr:colOff>101600</xdr:colOff>
      <xdr:row>84</xdr:row>
      <xdr:rowOff>55981</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6873240" y="140399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133147</xdr:rowOff>
    </xdr:from>
    <xdr:to>
      <xdr:col>36</xdr:col>
      <xdr:colOff>165100</xdr:colOff>
      <xdr:row>84</xdr:row>
      <xdr:rowOff>63297</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6098540" y="14047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161492</xdr:rowOff>
    </xdr:from>
    <xdr:to>
      <xdr:col>55</xdr:col>
      <xdr:colOff>50800</xdr:colOff>
      <xdr:row>83</xdr:row>
      <xdr:rowOff>91642</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9192260" y="139079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12919</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100-000068010000}"/>
            </a:ext>
          </a:extLst>
        </xdr:cNvPr>
        <xdr:cNvSpPr txBox="1"/>
      </xdr:nvSpPr>
      <xdr:spPr>
        <a:xfrm>
          <a:off x="9258300" y="137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161950</xdr:rowOff>
    </xdr:from>
    <xdr:to>
      <xdr:col>50</xdr:col>
      <xdr:colOff>165100</xdr:colOff>
      <xdr:row>83</xdr:row>
      <xdr:rowOff>92100</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8445500" y="13908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40842</xdr:rowOff>
    </xdr:from>
    <xdr:to>
      <xdr:col>55</xdr:col>
      <xdr:colOff>0</xdr:colOff>
      <xdr:row>83</xdr:row>
      <xdr:rowOff>41300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8496300" y="13954962"/>
          <a:ext cx="7239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166066</xdr:rowOff>
    </xdr:from>
    <xdr:to>
      <xdr:col>46</xdr:col>
      <xdr:colOff>38100</xdr:colOff>
      <xdr:row>83</xdr:row>
      <xdr:rowOff>96216</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7670800" y="139125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41300</xdr:rowOff>
    </xdr:from>
    <xdr:to>
      <xdr:col>50</xdr:col>
      <xdr:colOff>114300</xdr:colOff>
      <xdr:row>83</xdr:row>
      <xdr:rowOff>45416</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7713980" y="13955420"/>
          <a:ext cx="78232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169723</xdr:rowOff>
    </xdr:from>
    <xdr:to>
      <xdr:col>41</xdr:col>
      <xdr:colOff>101600</xdr:colOff>
      <xdr:row>83</xdr:row>
      <xdr:rowOff>99873</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873240" y="139162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45416</xdr:rowOff>
    </xdr:from>
    <xdr:to>
      <xdr:col>45</xdr:col>
      <xdr:colOff>177800</xdr:colOff>
      <xdr:row>83</xdr:row>
      <xdr:rowOff>49073</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6924040" y="13959536"/>
          <a:ext cx="78994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2387</xdr:rowOff>
    </xdr:from>
    <xdr:to>
      <xdr:col>36</xdr:col>
      <xdr:colOff>165100</xdr:colOff>
      <xdr:row>83</xdr:row>
      <xdr:rowOff>103987</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098540" y="1391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49073</xdr:rowOff>
    </xdr:from>
    <xdr:to>
      <xdr:col>41</xdr:col>
      <xdr:colOff>50800</xdr:colOff>
      <xdr:row>83</xdr:row>
      <xdr:rowOff>53187</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6149340" y="13963193"/>
          <a:ext cx="7747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163695</xdr:rowOff>
    </xdr:from>
    <xdr:ext cx="469744" cy="259045"/>
    <xdr:sp macro="" textlink="">
      <xdr:nvSpPr>
        <xdr:cNvPr id="369" name="n_1aveValue【公営住宅】&#10;一人当たり面積">
          <a:extLst>
            <a:ext uri="{FF2B5EF4-FFF2-40B4-BE49-F238E27FC236}">
              <a16:creationId xmlns:a16="http://schemas.microsoft.com/office/drawing/2014/main" id="{00000000-0008-0000-0100-000071010000}"/>
            </a:ext>
          </a:extLst>
        </xdr:cNvPr>
        <xdr:cNvSpPr txBox="1"/>
      </xdr:nvSpPr>
      <xdr:spPr>
        <a:xfrm>
          <a:off x="8271587" y="1407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169181</xdr:rowOff>
    </xdr:from>
    <xdr:ext cx="469744" cy="259045"/>
    <xdr:sp macro="" textlink="">
      <xdr:nvSpPr>
        <xdr:cNvPr id="370" name="n_2aveValue【公営住宅】&#10;一人当たり面積">
          <a:extLst>
            <a:ext uri="{FF2B5EF4-FFF2-40B4-BE49-F238E27FC236}">
              <a16:creationId xmlns:a16="http://schemas.microsoft.com/office/drawing/2014/main" id="{00000000-0008-0000-0100-000072010000}"/>
            </a:ext>
          </a:extLst>
        </xdr:cNvPr>
        <xdr:cNvSpPr txBox="1"/>
      </xdr:nvSpPr>
      <xdr:spPr>
        <a:xfrm>
          <a:off x="7509587" y="1408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47108</xdr:rowOff>
    </xdr:from>
    <xdr:ext cx="469744" cy="259045"/>
    <xdr:sp macro="" textlink="">
      <xdr:nvSpPr>
        <xdr:cNvPr id="371" name="n_3aveValue【公営住宅】&#10;一人当たり面積">
          <a:extLst>
            <a:ext uri="{FF2B5EF4-FFF2-40B4-BE49-F238E27FC236}">
              <a16:creationId xmlns:a16="http://schemas.microsoft.com/office/drawing/2014/main" id="{00000000-0008-0000-0100-000073010000}"/>
            </a:ext>
          </a:extLst>
        </xdr:cNvPr>
        <xdr:cNvSpPr txBox="1"/>
      </xdr:nvSpPr>
      <xdr:spPr>
        <a:xfrm>
          <a:off x="6712027" y="1412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54424</xdr:rowOff>
    </xdr:from>
    <xdr:ext cx="469744" cy="259045"/>
    <xdr:sp macro="" textlink="">
      <xdr:nvSpPr>
        <xdr:cNvPr id="372" name="n_4aveValue【公営住宅】&#10;一人当たり面積">
          <a:extLst>
            <a:ext uri="{FF2B5EF4-FFF2-40B4-BE49-F238E27FC236}">
              <a16:creationId xmlns:a16="http://schemas.microsoft.com/office/drawing/2014/main" id="{00000000-0008-0000-0100-000074010000}"/>
            </a:ext>
          </a:extLst>
        </xdr:cNvPr>
        <xdr:cNvSpPr txBox="1"/>
      </xdr:nvSpPr>
      <xdr:spPr>
        <a:xfrm>
          <a:off x="5937327" y="1413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108627</xdr:rowOff>
    </xdr:from>
    <xdr:ext cx="469744" cy="259045"/>
    <xdr:sp macro="" textlink="">
      <xdr:nvSpPr>
        <xdr:cNvPr id="373" name="n_1mainValue【公営住宅】&#10;一人当たり面積">
          <a:extLst>
            <a:ext uri="{FF2B5EF4-FFF2-40B4-BE49-F238E27FC236}">
              <a16:creationId xmlns:a16="http://schemas.microsoft.com/office/drawing/2014/main" id="{00000000-0008-0000-0100-000075010000}"/>
            </a:ext>
          </a:extLst>
        </xdr:cNvPr>
        <xdr:cNvSpPr txBox="1"/>
      </xdr:nvSpPr>
      <xdr:spPr>
        <a:xfrm>
          <a:off x="8271587" y="1368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112743</xdr:rowOff>
    </xdr:from>
    <xdr:ext cx="469744" cy="259045"/>
    <xdr:sp macro="" textlink="">
      <xdr:nvSpPr>
        <xdr:cNvPr id="374" name="n_2mainValue【公営住宅】&#10;一人当たり面積">
          <a:extLst>
            <a:ext uri="{FF2B5EF4-FFF2-40B4-BE49-F238E27FC236}">
              <a16:creationId xmlns:a16="http://schemas.microsoft.com/office/drawing/2014/main" id="{00000000-0008-0000-0100-000076010000}"/>
            </a:ext>
          </a:extLst>
        </xdr:cNvPr>
        <xdr:cNvSpPr txBox="1"/>
      </xdr:nvSpPr>
      <xdr:spPr>
        <a:xfrm>
          <a:off x="7509587" y="13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116400</xdr:rowOff>
    </xdr:from>
    <xdr:ext cx="469744" cy="259045"/>
    <xdr:sp macro="" textlink="">
      <xdr:nvSpPr>
        <xdr:cNvPr id="375" name="n_3mainValue【公営住宅】&#10;一人当たり面積">
          <a:extLst>
            <a:ext uri="{FF2B5EF4-FFF2-40B4-BE49-F238E27FC236}">
              <a16:creationId xmlns:a16="http://schemas.microsoft.com/office/drawing/2014/main" id="{00000000-0008-0000-0100-000077010000}"/>
            </a:ext>
          </a:extLst>
        </xdr:cNvPr>
        <xdr:cNvSpPr txBox="1"/>
      </xdr:nvSpPr>
      <xdr:spPr>
        <a:xfrm>
          <a:off x="6712027" y="1369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120514</xdr:rowOff>
    </xdr:from>
    <xdr:ext cx="469744" cy="259045"/>
    <xdr:sp macro="" textlink="">
      <xdr:nvSpPr>
        <xdr:cNvPr id="376" name="n_4mainValue【公営住宅】&#10;一人当たり面積">
          <a:extLst>
            <a:ext uri="{FF2B5EF4-FFF2-40B4-BE49-F238E27FC236}">
              <a16:creationId xmlns:a16="http://schemas.microsoft.com/office/drawing/2014/main" id="{00000000-0008-0000-0100-000078010000}"/>
            </a:ext>
          </a:extLst>
        </xdr:cNvPr>
        <xdr:cNvSpPr txBox="1"/>
      </xdr:nvSpPr>
      <xdr:spPr>
        <a:xfrm>
          <a:off x="5937327" y="1369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0000000-0008-0000-0100-00009E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121920</xdr:rowOff>
    </xdr:from>
    <xdr:to>
      <xdr:col>85</xdr:col>
      <xdr:colOff>126364</xdr:colOff>
      <xdr:row>41</xdr:row>
      <xdr:rowOff>133350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flipV="1">
          <a:off x="14375764" y="565404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6" name="【認定こども園・幼稚園・保育所】&#10;有形固定資産減価償却率最小値テキスト">
          <a:extLst>
            <a:ext uri="{FF2B5EF4-FFF2-40B4-BE49-F238E27FC236}">
              <a16:creationId xmlns:a16="http://schemas.microsoft.com/office/drawing/2014/main" id="{00000000-0008-0000-0100-0000A0010000}"/>
            </a:ext>
          </a:extLst>
        </xdr:cNvPr>
        <xdr:cNvSpPr txBox="1"/>
      </xdr:nvSpPr>
      <xdr:spPr>
        <a:xfrm>
          <a:off x="144145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428750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68597</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00000000-0008-0000-0100-0000A2010000}"/>
            </a:ext>
          </a:extLst>
        </xdr:cNvPr>
        <xdr:cNvSpPr txBox="1"/>
      </xdr:nvSpPr>
      <xdr:spPr>
        <a:xfrm>
          <a:off x="144145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428750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153433</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0000000-0008-0000-0100-0000A4010000}"/>
            </a:ext>
          </a:extLst>
        </xdr:cNvPr>
        <xdr:cNvSpPr txBox="1"/>
      </xdr:nvSpPr>
      <xdr:spPr>
        <a:xfrm>
          <a:off x="14414500" y="6020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130556</xdr:rowOff>
    </xdr:from>
    <xdr:to>
      <xdr:col>85</xdr:col>
      <xdr:colOff>177800</xdr:colOff>
      <xdr:row>37</xdr:row>
      <xdr:rowOff>60706</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4325600" y="61655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357884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2804140" y="602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39116</xdr:rowOff>
    </xdr:from>
    <xdr:to>
      <xdr:col>72</xdr:col>
      <xdr:colOff>38100</xdr:colOff>
      <xdr:row>36</xdr:row>
      <xdr:rowOff>140716</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2029440" y="60741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7112</xdr:rowOff>
    </xdr:from>
    <xdr:to>
      <xdr:col>67</xdr:col>
      <xdr:colOff>101600</xdr:colOff>
      <xdr:row>36</xdr:row>
      <xdr:rowOff>108712</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1231880" y="60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31" name="楕円 430">
          <a:extLst>
            <a:ext uri="{FF2B5EF4-FFF2-40B4-BE49-F238E27FC236}">
              <a16:creationId xmlns:a16="http://schemas.microsoft.com/office/drawing/2014/main" id="{00000000-0008-0000-0100-0000AF010000}"/>
            </a:ext>
          </a:extLst>
        </xdr:cNvPr>
        <xdr:cNvSpPr/>
      </xdr:nvSpPr>
      <xdr:spPr>
        <a:xfrm>
          <a:off x="14325600" y="647115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79265</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00000000-0008-0000-0100-0000B0010000}"/>
            </a:ext>
          </a:extLst>
        </xdr:cNvPr>
        <xdr:cNvSpPr txBox="1"/>
      </xdr:nvSpPr>
      <xdr:spPr>
        <a:xfrm>
          <a:off x="14414500" y="644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57404</xdr:rowOff>
    </xdr:from>
    <xdr:to>
      <xdr:col>81</xdr:col>
      <xdr:colOff>101600</xdr:colOff>
      <xdr:row>38</xdr:row>
      <xdr:rowOff>159004</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3578840" y="64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108204</xdr:rowOff>
    </xdr:from>
    <xdr:to>
      <xdr:col>85</xdr:col>
      <xdr:colOff>127000</xdr:colOff>
      <xdr:row>38</xdr:row>
      <xdr:rowOff>151638</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3629640" y="6478524"/>
          <a:ext cx="74676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11684</xdr:rowOff>
    </xdr:from>
    <xdr:to>
      <xdr:col>76</xdr:col>
      <xdr:colOff>165100</xdr:colOff>
      <xdr:row>38</xdr:row>
      <xdr:rowOff>113284</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2804140" y="63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62484</xdr:rowOff>
    </xdr:from>
    <xdr:to>
      <xdr:col>81</xdr:col>
      <xdr:colOff>50800</xdr:colOff>
      <xdr:row>38</xdr:row>
      <xdr:rowOff>108204</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2854940" y="6432804"/>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139700</xdr:rowOff>
    </xdr:from>
    <xdr:to>
      <xdr:col>72</xdr:col>
      <xdr:colOff>38100</xdr:colOff>
      <xdr:row>38</xdr:row>
      <xdr:rowOff>69850</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2029440" y="634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19050</xdr:rowOff>
    </xdr:from>
    <xdr:to>
      <xdr:col>76</xdr:col>
      <xdr:colOff>114300</xdr:colOff>
      <xdr:row>38</xdr:row>
      <xdr:rowOff>62484</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2072620" y="6389370"/>
          <a:ext cx="7823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96266</xdr:rowOff>
    </xdr:from>
    <xdr:to>
      <xdr:col>67</xdr:col>
      <xdr:colOff>101600</xdr:colOff>
      <xdr:row>38</xdr:row>
      <xdr:rowOff>26415</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1231880" y="6298946"/>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147066</xdr:rowOff>
    </xdr:from>
    <xdr:to>
      <xdr:col>71</xdr:col>
      <xdr:colOff>177800</xdr:colOff>
      <xdr:row>38</xdr:row>
      <xdr:rowOff>19050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1282680" y="6349746"/>
          <a:ext cx="78994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3437244" y="585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109237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26752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157243</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1900544" y="585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125239</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1102984" y="582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150131</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3437244" y="652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104411</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2675244" y="647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60977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19005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17543</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1102984" y="638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00000000-0008-0000-0100-0000D5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41</xdr:row>
      <xdr:rowOff>67056</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flipV="1">
          <a:off x="19509104" y="5821680"/>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00000000-0008-0000-0100-0000D7010000}"/>
            </a:ext>
          </a:extLst>
        </xdr:cNvPr>
        <xdr:cNvSpPr txBox="1"/>
      </xdr:nvSpPr>
      <xdr:spPr>
        <a:xfrm>
          <a:off x="1954784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944370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00000000-0008-0000-0100-0000D9010000}"/>
            </a:ext>
          </a:extLst>
        </xdr:cNvPr>
        <xdr:cNvSpPr txBox="1"/>
      </xdr:nvSpPr>
      <xdr:spPr>
        <a:xfrm>
          <a:off x="1954784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9443700" y="5821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164863</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00000000-0008-0000-0100-0000DB010000}"/>
            </a:ext>
          </a:extLst>
        </xdr:cNvPr>
        <xdr:cNvSpPr txBox="1"/>
      </xdr:nvSpPr>
      <xdr:spPr>
        <a:xfrm>
          <a:off x="19547840" y="6199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19458940" y="6344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167132</xdr:rowOff>
    </xdr:from>
    <xdr:to>
      <xdr:col>112</xdr:col>
      <xdr:colOff>38100</xdr:colOff>
      <xdr:row>38</xdr:row>
      <xdr:rowOff>97282</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18735040" y="63698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157988</xdr:rowOff>
    </xdr:from>
    <xdr:to>
      <xdr:col>107</xdr:col>
      <xdr:colOff>101600</xdr:colOff>
      <xdr:row>38</xdr:row>
      <xdr:rowOff>88138</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7937480" y="6360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27686</xdr:rowOff>
    </xdr:from>
    <xdr:to>
      <xdr:col>102</xdr:col>
      <xdr:colOff>165100</xdr:colOff>
      <xdr:row>38</xdr:row>
      <xdr:rowOff>129286</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7162780" y="63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6388080" y="63865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52832</xdr:rowOff>
    </xdr:from>
    <xdr:to>
      <xdr:col>116</xdr:col>
      <xdr:colOff>114300</xdr:colOff>
      <xdr:row>39</xdr:row>
      <xdr:rowOff>154432</xdr:rowOff>
    </xdr:to>
    <xdr:sp macro="" textlink="">
      <xdr:nvSpPr>
        <xdr:cNvPr id="486" name="楕円 485">
          <a:extLst>
            <a:ext uri="{FF2B5EF4-FFF2-40B4-BE49-F238E27FC236}">
              <a16:creationId xmlns:a16="http://schemas.microsoft.com/office/drawing/2014/main" id="{00000000-0008-0000-0100-0000E6010000}"/>
            </a:ext>
          </a:extLst>
        </xdr:cNvPr>
        <xdr:cNvSpPr/>
      </xdr:nvSpPr>
      <xdr:spPr>
        <a:xfrm>
          <a:off x="1945894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31259</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00000000-0008-0000-0100-0000E7010000}"/>
            </a:ext>
          </a:extLst>
        </xdr:cNvPr>
        <xdr:cNvSpPr txBox="1"/>
      </xdr:nvSpPr>
      <xdr:spPr>
        <a:xfrm>
          <a:off x="19547840"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52832</xdr:rowOff>
    </xdr:from>
    <xdr:to>
      <xdr:col>112</xdr:col>
      <xdr:colOff>38100</xdr:colOff>
      <xdr:row>39</xdr:row>
      <xdr:rowOff>154432</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18735040" y="65907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103632</xdr:rowOff>
    </xdr:from>
    <xdr:to>
      <xdr:col>116</xdr:col>
      <xdr:colOff>63500</xdr:colOff>
      <xdr:row>39</xdr:row>
      <xdr:rowOff>103632</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8778220" y="664159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55118</xdr:rowOff>
    </xdr:from>
    <xdr:to>
      <xdr:col>107</xdr:col>
      <xdr:colOff>101600</xdr:colOff>
      <xdr:row>39</xdr:row>
      <xdr:rowOff>156718</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1793748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103632</xdr:rowOff>
    </xdr:from>
    <xdr:to>
      <xdr:col>111</xdr:col>
      <xdr:colOff>177800</xdr:colOff>
      <xdr:row>39</xdr:row>
      <xdr:rowOff>105918</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17988280" y="6641592"/>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57404</xdr:rowOff>
    </xdr:from>
    <xdr:to>
      <xdr:col>102</xdr:col>
      <xdr:colOff>165100</xdr:colOff>
      <xdr:row>39</xdr:row>
      <xdr:rowOff>159004</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1716278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105918</xdr:rowOff>
    </xdr:from>
    <xdr:to>
      <xdr:col>107</xdr:col>
      <xdr:colOff>50800</xdr:colOff>
      <xdr:row>39</xdr:row>
      <xdr:rowOff>108204</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17213580" y="6643878"/>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16388080" y="659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108204</xdr:rowOff>
    </xdr:from>
    <xdr:to>
      <xdr:col>102</xdr:col>
      <xdr:colOff>114300</xdr:colOff>
      <xdr:row>39</xdr:row>
      <xdr:rowOff>110490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16431260" y="6646164"/>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113809</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18561127" y="614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104665</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17776267" y="61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145813</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700156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134383</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1622686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145559</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8561127" y="668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7776267" y="668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150131</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700156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622686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00000000-0008-0000-0100-00000D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98298</xdr:rowOff>
    </xdr:from>
    <xdr:to>
      <xdr:col>85</xdr:col>
      <xdr:colOff>126364</xdr:colOff>
      <xdr:row>62</xdr:row>
      <xdr:rowOff>116586</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flipV="1">
          <a:off x="14375764" y="948613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120413</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00000000-0008-0000-0100-00000F020000}"/>
            </a:ext>
          </a:extLst>
        </xdr:cNvPr>
        <xdr:cNvSpPr txBox="1"/>
      </xdr:nvSpPr>
      <xdr:spPr>
        <a:xfrm>
          <a:off x="14414500" y="1051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116586</xdr:rowOff>
    </xdr:from>
    <xdr:to>
      <xdr:col>86</xdr:col>
      <xdr:colOff>25400</xdr:colOff>
      <xdr:row>62</xdr:row>
      <xdr:rowOff>116586</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4287500" y="1051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44975</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00000000-0008-0000-0100-000011020000}"/>
            </a:ext>
          </a:extLst>
        </xdr:cNvPr>
        <xdr:cNvSpPr txBox="1"/>
      </xdr:nvSpPr>
      <xdr:spPr>
        <a:xfrm>
          <a:off x="14414500" y="9265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98298</xdr:rowOff>
    </xdr:from>
    <xdr:to>
      <xdr:col>86</xdr:col>
      <xdr:colOff>25400</xdr:colOff>
      <xdr:row>56</xdr:row>
      <xdr:rowOff>98298</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4287500" y="94861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55643</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00000000-0008-0000-0100-000013020000}"/>
            </a:ext>
          </a:extLst>
        </xdr:cNvPr>
        <xdr:cNvSpPr txBox="1"/>
      </xdr:nvSpPr>
      <xdr:spPr>
        <a:xfrm>
          <a:off x="14414500" y="9946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77216</xdr:rowOff>
    </xdr:from>
    <xdr:to>
      <xdr:col>85</xdr:col>
      <xdr:colOff>177800</xdr:colOff>
      <xdr:row>60</xdr:row>
      <xdr:rowOff>7366</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4325600" y="996797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47498</xdr:rowOff>
    </xdr:from>
    <xdr:to>
      <xdr:col>81</xdr:col>
      <xdr:colOff>101600</xdr:colOff>
      <xdr:row>59</xdr:row>
      <xdr:rowOff>149098</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3578840" y="993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24638</xdr:rowOff>
    </xdr:from>
    <xdr:to>
      <xdr:col>76</xdr:col>
      <xdr:colOff>165100</xdr:colOff>
      <xdr:row>59</xdr:row>
      <xdr:rowOff>126238</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2804140" y="99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2029440" y="9841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88646</xdr:rowOff>
    </xdr:from>
    <xdr:to>
      <xdr:col>67</xdr:col>
      <xdr:colOff>101600</xdr:colOff>
      <xdr:row>59</xdr:row>
      <xdr:rowOff>18796</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1231880" y="9811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122936</xdr:rowOff>
    </xdr:from>
    <xdr:to>
      <xdr:col>85</xdr:col>
      <xdr:colOff>177800</xdr:colOff>
      <xdr:row>57</xdr:row>
      <xdr:rowOff>53086</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14325600" y="95107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37863</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00000000-0008-0000-0100-00001F020000}"/>
            </a:ext>
          </a:extLst>
        </xdr:cNvPr>
        <xdr:cNvSpPr txBox="1"/>
      </xdr:nvSpPr>
      <xdr:spPr>
        <a:xfrm>
          <a:off x="14414500" y="9425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79502</xdr:rowOff>
    </xdr:from>
    <xdr:to>
      <xdr:col>81</xdr:col>
      <xdr:colOff>101600</xdr:colOff>
      <xdr:row>57</xdr:row>
      <xdr:rowOff>9652</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3578840" y="9467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130302</xdr:rowOff>
    </xdr:from>
    <xdr:to>
      <xdr:col>85</xdr:col>
      <xdr:colOff>127000</xdr:colOff>
      <xdr:row>57</xdr:row>
      <xdr:rowOff>2286</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3629640" y="9518142"/>
          <a:ext cx="74676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31496</xdr:rowOff>
    </xdr:from>
    <xdr:to>
      <xdr:col>76</xdr:col>
      <xdr:colOff>165100</xdr:colOff>
      <xdr:row>56</xdr:row>
      <xdr:rowOff>133096</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2804140" y="94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82296</xdr:rowOff>
    </xdr:from>
    <xdr:to>
      <xdr:col>81</xdr:col>
      <xdr:colOff>50800</xdr:colOff>
      <xdr:row>56</xdr:row>
      <xdr:rowOff>130302</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2854940" y="9470136"/>
          <a:ext cx="7747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157226</xdr:rowOff>
    </xdr:from>
    <xdr:to>
      <xdr:col>72</xdr:col>
      <xdr:colOff>38100</xdr:colOff>
      <xdr:row>56</xdr:row>
      <xdr:rowOff>87376</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2029440" y="93774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36576</xdr:rowOff>
    </xdr:from>
    <xdr:to>
      <xdr:col>76</xdr:col>
      <xdr:colOff>114300</xdr:colOff>
      <xdr:row>56</xdr:row>
      <xdr:rowOff>82296</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2072620" y="9424416"/>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113792</xdr:rowOff>
    </xdr:from>
    <xdr:to>
      <xdr:col>67</xdr:col>
      <xdr:colOff>101600</xdr:colOff>
      <xdr:row>56</xdr:row>
      <xdr:rowOff>43942</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1231880" y="9333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164592</xdr:rowOff>
    </xdr:from>
    <xdr:to>
      <xdr:col>71</xdr:col>
      <xdr:colOff>177800</xdr:colOff>
      <xdr:row>56</xdr:row>
      <xdr:rowOff>36576</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1282680" y="9384792"/>
          <a:ext cx="78994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140225</xdr:rowOff>
    </xdr:from>
    <xdr:ext cx="405111" cy="259045"/>
    <xdr:sp macro="" textlink="">
      <xdr:nvSpPr>
        <xdr:cNvPr id="552" name="n_1aveValue【学校施設】&#10;有形固定資産減価償却率">
          <a:extLst>
            <a:ext uri="{FF2B5EF4-FFF2-40B4-BE49-F238E27FC236}">
              <a16:creationId xmlns:a16="http://schemas.microsoft.com/office/drawing/2014/main" id="{00000000-0008-0000-0100-000028020000}"/>
            </a:ext>
          </a:extLst>
        </xdr:cNvPr>
        <xdr:cNvSpPr txBox="1"/>
      </xdr:nvSpPr>
      <xdr:spPr>
        <a:xfrm>
          <a:off x="13437244" y="100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117365</xdr:rowOff>
    </xdr:from>
    <xdr:ext cx="405111" cy="259045"/>
    <xdr:sp macro="" textlink="">
      <xdr:nvSpPr>
        <xdr:cNvPr id="553" name="n_2aveValue【学校施設】&#10;有形固定資産減価償却率">
          <a:extLst>
            <a:ext uri="{FF2B5EF4-FFF2-40B4-BE49-F238E27FC236}">
              <a16:creationId xmlns:a16="http://schemas.microsoft.com/office/drawing/2014/main" id="{00000000-0008-0000-0100-000029020000}"/>
            </a:ext>
          </a:extLst>
        </xdr:cNvPr>
        <xdr:cNvSpPr txBox="1"/>
      </xdr:nvSpPr>
      <xdr:spPr>
        <a:xfrm>
          <a:off x="12675244" y="1000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54" name="n_3aveValue【学校施設】&#10;有形固定資産減価償却率">
          <a:extLst>
            <a:ext uri="{FF2B5EF4-FFF2-40B4-BE49-F238E27FC236}">
              <a16:creationId xmlns:a16="http://schemas.microsoft.com/office/drawing/2014/main" id="{00000000-0008-0000-0100-00002A020000}"/>
            </a:ext>
          </a:extLst>
        </xdr:cNvPr>
        <xdr:cNvSpPr txBox="1"/>
      </xdr:nvSpPr>
      <xdr:spPr>
        <a:xfrm>
          <a:off x="11900544" y="993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9923</xdr:rowOff>
    </xdr:from>
    <xdr:ext cx="405111" cy="259045"/>
    <xdr:sp macro="" textlink="">
      <xdr:nvSpPr>
        <xdr:cNvPr id="555" name="n_4aveValue【学校施設】&#10;有形固定資産減価償却率">
          <a:extLst>
            <a:ext uri="{FF2B5EF4-FFF2-40B4-BE49-F238E27FC236}">
              <a16:creationId xmlns:a16="http://schemas.microsoft.com/office/drawing/2014/main" id="{00000000-0008-0000-0100-00002B020000}"/>
            </a:ext>
          </a:extLst>
        </xdr:cNvPr>
        <xdr:cNvSpPr txBox="1"/>
      </xdr:nvSpPr>
      <xdr:spPr>
        <a:xfrm>
          <a:off x="11102984" y="9900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26179</xdr:rowOff>
    </xdr:from>
    <xdr:ext cx="405111" cy="259045"/>
    <xdr:sp macro="" textlink="">
      <xdr:nvSpPr>
        <xdr:cNvPr id="556" name="n_1mainValue【学校施設】&#10;有形固定資産減価償却率">
          <a:extLst>
            <a:ext uri="{FF2B5EF4-FFF2-40B4-BE49-F238E27FC236}">
              <a16:creationId xmlns:a16="http://schemas.microsoft.com/office/drawing/2014/main" id="{00000000-0008-0000-0100-00002C020000}"/>
            </a:ext>
          </a:extLst>
        </xdr:cNvPr>
        <xdr:cNvSpPr txBox="1"/>
      </xdr:nvSpPr>
      <xdr:spPr>
        <a:xfrm>
          <a:off x="13437244" y="924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149623</xdr:rowOff>
    </xdr:from>
    <xdr:ext cx="405111" cy="259045"/>
    <xdr:sp macro="" textlink="">
      <xdr:nvSpPr>
        <xdr:cNvPr id="557" name="n_2mainValue【学校施設】&#10;有形固定資産減価償却率">
          <a:extLst>
            <a:ext uri="{FF2B5EF4-FFF2-40B4-BE49-F238E27FC236}">
              <a16:creationId xmlns:a16="http://schemas.microsoft.com/office/drawing/2014/main" id="{00000000-0008-0000-0100-00002D020000}"/>
            </a:ext>
          </a:extLst>
        </xdr:cNvPr>
        <xdr:cNvSpPr txBox="1"/>
      </xdr:nvSpPr>
      <xdr:spPr>
        <a:xfrm>
          <a:off x="12675244" y="920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103903</xdr:rowOff>
    </xdr:from>
    <xdr:ext cx="405111" cy="259045"/>
    <xdr:sp macro="" textlink="">
      <xdr:nvSpPr>
        <xdr:cNvPr id="558" name="n_3mainValue【学校施設】&#10;有形固定資産減価償却率">
          <a:extLst>
            <a:ext uri="{FF2B5EF4-FFF2-40B4-BE49-F238E27FC236}">
              <a16:creationId xmlns:a16="http://schemas.microsoft.com/office/drawing/2014/main" id="{00000000-0008-0000-0100-00002E020000}"/>
            </a:ext>
          </a:extLst>
        </xdr:cNvPr>
        <xdr:cNvSpPr txBox="1"/>
      </xdr:nvSpPr>
      <xdr:spPr>
        <a:xfrm>
          <a:off x="11900544" y="915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60469</xdr:rowOff>
    </xdr:from>
    <xdr:ext cx="405111" cy="259045"/>
    <xdr:sp macro="" textlink="">
      <xdr:nvSpPr>
        <xdr:cNvPr id="559" name="n_4mainValue【学校施設】&#10;有形固定資産減価償却率">
          <a:extLst>
            <a:ext uri="{FF2B5EF4-FFF2-40B4-BE49-F238E27FC236}">
              <a16:creationId xmlns:a16="http://schemas.microsoft.com/office/drawing/2014/main" id="{00000000-0008-0000-0100-00002F020000}"/>
            </a:ext>
          </a:extLst>
        </xdr:cNvPr>
        <xdr:cNvSpPr txBox="1"/>
      </xdr:nvSpPr>
      <xdr:spPr>
        <a:xfrm>
          <a:off x="11102984" y="911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100-000047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flipV="1">
          <a:off x="19509104" y="9556623"/>
          <a:ext cx="0" cy="1100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100-000049020000}"/>
            </a:ext>
          </a:extLst>
        </xdr:cNvPr>
        <xdr:cNvSpPr txBox="1"/>
      </xdr:nvSpPr>
      <xdr:spPr>
        <a:xfrm>
          <a:off x="19547840" y="1066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9443700" y="106573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587" name="【学校施設】&#10;一人当たり面積最大値テキスト">
          <a:extLst>
            <a:ext uri="{FF2B5EF4-FFF2-40B4-BE49-F238E27FC236}">
              <a16:creationId xmlns:a16="http://schemas.microsoft.com/office/drawing/2014/main" id="{00000000-0008-0000-0100-00004B020000}"/>
            </a:ext>
          </a:extLst>
        </xdr:cNvPr>
        <xdr:cNvSpPr txBox="1"/>
      </xdr:nvSpPr>
      <xdr:spPr>
        <a:xfrm>
          <a:off x="19547840" y="933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9443700" y="95566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147718</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100-00004D020000}"/>
            </a:ext>
          </a:extLst>
        </xdr:cNvPr>
        <xdr:cNvSpPr txBox="1"/>
      </xdr:nvSpPr>
      <xdr:spPr>
        <a:xfrm>
          <a:off x="19547840" y="10206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19458940" y="10350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18735040" y="103703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17937480" y="103851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7162780" y="1040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164846</xdr:rowOff>
    </xdr:from>
    <xdr:to>
      <xdr:col>98</xdr:col>
      <xdr:colOff>38100</xdr:colOff>
      <xdr:row>62</xdr:row>
      <xdr:rowOff>94996</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6388080" y="10390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145796</xdr:rowOff>
    </xdr:from>
    <xdr:to>
      <xdr:col>116</xdr:col>
      <xdr:colOff>114300</xdr:colOff>
      <xdr:row>62</xdr:row>
      <xdr:rowOff>75946</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19458940" y="10371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124223</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100-000059020000}"/>
            </a:ext>
          </a:extLst>
        </xdr:cNvPr>
        <xdr:cNvSpPr txBox="1"/>
      </xdr:nvSpPr>
      <xdr:spPr>
        <a:xfrm>
          <a:off x="19547840" y="103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146558</xdr:rowOff>
    </xdr:from>
    <xdr:to>
      <xdr:col>112</xdr:col>
      <xdr:colOff>38100</xdr:colOff>
      <xdr:row>62</xdr:row>
      <xdr:rowOff>76708</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18735040" y="103725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25146</xdr:rowOff>
    </xdr:from>
    <xdr:to>
      <xdr:col>116</xdr:col>
      <xdr:colOff>63500</xdr:colOff>
      <xdr:row>62</xdr:row>
      <xdr:rowOff>25908</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18778220" y="10418826"/>
          <a:ext cx="7315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152654</xdr:rowOff>
    </xdr:from>
    <xdr:to>
      <xdr:col>107</xdr:col>
      <xdr:colOff>101600</xdr:colOff>
      <xdr:row>62</xdr:row>
      <xdr:rowOff>82804</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17937480" y="10378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25908</xdr:rowOff>
    </xdr:from>
    <xdr:to>
      <xdr:col>111</xdr:col>
      <xdr:colOff>177800</xdr:colOff>
      <xdr:row>62</xdr:row>
      <xdr:rowOff>32004</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17988280" y="10419588"/>
          <a:ext cx="78994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158369</xdr:rowOff>
    </xdr:from>
    <xdr:to>
      <xdr:col>102</xdr:col>
      <xdr:colOff>165100</xdr:colOff>
      <xdr:row>62</xdr:row>
      <xdr:rowOff>88519</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17162780" y="103844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32004</xdr:rowOff>
    </xdr:from>
    <xdr:to>
      <xdr:col>107</xdr:col>
      <xdr:colOff>50800</xdr:colOff>
      <xdr:row>62</xdr:row>
      <xdr:rowOff>37719</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17213580" y="10425684"/>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164465</xdr:rowOff>
    </xdr:from>
    <xdr:to>
      <xdr:col>98</xdr:col>
      <xdr:colOff>38100</xdr:colOff>
      <xdr:row>62</xdr:row>
      <xdr:rowOff>94615</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6388080" y="10390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37719</xdr:rowOff>
    </xdr:from>
    <xdr:to>
      <xdr:col>102</xdr:col>
      <xdr:colOff>114300</xdr:colOff>
      <xdr:row>62</xdr:row>
      <xdr:rowOff>43815</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16431260" y="10431399"/>
          <a:ext cx="78232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90949</xdr:rowOff>
    </xdr:from>
    <xdr:ext cx="469744" cy="259045"/>
    <xdr:sp macro="" textlink="">
      <xdr:nvSpPr>
        <xdr:cNvPr id="610" name="n_1aveValue【学校施設】&#10;一人当たり面積">
          <a:extLst>
            <a:ext uri="{FF2B5EF4-FFF2-40B4-BE49-F238E27FC236}">
              <a16:creationId xmlns:a16="http://schemas.microsoft.com/office/drawing/2014/main" id="{00000000-0008-0000-0100-000062020000}"/>
            </a:ext>
          </a:extLst>
        </xdr:cNvPr>
        <xdr:cNvSpPr txBox="1"/>
      </xdr:nvSpPr>
      <xdr:spPr>
        <a:xfrm>
          <a:off x="18561127" y="1014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80408</xdr:rowOff>
    </xdr:from>
    <xdr:ext cx="469744" cy="259045"/>
    <xdr:sp macro="" textlink="">
      <xdr:nvSpPr>
        <xdr:cNvPr id="611" name="n_2aveValue【学校施設】&#10;一人当たり面積">
          <a:extLst>
            <a:ext uri="{FF2B5EF4-FFF2-40B4-BE49-F238E27FC236}">
              <a16:creationId xmlns:a16="http://schemas.microsoft.com/office/drawing/2014/main" id="{00000000-0008-0000-0100-000063020000}"/>
            </a:ext>
          </a:extLst>
        </xdr:cNvPr>
        <xdr:cNvSpPr txBox="1"/>
      </xdr:nvSpPr>
      <xdr:spPr>
        <a:xfrm>
          <a:off x="17776267" y="1047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99458</xdr:rowOff>
    </xdr:from>
    <xdr:ext cx="469744" cy="259045"/>
    <xdr:sp macro="" textlink="">
      <xdr:nvSpPr>
        <xdr:cNvPr id="612" name="n_3aveValue【学校施設】&#10;一人当たり面積">
          <a:extLst>
            <a:ext uri="{FF2B5EF4-FFF2-40B4-BE49-F238E27FC236}">
              <a16:creationId xmlns:a16="http://schemas.microsoft.com/office/drawing/2014/main" id="{00000000-0008-0000-0100-000064020000}"/>
            </a:ext>
          </a:extLst>
        </xdr:cNvPr>
        <xdr:cNvSpPr txBox="1"/>
      </xdr:nvSpPr>
      <xdr:spPr>
        <a:xfrm>
          <a:off x="17001567" y="1049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86123</xdr:rowOff>
    </xdr:from>
    <xdr:ext cx="469744" cy="259045"/>
    <xdr:sp macro="" textlink="">
      <xdr:nvSpPr>
        <xdr:cNvPr id="613" name="n_4aveValue【学校施設】&#10;一人当たり面積">
          <a:extLst>
            <a:ext uri="{FF2B5EF4-FFF2-40B4-BE49-F238E27FC236}">
              <a16:creationId xmlns:a16="http://schemas.microsoft.com/office/drawing/2014/main" id="{00000000-0008-0000-0100-000065020000}"/>
            </a:ext>
          </a:extLst>
        </xdr:cNvPr>
        <xdr:cNvSpPr txBox="1"/>
      </xdr:nvSpPr>
      <xdr:spPr>
        <a:xfrm>
          <a:off x="1622686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67835</xdr:rowOff>
    </xdr:from>
    <xdr:ext cx="469744" cy="259045"/>
    <xdr:sp macro="" textlink="">
      <xdr:nvSpPr>
        <xdr:cNvPr id="614" name="n_1mainValue【学校施設】&#10;一人当たり面積">
          <a:extLst>
            <a:ext uri="{FF2B5EF4-FFF2-40B4-BE49-F238E27FC236}">
              <a16:creationId xmlns:a16="http://schemas.microsoft.com/office/drawing/2014/main" id="{00000000-0008-0000-0100-000066020000}"/>
            </a:ext>
          </a:extLst>
        </xdr:cNvPr>
        <xdr:cNvSpPr txBox="1"/>
      </xdr:nvSpPr>
      <xdr:spPr>
        <a:xfrm>
          <a:off x="185611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15" name="n_2mainValue【学校施設】&#10;一人当たり面積">
          <a:extLst>
            <a:ext uri="{FF2B5EF4-FFF2-40B4-BE49-F238E27FC236}">
              <a16:creationId xmlns:a16="http://schemas.microsoft.com/office/drawing/2014/main" id="{00000000-0008-0000-0100-000067020000}"/>
            </a:ext>
          </a:extLst>
        </xdr:cNvPr>
        <xdr:cNvSpPr txBox="1"/>
      </xdr:nvSpPr>
      <xdr:spPr>
        <a:xfrm>
          <a:off x="1777626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105046</xdr:rowOff>
    </xdr:from>
    <xdr:ext cx="469744" cy="259045"/>
    <xdr:sp macro="" textlink="">
      <xdr:nvSpPr>
        <xdr:cNvPr id="616" name="n_3mainValue【学校施設】&#10;一人当たり面積">
          <a:extLst>
            <a:ext uri="{FF2B5EF4-FFF2-40B4-BE49-F238E27FC236}">
              <a16:creationId xmlns:a16="http://schemas.microsoft.com/office/drawing/2014/main" id="{00000000-0008-0000-0100-000068020000}"/>
            </a:ext>
          </a:extLst>
        </xdr:cNvPr>
        <xdr:cNvSpPr txBox="1"/>
      </xdr:nvSpPr>
      <xdr:spPr>
        <a:xfrm>
          <a:off x="17001567" y="1016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111142</xdr:rowOff>
    </xdr:from>
    <xdr:ext cx="469744" cy="259045"/>
    <xdr:sp macro="" textlink="">
      <xdr:nvSpPr>
        <xdr:cNvPr id="617" name="n_4mainValue【学校施設】&#10;一人当たり面積">
          <a:extLst>
            <a:ext uri="{FF2B5EF4-FFF2-40B4-BE49-F238E27FC236}">
              <a16:creationId xmlns:a16="http://schemas.microsoft.com/office/drawing/2014/main" id="{00000000-0008-0000-0100-000069020000}"/>
            </a:ext>
          </a:extLst>
        </xdr:cNvPr>
        <xdr:cNvSpPr txBox="1"/>
      </xdr:nvSpPr>
      <xdr:spPr>
        <a:xfrm>
          <a:off x="16226867" y="1016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00000000-0008-0000-0100-000092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103958</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flipV="1">
          <a:off x="14375764" y="17035598"/>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00000000-0008-0000-0100-000094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50635</xdr:rowOff>
    </xdr:from>
    <xdr:ext cx="405111" cy="259045"/>
    <xdr:sp macro="" textlink="">
      <xdr:nvSpPr>
        <xdr:cNvPr id="662" name="【公民館】&#10;有形固定資産減価償却率最大値テキスト">
          <a:extLst>
            <a:ext uri="{FF2B5EF4-FFF2-40B4-BE49-F238E27FC236}">
              <a16:creationId xmlns:a16="http://schemas.microsoft.com/office/drawing/2014/main" id="{00000000-0008-0000-0100-000096020000}"/>
            </a:ext>
          </a:extLst>
        </xdr:cNvPr>
        <xdr:cNvSpPr txBox="1"/>
      </xdr:nvSpPr>
      <xdr:spPr>
        <a:xfrm>
          <a:off x="14414500" y="16814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103958</xdr:rowOff>
    </xdr:from>
    <xdr:to>
      <xdr:col>86</xdr:col>
      <xdr:colOff>25400</xdr:colOff>
      <xdr:row>101</xdr:row>
      <xdr:rowOff>103958</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4287500" y="17035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105064</xdr:rowOff>
    </xdr:from>
    <xdr:ext cx="405111" cy="259045"/>
    <xdr:sp macro="" textlink="">
      <xdr:nvSpPr>
        <xdr:cNvPr id="664" name="【公民館】&#10;有形固定資産減価償却率平均値テキスト">
          <a:extLst>
            <a:ext uri="{FF2B5EF4-FFF2-40B4-BE49-F238E27FC236}">
              <a16:creationId xmlns:a16="http://schemas.microsoft.com/office/drawing/2014/main" id="{00000000-0008-0000-0100-000098020000}"/>
            </a:ext>
          </a:extLst>
        </xdr:cNvPr>
        <xdr:cNvSpPr txBox="1"/>
      </xdr:nvSpPr>
      <xdr:spPr>
        <a:xfrm>
          <a:off x="14414500" y="1770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126637</xdr:rowOff>
    </xdr:from>
    <xdr:to>
      <xdr:col>85</xdr:col>
      <xdr:colOff>177800</xdr:colOff>
      <xdr:row>106</xdr:row>
      <xdr:rowOff>56787</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4325600" y="1772883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133169</xdr:rowOff>
    </xdr:from>
    <xdr:to>
      <xdr:col>81</xdr:col>
      <xdr:colOff>101600</xdr:colOff>
      <xdr:row>106</xdr:row>
      <xdr:rowOff>63319</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3578840" y="17735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2804140" y="1772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103777</xdr:rowOff>
    </xdr:from>
    <xdr:to>
      <xdr:col>72</xdr:col>
      <xdr:colOff>38100</xdr:colOff>
      <xdr:row>106</xdr:row>
      <xdr:rowOff>33927</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2029440" y="177059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147864</xdr:rowOff>
    </xdr:from>
    <xdr:to>
      <xdr:col>67</xdr:col>
      <xdr:colOff>101600</xdr:colOff>
      <xdr:row>106</xdr:row>
      <xdr:rowOff>78014</xdr:rowOff>
    </xdr:to>
    <xdr:sp macro="" textlink="">
      <xdr:nvSpPr>
        <xdr:cNvPr id="669" name="フローチャート: 判断 668">
          <a:extLst>
            <a:ext uri="{FF2B5EF4-FFF2-40B4-BE49-F238E27FC236}">
              <a16:creationId xmlns:a16="http://schemas.microsoft.com/office/drawing/2014/main" id="{00000000-0008-0000-0100-00009D020000}"/>
            </a:ext>
          </a:extLst>
        </xdr:cNvPr>
        <xdr:cNvSpPr/>
      </xdr:nvSpPr>
      <xdr:spPr>
        <a:xfrm>
          <a:off x="11231880" y="177500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53158</xdr:rowOff>
    </xdr:from>
    <xdr:to>
      <xdr:col>85</xdr:col>
      <xdr:colOff>177800</xdr:colOff>
      <xdr:row>101</xdr:row>
      <xdr:rowOff>154758</xdr:rowOff>
    </xdr:to>
    <xdr:sp macro="" textlink="">
      <xdr:nvSpPr>
        <xdr:cNvPr id="675" name="楕円 674">
          <a:extLst>
            <a:ext uri="{FF2B5EF4-FFF2-40B4-BE49-F238E27FC236}">
              <a16:creationId xmlns:a16="http://schemas.microsoft.com/office/drawing/2014/main" id="{00000000-0008-0000-0100-0000A3020000}"/>
            </a:ext>
          </a:extLst>
        </xdr:cNvPr>
        <xdr:cNvSpPr/>
      </xdr:nvSpPr>
      <xdr:spPr>
        <a:xfrm>
          <a:off x="14325600" y="1698479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6185</xdr:rowOff>
    </xdr:from>
    <xdr:ext cx="405111" cy="259045"/>
    <xdr:sp macro="" textlink="">
      <xdr:nvSpPr>
        <xdr:cNvPr id="676" name="【公民館】&#10;有形固定資産減価償却率該当値テキスト">
          <a:extLst>
            <a:ext uri="{FF2B5EF4-FFF2-40B4-BE49-F238E27FC236}">
              <a16:creationId xmlns:a16="http://schemas.microsoft.com/office/drawing/2014/main" id="{00000000-0008-0000-0100-0000A4020000}"/>
            </a:ext>
          </a:extLst>
        </xdr:cNvPr>
        <xdr:cNvSpPr txBox="1"/>
      </xdr:nvSpPr>
      <xdr:spPr>
        <a:xfrm>
          <a:off x="14414500" y="16937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12337</xdr:rowOff>
    </xdr:from>
    <xdr:to>
      <xdr:col>81</xdr:col>
      <xdr:colOff>101600</xdr:colOff>
      <xdr:row>101</xdr:row>
      <xdr:rowOff>113937</xdr:rowOff>
    </xdr:to>
    <xdr:sp macro="" textlink="">
      <xdr:nvSpPr>
        <xdr:cNvPr id="677" name="楕円 676">
          <a:extLst>
            <a:ext uri="{FF2B5EF4-FFF2-40B4-BE49-F238E27FC236}">
              <a16:creationId xmlns:a16="http://schemas.microsoft.com/office/drawing/2014/main" id="{00000000-0008-0000-0100-0000A5020000}"/>
            </a:ext>
          </a:extLst>
        </xdr:cNvPr>
        <xdr:cNvSpPr/>
      </xdr:nvSpPr>
      <xdr:spPr>
        <a:xfrm>
          <a:off x="13578840" y="1694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63137</xdr:rowOff>
    </xdr:from>
    <xdr:to>
      <xdr:col>85</xdr:col>
      <xdr:colOff>127000</xdr:colOff>
      <xdr:row>101</xdr:row>
      <xdr:rowOff>103958</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3629640" y="16994777"/>
          <a:ext cx="74676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142966</xdr:rowOff>
    </xdr:from>
    <xdr:to>
      <xdr:col>76</xdr:col>
      <xdr:colOff>165100</xdr:colOff>
      <xdr:row>101</xdr:row>
      <xdr:rowOff>73116</xdr:rowOff>
    </xdr:to>
    <xdr:sp macro="" textlink="">
      <xdr:nvSpPr>
        <xdr:cNvPr id="679" name="楕円 678">
          <a:extLst>
            <a:ext uri="{FF2B5EF4-FFF2-40B4-BE49-F238E27FC236}">
              <a16:creationId xmlns:a16="http://schemas.microsoft.com/office/drawing/2014/main" id="{00000000-0008-0000-0100-0000A7020000}"/>
            </a:ext>
          </a:extLst>
        </xdr:cNvPr>
        <xdr:cNvSpPr/>
      </xdr:nvSpPr>
      <xdr:spPr>
        <a:xfrm>
          <a:off x="12804140" y="16906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22316</xdr:rowOff>
    </xdr:from>
    <xdr:to>
      <xdr:col>81</xdr:col>
      <xdr:colOff>50800</xdr:colOff>
      <xdr:row>101</xdr:row>
      <xdr:rowOff>63137</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2854940" y="16953956"/>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100512</xdr:rowOff>
    </xdr:from>
    <xdr:to>
      <xdr:col>72</xdr:col>
      <xdr:colOff>38100</xdr:colOff>
      <xdr:row>101</xdr:row>
      <xdr:rowOff>30662</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2029440" y="168645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151312</xdr:rowOff>
    </xdr:from>
    <xdr:to>
      <xdr:col>76</xdr:col>
      <xdr:colOff>114300</xdr:colOff>
      <xdr:row>101</xdr:row>
      <xdr:rowOff>22316</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2072620" y="16915312"/>
          <a:ext cx="78232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103777</xdr:rowOff>
    </xdr:from>
    <xdr:to>
      <xdr:col>67</xdr:col>
      <xdr:colOff>101600</xdr:colOff>
      <xdr:row>106</xdr:row>
      <xdr:rowOff>33927</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1231880" y="17705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151312</xdr:rowOff>
    </xdr:from>
    <xdr:to>
      <xdr:col>71</xdr:col>
      <xdr:colOff>177800</xdr:colOff>
      <xdr:row>105</xdr:row>
      <xdr:rowOff>154577</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flipV="1">
          <a:off x="11282680" y="16915312"/>
          <a:ext cx="789940" cy="84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54446</xdr:rowOff>
    </xdr:from>
    <xdr:ext cx="405111" cy="259045"/>
    <xdr:sp macro="" textlink="">
      <xdr:nvSpPr>
        <xdr:cNvPr id="685" name="n_1aveValue【公民館】&#10;有形固定資産減価償却率">
          <a:extLst>
            <a:ext uri="{FF2B5EF4-FFF2-40B4-BE49-F238E27FC236}">
              <a16:creationId xmlns:a16="http://schemas.microsoft.com/office/drawing/2014/main" id="{00000000-0008-0000-0100-0000AD020000}"/>
            </a:ext>
          </a:extLst>
        </xdr:cNvPr>
        <xdr:cNvSpPr txBox="1"/>
      </xdr:nvSpPr>
      <xdr:spPr>
        <a:xfrm>
          <a:off x="13437244" y="1782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39750</xdr:rowOff>
    </xdr:from>
    <xdr:ext cx="405111" cy="259045"/>
    <xdr:sp macro="" textlink="">
      <xdr:nvSpPr>
        <xdr:cNvPr id="686" name="n_2aveValue【公民館】&#10;有形固定資産減価償却率">
          <a:extLst>
            <a:ext uri="{FF2B5EF4-FFF2-40B4-BE49-F238E27FC236}">
              <a16:creationId xmlns:a16="http://schemas.microsoft.com/office/drawing/2014/main" id="{00000000-0008-0000-0100-0000AE020000}"/>
            </a:ext>
          </a:extLst>
        </xdr:cNvPr>
        <xdr:cNvSpPr txBox="1"/>
      </xdr:nvSpPr>
      <xdr:spPr>
        <a:xfrm>
          <a:off x="12675244" y="1780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25054</xdr:rowOff>
    </xdr:from>
    <xdr:ext cx="405111" cy="259045"/>
    <xdr:sp macro="" textlink="">
      <xdr:nvSpPr>
        <xdr:cNvPr id="687" name="n_3aveValue【公民館】&#10;有形固定資産減価償却率">
          <a:extLst>
            <a:ext uri="{FF2B5EF4-FFF2-40B4-BE49-F238E27FC236}">
              <a16:creationId xmlns:a16="http://schemas.microsoft.com/office/drawing/2014/main" id="{00000000-0008-0000-0100-0000AF020000}"/>
            </a:ext>
          </a:extLst>
        </xdr:cNvPr>
        <xdr:cNvSpPr txBox="1"/>
      </xdr:nvSpPr>
      <xdr:spPr>
        <a:xfrm>
          <a:off x="11900544" y="17794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macro="" textlink="">
      <xdr:nvSpPr>
        <xdr:cNvPr id="688" name="n_4aveValue【公民館】&#10;有形固定資産減価償却率">
          <a:extLst>
            <a:ext uri="{FF2B5EF4-FFF2-40B4-BE49-F238E27FC236}">
              <a16:creationId xmlns:a16="http://schemas.microsoft.com/office/drawing/2014/main" id="{00000000-0008-0000-0100-0000B0020000}"/>
            </a:ext>
          </a:extLst>
        </xdr:cNvPr>
        <xdr:cNvSpPr txBox="1"/>
      </xdr:nvSpPr>
      <xdr:spPr>
        <a:xfrm>
          <a:off x="11102984" y="1783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130464</xdr:rowOff>
    </xdr:from>
    <xdr:ext cx="405111" cy="259045"/>
    <xdr:sp macro="" textlink="">
      <xdr:nvSpPr>
        <xdr:cNvPr id="689" name="n_1mainValue【公民館】&#10;有形固定資産減価償却率">
          <a:extLst>
            <a:ext uri="{FF2B5EF4-FFF2-40B4-BE49-F238E27FC236}">
              <a16:creationId xmlns:a16="http://schemas.microsoft.com/office/drawing/2014/main" id="{00000000-0008-0000-0100-0000B1020000}"/>
            </a:ext>
          </a:extLst>
        </xdr:cNvPr>
        <xdr:cNvSpPr txBox="1"/>
      </xdr:nvSpPr>
      <xdr:spPr>
        <a:xfrm>
          <a:off x="13437244" y="16726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89643</xdr:rowOff>
    </xdr:from>
    <xdr:ext cx="405111" cy="259045"/>
    <xdr:sp macro="" textlink="">
      <xdr:nvSpPr>
        <xdr:cNvPr id="690" name="n_2mainValue【公民館】&#10;有形固定資産減価償却率">
          <a:extLst>
            <a:ext uri="{FF2B5EF4-FFF2-40B4-BE49-F238E27FC236}">
              <a16:creationId xmlns:a16="http://schemas.microsoft.com/office/drawing/2014/main" id="{00000000-0008-0000-0100-0000B2020000}"/>
            </a:ext>
          </a:extLst>
        </xdr:cNvPr>
        <xdr:cNvSpPr txBox="1"/>
      </xdr:nvSpPr>
      <xdr:spPr>
        <a:xfrm>
          <a:off x="12675244" y="1668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47189</xdr:rowOff>
    </xdr:from>
    <xdr:ext cx="405111" cy="259045"/>
    <xdr:sp macro="" textlink="">
      <xdr:nvSpPr>
        <xdr:cNvPr id="691" name="n_3mainValue【公民館】&#10;有形固定資産減価償却率">
          <a:extLst>
            <a:ext uri="{FF2B5EF4-FFF2-40B4-BE49-F238E27FC236}">
              <a16:creationId xmlns:a16="http://schemas.microsoft.com/office/drawing/2014/main" id="{00000000-0008-0000-0100-0000B3020000}"/>
            </a:ext>
          </a:extLst>
        </xdr:cNvPr>
        <xdr:cNvSpPr txBox="1"/>
      </xdr:nvSpPr>
      <xdr:spPr>
        <a:xfrm>
          <a:off x="11900544" y="1664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50454</xdr:rowOff>
    </xdr:from>
    <xdr:ext cx="405111" cy="259045"/>
    <xdr:sp macro="" textlink="">
      <xdr:nvSpPr>
        <xdr:cNvPr id="692" name="n_4mainValue【公民館】&#10;有形固定資産減価償却率">
          <a:extLst>
            <a:ext uri="{FF2B5EF4-FFF2-40B4-BE49-F238E27FC236}">
              <a16:creationId xmlns:a16="http://schemas.microsoft.com/office/drawing/2014/main" id="{00000000-0008-0000-0100-0000B4020000}"/>
            </a:ext>
          </a:extLst>
        </xdr:cNvPr>
        <xdr:cNvSpPr txBox="1"/>
      </xdr:nvSpPr>
      <xdr:spPr>
        <a:xfrm>
          <a:off x="11102984" y="1748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00000000-0008-0000-0100-0000CB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flipV="1">
          <a:off x="19509104" y="16995140"/>
          <a:ext cx="0" cy="125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717" name="【公民館】&#10;一人当たり面積最小値テキスト">
          <a:extLst>
            <a:ext uri="{FF2B5EF4-FFF2-40B4-BE49-F238E27FC236}">
              <a16:creationId xmlns:a16="http://schemas.microsoft.com/office/drawing/2014/main" id="{00000000-0008-0000-0100-0000CD020000}"/>
            </a:ext>
          </a:extLst>
        </xdr:cNvPr>
        <xdr:cNvSpPr txBox="1"/>
      </xdr:nvSpPr>
      <xdr:spPr>
        <a:xfrm>
          <a:off x="1954784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944370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719" name="【公民館】&#10;一人当たり面積最大値テキスト">
          <a:extLst>
            <a:ext uri="{FF2B5EF4-FFF2-40B4-BE49-F238E27FC236}">
              <a16:creationId xmlns:a16="http://schemas.microsoft.com/office/drawing/2014/main" id="{00000000-0008-0000-0100-0000CF020000}"/>
            </a:ext>
          </a:extLst>
        </xdr:cNvPr>
        <xdr:cNvSpPr txBox="1"/>
      </xdr:nvSpPr>
      <xdr:spPr>
        <a:xfrm>
          <a:off x="19547840" y="1677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9443700" y="1699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27957</xdr:rowOff>
    </xdr:from>
    <xdr:ext cx="469744" cy="259045"/>
    <xdr:sp macro="" textlink="">
      <xdr:nvSpPr>
        <xdr:cNvPr id="721" name="【公民館】&#10;一人当たり面積平均値テキスト">
          <a:extLst>
            <a:ext uri="{FF2B5EF4-FFF2-40B4-BE49-F238E27FC236}">
              <a16:creationId xmlns:a16="http://schemas.microsoft.com/office/drawing/2014/main" id="{00000000-0008-0000-0100-0000D1020000}"/>
            </a:ext>
          </a:extLst>
        </xdr:cNvPr>
        <xdr:cNvSpPr txBox="1"/>
      </xdr:nvSpPr>
      <xdr:spPr>
        <a:xfrm>
          <a:off x="19547840" y="17797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722" name="フローチャート: 判断 721">
          <a:extLst>
            <a:ext uri="{FF2B5EF4-FFF2-40B4-BE49-F238E27FC236}">
              <a16:creationId xmlns:a16="http://schemas.microsoft.com/office/drawing/2014/main" id="{00000000-0008-0000-0100-0000D2020000}"/>
            </a:ext>
          </a:extLst>
        </xdr:cNvPr>
        <xdr:cNvSpPr/>
      </xdr:nvSpPr>
      <xdr:spPr>
        <a:xfrm>
          <a:off x="19458940" y="178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18735040" y="1781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17937480" y="17824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54611</xdr:rowOff>
    </xdr:from>
    <xdr:to>
      <xdr:col>102</xdr:col>
      <xdr:colOff>165100</xdr:colOff>
      <xdr:row>106</xdr:row>
      <xdr:rowOff>156211</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17162780" y="17824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16388080" y="17826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35561</xdr:rowOff>
    </xdr:from>
    <xdr:to>
      <xdr:col>116</xdr:col>
      <xdr:colOff>114300</xdr:colOff>
      <xdr:row>106</xdr:row>
      <xdr:rowOff>137161</xdr:rowOff>
    </xdr:to>
    <xdr:sp macro="" textlink="">
      <xdr:nvSpPr>
        <xdr:cNvPr id="732" name="楕円 731">
          <a:extLst>
            <a:ext uri="{FF2B5EF4-FFF2-40B4-BE49-F238E27FC236}">
              <a16:creationId xmlns:a16="http://schemas.microsoft.com/office/drawing/2014/main" id="{00000000-0008-0000-0100-0000DC020000}"/>
            </a:ext>
          </a:extLst>
        </xdr:cNvPr>
        <xdr:cNvSpPr/>
      </xdr:nvSpPr>
      <xdr:spPr>
        <a:xfrm>
          <a:off x="19458940" y="1780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58438</xdr:rowOff>
    </xdr:from>
    <xdr:ext cx="469744" cy="259045"/>
    <xdr:sp macro="" textlink="">
      <xdr:nvSpPr>
        <xdr:cNvPr id="733" name="【公民館】&#10;一人当たり面積該当値テキスト">
          <a:extLst>
            <a:ext uri="{FF2B5EF4-FFF2-40B4-BE49-F238E27FC236}">
              <a16:creationId xmlns:a16="http://schemas.microsoft.com/office/drawing/2014/main" id="{00000000-0008-0000-0100-0000DD020000}"/>
            </a:ext>
          </a:extLst>
        </xdr:cNvPr>
        <xdr:cNvSpPr txBox="1"/>
      </xdr:nvSpPr>
      <xdr:spPr>
        <a:xfrm>
          <a:off x="19547840" y="1766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35561</xdr:rowOff>
    </xdr:from>
    <xdr:to>
      <xdr:col>112</xdr:col>
      <xdr:colOff>38100</xdr:colOff>
      <xdr:row>106</xdr:row>
      <xdr:rowOff>137161</xdr:rowOff>
    </xdr:to>
    <xdr:sp macro="" textlink="">
      <xdr:nvSpPr>
        <xdr:cNvPr id="734" name="楕円 733">
          <a:extLst>
            <a:ext uri="{FF2B5EF4-FFF2-40B4-BE49-F238E27FC236}">
              <a16:creationId xmlns:a16="http://schemas.microsoft.com/office/drawing/2014/main" id="{00000000-0008-0000-0100-0000DE020000}"/>
            </a:ext>
          </a:extLst>
        </xdr:cNvPr>
        <xdr:cNvSpPr/>
      </xdr:nvSpPr>
      <xdr:spPr>
        <a:xfrm>
          <a:off x="18735040" y="178054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86361</xdr:rowOff>
    </xdr:from>
    <xdr:to>
      <xdr:col>116</xdr:col>
      <xdr:colOff>63500</xdr:colOff>
      <xdr:row>106</xdr:row>
      <xdr:rowOff>86361</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8778220" y="1785620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39370</xdr:rowOff>
    </xdr:from>
    <xdr:to>
      <xdr:col>107</xdr:col>
      <xdr:colOff>101600</xdr:colOff>
      <xdr:row>106</xdr:row>
      <xdr:rowOff>140970</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17937480" y="1780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86361</xdr:rowOff>
    </xdr:from>
    <xdr:to>
      <xdr:col>111</xdr:col>
      <xdr:colOff>177800</xdr:colOff>
      <xdr:row>106</xdr:row>
      <xdr:rowOff>90170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flipV="1">
          <a:off x="17988280" y="1785620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41911</xdr:rowOff>
    </xdr:from>
    <xdr:to>
      <xdr:col>102</xdr:col>
      <xdr:colOff>165100</xdr:colOff>
      <xdr:row>106</xdr:row>
      <xdr:rowOff>143511</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17162780" y="1781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90170</xdr:rowOff>
    </xdr:from>
    <xdr:to>
      <xdr:col>107</xdr:col>
      <xdr:colOff>50800</xdr:colOff>
      <xdr:row>106</xdr:row>
      <xdr:rowOff>92711</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17213580" y="17860010"/>
          <a:ext cx="7747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93980</xdr:rowOff>
    </xdr:from>
    <xdr:to>
      <xdr:col>98</xdr:col>
      <xdr:colOff>38100</xdr:colOff>
      <xdr:row>108</xdr:row>
      <xdr:rowOff>24130</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16388080" y="1803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92711</xdr:rowOff>
    </xdr:from>
    <xdr:to>
      <xdr:col>102</xdr:col>
      <xdr:colOff>114300</xdr:colOff>
      <xdr:row>107</xdr:row>
      <xdr:rowOff>144780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flipV="1">
          <a:off x="16431260" y="17862551"/>
          <a:ext cx="782320" cy="21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137177</xdr:rowOff>
    </xdr:from>
    <xdr:ext cx="469744" cy="259045"/>
    <xdr:sp macro="" textlink="">
      <xdr:nvSpPr>
        <xdr:cNvPr id="742" name="n_1aveValue【公民館】&#10;一人当たり面積">
          <a:extLst>
            <a:ext uri="{FF2B5EF4-FFF2-40B4-BE49-F238E27FC236}">
              <a16:creationId xmlns:a16="http://schemas.microsoft.com/office/drawing/2014/main" id="{00000000-0008-0000-0100-0000E6020000}"/>
            </a:ext>
          </a:extLst>
        </xdr:cNvPr>
        <xdr:cNvSpPr txBox="1"/>
      </xdr:nvSpPr>
      <xdr:spPr>
        <a:xfrm>
          <a:off x="18561127" y="1790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147338</xdr:rowOff>
    </xdr:from>
    <xdr:ext cx="469744" cy="259045"/>
    <xdr:sp macro="" textlink="">
      <xdr:nvSpPr>
        <xdr:cNvPr id="743" name="n_2aveValue【公民館】&#10;一人当たり面積">
          <a:extLst>
            <a:ext uri="{FF2B5EF4-FFF2-40B4-BE49-F238E27FC236}">
              <a16:creationId xmlns:a16="http://schemas.microsoft.com/office/drawing/2014/main" id="{00000000-0008-0000-0100-0000E7020000}"/>
            </a:ext>
          </a:extLst>
        </xdr:cNvPr>
        <xdr:cNvSpPr txBox="1"/>
      </xdr:nvSpPr>
      <xdr:spPr>
        <a:xfrm>
          <a:off x="17776267" y="1791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147338</xdr:rowOff>
    </xdr:from>
    <xdr:ext cx="469744" cy="259045"/>
    <xdr:sp macro="" textlink="">
      <xdr:nvSpPr>
        <xdr:cNvPr id="744" name="n_3aveValue【公民館】&#10;一人当たり面積">
          <a:extLst>
            <a:ext uri="{FF2B5EF4-FFF2-40B4-BE49-F238E27FC236}">
              <a16:creationId xmlns:a16="http://schemas.microsoft.com/office/drawing/2014/main" id="{00000000-0008-0000-0100-0000E8020000}"/>
            </a:ext>
          </a:extLst>
        </xdr:cNvPr>
        <xdr:cNvSpPr txBox="1"/>
      </xdr:nvSpPr>
      <xdr:spPr>
        <a:xfrm>
          <a:off x="17001567" y="1791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3827</xdr:rowOff>
    </xdr:from>
    <xdr:ext cx="469744" cy="259045"/>
    <xdr:sp macro="" textlink="">
      <xdr:nvSpPr>
        <xdr:cNvPr id="745" name="n_4aveValue【公民館】&#10;一人当たり面積">
          <a:extLst>
            <a:ext uri="{FF2B5EF4-FFF2-40B4-BE49-F238E27FC236}">
              <a16:creationId xmlns:a16="http://schemas.microsoft.com/office/drawing/2014/main" id="{00000000-0008-0000-0100-0000E9020000}"/>
            </a:ext>
          </a:extLst>
        </xdr:cNvPr>
        <xdr:cNvSpPr txBox="1"/>
      </xdr:nvSpPr>
      <xdr:spPr>
        <a:xfrm>
          <a:off x="16226867" y="176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153688</xdr:rowOff>
    </xdr:from>
    <xdr:ext cx="469744" cy="259045"/>
    <xdr:sp macro="" textlink="">
      <xdr:nvSpPr>
        <xdr:cNvPr id="746" name="n_1mainValue【公民館】&#10;一人当たり面積">
          <a:extLst>
            <a:ext uri="{FF2B5EF4-FFF2-40B4-BE49-F238E27FC236}">
              <a16:creationId xmlns:a16="http://schemas.microsoft.com/office/drawing/2014/main" id="{00000000-0008-0000-0100-0000EA020000}"/>
            </a:ext>
          </a:extLst>
        </xdr:cNvPr>
        <xdr:cNvSpPr txBox="1"/>
      </xdr:nvSpPr>
      <xdr:spPr>
        <a:xfrm>
          <a:off x="18561127" y="1758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157497</xdr:rowOff>
    </xdr:from>
    <xdr:ext cx="469744" cy="259045"/>
    <xdr:sp macro="" textlink="">
      <xdr:nvSpPr>
        <xdr:cNvPr id="747" name="n_2mainValue【公民館】&#10;一人当たり面積">
          <a:extLst>
            <a:ext uri="{FF2B5EF4-FFF2-40B4-BE49-F238E27FC236}">
              <a16:creationId xmlns:a16="http://schemas.microsoft.com/office/drawing/2014/main" id="{00000000-0008-0000-0100-0000EB020000}"/>
            </a:ext>
          </a:extLst>
        </xdr:cNvPr>
        <xdr:cNvSpPr txBox="1"/>
      </xdr:nvSpPr>
      <xdr:spPr>
        <a:xfrm>
          <a:off x="17776267" y="1759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160038</xdr:rowOff>
    </xdr:from>
    <xdr:ext cx="469744" cy="259045"/>
    <xdr:sp macro="" textlink="">
      <xdr:nvSpPr>
        <xdr:cNvPr id="748" name="n_3mainValue【公民館】&#10;一人当たり面積">
          <a:extLst>
            <a:ext uri="{FF2B5EF4-FFF2-40B4-BE49-F238E27FC236}">
              <a16:creationId xmlns:a16="http://schemas.microsoft.com/office/drawing/2014/main" id="{00000000-0008-0000-0100-0000EC020000}"/>
            </a:ext>
          </a:extLst>
        </xdr:cNvPr>
        <xdr:cNvSpPr txBox="1"/>
      </xdr:nvSpPr>
      <xdr:spPr>
        <a:xfrm>
          <a:off x="17001567" y="175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15257</xdr:rowOff>
    </xdr:from>
    <xdr:ext cx="469744" cy="259045"/>
    <xdr:sp macro="" textlink="">
      <xdr:nvSpPr>
        <xdr:cNvPr id="749" name="n_4mainValue【公民館】&#10;一人当たり面積">
          <a:extLst>
            <a:ext uri="{FF2B5EF4-FFF2-40B4-BE49-F238E27FC236}">
              <a16:creationId xmlns:a16="http://schemas.microsoft.com/office/drawing/2014/main" id="{00000000-0008-0000-0100-0000ED020000}"/>
            </a:ext>
          </a:extLst>
        </xdr:cNvPr>
        <xdr:cNvSpPr txBox="1"/>
      </xdr:nvSpPr>
      <xdr:spPr>
        <a:xfrm>
          <a:off x="16226867"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幼稚園の有形固定資産減価償却率が類似団体平均値と比較し、大幅に高い傾向が続いている。現在、幼稚園の統合を計画しているため施設の改修工事等を行う計画はないことから、今後も高い状態が続く見通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一方、公営住宅や公民館は東日本大震災等の影響により、建設してから間もないことが影響しており、類似団体と比較し大幅に低い傾向にある。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16,944
16,662
60.40
8,537,910
8,292,795
175,343
5,047,471
7,475,260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40</xdr:row>
      <xdr:rowOff>152400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086225" y="577024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12496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152400</xdr:rowOff>
    </xdr:from>
    <xdr:to>
      <xdr:col>24</xdr:col>
      <xdr:colOff>152400</xdr:colOff>
      <xdr:row>40</xdr:row>
      <xdr:rowOff>152400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020820" y="6858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12496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020820" y="5770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53992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124960" y="6089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03606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151130</xdr:rowOff>
    </xdr:from>
    <xdr:to>
      <xdr:col>20</xdr:col>
      <xdr:colOff>38100</xdr:colOff>
      <xdr:row>37</xdr:row>
      <xdr:rowOff>81280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31216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107315</xdr:rowOff>
    </xdr:from>
    <xdr:to>
      <xdr:col>15</xdr:col>
      <xdr:colOff>101600</xdr:colOff>
      <xdr:row>37</xdr:row>
      <xdr:rowOff>37465</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514600" y="6142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52070</xdr:rowOff>
    </xdr:from>
    <xdr:to>
      <xdr:col>10</xdr:col>
      <xdr:colOff>165100</xdr:colOff>
      <xdr:row>36</xdr:row>
      <xdr:rowOff>153670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7399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151130</xdr:rowOff>
    </xdr:from>
    <xdr:to>
      <xdr:col>6</xdr:col>
      <xdr:colOff>38100</xdr:colOff>
      <xdr:row>36</xdr:row>
      <xdr:rowOff>81280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965200" y="6018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036060" y="6275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51452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124960" y="625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40640</xdr:rowOff>
    </xdr:from>
    <xdr:to>
      <xdr:col>20</xdr:col>
      <xdr:colOff>38100</xdr:colOff>
      <xdr:row>37</xdr:row>
      <xdr:rowOff>142240</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312160" y="6243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91440</xdr:rowOff>
    </xdr:from>
    <xdr:to>
      <xdr:col>24</xdr:col>
      <xdr:colOff>63500</xdr:colOff>
      <xdr:row>37</xdr:row>
      <xdr:rowOff>123825</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3355340" y="629412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xdr:rowOff>
    </xdr:from>
    <xdr:to>
      <xdr:col>15</xdr:col>
      <xdr:colOff>101600</xdr:colOff>
      <xdr:row>37</xdr:row>
      <xdr:rowOff>109855</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5146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59055</xdr:rowOff>
    </xdr:from>
    <xdr:to>
      <xdr:col>19</xdr:col>
      <xdr:colOff>177800</xdr:colOff>
      <xdr:row>37</xdr:row>
      <xdr:rowOff>91440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2565400" y="626173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147320</xdr:rowOff>
    </xdr:from>
    <xdr:to>
      <xdr:col>10</xdr:col>
      <xdr:colOff>165100</xdr:colOff>
      <xdr:row>37</xdr:row>
      <xdr:rowOff>77470</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739900" y="6182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26670</xdr:rowOff>
    </xdr:from>
    <xdr:to>
      <xdr:col>15</xdr:col>
      <xdr:colOff>50800</xdr:colOff>
      <xdr:row>37</xdr:row>
      <xdr:rowOff>59055</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1790700" y="622935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114935</xdr:rowOff>
    </xdr:from>
    <xdr:to>
      <xdr:col>6</xdr:col>
      <xdr:colOff>38100</xdr:colOff>
      <xdr:row>37</xdr:row>
      <xdr:rowOff>45085</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965200" y="61499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165735</xdr:rowOff>
    </xdr:from>
    <xdr:to>
      <xdr:col>10</xdr:col>
      <xdr:colOff>114300</xdr:colOff>
      <xdr:row>37</xdr:row>
      <xdr:rowOff>26670</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008380" y="620077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97807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17056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53992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38570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170197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61100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83630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133367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17056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100982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385704" y="630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68597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611004" y="627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36212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836304" y="62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2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flipV="1">
          <a:off x="9219565" y="570738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200-000073000000}"/>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200-000075000000}"/>
            </a:ext>
          </a:extLst>
        </xdr:cNvPr>
        <xdr:cNvSpPr txBox="1"/>
      </xdr:nvSpPr>
      <xdr:spPr>
        <a:xfrm>
          <a:off x="92583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915416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200-000077000000}"/>
            </a:ext>
          </a:extLst>
        </xdr:cNvPr>
        <xdr:cNvSpPr txBox="1"/>
      </xdr:nvSpPr>
      <xdr:spPr>
        <a:xfrm>
          <a:off x="9258300" y="6289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19226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445500" y="6449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67080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8732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60985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9192260" y="6731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200-000083000000}"/>
            </a:ext>
          </a:extLst>
        </xdr:cNvPr>
        <xdr:cNvSpPr txBox="1"/>
      </xdr:nvSpPr>
      <xdr:spPr>
        <a:xfrm>
          <a:off x="925830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8445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8496300" y="67818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33020</xdr:rowOff>
    </xdr:from>
    <xdr:to>
      <xdr:col>46</xdr:col>
      <xdr:colOff>38100</xdr:colOff>
      <xdr:row>40</xdr:row>
      <xdr:rowOff>134620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7670800" y="6738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83820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flipV="1">
          <a:off x="7713980" y="67818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33020</xdr:rowOff>
    </xdr:from>
    <xdr:to>
      <xdr:col>41</xdr:col>
      <xdr:colOff>101600</xdr:colOff>
      <xdr:row>40</xdr:row>
      <xdr:rowOff>134620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687324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83820</xdr:rowOff>
    </xdr:from>
    <xdr:to>
      <xdr:col>45</xdr:col>
      <xdr:colOff>177800</xdr:colOff>
      <xdr:row>40</xdr:row>
      <xdr:rowOff>83820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6924040" y="67894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33020</xdr:rowOff>
    </xdr:from>
    <xdr:to>
      <xdr:col>36</xdr:col>
      <xdr:colOff>165100</xdr:colOff>
      <xdr:row>40</xdr:row>
      <xdr:rowOff>134620</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609854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83820</xdr:rowOff>
    </xdr:from>
    <xdr:to>
      <xdr:col>41</xdr:col>
      <xdr:colOff>50800</xdr:colOff>
      <xdr:row>40</xdr:row>
      <xdr:rowOff>83820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6149340" y="67894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25417</xdr:rowOff>
    </xdr:from>
    <xdr:ext cx="469744" cy="259045"/>
    <xdr:sp macro="" textlink="">
      <xdr:nvSpPr>
        <xdr:cNvPr id="140" name="n_1aveValue【図書館】&#10;一人当たり面積">
          <a:extLst>
            <a:ext uri="{FF2B5EF4-FFF2-40B4-BE49-F238E27FC236}">
              <a16:creationId xmlns:a16="http://schemas.microsoft.com/office/drawing/2014/main" id="{00000000-0008-0000-0200-00008C000000}"/>
            </a:ext>
          </a:extLst>
        </xdr:cNvPr>
        <xdr:cNvSpPr txBox="1"/>
      </xdr:nvSpPr>
      <xdr:spPr>
        <a:xfrm>
          <a:off x="8271587"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33037</xdr:rowOff>
    </xdr:from>
    <xdr:ext cx="469744" cy="259045"/>
    <xdr:sp macro="" textlink="">
      <xdr:nvSpPr>
        <xdr:cNvPr id="141" name="n_2aveValue【図書館】&#10;一人当たり面積">
          <a:extLst>
            <a:ext uri="{FF2B5EF4-FFF2-40B4-BE49-F238E27FC236}">
              <a16:creationId xmlns:a16="http://schemas.microsoft.com/office/drawing/2014/main" id="{00000000-0008-0000-0200-00008D000000}"/>
            </a:ext>
          </a:extLst>
        </xdr:cNvPr>
        <xdr:cNvSpPr txBox="1"/>
      </xdr:nvSpPr>
      <xdr:spPr>
        <a:xfrm>
          <a:off x="750958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2" name="n_3aveValue【図書館】&#10;一人当たり面積">
          <a:extLst>
            <a:ext uri="{FF2B5EF4-FFF2-40B4-BE49-F238E27FC236}">
              <a16:creationId xmlns:a16="http://schemas.microsoft.com/office/drawing/2014/main" id="{00000000-0008-0000-0200-00008E000000}"/>
            </a:ext>
          </a:extLst>
        </xdr:cNvPr>
        <xdr:cNvSpPr txBox="1"/>
      </xdr:nvSpPr>
      <xdr:spPr>
        <a:xfrm>
          <a:off x="67120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147337</xdr:rowOff>
    </xdr:from>
    <xdr:ext cx="469744" cy="259045"/>
    <xdr:sp macro="" textlink="">
      <xdr:nvSpPr>
        <xdr:cNvPr id="143" name="n_4aveValue【図書館】&#10;一人当たり面積">
          <a:extLst>
            <a:ext uri="{FF2B5EF4-FFF2-40B4-BE49-F238E27FC236}">
              <a16:creationId xmlns:a16="http://schemas.microsoft.com/office/drawing/2014/main" id="{00000000-0008-0000-0200-00008F000000}"/>
            </a:ext>
          </a:extLst>
        </xdr:cNvPr>
        <xdr:cNvSpPr txBox="1"/>
      </xdr:nvSpPr>
      <xdr:spPr>
        <a:xfrm>
          <a:off x="59373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4" name="n_1mainValue【図書館】&#10;一人当たり面積">
          <a:extLst>
            <a:ext uri="{FF2B5EF4-FFF2-40B4-BE49-F238E27FC236}">
              <a16:creationId xmlns:a16="http://schemas.microsoft.com/office/drawing/2014/main" id="{00000000-0008-0000-0200-000090000000}"/>
            </a:ext>
          </a:extLst>
        </xdr:cNvPr>
        <xdr:cNvSpPr txBox="1"/>
      </xdr:nvSpPr>
      <xdr:spPr>
        <a:xfrm>
          <a:off x="827158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125747</xdr:rowOff>
    </xdr:from>
    <xdr:ext cx="469744" cy="259045"/>
    <xdr:sp macro="" textlink="">
      <xdr:nvSpPr>
        <xdr:cNvPr id="145" name="n_2mainValue【図書館】&#10;一人当たり面積">
          <a:extLst>
            <a:ext uri="{FF2B5EF4-FFF2-40B4-BE49-F238E27FC236}">
              <a16:creationId xmlns:a16="http://schemas.microsoft.com/office/drawing/2014/main" id="{00000000-0008-0000-0200-000091000000}"/>
            </a:ext>
          </a:extLst>
        </xdr:cNvPr>
        <xdr:cNvSpPr txBox="1"/>
      </xdr:nvSpPr>
      <xdr:spPr>
        <a:xfrm>
          <a:off x="750958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125747</xdr:rowOff>
    </xdr:from>
    <xdr:ext cx="469744" cy="259045"/>
    <xdr:sp macro="" textlink="">
      <xdr:nvSpPr>
        <xdr:cNvPr id="146" name="n_3mainValue【図書館】&#10;一人当たり面積">
          <a:extLst>
            <a:ext uri="{FF2B5EF4-FFF2-40B4-BE49-F238E27FC236}">
              <a16:creationId xmlns:a16="http://schemas.microsoft.com/office/drawing/2014/main" id="{00000000-0008-0000-0200-000092000000}"/>
            </a:ext>
          </a:extLst>
        </xdr:cNvPr>
        <xdr:cNvSpPr txBox="1"/>
      </xdr:nvSpPr>
      <xdr:spPr>
        <a:xfrm>
          <a:off x="67120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125747</xdr:rowOff>
    </xdr:from>
    <xdr:ext cx="469744" cy="259045"/>
    <xdr:sp macro="" textlink="">
      <xdr:nvSpPr>
        <xdr:cNvPr id="147" name="n_4mainValue【図書館】&#10;一人当たり面積">
          <a:extLst>
            <a:ext uri="{FF2B5EF4-FFF2-40B4-BE49-F238E27FC236}">
              <a16:creationId xmlns:a16="http://schemas.microsoft.com/office/drawing/2014/main" id="{00000000-0008-0000-0200-000093000000}"/>
            </a:ext>
          </a:extLst>
        </xdr:cNvPr>
        <xdr:cNvSpPr txBox="1"/>
      </xdr:nvSpPr>
      <xdr:spPr>
        <a:xfrm>
          <a:off x="59373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086225" y="931164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76217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12496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02082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106697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12496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036060" y="1018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5146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73990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137795</xdr:rowOff>
    </xdr:from>
    <xdr:to>
      <xdr:col>6</xdr:col>
      <xdr:colOff>38100</xdr:colOff>
      <xdr:row>61</xdr:row>
      <xdr:rowOff>67945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965200" y="10196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162560</xdr:rowOff>
    </xdr:from>
    <xdr:to>
      <xdr:col>24</xdr:col>
      <xdr:colOff>114300</xdr:colOff>
      <xdr:row>59</xdr:row>
      <xdr:rowOff>92710</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036060" y="988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13987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124960"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128270</xdr:rowOff>
    </xdr:from>
    <xdr:to>
      <xdr:col>20</xdr:col>
      <xdr:colOff>38100</xdr:colOff>
      <xdr:row>59</xdr:row>
      <xdr:rowOff>58420</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312160" y="9851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xdr:rowOff>
    </xdr:from>
    <xdr:to>
      <xdr:col>24</xdr:col>
      <xdr:colOff>63500</xdr:colOff>
      <xdr:row>59</xdr:row>
      <xdr:rowOff>41910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355340" y="989838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95885</xdr:rowOff>
    </xdr:from>
    <xdr:to>
      <xdr:col>15</xdr:col>
      <xdr:colOff>101600</xdr:colOff>
      <xdr:row>59</xdr:row>
      <xdr:rowOff>26035</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514600" y="9819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146685</xdr:rowOff>
    </xdr:from>
    <xdr:to>
      <xdr:col>19</xdr:col>
      <xdr:colOff>177800</xdr:colOff>
      <xdr:row>59</xdr:row>
      <xdr:rowOff>7620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565400" y="986980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63500</xdr:rowOff>
    </xdr:from>
    <xdr:to>
      <xdr:col>10</xdr:col>
      <xdr:colOff>165100</xdr:colOff>
      <xdr:row>58</xdr:row>
      <xdr:rowOff>165100</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7399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114300</xdr:rowOff>
    </xdr:from>
    <xdr:to>
      <xdr:col>15</xdr:col>
      <xdr:colOff>50800</xdr:colOff>
      <xdr:row>58</xdr:row>
      <xdr:rowOff>146685</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1790700" y="983742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29210</xdr:rowOff>
    </xdr:from>
    <xdr:to>
      <xdr:col>6</xdr:col>
      <xdr:colOff>38100</xdr:colOff>
      <xdr:row>58</xdr:row>
      <xdr:rowOff>130810</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965200" y="97523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80010</xdr:rowOff>
    </xdr:from>
    <xdr:to>
      <xdr:col>10</xdr:col>
      <xdr:colOff>114300</xdr:colOff>
      <xdr:row>58</xdr:row>
      <xdr:rowOff>114300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008380" y="980313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17056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38570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61100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59072</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83630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74947</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17056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42562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38570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10177</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61100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147337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83630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9219565" y="9183188"/>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92583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915416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9258300" y="896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9154160" y="9183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37392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9258300" y="9928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192260" y="10072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445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670800" y="100990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135346</xdr:rowOff>
    </xdr:from>
    <xdr:to>
      <xdr:col>41</xdr:col>
      <xdr:colOff>101600</xdr:colOff>
      <xdr:row>61</xdr:row>
      <xdr:rowOff>65496</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87324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16147</xdr:rowOff>
    </xdr:from>
    <xdr:to>
      <xdr:col>36</xdr:col>
      <xdr:colOff>165100</xdr:colOff>
      <xdr:row>61</xdr:row>
      <xdr:rowOff>117747</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098540" y="102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78196</xdr:rowOff>
    </xdr:from>
    <xdr:to>
      <xdr:col>55</xdr:col>
      <xdr:colOff>50800</xdr:colOff>
      <xdr:row>64</xdr:row>
      <xdr:rowOff>8346</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9192260" y="10639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164573</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9258300" y="1055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79828</xdr:rowOff>
    </xdr:from>
    <xdr:to>
      <xdr:col>50</xdr:col>
      <xdr:colOff>165100</xdr:colOff>
      <xdr:row>64</xdr:row>
      <xdr:rowOff>9978</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8445500" y="106411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128996</xdr:rowOff>
    </xdr:from>
    <xdr:to>
      <xdr:col>55</xdr:col>
      <xdr:colOff>0</xdr:colOff>
      <xdr:row>63</xdr:row>
      <xdr:rowOff>130628</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8496300" y="10690316"/>
          <a:ext cx="7239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79828</xdr:rowOff>
    </xdr:from>
    <xdr:to>
      <xdr:col>46</xdr:col>
      <xdr:colOff>38100</xdr:colOff>
      <xdr:row>64</xdr:row>
      <xdr:rowOff>9978</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7670800" y="106411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130628</xdr:rowOff>
    </xdr:from>
    <xdr:to>
      <xdr:col>50</xdr:col>
      <xdr:colOff>114300</xdr:colOff>
      <xdr:row>63</xdr:row>
      <xdr:rowOff>130628</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7713980" y="1069194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81462</xdr:rowOff>
    </xdr:from>
    <xdr:to>
      <xdr:col>41</xdr:col>
      <xdr:colOff>101600</xdr:colOff>
      <xdr:row>64</xdr:row>
      <xdr:rowOff>11612</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6873240" y="10642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130628</xdr:rowOff>
    </xdr:from>
    <xdr:to>
      <xdr:col>45</xdr:col>
      <xdr:colOff>177800</xdr:colOff>
      <xdr:row>63</xdr:row>
      <xdr:rowOff>132262</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6924040" y="10691948"/>
          <a:ext cx="78994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83094</xdr:rowOff>
    </xdr:from>
    <xdr:to>
      <xdr:col>36</xdr:col>
      <xdr:colOff>165100</xdr:colOff>
      <xdr:row>64</xdr:row>
      <xdr:rowOff>13244</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098540" y="10644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132262</xdr:rowOff>
    </xdr:from>
    <xdr:to>
      <xdr:col>41</xdr:col>
      <xdr:colOff>50800</xdr:colOff>
      <xdr:row>63</xdr:row>
      <xdr:rowOff>133894</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149340" y="10693582"/>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144071</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8271587" y="986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158767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7509587"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82023</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6712027" y="997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134274</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5937327" y="1002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1105</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8271587" y="1073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1105</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7509587" y="1073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2739</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6712027" y="1073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4371</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5937327" y="1073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7196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00000000-0008-0000-0200-00002E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107</xdr:row>
      <xdr:rowOff>19050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flipV="1">
          <a:off x="4086225" y="167182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22877</xdr:rowOff>
    </xdr:from>
    <xdr:ext cx="405111" cy="259045"/>
    <xdr:sp macro="" textlink="">
      <xdr:nvSpPr>
        <xdr:cNvPr id="304" name="【市民会館】&#10;有形固定資産減価償却率最小値テキスト">
          <a:extLst>
            <a:ext uri="{FF2B5EF4-FFF2-40B4-BE49-F238E27FC236}">
              <a16:creationId xmlns:a16="http://schemas.microsoft.com/office/drawing/2014/main" id="{00000000-0008-0000-0200-000030010000}"/>
            </a:ext>
          </a:extLst>
        </xdr:cNvPr>
        <xdr:cNvSpPr txBox="1"/>
      </xdr:nvSpPr>
      <xdr:spPr>
        <a:xfrm>
          <a:off x="412496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19050</xdr:rowOff>
    </xdr:from>
    <xdr:to>
      <xdr:col>24</xdr:col>
      <xdr:colOff>152400</xdr:colOff>
      <xdr:row>107</xdr:row>
      <xdr:rowOff>19050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4020820" y="17956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00000000-0008-0000-0200-000032010000}"/>
            </a:ext>
          </a:extLst>
        </xdr:cNvPr>
        <xdr:cNvSpPr txBox="1"/>
      </xdr:nvSpPr>
      <xdr:spPr>
        <a:xfrm>
          <a:off x="4124960" y="16497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4020820" y="16718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15257</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00000000-0008-0000-0200-000034010000}"/>
            </a:ext>
          </a:extLst>
        </xdr:cNvPr>
        <xdr:cNvSpPr txBox="1"/>
      </xdr:nvSpPr>
      <xdr:spPr>
        <a:xfrm>
          <a:off x="4124960" y="17114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4036060" y="1713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9398</xdr:rowOff>
    </xdr:from>
    <xdr:to>
      <xdr:col>20</xdr:col>
      <xdr:colOff>38100</xdr:colOff>
      <xdr:row>102</xdr:row>
      <xdr:rowOff>110998</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3312160" y="171086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7113</xdr:rowOff>
    </xdr:from>
    <xdr:to>
      <xdr:col>15</xdr:col>
      <xdr:colOff>101600</xdr:colOff>
      <xdr:row>102</xdr:row>
      <xdr:rowOff>108713</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2514600" y="1710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103124</xdr:rowOff>
    </xdr:from>
    <xdr:to>
      <xdr:col>10</xdr:col>
      <xdr:colOff>165100</xdr:colOff>
      <xdr:row>102</xdr:row>
      <xdr:rowOff>33274</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1739900" y="17034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141987</xdr:rowOff>
    </xdr:from>
    <xdr:to>
      <xdr:col>6</xdr:col>
      <xdr:colOff>38100</xdr:colOff>
      <xdr:row>102</xdr:row>
      <xdr:rowOff>72137</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965200" y="170736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144272</xdr:rowOff>
    </xdr:from>
    <xdr:to>
      <xdr:col>24</xdr:col>
      <xdr:colOff>114300</xdr:colOff>
      <xdr:row>102</xdr:row>
      <xdr:rowOff>74422</xdr:rowOff>
    </xdr:to>
    <xdr:sp macro="" textlink="">
      <xdr:nvSpPr>
        <xdr:cNvPr id="319" name="楕円 318">
          <a:extLst>
            <a:ext uri="{FF2B5EF4-FFF2-40B4-BE49-F238E27FC236}">
              <a16:creationId xmlns:a16="http://schemas.microsoft.com/office/drawing/2014/main" id="{00000000-0008-0000-0200-00003F010000}"/>
            </a:ext>
          </a:extLst>
        </xdr:cNvPr>
        <xdr:cNvSpPr/>
      </xdr:nvSpPr>
      <xdr:spPr>
        <a:xfrm>
          <a:off x="4036060" y="17075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167149</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00000000-0008-0000-0200-000040010000}"/>
            </a:ext>
          </a:extLst>
        </xdr:cNvPr>
        <xdr:cNvSpPr txBox="1"/>
      </xdr:nvSpPr>
      <xdr:spPr>
        <a:xfrm>
          <a:off x="4124960" y="1693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105411</xdr:rowOff>
    </xdr:from>
    <xdr:to>
      <xdr:col>20</xdr:col>
      <xdr:colOff>38100</xdr:colOff>
      <xdr:row>102</xdr:row>
      <xdr:rowOff>35561</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3312160" y="170370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156211</xdr:rowOff>
    </xdr:from>
    <xdr:to>
      <xdr:col>24</xdr:col>
      <xdr:colOff>63500</xdr:colOff>
      <xdr:row>102</xdr:row>
      <xdr:rowOff>23622</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3355340" y="17087851"/>
          <a:ext cx="731520" cy="3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66548</xdr:rowOff>
    </xdr:from>
    <xdr:to>
      <xdr:col>15</xdr:col>
      <xdr:colOff>101600</xdr:colOff>
      <xdr:row>101</xdr:row>
      <xdr:rowOff>168148</xdr:rowOff>
    </xdr:to>
    <xdr:sp macro="" textlink="">
      <xdr:nvSpPr>
        <xdr:cNvPr id="323" name="楕円 322">
          <a:extLst>
            <a:ext uri="{FF2B5EF4-FFF2-40B4-BE49-F238E27FC236}">
              <a16:creationId xmlns:a16="http://schemas.microsoft.com/office/drawing/2014/main" id="{00000000-0008-0000-0200-000043010000}"/>
            </a:ext>
          </a:extLst>
        </xdr:cNvPr>
        <xdr:cNvSpPr/>
      </xdr:nvSpPr>
      <xdr:spPr>
        <a:xfrm>
          <a:off x="2514600" y="1699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117348</xdr:rowOff>
    </xdr:from>
    <xdr:to>
      <xdr:col>19</xdr:col>
      <xdr:colOff>177800</xdr:colOff>
      <xdr:row>101</xdr:row>
      <xdr:rowOff>156211</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2565400" y="17048988"/>
          <a:ext cx="78994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27687</xdr:rowOff>
    </xdr:from>
    <xdr:to>
      <xdr:col>10</xdr:col>
      <xdr:colOff>165100</xdr:colOff>
      <xdr:row>101</xdr:row>
      <xdr:rowOff>129287</xdr:rowOff>
    </xdr:to>
    <xdr:sp macro="" textlink="">
      <xdr:nvSpPr>
        <xdr:cNvPr id="325" name="楕円 324">
          <a:extLst>
            <a:ext uri="{FF2B5EF4-FFF2-40B4-BE49-F238E27FC236}">
              <a16:creationId xmlns:a16="http://schemas.microsoft.com/office/drawing/2014/main" id="{00000000-0008-0000-0200-000045010000}"/>
            </a:ext>
          </a:extLst>
        </xdr:cNvPr>
        <xdr:cNvSpPr/>
      </xdr:nvSpPr>
      <xdr:spPr>
        <a:xfrm>
          <a:off x="1739900" y="1695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78487</xdr:rowOff>
    </xdr:from>
    <xdr:to>
      <xdr:col>15</xdr:col>
      <xdr:colOff>50800</xdr:colOff>
      <xdr:row>101</xdr:row>
      <xdr:rowOff>117348</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790700" y="17010127"/>
          <a:ext cx="7747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160274</xdr:rowOff>
    </xdr:from>
    <xdr:to>
      <xdr:col>6</xdr:col>
      <xdr:colOff>38100</xdr:colOff>
      <xdr:row>101</xdr:row>
      <xdr:rowOff>90424</xdr:rowOff>
    </xdr:to>
    <xdr:sp macro="" textlink="">
      <xdr:nvSpPr>
        <xdr:cNvPr id="327" name="楕円 326">
          <a:extLst>
            <a:ext uri="{FF2B5EF4-FFF2-40B4-BE49-F238E27FC236}">
              <a16:creationId xmlns:a16="http://schemas.microsoft.com/office/drawing/2014/main" id="{00000000-0008-0000-0200-000047010000}"/>
            </a:ext>
          </a:extLst>
        </xdr:cNvPr>
        <xdr:cNvSpPr/>
      </xdr:nvSpPr>
      <xdr:spPr>
        <a:xfrm>
          <a:off x="965200" y="169242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39624</xdr:rowOff>
    </xdr:from>
    <xdr:to>
      <xdr:col>10</xdr:col>
      <xdr:colOff>114300</xdr:colOff>
      <xdr:row>101</xdr:row>
      <xdr:rowOff>78487</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008380" y="16971264"/>
          <a:ext cx="78232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102125</xdr:rowOff>
    </xdr:from>
    <xdr:ext cx="405111" cy="259045"/>
    <xdr:sp macro="" textlink="">
      <xdr:nvSpPr>
        <xdr:cNvPr id="329" name="n_1aveValue【市民会館】&#10;有形固定資産減価償却率">
          <a:extLst>
            <a:ext uri="{FF2B5EF4-FFF2-40B4-BE49-F238E27FC236}">
              <a16:creationId xmlns:a16="http://schemas.microsoft.com/office/drawing/2014/main" id="{00000000-0008-0000-0200-000049010000}"/>
            </a:ext>
          </a:extLst>
        </xdr:cNvPr>
        <xdr:cNvSpPr txBox="1"/>
      </xdr:nvSpPr>
      <xdr:spPr>
        <a:xfrm>
          <a:off x="3170564" y="17201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99840</xdr:rowOff>
    </xdr:from>
    <xdr:ext cx="405111" cy="259045"/>
    <xdr:sp macro="" textlink="">
      <xdr:nvSpPr>
        <xdr:cNvPr id="330" name="n_2aveValue【市民会館】&#10;有形固定資産減価償却率">
          <a:extLst>
            <a:ext uri="{FF2B5EF4-FFF2-40B4-BE49-F238E27FC236}">
              <a16:creationId xmlns:a16="http://schemas.microsoft.com/office/drawing/2014/main" id="{00000000-0008-0000-0200-00004A010000}"/>
            </a:ext>
          </a:extLst>
        </xdr:cNvPr>
        <xdr:cNvSpPr txBox="1"/>
      </xdr:nvSpPr>
      <xdr:spPr>
        <a:xfrm>
          <a:off x="2385704" y="1719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24401</xdr:rowOff>
    </xdr:from>
    <xdr:ext cx="405111" cy="259045"/>
    <xdr:sp macro="" textlink="">
      <xdr:nvSpPr>
        <xdr:cNvPr id="331" name="n_3aveValue【市民会館】&#10;有形固定資産減価償却率">
          <a:extLst>
            <a:ext uri="{FF2B5EF4-FFF2-40B4-BE49-F238E27FC236}">
              <a16:creationId xmlns:a16="http://schemas.microsoft.com/office/drawing/2014/main" id="{00000000-0008-0000-0200-00004B010000}"/>
            </a:ext>
          </a:extLst>
        </xdr:cNvPr>
        <xdr:cNvSpPr txBox="1"/>
      </xdr:nvSpPr>
      <xdr:spPr>
        <a:xfrm>
          <a:off x="1611004" y="1712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63264</xdr:rowOff>
    </xdr:from>
    <xdr:ext cx="405111" cy="259045"/>
    <xdr:sp macro="" textlink="">
      <xdr:nvSpPr>
        <xdr:cNvPr id="332" name="n_4aveValue【市民会館】&#10;有形固定資産減価償却率">
          <a:extLst>
            <a:ext uri="{FF2B5EF4-FFF2-40B4-BE49-F238E27FC236}">
              <a16:creationId xmlns:a16="http://schemas.microsoft.com/office/drawing/2014/main" id="{00000000-0008-0000-0200-00004C010000}"/>
            </a:ext>
          </a:extLst>
        </xdr:cNvPr>
        <xdr:cNvSpPr txBox="1"/>
      </xdr:nvSpPr>
      <xdr:spPr>
        <a:xfrm>
          <a:off x="836304" y="1716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52088</xdr:rowOff>
    </xdr:from>
    <xdr:ext cx="405111" cy="259045"/>
    <xdr:sp macro="" textlink="">
      <xdr:nvSpPr>
        <xdr:cNvPr id="333" name="n_1mainValue【市民会館】&#10;有形固定資産減価償却率">
          <a:extLst>
            <a:ext uri="{FF2B5EF4-FFF2-40B4-BE49-F238E27FC236}">
              <a16:creationId xmlns:a16="http://schemas.microsoft.com/office/drawing/2014/main" id="{00000000-0008-0000-0200-00004D010000}"/>
            </a:ext>
          </a:extLst>
        </xdr:cNvPr>
        <xdr:cNvSpPr txBox="1"/>
      </xdr:nvSpPr>
      <xdr:spPr>
        <a:xfrm>
          <a:off x="3170564" y="1681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13225</xdr:rowOff>
    </xdr:from>
    <xdr:ext cx="405111" cy="259045"/>
    <xdr:sp macro="" textlink="">
      <xdr:nvSpPr>
        <xdr:cNvPr id="334" name="n_2mainValue【市民会館】&#10;有形固定資産減価償却率">
          <a:extLst>
            <a:ext uri="{FF2B5EF4-FFF2-40B4-BE49-F238E27FC236}">
              <a16:creationId xmlns:a16="http://schemas.microsoft.com/office/drawing/2014/main" id="{00000000-0008-0000-0200-00004E010000}"/>
            </a:ext>
          </a:extLst>
        </xdr:cNvPr>
        <xdr:cNvSpPr txBox="1"/>
      </xdr:nvSpPr>
      <xdr:spPr>
        <a:xfrm>
          <a:off x="2385704" y="1677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145814</xdr:rowOff>
    </xdr:from>
    <xdr:ext cx="405111" cy="259045"/>
    <xdr:sp macro="" textlink="">
      <xdr:nvSpPr>
        <xdr:cNvPr id="335" name="n_3mainValue【市民会館】&#10;有形固定資産減価償却率">
          <a:extLst>
            <a:ext uri="{FF2B5EF4-FFF2-40B4-BE49-F238E27FC236}">
              <a16:creationId xmlns:a16="http://schemas.microsoft.com/office/drawing/2014/main" id="{00000000-0008-0000-0200-00004F010000}"/>
            </a:ext>
          </a:extLst>
        </xdr:cNvPr>
        <xdr:cNvSpPr txBox="1"/>
      </xdr:nvSpPr>
      <xdr:spPr>
        <a:xfrm>
          <a:off x="1611004" y="1674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106951</xdr:rowOff>
    </xdr:from>
    <xdr:ext cx="405111" cy="259045"/>
    <xdr:sp macro="" textlink="">
      <xdr:nvSpPr>
        <xdr:cNvPr id="336" name="n_4mainValue【市民会館】&#10;有形固定資産減価償却率">
          <a:extLst>
            <a:ext uri="{FF2B5EF4-FFF2-40B4-BE49-F238E27FC236}">
              <a16:creationId xmlns:a16="http://schemas.microsoft.com/office/drawing/2014/main" id="{00000000-0008-0000-0200-000050010000}"/>
            </a:ext>
          </a:extLst>
        </xdr:cNvPr>
        <xdr:cNvSpPr txBox="1"/>
      </xdr:nvSpPr>
      <xdr:spPr>
        <a:xfrm>
          <a:off x="836304" y="16703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200-000069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89263</xdr:rowOff>
    </xdr:from>
    <xdr:to>
      <xdr:col>54</xdr:col>
      <xdr:colOff>189865</xdr:colOff>
      <xdr:row>108</xdr:row>
      <xdr:rowOff>66402</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9219565" y="16853263"/>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70229</xdr:rowOff>
    </xdr:from>
    <xdr:ext cx="469744" cy="259045"/>
    <xdr:sp macro="" textlink="">
      <xdr:nvSpPr>
        <xdr:cNvPr id="363" name="【市民会館】&#10;一人当たり面積最小値テキスト">
          <a:extLst>
            <a:ext uri="{FF2B5EF4-FFF2-40B4-BE49-F238E27FC236}">
              <a16:creationId xmlns:a16="http://schemas.microsoft.com/office/drawing/2014/main" id="{00000000-0008-0000-0200-00006B010000}"/>
            </a:ext>
          </a:extLst>
        </xdr:cNvPr>
        <xdr:cNvSpPr txBox="1"/>
      </xdr:nvSpPr>
      <xdr:spPr>
        <a:xfrm>
          <a:off x="9258300" y="1817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66402</xdr:rowOff>
    </xdr:from>
    <xdr:to>
      <xdr:col>55</xdr:col>
      <xdr:colOff>88900</xdr:colOff>
      <xdr:row>108</xdr:row>
      <xdr:rowOff>66402</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9154160" y="181715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35940</xdr:rowOff>
    </xdr:from>
    <xdr:ext cx="469744" cy="259045"/>
    <xdr:sp macro="" textlink="">
      <xdr:nvSpPr>
        <xdr:cNvPr id="365" name="【市民会館】&#10;一人当たり面積最大値テキスト">
          <a:extLst>
            <a:ext uri="{FF2B5EF4-FFF2-40B4-BE49-F238E27FC236}">
              <a16:creationId xmlns:a16="http://schemas.microsoft.com/office/drawing/2014/main" id="{00000000-0008-0000-0200-00006D010000}"/>
            </a:ext>
          </a:extLst>
        </xdr:cNvPr>
        <xdr:cNvSpPr txBox="1"/>
      </xdr:nvSpPr>
      <xdr:spPr>
        <a:xfrm>
          <a:off x="9258300" y="166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89263</xdr:rowOff>
    </xdr:from>
    <xdr:to>
      <xdr:col>55</xdr:col>
      <xdr:colOff>88900</xdr:colOff>
      <xdr:row>100</xdr:row>
      <xdr:rowOff>89263</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9154160" y="16853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116857</xdr:rowOff>
    </xdr:from>
    <xdr:ext cx="469744" cy="259045"/>
    <xdr:sp macro="" textlink="">
      <xdr:nvSpPr>
        <xdr:cNvPr id="367" name="【市民会館】&#10;一人当たり面積平均値テキスト">
          <a:extLst>
            <a:ext uri="{FF2B5EF4-FFF2-40B4-BE49-F238E27FC236}">
              <a16:creationId xmlns:a16="http://schemas.microsoft.com/office/drawing/2014/main" id="{00000000-0008-0000-0200-00006F010000}"/>
            </a:ext>
          </a:extLst>
        </xdr:cNvPr>
        <xdr:cNvSpPr txBox="1"/>
      </xdr:nvSpPr>
      <xdr:spPr>
        <a:xfrm>
          <a:off x="9258300" y="17383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9192260" y="17528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136434</xdr:rowOff>
    </xdr:from>
    <xdr:to>
      <xdr:col>50</xdr:col>
      <xdr:colOff>165100</xdr:colOff>
      <xdr:row>105</xdr:row>
      <xdr:rowOff>66584</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8445500" y="17570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7670800" y="175807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149498</xdr:rowOff>
    </xdr:from>
    <xdr:to>
      <xdr:col>41</xdr:col>
      <xdr:colOff>101600</xdr:colOff>
      <xdr:row>105</xdr:row>
      <xdr:rowOff>79648</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6873240" y="17584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159294</xdr:rowOff>
    </xdr:from>
    <xdr:to>
      <xdr:col>36</xdr:col>
      <xdr:colOff>165100</xdr:colOff>
      <xdr:row>105</xdr:row>
      <xdr:rowOff>89444</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6098540" y="1759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10705</xdr:rowOff>
    </xdr:from>
    <xdr:to>
      <xdr:col>55</xdr:col>
      <xdr:colOff>50800</xdr:colOff>
      <xdr:row>105</xdr:row>
      <xdr:rowOff>112305</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9192260" y="176129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160582</xdr:rowOff>
    </xdr:from>
    <xdr:ext cx="469744" cy="259045"/>
    <xdr:sp macro="" textlink="">
      <xdr:nvSpPr>
        <xdr:cNvPr id="379" name="【市民会館】&#10;一人当たり面積該当値テキスト">
          <a:extLst>
            <a:ext uri="{FF2B5EF4-FFF2-40B4-BE49-F238E27FC236}">
              <a16:creationId xmlns:a16="http://schemas.microsoft.com/office/drawing/2014/main" id="{00000000-0008-0000-0200-00007B010000}"/>
            </a:ext>
          </a:extLst>
        </xdr:cNvPr>
        <xdr:cNvSpPr txBox="1"/>
      </xdr:nvSpPr>
      <xdr:spPr>
        <a:xfrm>
          <a:off x="9258300" y="1759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10705</xdr:rowOff>
    </xdr:from>
    <xdr:to>
      <xdr:col>50</xdr:col>
      <xdr:colOff>165100</xdr:colOff>
      <xdr:row>105</xdr:row>
      <xdr:rowOff>112305</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8445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61505</xdr:rowOff>
    </xdr:from>
    <xdr:to>
      <xdr:col>55</xdr:col>
      <xdr:colOff>0</xdr:colOff>
      <xdr:row>105</xdr:row>
      <xdr:rowOff>61505</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8496300" y="1766370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7670800" y="17616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61505</xdr:rowOff>
    </xdr:from>
    <xdr:to>
      <xdr:col>50</xdr:col>
      <xdr:colOff>114300</xdr:colOff>
      <xdr:row>105</xdr:row>
      <xdr:rowOff>64770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flipV="1">
          <a:off x="7713980" y="17663705"/>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20501</xdr:rowOff>
    </xdr:from>
    <xdr:to>
      <xdr:col>41</xdr:col>
      <xdr:colOff>101600</xdr:colOff>
      <xdr:row>105</xdr:row>
      <xdr:rowOff>122101</xdr:rowOff>
    </xdr:to>
    <xdr:sp macro="" textlink="">
      <xdr:nvSpPr>
        <xdr:cNvPr id="384" name="楕円 383">
          <a:extLst>
            <a:ext uri="{FF2B5EF4-FFF2-40B4-BE49-F238E27FC236}">
              <a16:creationId xmlns:a16="http://schemas.microsoft.com/office/drawing/2014/main" id="{00000000-0008-0000-0200-000080010000}"/>
            </a:ext>
          </a:extLst>
        </xdr:cNvPr>
        <xdr:cNvSpPr/>
      </xdr:nvSpPr>
      <xdr:spPr>
        <a:xfrm>
          <a:off x="687324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64770</xdr:rowOff>
    </xdr:from>
    <xdr:to>
      <xdr:col>45</xdr:col>
      <xdr:colOff>177800</xdr:colOff>
      <xdr:row>105</xdr:row>
      <xdr:rowOff>71301</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flipV="1">
          <a:off x="6924040" y="17666970"/>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27032</xdr:rowOff>
    </xdr:from>
    <xdr:to>
      <xdr:col>36</xdr:col>
      <xdr:colOff>165100</xdr:colOff>
      <xdr:row>105</xdr:row>
      <xdr:rowOff>128632</xdr:rowOff>
    </xdr:to>
    <xdr:sp macro="" textlink="">
      <xdr:nvSpPr>
        <xdr:cNvPr id="386" name="楕円 385">
          <a:extLst>
            <a:ext uri="{FF2B5EF4-FFF2-40B4-BE49-F238E27FC236}">
              <a16:creationId xmlns:a16="http://schemas.microsoft.com/office/drawing/2014/main" id="{00000000-0008-0000-0200-000082010000}"/>
            </a:ext>
          </a:extLst>
        </xdr:cNvPr>
        <xdr:cNvSpPr/>
      </xdr:nvSpPr>
      <xdr:spPr>
        <a:xfrm>
          <a:off x="609854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71301</xdr:rowOff>
    </xdr:from>
    <xdr:to>
      <xdr:col>41</xdr:col>
      <xdr:colOff>50800</xdr:colOff>
      <xdr:row>105</xdr:row>
      <xdr:rowOff>77832</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flipV="1">
          <a:off x="6149340" y="17673501"/>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83111</xdr:rowOff>
    </xdr:from>
    <xdr:ext cx="469744" cy="259045"/>
    <xdr:sp macro="" textlink="">
      <xdr:nvSpPr>
        <xdr:cNvPr id="388" name="n_1aveValue【市民会館】&#10;一人当たり面積">
          <a:extLst>
            <a:ext uri="{FF2B5EF4-FFF2-40B4-BE49-F238E27FC236}">
              <a16:creationId xmlns:a16="http://schemas.microsoft.com/office/drawing/2014/main" id="{00000000-0008-0000-0200-000084010000}"/>
            </a:ext>
          </a:extLst>
        </xdr:cNvPr>
        <xdr:cNvSpPr txBox="1"/>
      </xdr:nvSpPr>
      <xdr:spPr>
        <a:xfrm>
          <a:off x="8271587" y="1735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92908</xdr:rowOff>
    </xdr:from>
    <xdr:ext cx="469744" cy="259045"/>
    <xdr:sp macro="" textlink="">
      <xdr:nvSpPr>
        <xdr:cNvPr id="389" name="n_2aveValue【市民会館】&#10;一人当たり面積">
          <a:extLst>
            <a:ext uri="{FF2B5EF4-FFF2-40B4-BE49-F238E27FC236}">
              <a16:creationId xmlns:a16="http://schemas.microsoft.com/office/drawing/2014/main" id="{00000000-0008-0000-0200-000085010000}"/>
            </a:ext>
          </a:extLst>
        </xdr:cNvPr>
        <xdr:cNvSpPr txBox="1"/>
      </xdr:nvSpPr>
      <xdr:spPr>
        <a:xfrm>
          <a:off x="7509587" y="1735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96175</xdr:rowOff>
    </xdr:from>
    <xdr:ext cx="469744" cy="259045"/>
    <xdr:sp macro="" textlink="">
      <xdr:nvSpPr>
        <xdr:cNvPr id="390" name="n_3aveValue【市民会館】&#10;一人当たり面積">
          <a:extLst>
            <a:ext uri="{FF2B5EF4-FFF2-40B4-BE49-F238E27FC236}">
              <a16:creationId xmlns:a16="http://schemas.microsoft.com/office/drawing/2014/main" id="{00000000-0008-0000-0200-000086010000}"/>
            </a:ext>
          </a:extLst>
        </xdr:cNvPr>
        <xdr:cNvSpPr txBox="1"/>
      </xdr:nvSpPr>
      <xdr:spPr>
        <a:xfrm>
          <a:off x="6712027" y="1736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105971</xdr:rowOff>
    </xdr:from>
    <xdr:ext cx="469744" cy="259045"/>
    <xdr:sp macro="" textlink="">
      <xdr:nvSpPr>
        <xdr:cNvPr id="391" name="n_4aveValue【市民会館】&#10;一人当たり面積">
          <a:extLst>
            <a:ext uri="{FF2B5EF4-FFF2-40B4-BE49-F238E27FC236}">
              <a16:creationId xmlns:a16="http://schemas.microsoft.com/office/drawing/2014/main" id="{00000000-0008-0000-0200-000087010000}"/>
            </a:ext>
          </a:extLst>
        </xdr:cNvPr>
        <xdr:cNvSpPr txBox="1"/>
      </xdr:nvSpPr>
      <xdr:spPr>
        <a:xfrm>
          <a:off x="5937327" y="1737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103432</xdr:rowOff>
    </xdr:from>
    <xdr:ext cx="469744" cy="259045"/>
    <xdr:sp macro="" textlink="">
      <xdr:nvSpPr>
        <xdr:cNvPr id="392" name="n_1mainValue【市民会館】&#10;一人当たり面積">
          <a:extLst>
            <a:ext uri="{FF2B5EF4-FFF2-40B4-BE49-F238E27FC236}">
              <a16:creationId xmlns:a16="http://schemas.microsoft.com/office/drawing/2014/main" id="{00000000-0008-0000-0200-000088010000}"/>
            </a:ext>
          </a:extLst>
        </xdr:cNvPr>
        <xdr:cNvSpPr txBox="1"/>
      </xdr:nvSpPr>
      <xdr:spPr>
        <a:xfrm>
          <a:off x="8271587" y="1770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393" name="n_2mainValue【市民会館】&#10;一人当たり面積">
          <a:extLst>
            <a:ext uri="{FF2B5EF4-FFF2-40B4-BE49-F238E27FC236}">
              <a16:creationId xmlns:a16="http://schemas.microsoft.com/office/drawing/2014/main" id="{00000000-0008-0000-0200-000089010000}"/>
            </a:ext>
          </a:extLst>
        </xdr:cNvPr>
        <xdr:cNvSpPr txBox="1"/>
      </xdr:nvSpPr>
      <xdr:spPr>
        <a:xfrm>
          <a:off x="750958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113228</xdr:rowOff>
    </xdr:from>
    <xdr:ext cx="469744" cy="259045"/>
    <xdr:sp macro="" textlink="">
      <xdr:nvSpPr>
        <xdr:cNvPr id="394" name="n_3mainValue【市民会館】&#10;一人当たり面積">
          <a:extLst>
            <a:ext uri="{FF2B5EF4-FFF2-40B4-BE49-F238E27FC236}">
              <a16:creationId xmlns:a16="http://schemas.microsoft.com/office/drawing/2014/main" id="{00000000-0008-0000-0200-00008A010000}"/>
            </a:ext>
          </a:extLst>
        </xdr:cNvPr>
        <xdr:cNvSpPr txBox="1"/>
      </xdr:nvSpPr>
      <xdr:spPr>
        <a:xfrm>
          <a:off x="6712027" y="1771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119759</xdr:rowOff>
    </xdr:from>
    <xdr:ext cx="469744" cy="259045"/>
    <xdr:sp macro="" textlink="">
      <xdr:nvSpPr>
        <xdr:cNvPr id="395" name="n_4mainValue【市民会館】&#10;一人当たり面積">
          <a:extLst>
            <a:ext uri="{FF2B5EF4-FFF2-40B4-BE49-F238E27FC236}">
              <a16:creationId xmlns:a16="http://schemas.microsoft.com/office/drawing/2014/main" id="{00000000-0008-0000-0200-00008B010000}"/>
            </a:ext>
          </a:extLst>
        </xdr:cNvPr>
        <xdr:cNvSpPr txBox="1"/>
      </xdr:nvSpPr>
      <xdr:spPr>
        <a:xfrm>
          <a:off x="5937327" y="1772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200-0000A3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7620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flipV="1">
          <a:off x="14375764" y="5524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00000000-0008-0000-0200-0000A5010000}"/>
            </a:ext>
          </a:extLst>
        </xdr:cNvPr>
        <xdr:cNvSpPr txBox="1"/>
      </xdr:nvSpPr>
      <xdr:spPr>
        <a:xfrm>
          <a:off x="144145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428750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00000000-0008-0000-0200-0000A7010000}"/>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86377</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200-0000A9010000}"/>
            </a:ext>
          </a:extLst>
        </xdr:cNvPr>
        <xdr:cNvSpPr txBox="1"/>
      </xdr:nvSpPr>
      <xdr:spPr>
        <a:xfrm>
          <a:off x="14414500" y="595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4325600" y="60985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29210</xdr:rowOff>
    </xdr:from>
    <xdr:to>
      <xdr:col>81</xdr:col>
      <xdr:colOff>101600</xdr:colOff>
      <xdr:row>37</xdr:row>
      <xdr:rowOff>130810</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357884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280414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202944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158750</xdr:rowOff>
    </xdr:from>
    <xdr:to>
      <xdr:col>67</xdr:col>
      <xdr:colOff>101600</xdr:colOff>
      <xdr:row>38</xdr:row>
      <xdr:rowOff>88900</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1231880" y="6361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4325600" y="64281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36212</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200-0000B5010000}"/>
            </a:ext>
          </a:extLst>
        </xdr:cNvPr>
        <xdr:cNvSpPr txBox="1"/>
      </xdr:nvSpPr>
      <xdr:spPr>
        <a:xfrm>
          <a:off x="14414500"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76835</xdr:rowOff>
    </xdr:from>
    <xdr:to>
      <xdr:col>76</xdr:col>
      <xdr:colOff>165100</xdr:colOff>
      <xdr:row>38</xdr:row>
      <xdr:rowOff>6985</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2804140" y="6279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128270</xdr:rowOff>
    </xdr:from>
    <xdr:to>
      <xdr:col>72</xdr:col>
      <xdr:colOff>38100</xdr:colOff>
      <xdr:row>38</xdr:row>
      <xdr:rowOff>58420</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202944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127635</xdr:rowOff>
    </xdr:from>
    <xdr:to>
      <xdr:col>76</xdr:col>
      <xdr:colOff>114300</xdr:colOff>
      <xdr:row>38</xdr:row>
      <xdr:rowOff>7620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flipV="1">
          <a:off x="12072620" y="633031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25400</xdr:rowOff>
    </xdr:from>
    <xdr:to>
      <xdr:col>67</xdr:col>
      <xdr:colOff>101600</xdr:colOff>
      <xdr:row>37</xdr:row>
      <xdr:rowOff>127000</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123188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76200</xdr:rowOff>
    </xdr:from>
    <xdr:to>
      <xdr:col>71</xdr:col>
      <xdr:colOff>177800</xdr:colOff>
      <xdr:row>38</xdr:row>
      <xdr:rowOff>7620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1282680" y="6278880"/>
          <a:ext cx="78994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147337</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34372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137812</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26752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19005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80027</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110298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169562</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26752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49547</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19005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143527</xdr:rowOff>
    </xdr:from>
    <xdr:ext cx="405111" cy="259045"/>
    <xdr:sp macro="" textlink="">
      <xdr:nvSpPr>
        <xdr:cNvPr id="449" name="n_4main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110298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00000000-0008-0000-0200-0000D8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37898</xdr:rowOff>
    </xdr:from>
    <xdr:to>
      <xdr:col>116</xdr:col>
      <xdr:colOff>62864</xdr:colOff>
      <xdr:row>42</xdr:row>
      <xdr:rowOff>21744</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19509104" y="5737658"/>
          <a:ext cx="0"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25571</xdr:rowOff>
    </xdr:from>
    <xdr:ext cx="469744" cy="259045"/>
    <xdr:sp macro="" textlink="">
      <xdr:nvSpPr>
        <xdr:cNvPr id="474" name="【一般廃棄物処理施設】&#10;一人当たり有形固定資産（償却資産）額最小値テキスト">
          <a:extLst>
            <a:ext uri="{FF2B5EF4-FFF2-40B4-BE49-F238E27FC236}">
              <a16:creationId xmlns:a16="http://schemas.microsoft.com/office/drawing/2014/main" id="{00000000-0008-0000-0200-0000DA010000}"/>
            </a:ext>
          </a:extLst>
        </xdr:cNvPr>
        <xdr:cNvSpPr txBox="1"/>
      </xdr:nvSpPr>
      <xdr:spPr>
        <a:xfrm>
          <a:off x="19547840" y="706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21744</xdr:rowOff>
    </xdr:from>
    <xdr:to>
      <xdr:col>116</xdr:col>
      <xdr:colOff>152400</xdr:colOff>
      <xdr:row>42</xdr:row>
      <xdr:rowOff>21744</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9443700" y="7062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156025</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id="{00000000-0008-0000-0200-0000DC010000}"/>
            </a:ext>
          </a:extLst>
        </xdr:cNvPr>
        <xdr:cNvSpPr txBox="1"/>
      </xdr:nvSpPr>
      <xdr:spPr>
        <a:xfrm>
          <a:off x="19547840" y="552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37898</xdr:rowOff>
    </xdr:from>
    <xdr:to>
      <xdr:col>116</xdr:col>
      <xdr:colOff>152400</xdr:colOff>
      <xdr:row>34</xdr:row>
      <xdr:rowOff>37898</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9443700" y="5737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131953</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00000000-0008-0000-0200-0000DE010000}"/>
            </a:ext>
          </a:extLst>
        </xdr:cNvPr>
        <xdr:cNvSpPr txBox="1"/>
      </xdr:nvSpPr>
      <xdr:spPr>
        <a:xfrm>
          <a:off x="19547840" y="65022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109076</xdr:rowOff>
    </xdr:from>
    <xdr:to>
      <xdr:col>116</xdr:col>
      <xdr:colOff>114300</xdr:colOff>
      <xdr:row>40</xdr:row>
      <xdr:rowOff>39226</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19458940" y="6647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134739</xdr:rowOff>
    </xdr:from>
    <xdr:to>
      <xdr:col>112</xdr:col>
      <xdr:colOff>38100</xdr:colOff>
      <xdr:row>40</xdr:row>
      <xdr:rowOff>64889</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18735040" y="6672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162945</xdr:rowOff>
    </xdr:from>
    <xdr:to>
      <xdr:col>107</xdr:col>
      <xdr:colOff>101600</xdr:colOff>
      <xdr:row>40</xdr:row>
      <xdr:rowOff>93095</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7937480" y="6700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5950</xdr:rowOff>
    </xdr:from>
    <xdr:to>
      <xdr:col>102</xdr:col>
      <xdr:colOff>165100</xdr:colOff>
      <xdr:row>40</xdr:row>
      <xdr:rowOff>107550</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7162780" y="671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60418</xdr:rowOff>
    </xdr:from>
    <xdr:to>
      <xdr:col>98</xdr:col>
      <xdr:colOff>38100</xdr:colOff>
      <xdr:row>39</xdr:row>
      <xdr:rowOff>162018</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6388080" y="65983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73021</xdr:rowOff>
    </xdr:from>
    <xdr:to>
      <xdr:col>116</xdr:col>
      <xdr:colOff>114300</xdr:colOff>
      <xdr:row>42</xdr:row>
      <xdr:rowOff>3171</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19458940" y="69462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159398</xdr:rowOff>
    </xdr:from>
    <xdr:ext cx="534377" cy="259045"/>
    <xdr:sp macro="" textlink="">
      <xdr:nvSpPr>
        <xdr:cNvPr id="490" name="【一般廃棄物処理施設】&#10;一人当たり有形固定資産（償却資産）額該当値テキスト">
          <a:extLst>
            <a:ext uri="{FF2B5EF4-FFF2-40B4-BE49-F238E27FC236}">
              <a16:creationId xmlns:a16="http://schemas.microsoft.com/office/drawing/2014/main" id="{00000000-0008-0000-0200-0000EA010000}"/>
            </a:ext>
          </a:extLst>
        </xdr:cNvPr>
        <xdr:cNvSpPr txBox="1"/>
      </xdr:nvSpPr>
      <xdr:spPr>
        <a:xfrm>
          <a:off x="19547840" y="686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79338</xdr:rowOff>
    </xdr:from>
    <xdr:to>
      <xdr:col>107</xdr:col>
      <xdr:colOff>101600</xdr:colOff>
      <xdr:row>42</xdr:row>
      <xdr:rowOff>9488</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17937480" y="6952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79932</xdr:rowOff>
    </xdr:from>
    <xdr:to>
      <xdr:col>102</xdr:col>
      <xdr:colOff>165100</xdr:colOff>
      <xdr:row>42</xdr:row>
      <xdr:rowOff>10082</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17162780" y="6953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130138</xdr:rowOff>
    </xdr:from>
    <xdr:to>
      <xdr:col>107</xdr:col>
      <xdr:colOff>50800</xdr:colOff>
      <xdr:row>41</xdr:row>
      <xdr:rowOff>130732</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flipV="1">
          <a:off x="17213580" y="7003378"/>
          <a:ext cx="7747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68507</xdr:rowOff>
    </xdr:from>
    <xdr:to>
      <xdr:col>98</xdr:col>
      <xdr:colOff>38100</xdr:colOff>
      <xdr:row>41</xdr:row>
      <xdr:rowOff>170107</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16388080" y="69417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119307</xdr:rowOff>
    </xdr:from>
    <xdr:to>
      <xdr:col>102</xdr:col>
      <xdr:colOff>114300</xdr:colOff>
      <xdr:row>41</xdr:row>
      <xdr:rowOff>130732</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6431260" y="6992547"/>
          <a:ext cx="782320" cy="1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81416</xdr:rowOff>
    </xdr:from>
    <xdr:ext cx="534377" cy="259045"/>
    <xdr:sp macro="" textlink="">
      <xdr:nvSpPr>
        <xdr:cNvPr id="496" name="n_1aveValue【一般廃棄物処理施設】&#10;一人当たり有形固定資産（償却資産）額">
          <a:extLst>
            <a:ext uri="{FF2B5EF4-FFF2-40B4-BE49-F238E27FC236}">
              <a16:creationId xmlns:a16="http://schemas.microsoft.com/office/drawing/2014/main" id="{00000000-0008-0000-0200-0000F0010000}"/>
            </a:ext>
          </a:extLst>
        </xdr:cNvPr>
        <xdr:cNvSpPr txBox="1"/>
      </xdr:nvSpPr>
      <xdr:spPr>
        <a:xfrm>
          <a:off x="18528811" y="645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109622</xdr:rowOff>
    </xdr:from>
    <xdr:ext cx="534377" cy="259045"/>
    <xdr:sp macro="" textlink="">
      <xdr:nvSpPr>
        <xdr:cNvPr id="497" name="n_2aveValue【一般廃棄物処理施設】&#10;一人当たり有形固定資産（償却資産）額">
          <a:extLst>
            <a:ext uri="{FF2B5EF4-FFF2-40B4-BE49-F238E27FC236}">
              <a16:creationId xmlns:a16="http://schemas.microsoft.com/office/drawing/2014/main" id="{00000000-0008-0000-0200-0000F1010000}"/>
            </a:ext>
          </a:extLst>
        </xdr:cNvPr>
        <xdr:cNvSpPr txBox="1"/>
      </xdr:nvSpPr>
      <xdr:spPr>
        <a:xfrm>
          <a:off x="17766811" y="64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124077</xdr:rowOff>
    </xdr:from>
    <xdr:ext cx="534377" cy="259045"/>
    <xdr:sp macro="" textlink="">
      <xdr:nvSpPr>
        <xdr:cNvPr id="498" name="n_3aveValue【一般廃棄物処理施設】&#10;一人当たり有形固定資産（償却資産）額">
          <a:extLst>
            <a:ext uri="{FF2B5EF4-FFF2-40B4-BE49-F238E27FC236}">
              <a16:creationId xmlns:a16="http://schemas.microsoft.com/office/drawing/2014/main" id="{00000000-0008-0000-0200-0000F2010000}"/>
            </a:ext>
          </a:extLst>
        </xdr:cNvPr>
        <xdr:cNvSpPr txBox="1"/>
      </xdr:nvSpPr>
      <xdr:spPr>
        <a:xfrm>
          <a:off x="16969251" y="649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7095</xdr:rowOff>
    </xdr:from>
    <xdr:ext cx="599010" cy="259045"/>
    <xdr:sp macro="" textlink="">
      <xdr:nvSpPr>
        <xdr:cNvPr id="499" name="n_4aveValue【一般廃棄物処理施設】&#10;一人当たり有形固定資産（償却資産）額">
          <a:extLst>
            <a:ext uri="{FF2B5EF4-FFF2-40B4-BE49-F238E27FC236}">
              <a16:creationId xmlns:a16="http://schemas.microsoft.com/office/drawing/2014/main" id="{00000000-0008-0000-0200-0000F3010000}"/>
            </a:ext>
          </a:extLst>
        </xdr:cNvPr>
        <xdr:cNvSpPr txBox="1"/>
      </xdr:nvSpPr>
      <xdr:spPr>
        <a:xfrm>
          <a:off x="16162235" y="637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615</xdr:rowOff>
    </xdr:from>
    <xdr:ext cx="534377" cy="259045"/>
    <xdr:sp macro="" textlink="">
      <xdr:nvSpPr>
        <xdr:cNvPr id="500" name="n_2main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17766811" y="70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1209</xdr:rowOff>
    </xdr:from>
    <xdr:ext cx="534377" cy="259045"/>
    <xdr:sp macro="" textlink="">
      <xdr:nvSpPr>
        <xdr:cNvPr id="501" name="n_3main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16969251" y="704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161234</xdr:rowOff>
    </xdr:from>
    <xdr:ext cx="534377" cy="259045"/>
    <xdr:sp macro="" textlink="">
      <xdr:nvSpPr>
        <xdr:cNvPr id="502" name="n_4main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16194551" y="70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a:extLst>
            <a:ext uri="{FF2B5EF4-FFF2-40B4-BE49-F238E27FC236}">
              <a16:creationId xmlns:a16="http://schemas.microsoft.com/office/drawing/2014/main" id="{00000000-0008-0000-0200-00000E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99060</xdr:rowOff>
    </xdr:from>
    <xdr:to>
      <xdr:col>85</xdr:col>
      <xdr:colOff>126364</xdr:colOff>
      <xdr:row>64</xdr:row>
      <xdr:rowOff>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flipV="1">
          <a:off x="14375764" y="94869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28" name="【保健センター・保健所】&#10;有形固定資産減価償却率最小値テキスト">
          <a:extLst>
            <a:ext uri="{FF2B5EF4-FFF2-40B4-BE49-F238E27FC236}">
              <a16:creationId xmlns:a16="http://schemas.microsoft.com/office/drawing/2014/main" id="{00000000-0008-0000-0200-000010020000}"/>
            </a:ext>
          </a:extLst>
        </xdr:cNvPr>
        <xdr:cNvSpPr txBox="1"/>
      </xdr:nvSpPr>
      <xdr:spPr>
        <a:xfrm>
          <a:off x="1441450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42875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45737</xdr:rowOff>
    </xdr:from>
    <xdr:ext cx="405111" cy="259045"/>
    <xdr:sp macro="" textlink="">
      <xdr:nvSpPr>
        <xdr:cNvPr id="530" name="【保健センター・保健所】&#10;有形固定資産減価償却率最大値テキスト">
          <a:extLst>
            <a:ext uri="{FF2B5EF4-FFF2-40B4-BE49-F238E27FC236}">
              <a16:creationId xmlns:a16="http://schemas.microsoft.com/office/drawing/2014/main" id="{00000000-0008-0000-0200-000012020000}"/>
            </a:ext>
          </a:extLst>
        </xdr:cNvPr>
        <xdr:cNvSpPr txBox="1"/>
      </xdr:nvSpPr>
      <xdr:spPr>
        <a:xfrm>
          <a:off x="1441450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4287500" y="948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64787</xdr:rowOff>
    </xdr:from>
    <xdr:ext cx="405111" cy="259045"/>
    <xdr:sp macro="" textlink="">
      <xdr:nvSpPr>
        <xdr:cNvPr id="532" name="【保健センター・保健所】&#10;有形固定資産減価償却率平均値テキスト">
          <a:extLst>
            <a:ext uri="{FF2B5EF4-FFF2-40B4-BE49-F238E27FC236}">
              <a16:creationId xmlns:a16="http://schemas.microsoft.com/office/drawing/2014/main" id="{00000000-0008-0000-0200-000014020000}"/>
            </a:ext>
          </a:extLst>
        </xdr:cNvPr>
        <xdr:cNvSpPr txBox="1"/>
      </xdr:nvSpPr>
      <xdr:spPr>
        <a:xfrm>
          <a:off x="14414500" y="995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4325600" y="99771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13578840" y="997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35" name="フローチャート: 判断 534">
          <a:extLst>
            <a:ext uri="{FF2B5EF4-FFF2-40B4-BE49-F238E27FC236}">
              <a16:creationId xmlns:a16="http://schemas.microsoft.com/office/drawing/2014/main" id="{00000000-0008-0000-0200-000017020000}"/>
            </a:ext>
          </a:extLst>
        </xdr:cNvPr>
        <xdr:cNvSpPr/>
      </xdr:nvSpPr>
      <xdr:spPr>
        <a:xfrm>
          <a:off x="1280414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12029440" y="9876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67310</xdr:rowOff>
    </xdr:from>
    <xdr:to>
      <xdr:col>67</xdr:col>
      <xdr:colOff>101600</xdr:colOff>
      <xdr:row>58</xdr:row>
      <xdr:rowOff>168910</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1123188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25400</xdr:rowOff>
    </xdr:from>
    <xdr:to>
      <xdr:col>85</xdr:col>
      <xdr:colOff>177800</xdr:colOff>
      <xdr:row>58</xdr:row>
      <xdr:rowOff>127000</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4325600" y="97485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48277</xdr:rowOff>
    </xdr:from>
    <xdr:ext cx="405111" cy="259045"/>
    <xdr:sp macro="" textlink="">
      <xdr:nvSpPr>
        <xdr:cNvPr id="544" name="【保健センター・保健所】&#10;有形固定資産減価償却率該当値テキスト">
          <a:extLst>
            <a:ext uri="{FF2B5EF4-FFF2-40B4-BE49-F238E27FC236}">
              <a16:creationId xmlns:a16="http://schemas.microsoft.com/office/drawing/2014/main" id="{00000000-0008-0000-0200-000020020000}"/>
            </a:ext>
          </a:extLst>
        </xdr:cNvPr>
        <xdr:cNvSpPr txBox="1"/>
      </xdr:nvSpPr>
      <xdr:spPr>
        <a:xfrm>
          <a:off x="14414500"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158750</xdr:rowOff>
    </xdr:from>
    <xdr:to>
      <xdr:col>81</xdr:col>
      <xdr:colOff>101600</xdr:colOff>
      <xdr:row>58</xdr:row>
      <xdr:rowOff>88900</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3578840" y="971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38100</xdr:rowOff>
    </xdr:from>
    <xdr:to>
      <xdr:col>85</xdr:col>
      <xdr:colOff>127000</xdr:colOff>
      <xdr:row>58</xdr:row>
      <xdr:rowOff>76200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3629640" y="976122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120650</xdr:rowOff>
    </xdr:from>
    <xdr:to>
      <xdr:col>76</xdr:col>
      <xdr:colOff>165100</xdr:colOff>
      <xdr:row>58</xdr:row>
      <xdr:rowOff>50800</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12804140" y="967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0</xdr:rowOff>
    </xdr:from>
    <xdr:to>
      <xdr:col>81</xdr:col>
      <xdr:colOff>50800</xdr:colOff>
      <xdr:row>58</xdr:row>
      <xdr:rowOff>38100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2854940" y="972312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82550</xdr:rowOff>
    </xdr:from>
    <xdr:to>
      <xdr:col>72</xdr:col>
      <xdr:colOff>38100</xdr:colOff>
      <xdr:row>58</xdr:row>
      <xdr:rowOff>12700</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12029440" y="9638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133350</xdr:rowOff>
    </xdr:from>
    <xdr:to>
      <xdr:col>76</xdr:col>
      <xdr:colOff>114300</xdr:colOff>
      <xdr:row>58</xdr:row>
      <xdr:rowOff>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2072620" y="968883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44450</xdr:rowOff>
    </xdr:from>
    <xdr:to>
      <xdr:col>67</xdr:col>
      <xdr:colOff>101600</xdr:colOff>
      <xdr:row>57</xdr:row>
      <xdr:rowOff>146050</xdr:rowOff>
    </xdr:to>
    <xdr:sp macro="" textlink="">
      <xdr:nvSpPr>
        <xdr:cNvPr id="551" name="楕円 550">
          <a:extLst>
            <a:ext uri="{FF2B5EF4-FFF2-40B4-BE49-F238E27FC236}">
              <a16:creationId xmlns:a16="http://schemas.microsoft.com/office/drawing/2014/main" id="{00000000-0008-0000-0200-000027020000}"/>
            </a:ext>
          </a:extLst>
        </xdr:cNvPr>
        <xdr:cNvSpPr/>
      </xdr:nvSpPr>
      <xdr:spPr>
        <a:xfrm>
          <a:off x="1123188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95250</xdr:rowOff>
    </xdr:from>
    <xdr:to>
      <xdr:col>71</xdr:col>
      <xdr:colOff>177800</xdr:colOff>
      <xdr:row>57</xdr:row>
      <xdr:rowOff>133350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1282680" y="965073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1922</xdr:rowOff>
    </xdr:from>
    <xdr:ext cx="405111" cy="259045"/>
    <xdr:sp macro="" textlink="">
      <xdr:nvSpPr>
        <xdr:cNvPr id="553" name="n_1aveValue【保健センター・保健所】&#10;有形固定資産減価償却率">
          <a:extLst>
            <a:ext uri="{FF2B5EF4-FFF2-40B4-BE49-F238E27FC236}">
              <a16:creationId xmlns:a16="http://schemas.microsoft.com/office/drawing/2014/main" id="{00000000-0008-0000-0200-000029020000}"/>
            </a:ext>
          </a:extLst>
        </xdr:cNvPr>
        <xdr:cNvSpPr txBox="1"/>
      </xdr:nvSpPr>
      <xdr:spPr>
        <a:xfrm>
          <a:off x="13437244" y="1006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140987</xdr:rowOff>
    </xdr:from>
    <xdr:ext cx="405111" cy="259045"/>
    <xdr:sp macro="" textlink="">
      <xdr:nvSpPr>
        <xdr:cNvPr id="554" name="n_2aveValue【保健センター・保健所】&#10;有形固定資産減価償却率">
          <a:extLst>
            <a:ext uri="{FF2B5EF4-FFF2-40B4-BE49-F238E27FC236}">
              <a16:creationId xmlns:a16="http://schemas.microsoft.com/office/drawing/2014/main" id="{00000000-0008-0000-0200-00002A020000}"/>
            </a:ext>
          </a:extLst>
        </xdr:cNvPr>
        <xdr:cNvSpPr txBox="1"/>
      </xdr:nvSpPr>
      <xdr:spPr>
        <a:xfrm>
          <a:off x="12675244" y="1003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74312</xdr:rowOff>
    </xdr:from>
    <xdr:ext cx="405111" cy="259045"/>
    <xdr:sp macro="" textlink="">
      <xdr:nvSpPr>
        <xdr:cNvPr id="555" name="n_3aveValue【保健センター・保健所】&#10;有形固定資産減価償却率">
          <a:extLst>
            <a:ext uri="{FF2B5EF4-FFF2-40B4-BE49-F238E27FC236}">
              <a16:creationId xmlns:a16="http://schemas.microsoft.com/office/drawing/2014/main" id="{00000000-0008-0000-0200-00002B020000}"/>
            </a:ext>
          </a:extLst>
        </xdr:cNvPr>
        <xdr:cNvSpPr txBox="1"/>
      </xdr:nvSpPr>
      <xdr:spPr>
        <a:xfrm>
          <a:off x="11900544" y="996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160037</xdr:rowOff>
    </xdr:from>
    <xdr:ext cx="405111" cy="259045"/>
    <xdr:sp macro="" textlink="">
      <xdr:nvSpPr>
        <xdr:cNvPr id="556" name="n_4aveValue【保健センター・保健所】&#10;有形固定資産減価償却率">
          <a:extLst>
            <a:ext uri="{FF2B5EF4-FFF2-40B4-BE49-F238E27FC236}">
              <a16:creationId xmlns:a16="http://schemas.microsoft.com/office/drawing/2014/main" id="{00000000-0008-0000-0200-00002C020000}"/>
            </a:ext>
          </a:extLst>
        </xdr:cNvPr>
        <xdr:cNvSpPr txBox="1"/>
      </xdr:nvSpPr>
      <xdr:spPr>
        <a:xfrm>
          <a:off x="11102984" y="988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105427</xdr:rowOff>
    </xdr:from>
    <xdr:ext cx="405111" cy="259045"/>
    <xdr:sp macro="" textlink="">
      <xdr:nvSpPr>
        <xdr:cNvPr id="557" name="n_1mainValue【保健センター・保健所】&#10;有形固定資産減価償却率">
          <a:extLst>
            <a:ext uri="{FF2B5EF4-FFF2-40B4-BE49-F238E27FC236}">
              <a16:creationId xmlns:a16="http://schemas.microsoft.com/office/drawing/2014/main" id="{00000000-0008-0000-0200-00002D020000}"/>
            </a:ext>
          </a:extLst>
        </xdr:cNvPr>
        <xdr:cNvSpPr txBox="1"/>
      </xdr:nvSpPr>
      <xdr:spPr>
        <a:xfrm>
          <a:off x="134372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67327</xdr:rowOff>
    </xdr:from>
    <xdr:ext cx="405111" cy="259045"/>
    <xdr:sp macro="" textlink="">
      <xdr:nvSpPr>
        <xdr:cNvPr id="558" name="n_2mainValue【保健センター・保健所】&#10;有形固定資産減価償却率">
          <a:extLst>
            <a:ext uri="{FF2B5EF4-FFF2-40B4-BE49-F238E27FC236}">
              <a16:creationId xmlns:a16="http://schemas.microsoft.com/office/drawing/2014/main" id="{00000000-0008-0000-0200-00002E020000}"/>
            </a:ext>
          </a:extLst>
        </xdr:cNvPr>
        <xdr:cNvSpPr txBox="1"/>
      </xdr:nvSpPr>
      <xdr:spPr>
        <a:xfrm>
          <a:off x="12675244"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29227</xdr:rowOff>
    </xdr:from>
    <xdr:ext cx="405111" cy="259045"/>
    <xdr:sp macro="" textlink="">
      <xdr:nvSpPr>
        <xdr:cNvPr id="559" name="n_3mainValue【保健センター・保健所】&#10;有形固定資産減価償却率">
          <a:extLst>
            <a:ext uri="{FF2B5EF4-FFF2-40B4-BE49-F238E27FC236}">
              <a16:creationId xmlns:a16="http://schemas.microsoft.com/office/drawing/2014/main" id="{00000000-0008-0000-0200-00002F020000}"/>
            </a:ext>
          </a:extLst>
        </xdr:cNvPr>
        <xdr:cNvSpPr txBox="1"/>
      </xdr:nvSpPr>
      <xdr:spPr>
        <a:xfrm>
          <a:off x="119005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162577</xdr:rowOff>
    </xdr:from>
    <xdr:ext cx="405111" cy="259045"/>
    <xdr:sp macro="" textlink="">
      <xdr:nvSpPr>
        <xdr:cNvPr id="560" name="n_4mainValue【保健センター・保健所】&#10;有形固定資産減価償却率">
          <a:extLst>
            <a:ext uri="{FF2B5EF4-FFF2-40B4-BE49-F238E27FC236}">
              <a16:creationId xmlns:a16="http://schemas.microsoft.com/office/drawing/2014/main" id="{00000000-0008-0000-0200-000030020000}"/>
            </a:ext>
          </a:extLst>
        </xdr:cNvPr>
        <xdr:cNvSpPr txBox="1"/>
      </xdr:nvSpPr>
      <xdr:spPr>
        <a:xfrm>
          <a:off x="11102984"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a:extLst>
            <a:ext uri="{FF2B5EF4-FFF2-40B4-BE49-F238E27FC236}">
              <a16:creationId xmlns:a16="http://schemas.microsoft.com/office/drawing/2014/main" id="{00000000-0008-0000-0200-000047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144780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flipV="1">
          <a:off x="19509104" y="92849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148607</xdr:rowOff>
    </xdr:from>
    <xdr:ext cx="469744" cy="259045"/>
    <xdr:sp macro="" textlink="">
      <xdr:nvSpPr>
        <xdr:cNvPr id="585" name="【保健センター・保健所】&#10;一人当たり面積最小値テキスト">
          <a:extLst>
            <a:ext uri="{FF2B5EF4-FFF2-40B4-BE49-F238E27FC236}">
              <a16:creationId xmlns:a16="http://schemas.microsoft.com/office/drawing/2014/main" id="{00000000-0008-0000-0200-000049020000}"/>
            </a:ext>
          </a:extLst>
        </xdr:cNvPr>
        <xdr:cNvSpPr txBox="1"/>
      </xdr:nvSpPr>
      <xdr:spPr>
        <a:xfrm>
          <a:off x="1954784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9443700" y="10706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587" name="【保健センター・保健所】&#10;一人当たり面積最大値テキスト">
          <a:extLst>
            <a:ext uri="{FF2B5EF4-FFF2-40B4-BE49-F238E27FC236}">
              <a16:creationId xmlns:a16="http://schemas.microsoft.com/office/drawing/2014/main" id="{00000000-0008-0000-0200-00004B020000}"/>
            </a:ext>
          </a:extLst>
        </xdr:cNvPr>
        <xdr:cNvSpPr txBox="1"/>
      </xdr:nvSpPr>
      <xdr:spPr>
        <a:xfrm>
          <a:off x="19547840" y="90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94437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170197</xdr:rowOff>
    </xdr:from>
    <xdr:ext cx="469744" cy="259045"/>
    <xdr:sp macro="" textlink="">
      <xdr:nvSpPr>
        <xdr:cNvPr id="589" name="【保健センター・保健所】&#10;一人当たり面積平均値テキスト">
          <a:extLst>
            <a:ext uri="{FF2B5EF4-FFF2-40B4-BE49-F238E27FC236}">
              <a16:creationId xmlns:a16="http://schemas.microsoft.com/office/drawing/2014/main" id="{00000000-0008-0000-0200-00004D020000}"/>
            </a:ext>
          </a:extLst>
        </xdr:cNvPr>
        <xdr:cNvSpPr txBox="1"/>
      </xdr:nvSpPr>
      <xdr:spPr>
        <a:xfrm>
          <a:off x="19547840" y="1022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19458940"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18735040" y="1033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179374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17162780"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xdr:rowOff>
    </xdr:from>
    <xdr:to>
      <xdr:col>98</xdr:col>
      <xdr:colOff>38100</xdr:colOff>
      <xdr:row>62</xdr:row>
      <xdr:rowOff>111760</xdr:rowOff>
    </xdr:to>
    <xdr:sp macro="" textlink="">
      <xdr:nvSpPr>
        <xdr:cNvPr id="594" name="フローチャート: 判断 593">
          <a:extLst>
            <a:ext uri="{FF2B5EF4-FFF2-40B4-BE49-F238E27FC236}">
              <a16:creationId xmlns:a16="http://schemas.microsoft.com/office/drawing/2014/main" id="{00000000-0008-0000-0200-000052020000}"/>
            </a:ext>
          </a:extLst>
        </xdr:cNvPr>
        <xdr:cNvSpPr/>
      </xdr:nvSpPr>
      <xdr:spPr>
        <a:xfrm>
          <a:off x="16388080" y="10403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9458940" y="1038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137177</xdr:rowOff>
    </xdr:from>
    <xdr:ext cx="469744" cy="259045"/>
    <xdr:sp macro="" textlink="">
      <xdr:nvSpPr>
        <xdr:cNvPr id="601" name="【保健センター・保健所】&#10;一人当たり面積該当値テキスト">
          <a:extLst>
            <a:ext uri="{FF2B5EF4-FFF2-40B4-BE49-F238E27FC236}">
              <a16:creationId xmlns:a16="http://schemas.microsoft.com/office/drawing/2014/main" id="{00000000-0008-0000-0200-000059020000}"/>
            </a:ext>
          </a:extLst>
        </xdr:cNvPr>
        <xdr:cNvSpPr txBox="1"/>
      </xdr:nvSpPr>
      <xdr:spPr>
        <a:xfrm>
          <a:off x="19547840"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18735040" y="10384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38100</xdr:rowOff>
    </xdr:from>
    <xdr:to>
      <xdr:col>116</xdr:col>
      <xdr:colOff>63500</xdr:colOff>
      <xdr:row>62</xdr:row>
      <xdr:rowOff>38100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8778220" y="104317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162560</xdr:rowOff>
    </xdr:from>
    <xdr:to>
      <xdr:col>107</xdr:col>
      <xdr:colOff>101600</xdr:colOff>
      <xdr:row>62</xdr:row>
      <xdr:rowOff>92710</xdr:rowOff>
    </xdr:to>
    <xdr:sp macro="" textlink="">
      <xdr:nvSpPr>
        <xdr:cNvPr id="604" name="楕円 603">
          <a:extLst>
            <a:ext uri="{FF2B5EF4-FFF2-40B4-BE49-F238E27FC236}">
              <a16:creationId xmlns:a16="http://schemas.microsoft.com/office/drawing/2014/main" id="{00000000-0008-0000-0200-00005C020000}"/>
            </a:ext>
          </a:extLst>
        </xdr:cNvPr>
        <xdr:cNvSpPr/>
      </xdr:nvSpPr>
      <xdr:spPr>
        <a:xfrm>
          <a:off x="17937480" y="10388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38100</xdr:rowOff>
    </xdr:from>
    <xdr:to>
      <xdr:col>111</xdr:col>
      <xdr:colOff>177800</xdr:colOff>
      <xdr:row>62</xdr:row>
      <xdr:rowOff>41910</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flipV="1">
          <a:off x="17988280" y="1043178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162560</xdr:rowOff>
    </xdr:from>
    <xdr:to>
      <xdr:col>102</xdr:col>
      <xdr:colOff>165100</xdr:colOff>
      <xdr:row>62</xdr:row>
      <xdr:rowOff>92710</xdr:rowOff>
    </xdr:to>
    <xdr:sp macro="" textlink="">
      <xdr:nvSpPr>
        <xdr:cNvPr id="606" name="楕円 605">
          <a:extLst>
            <a:ext uri="{FF2B5EF4-FFF2-40B4-BE49-F238E27FC236}">
              <a16:creationId xmlns:a16="http://schemas.microsoft.com/office/drawing/2014/main" id="{00000000-0008-0000-0200-00005E020000}"/>
            </a:ext>
          </a:extLst>
        </xdr:cNvPr>
        <xdr:cNvSpPr/>
      </xdr:nvSpPr>
      <xdr:spPr>
        <a:xfrm>
          <a:off x="17162780" y="10388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41910</xdr:rowOff>
    </xdr:from>
    <xdr:to>
      <xdr:col>107</xdr:col>
      <xdr:colOff>50800</xdr:colOff>
      <xdr:row>62</xdr:row>
      <xdr:rowOff>41910</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7213580" y="104355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608" name="楕円 607">
          <a:extLst>
            <a:ext uri="{FF2B5EF4-FFF2-40B4-BE49-F238E27FC236}">
              <a16:creationId xmlns:a16="http://schemas.microsoft.com/office/drawing/2014/main" id="{00000000-0008-0000-0200-000060020000}"/>
            </a:ext>
          </a:extLst>
        </xdr:cNvPr>
        <xdr:cNvSpPr/>
      </xdr:nvSpPr>
      <xdr:spPr>
        <a:xfrm>
          <a:off x="16388080" y="10392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41910</xdr:rowOff>
    </xdr:from>
    <xdr:to>
      <xdr:col>102</xdr:col>
      <xdr:colOff>114300</xdr:colOff>
      <xdr:row>62</xdr:row>
      <xdr:rowOff>45720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flipV="1">
          <a:off x="16431260" y="1043559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610" name="n_1aveValue【保健センター・保健所】&#10;一人当たり面積">
          <a:extLst>
            <a:ext uri="{FF2B5EF4-FFF2-40B4-BE49-F238E27FC236}">
              <a16:creationId xmlns:a16="http://schemas.microsoft.com/office/drawing/2014/main" id="{00000000-0008-0000-0200-000062020000}"/>
            </a:ext>
          </a:extLst>
        </xdr:cNvPr>
        <xdr:cNvSpPr txBox="1"/>
      </xdr:nvSpPr>
      <xdr:spPr>
        <a:xfrm>
          <a:off x="185611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611" name="n_2aveValue【保健センター・保健所】&#10;一人当たり面積">
          <a:extLst>
            <a:ext uri="{FF2B5EF4-FFF2-40B4-BE49-F238E27FC236}">
              <a16:creationId xmlns:a16="http://schemas.microsoft.com/office/drawing/2014/main" id="{00000000-0008-0000-0200-000063020000}"/>
            </a:ext>
          </a:extLst>
        </xdr:cNvPr>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612" name="n_3aveValue【保健センター・保健所】&#10;一人当たり面積">
          <a:extLst>
            <a:ext uri="{FF2B5EF4-FFF2-40B4-BE49-F238E27FC236}">
              <a16:creationId xmlns:a16="http://schemas.microsoft.com/office/drawing/2014/main" id="{00000000-0008-0000-0200-000064020000}"/>
            </a:ext>
          </a:extLst>
        </xdr:cNvPr>
        <xdr:cNvSpPr txBox="1"/>
      </xdr:nvSpPr>
      <xdr:spPr>
        <a:xfrm>
          <a:off x="1700156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102887</xdr:rowOff>
    </xdr:from>
    <xdr:ext cx="469744" cy="259045"/>
    <xdr:sp macro="" textlink="">
      <xdr:nvSpPr>
        <xdr:cNvPr id="613" name="n_4aveValue【保健センター・保健所】&#10;一人当たり面積">
          <a:extLst>
            <a:ext uri="{FF2B5EF4-FFF2-40B4-BE49-F238E27FC236}">
              <a16:creationId xmlns:a16="http://schemas.microsoft.com/office/drawing/2014/main" id="{00000000-0008-0000-0200-000065020000}"/>
            </a:ext>
          </a:extLst>
        </xdr:cNvPr>
        <xdr:cNvSpPr txBox="1"/>
      </xdr:nvSpPr>
      <xdr:spPr>
        <a:xfrm>
          <a:off x="1622686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80027</xdr:rowOff>
    </xdr:from>
    <xdr:ext cx="469744" cy="259045"/>
    <xdr:sp macro="" textlink="">
      <xdr:nvSpPr>
        <xdr:cNvPr id="614" name="n_1mainValue【保健センター・保健所】&#10;一人当たり面積">
          <a:extLst>
            <a:ext uri="{FF2B5EF4-FFF2-40B4-BE49-F238E27FC236}">
              <a16:creationId xmlns:a16="http://schemas.microsoft.com/office/drawing/2014/main" id="{00000000-0008-0000-0200-000066020000}"/>
            </a:ext>
          </a:extLst>
        </xdr:cNvPr>
        <xdr:cNvSpPr txBox="1"/>
      </xdr:nvSpPr>
      <xdr:spPr>
        <a:xfrm>
          <a:off x="18561127" y="104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83837</xdr:rowOff>
    </xdr:from>
    <xdr:ext cx="469744" cy="259045"/>
    <xdr:sp macro="" textlink="">
      <xdr:nvSpPr>
        <xdr:cNvPr id="615" name="n_2mainValue【保健センター・保健所】&#10;一人当たり面積">
          <a:extLst>
            <a:ext uri="{FF2B5EF4-FFF2-40B4-BE49-F238E27FC236}">
              <a16:creationId xmlns:a16="http://schemas.microsoft.com/office/drawing/2014/main" id="{00000000-0008-0000-0200-000067020000}"/>
            </a:ext>
          </a:extLst>
        </xdr:cNvPr>
        <xdr:cNvSpPr txBox="1"/>
      </xdr:nvSpPr>
      <xdr:spPr>
        <a:xfrm>
          <a:off x="1777626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83837</xdr:rowOff>
    </xdr:from>
    <xdr:ext cx="469744" cy="259045"/>
    <xdr:sp macro="" textlink="">
      <xdr:nvSpPr>
        <xdr:cNvPr id="616" name="n_3mainValue【保健センター・保健所】&#10;一人当たり面積">
          <a:extLst>
            <a:ext uri="{FF2B5EF4-FFF2-40B4-BE49-F238E27FC236}">
              <a16:creationId xmlns:a16="http://schemas.microsoft.com/office/drawing/2014/main" id="{00000000-0008-0000-0200-000068020000}"/>
            </a:ext>
          </a:extLst>
        </xdr:cNvPr>
        <xdr:cNvSpPr txBox="1"/>
      </xdr:nvSpPr>
      <xdr:spPr>
        <a:xfrm>
          <a:off x="1700156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113047</xdr:rowOff>
    </xdr:from>
    <xdr:ext cx="469744" cy="259045"/>
    <xdr:sp macro="" textlink="">
      <xdr:nvSpPr>
        <xdr:cNvPr id="617" name="n_4mainValue【保健センター・保健所】&#10;一人当たり面積">
          <a:extLst>
            <a:ext uri="{FF2B5EF4-FFF2-40B4-BE49-F238E27FC236}">
              <a16:creationId xmlns:a16="http://schemas.microsoft.com/office/drawing/2014/main" id="{00000000-0008-0000-0200-000069020000}"/>
            </a:ext>
          </a:extLst>
        </xdr:cNvPr>
        <xdr:cNvSpPr txBox="1"/>
      </xdr:nvSpPr>
      <xdr:spPr>
        <a:xfrm>
          <a:off x="1622686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a:extLst>
            <a:ext uri="{FF2B5EF4-FFF2-40B4-BE49-F238E27FC236}">
              <a16:creationId xmlns:a16="http://schemas.microsoft.com/office/drawing/2014/main" id="{00000000-0008-0000-0200-000081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flipV="1">
          <a:off x="14375764" y="13083540"/>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643" name="【消防施設】&#10;有形固定資産減価償却率最小値テキスト">
          <a:extLst>
            <a:ext uri="{FF2B5EF4-FFF2-40B4-BE49-F238E27FC236}">
              <a16:creationId xmlns:a16="http://schemas.microsoft.com/office/drawing/2014/main" id="{00000000-0008-0000-0200-000083020000}"/>
            </a:ext>
          </a:extLst>
        </xdr:cNvPr>
        <xdr:cNvSpPr txBox="1"/>
      </xdr:nvSpPr>
      <xdr:spPr>
        <a:xfrm>
          <a:off x="14414500" y="1443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4287500" y="14430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645" name="【消防施設】&#10;有形固定資産減価償却率最大値テキスト">
          <a:extLst>
            <a:ext uri="{FF2B5EF4-FFF2-40B4-BE49-F238E27FC236}">
              <a16:creationId xmlns:a16="http://schemas.microsoft.com/office/drawing/2014/main" id="{00000000-0008-0000-0200-000085020000}"/>
            </a:ext>
          </a:extLst>
        </xdr:cNvPr>
        <xdr:cNvSpPr txBox="1"/>
      </xdr:nvSpPr>
      <xdr:spPr>
        <a:xfrm>
          <a:off x="14414500" y="1286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4287500" y="13083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120032</xdr:rowOff>
    </xdr:from>
    <xdr:ext cx="405111" cy="259045"/>
    <xdr:sp macro="" textlink="">
      <xdr:nvSpPr>
        <xdr:cNvPr id="647" name="【消防施設】&#10;有形固定資産減価償却率平均値テキスト">
          <a:extLst>
            <a:ext uri="{FF2B5EF4-FFF2-40B4-BE49-F238E27FC236}">
              <a16:creationId xmlns:a16="http://schemas.microsoft.com/office/drawing/2014/main" id="{00000000-0008-0000-0200-000087020000}"/>
            </a:ext>
          </a:extLst>
        </xdr:cNvPr>
        <xdr:cNvSpPr txBox="1"/>
      </xdr:nvSpPr>
      <xdr:spPr>
        <a:xfrm>
          <a:off x="14414500" y="1386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648" name="フローチャート: 判断 647">
          <a:extLst>
            <a:ext uri="{FF2B5EF4-FFF2-40B4-BE49-F238E27FC236}">
              <a16:creationId xmlns:a16="http://schemas.microsoft.com/office/drawing/2014/main" id="{00000000-0008-0000-0200-000088020000}"/>
            </a:ext>
          </a:extLst>
        </xdr:cNvPr>
        <xdr:cNvSpPr/>
      </xdr:nvSpPr>
      <xdr:spPr>
        <a:xfrm>
          <a:off x="14325600" y="138880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1357884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650" name="フローチャート: 判断 649">
          <a:extLst>
            <a:ext uri="{FF2B5EF4-FFF2-40B4-BE49-F238E27FC236}">
              <a16:creationId xmlns:a16="http://schemas.microsoft.com/office/drawing/2014/main" id="{00000000-0008-0000-0200-00008A020000}"/>
            </a:ext>
          </a:extLst>
        </xdr:cNvPr>
        <xdr:cNvSpPr/>
      </xdr:nvSpPr>
      <xdr:spPr>
        <a:xfrm>
          <a:off x="12804140" y="1383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12029440" y="137871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137795</xdr:rowOff>
    </xdr:from>
    <xdr:to>
      <xdr:col>67</xdr:col>
      <xdr:colOff>101600</xdr:colOff>
      <xdr:row>83</xdr:row>
      <xdr:rowOff>67945</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11231880" y="1388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4325600" y="1375664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33038</xdr:rowOff>
    </xdr:from>
    <xdr:ext cx="405111" cy="259045"/>
    <xdr:sp macro="" textlink="">
      <xdr:nvSpPr>
        <xdr:cNvPr id="659" name="【消防施設】&#10;有形固定資産減価償却率該当値テキスト">
          <a:extLst>
            <a:ext uri="{FF2B5EF4-FFF2-40B4-BE49-F238E27FC236}">
              <a16:creationId xmlns:a16="http://schemas.microsoft.com/office/drawing/2014/main" id="{00000000-0008-0000-0200-000093020000}"/>
            </a:ext>
          </a:extLst>
        </xdr:cNvPr>
        <xdr:cNvSpPr txBox="1"/>
      </xdr:nvSpPr>
      <xdr:spPr>
        <a:xfrm>
          <a:off x="14414500" y="13611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126364</xdr:rowOff>
    </xdr:from>
    <xdr:to>
      <xdr:col>81</xdr:col>
      <xdr:colOff>101600</xdr:colOff>
      <xdr:row>82</xdr:row>
      <xdr:rowOff>56514</xdr:rowOff>
    </xdr:to>
    <xdr:sp macro="" textlink="">
      <xdr:nvSpPr>
        <xdr:cNvPr id="660" name="楕円 659">
          <a:extLst>
            <a:ext uri="{FF2B5EF4-FFF2-40B4-BE49-F238E27FC236}">
              <a16:creationId xmlns:a16="http://schemas.microsoft.com/office/drawing/2014/main" id="{00000000-0008-0000-0200-000094020000}"/>
            </a:ext>
          </a:extLst>
        </xdr:cNvPr>
        <xdr:cNvSpPr/>
      </xdr:nvSpPr>
      <xdr:spPr>
        <a:xfrm>
          <a:off x="13578840" y="13705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5714</xdr:rowOff>
    </xdr:from>
    <xdr:to>
      <xdr:col>85</xdr:col>
      <xdr:colOff>127000</xdr:colOff>
      <xdr:row>82</xdr:row>
      <xdr:rowOff>60961</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3629640" y="13752194"/>
          <a:ext cx="74676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164464</xdr:rowOff>
    </xdr:from>
    <xdr:to>
      <xdr:col>76</xdr:col>
      <xdr:colOff>165100</xdr:colOff>
      <xdr:row>80</xdr:row>
      <xdr:rowOff>94614</xdr:rowOff>
    </xdr:to>
    <xdr:sp macro="" textlink="">
      <xdr:nvSpPr>
        <xdr:cNvPr id="662" name="楕円 661">
          <a:extLst>
            <a:ext uri="{FF2B5EF4-FFF2-40B4-BE49-F238E27FC236}">
              <a16:creationId xmlns:a16="http://schemas.microsoft.com/office/drawing/2014/main" id="{00000000-0008-0000-0200-000096020000}"/>
            </a:ext>
          </a:extLst>
        </xdr:cNvPr>
        <xdr:cNvSpPr/>
      </xdr:nvSpPr>
      <xdr:spPr>
        <a:xfrm>
          <a:off x="12804140" y="13408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43814</xdr:rowOff>
    </xdr:from>
    <xdr:to>
      <xdr:col>81</xdr:col>
      <xdr:colOff>50800</xdr:colOff>
      <xdr:row>82</xdr:row>
      <xdr:rowOff>5714</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2854940" y="13455014"/>
          <a:ext cx="7747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145414</xdr:rowOff>
    </xdr:from>
    <xdr:to>
      <xdr:col>72</xdr:col>
      <xdr:colOff>38100</xdr:colOff>
      <xdr:row>80</xdr:row>
      <xdr:rowOff>75564</xdr:rowOff>
    </xdr:to>
    <xdr:sp macro="" textlink="">
      <xdr:nvSpPr>
        <xdr:cNvPr id="664" name="楕円 663">
          <a:extLst>
            <a:ext uri="{FF2B5EF4-FFF2-40B4-BE49-F238E27FC236}">
              <a16:creationId xmlns:a16="http://schemas.microsoft.com/office/drawing/2014/main" id="{00000000-0008-0000-0200-000098020000}"/>
            </a:ext>
          </a:extLst>
        </xdr:cNvPr>
        <xdr:cNvSpPr/>
      </xdr:nvSpPr>
      <xdr:spPr>
        <a:xfrm>
          <a:off x="12029440" y="133889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24764</xdr:rowOff>
    </xdr:from>
    <xdr:to>
      <xdr:col>76</xdr:col>
      <xdr:colOff>114300</xdr:colOff>
      <xdr:row>80</xdr:row>
      <xdr:rowOff>43814</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2072620" y="13435964"/>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2539</xdr:rowOff>
    </xdr:from>
    <xdr:to>
      <xdr:col>67</xdr:col>
      <xdr:colOff>101600</xdr:colOff>
      <xdr:row>80</xdr:row>
      <xdr:rowOff>104139</xdr:rowOff>
    </xdr:to>
    <xdr:sp macro="" textlink="">
      <xdr:nvSpPr>
        <xdr:cNvPr id="666" name="楕円 665">
          <a:extLst>
            <a:ext uri="{FF2B5EF4-FFF2-40B4-BE49-F238E27FC236}">
              <a16:creationId xmlns:a16="http://schemas.microsoft.com/office/drawing/2014/main" id="{00000000-0008-0000-0200-00009A020000}"/>
            </a:ext>
          </a:extLst>
        </xdr:cNvPr>
        <xdr:cNvSpPr/>
      </xdr:nvSpPr>
      <xdr:spPr>
        <a:xfrm>
          <a:off x="1123188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24764</xdr:rowOff>
    </xdr:from>
    <xdr:to>
      <xdr:col>71</xdr:col>
      <xdr:colOff>177800</xdr:colOff>
      <xdr:row>80</xdr:row>
      <xdr:rowOff>53339</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flipV="1">
          <a:off x="11282680" y="13435964"/>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41927</xdr:rowOff>
    </xdr:from>
    <xdr:ext cx="405111" cy="259045"/>
    <xdr:sp macro="" textlink="">
      <xdr:nvSpPr>
        <xdr:cNvPr id="668" name="n_1aveValue【消防施設】&#10;有形固定資産減価償却率">
          <a:extLst>
            <a:ext uri="{FF2B5EF4-FFF2-40B4-BE49-F238E27FC236}">
              <a16:creationId xmlns:a16="http://schemas.microsoft.com/office/drawing/2014/main" id="{00000000-0008-0000-0200-00009C020000}"/>
            </a:ext>
          </a:extLst>
        </xdr:cNvPr>
        <xdr:cNvSpPr txBox="1"/>
      </xdr:nvSpPr>
      <xdr:spPr>
        <a:xfrm>
          <a:off x="134372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13352</xdr:rowOff>
    </xdr:from>
    <xdr:ext cx="405111" cy="259045"/>
    <xdr:sp macro="" textlink="">
      <xdr:nvSpPr>
        <xdr:cNvPr id="669" name="n_2aveValue【消防施設】&#10;有形固定資産減価償却率">
          <a:extLst>
            <a:ext uri="{FF2B5EF4-FFF2-40B4-BE49-F238E27FC236}">
              <a16:creationId xmlns:a16="http://schemas.microsoft.com/office/drawing/2014/main" id="{00000000-0008-0000-0200-00009D020000}"/>
            </a:ext>
          </a:extLst>
        </xdr:cNvPr>
        <xdr:cNvSpPr txBox="1"/>
      </xdr:nvSpPr>
      <xdr:spPr>
        <a:xfrm>
          <a:off x="12675244" y="1392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133366</xdr:rowOff>
    </xdr:from>
    <xdr:ext cx="405111" cy="259045"/>
    <xdr:sp macro="" textlink="">
      <xdr:nvSpPr>
        <xdr:cNvPr id="670" name="n_3aveValue【消防施設】&#10;有形固定資産減価償却率">
          <a:extLst>
            <a:ext uri="{FF2B5EF4-FFF2-40B4-BE49-F238E27FC236}">
              <a16:creationId xmlns:a16="http://schemas.microsoft.com/office/drawing/2014/main" id="{00000000-0008-0000-0200-00009E020000}"/>
            </a:ext>
          </a:extLst>
        </xdr:cNvPr>
        <xdr:cNvSpPr txBox="1"/>
      </xdr:nvSpPr>
      <xdr:spPr>
        <a:xfrm>
          <a:off x="1190054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59072</xdr:rowOff>
    </xdr:from>
    <xdr:ext cx="405111" cy="259045"/>
    <xdr:sp macro="" textlink="">
      <xdr:nvSpPr>
        <xdr:cNvPr id="671" name="n_4aveValue【消防施設】&#10;有形固定資産減価償却率">
          <a:extLst>
            <a:ext uri="{FF2B5EF4-FFF2-40B4-BE49-F238E27FC236}">
              <a16:creationId xmlns:a16="http://schemas.microsoft.com/office/drawing/2014/main" id="{00000000-0008-0000-0200-00009F020000}"/>
            </a:ext>
          </a:extLst>
        </xdr:cNvPr>
        <xdr:cNvSpPr txBox="1"/>
      </xdr:nvSpPr>
      <xdr:spPr>
        <a:xfrm>
          <a:off x="11102984" y="1397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73041</xdr:rowOff>
    </xdr:from>
    <xdr:ext cx="405111" cy="259045"/>
    <xdr:sp macro="" textlink="">
      <xdr:nvSpPr>
        <xdr:cNvPr id="672" name="n_1mainValue【消防施設】&#10;有形固定資産減価償却率">
          <a:extLst>
            <a:ext uri="{FF2B5EF4-FFF2-40B4-BE49-F238E27FC236}">
              <a16:creationId xmlns:a16="http://schemas.microsoft.com/office/drawing/2014/main" id="{00000000-0008-0000-0200-0000A0020000}"/>
            </a:ext>
          </a:extLst>
        </xdr:cNvPr>
        <xdr:cNvSpPr txBox="1"/>
      </xdr:nvSpPr>
      <xdr:spPr>
        <a:xfrm>
          <a:off x="134372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111141</xdr:rowOff>
    </xdr:from>
    <xdr:ext cx="405111" cy="259045"/>
    <xdr:sp macro="" textlink="">
      <xdr:nvSpPr>
        <xdr:cNvPr id="673" name="n_2mainValue【消防施設】&#10;有形固定資産減価償却率">
          <a:extLst>
            <a:ext uri="{FF2B5EF4-FFF2-40B4-BE49-F238E27FC236}">
              <a16:creationId xmlns:a16="http://schemas.microsoft.com/office/drawing/2014/main" id="{00000000-0008-0000-0200-0000A1020000}"/>
            </a:ext>
          </a:extLst>
        </xdr:cNvPr>
        <xdr:cNvSpPr txBox="1"/>
      </xdr:nvSpPr>
      <xdr:spPr>
        <a:xfrm>
          <a:off x="12675244" y="1318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92091</xdr:rowOff>
    </xdr:from>
    <xdr:ext cx="405111" cy="259045"/>
    <xdr:sp macro="" textlink="">
      <xdr:nvSpPr>
        <xdr:cNvPr id="674" name="n_3mainValue【消防施設】&#10;有形固定資産減価償却率">
          <a:extLst>
            <a:ext uri="{FF2B5EF4-FFF2-40B4-BE49-F238E27FC236}">
              <a16:creationId xmlns:a16="http://schemas.microsoft.com/office/drawing/2014/main" id="{00000000-0008-0000-0200-0000A2020000}"/>
            </a:ext>
          </a:extLst>
        </xdr:cNvPr>
        <xdr:cNvSpPr txBox="1"/>
      </xdr:nvSpPr>
      <xdr:spPr>
        <a:xfrm>
          <a:off x="11900544" y="13168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120666</xdr:rowOff>
    </xdr:from>
    <xdr:ext cx="405111" cy="259045"/>
    <xdr:sp macro="" textlink="">
      <xdr:nvSpPr>
        <xdr:cNvPr id="675" name="n_4mainValue【消防施設】&#10;有形固定資産減価償却率">
          <a:extLst>
            <a:ext uri="{FF2B5EF4-FFF2-40B4-BE49-F238E27FC236}">
              <a16:creationId xmlns:a16="http://schemas.microsoft.com/office/drawing/2014/main" id="{00000000-0008-0000-0200-0000A3020000}"/>
            </a:ext>
          </a:extLst>
        </xdr:cNvPr>
        <xdr:cNvSpPr txBox="1"/>
      </xdr:nvSpPr>
      <xdr:spPr>
        <a:xfrm>
          <a:off x="11102984" y="13196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00000000-0008-0000-0200-0000BA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flipV="1">
          <a:off x="19509104" y="1310385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700" name="【消防施設】&#10;一人当たり面積最小値テキスト">
          <a:extLst>
            <a:ext uri="{FF2B5EF4-FFF2-40B4-BE49-F238E27FC236}">
              <a16:creationId xmlns:a16="http://schemas.microsoft.com/office/drawing/2014/main" id="{00000000-0008-0000-0200-0000BC020000}"/>
            </a:ext>
          </a:extLst>
        </xdr:cNvPr>
        <xdr:cNvSpPr txBox="1"/>
      </xdr:nvSpPr>
      <xdr:spPr>
        <a:xfrm>
          <a:off x="19547840" y="145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9443700" y="14502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702" name="【消防施設】&#10;一人当たり面積最大値テキスト">
          <a:extLst>
            <a:ext uri="{FF2B5EF4-FFF2-40B4-BE49-F238E27FC236}">
              <a16:creationId xmlns:a16="http://schemas.microsoft.com/office/drawing/2014/main" id="{00000000-0008-0000-0200-0000BE020000}"/>
            </a:ext>
          </a:extLst>
        </xdr:cNvPr>
        <xdr:cNvSpPr txBox="1"/>
      </xdr:nvSpPr>
      <xdr:spPr>
        <a:xfrm>
          <a:off x="19547840" y="1288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9443700" y="13103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704" name="【消防施設】&#10;一人当たり面積平均値テキスト">
          <a:extLst>
            <a:ext uri="{FF2B5EF4-FFF2-40B4-BE49-F238E27FC236}">
              <a16:creationId xmlns:a16="http://schemas.microsoft.com/office/drawing/2014/main" id="{00000000-0008-0000-0200-0000C0020000}"/>
            </a:ext>
          </a:extLst>
        </xdr:cNvPr>
        <xdr:cNvSpPr txBox="1"/>
      </xdr:nvSpPr>
      <xdr:spPr>
        <a:xfrm>
          <a:off x="19547840" y="1409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705" name="フローチャート: 判断 704">
          <a:extLst>
            <a:ext uri="{FF2B5EF4-FFF2-40B4-BE49-F238E27FC236}">
              <a16:creationId xmlns:a16="http://schemas.microsoft.com/office/drawing/2014/main" id="{00000000-0008-0000-0200-0000C1020000}"/>
            </a:ext>
          </a:extLst>
        </xdr:cNvPr>
        <xdr:cNvSpPr/>
      </xdr:nvSpPr>
      <xdr:spPr>
        <a:xfrm>
          <a:off x="19458940" y="14241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706" name="フローチャート: 判断 705">
          <a:extLst>
            <a:ext uri="{FF2B5EF4-FFF2-40B4-BE49-F238E27FC236}">
              <a16:creationId xmlns:a16="http://schemas.microsoft.com/office/drawing/2014/main" id="{00000000-0008-0000-0200-0000C2020000}"/>
            </a:ext>
          </a:extLst>
        </xdr:cNvPr>
        <xdr:cNvSpPr/>
      </xdr:nvSpPr>
      <xdr:spPr>
        <a:xfrm>
          <a:off x="18735040" y="14250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707" name="フローチャート: 判断 706">
          <a:extLst>
            <a:ext uri="{FF2B5EF4-FFF2-40B4-BE49-F238E27FC236}">
              <a16:creationId xmlns:a16="http://schemas.microsoft.com/office/drawing/2014/main" id="{00000000-0008-0000-0200-0000C3020000}"/>
            </a:ext>
          </a:extLst>
        </xdr:cNvPr>
        <xdr:cNvSpPr/>
      </xdr:nvSpPr>
      <xdr:spPr>
        <a:xfrm>
          <a:off x="1793748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0</xdr:rowOff>
    </xdr:from>
    <xdr:to>
      <xdr:col>102</xdr:col>
      <xdr:colOff>165100</xdr:colOff>
      <xdr:row>85</xdr:row>
      <xdr:rowOff>101600</xdr:rowOff>
    </xdr:to>
    <xdr:sp macro="" textlink="">
      <xdr:nvSpPr>
        <xdr:cNvPr id="708" name="フローチャート: 判断 707">
          <a:extLst>
            <a:ext uri="{FF2B5EF4-FFF2-40B4-BE49-F238E27FC236}">
              <a16:creationId xmlns:a16="http://schemas.microsoft.com/office/drawing/2014/main" id="{00000000-0008-0000-0200-0000C4020000}"/>
            </a:ext>
          </a:extLst>
        </xdr:cNvPr>
        <xdr:cNvSpPr/>
      </xdr:nvSpPr>
      <xdr:spPr>
        <a:xfrm>
          <a:off x="1716278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3811</xdr:rowOff>
    </xdr:from>
    <xdr:to>
      <xdr:col>98</xdr:col>
      <xdr:colOff>38100</xdr:colOff>
      <xdr:row>85</xdr:row>
      <xdr:rowOff>105411</xdr:rowOff>
    </xdr:to>
    <xdr:sp macro="" textlink="">
      <xdr:nvSpPr>
        <xdr:cNvPr id="709" name="フローチャート: 判断 708">
          <a:extLst>
            <a:ext uri="{FF2B5EF4-FFF2-40B4-BE49-F238E27FC236}">
              <a16:creationId xmlns:a16="http://schemas.microsoft.com/office/drawing/2014/main" id="{00000000-0008-0000-0200-0000C5020000}"/>
            </a:ext>
          </a:extLst>
        </xdr:cNvPr>
        <xdr:cNvSpPr/>
      </xdr:nvSpPr>
      <xdr:spPr>
        <a:xfrm>
          <a:off x="16388080" y="142532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156211</xdr:rowOff>
    </xdr:from>
    <xdr:to>
      <xdr:col>116</xdr:col>
      <xdr:colOff>114300</xdr:colOff>
      <xdr:row>86</xdr:row>
      <xdr:rowOff>86361</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19458940" y="14405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71138</xdr:rowOff>
    </xdr:from>
    <xdr:ext cx="469744" cy="259045"/>
    <xdr:sp macro="" textlink="">
      <xdr:nvSpPr>
        <xdr:cNvPr id="716" name="【消防施設】&#10;一人当たり面積該当値テキスト">
          <a:extLst>
            <a:ext uri="{FF2B5EF4-FFF2-40B4-BE49-F238E27FC236}">
              <a16:creationId xmlns:a16="http://schemas.microsoft.com/office/drawing/2014/main" id="{00000000-0008-0000-0200-0000CC020000}"/>
            </a:ext>
          </a:extLst>
        </xdr:cNvPr>
        <xdr:cNvSpPr txBox="1"/>
      </xdr:nvSpPr>
      <xdr:spPr>
        <a:xfrm>
          <a:off x="19547840"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156211</xdr:rowOff>
    </xdr:from>
    <xdr:to>
      <xdr:col>112</xdr:col>
      <xdr:colOff>38100</xdr:colOff>
      <xdr:row>86</xdr:row>
      <xdr:rowOff>86361</xdr:rowOff>
    </xdr:to>
    <xdr:sp macro="" textlink="">
      <xdr:nvSpPr>
        <xdr:cNvPr id="717" name="楕円 716">
          <a:extLst>
            <a:ext uri="{FF2B5EF4-FFF2-40B4-BE49-F238E27FC236}">
              <a16:creationId xmlns:a16="http://schemas.microsoft.com/office/drawing/2014/main" id="{00000000-0008-0000-0200-0000CD020000}"/>
            </a:ext>
          </a:extLst>
        </xdr:cNvPr>
        <xdr:cNvSpPr/>
      </xdr:nvSpPr>
      <xdr:spPr>
        <a:xfrm>
          <a:off x="18735040" y="14405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35561</xdr:rowOff>
    </xdr:from>
    <xdr:to>
      <xdr:col>116</xdr:col>
      <xdr:colOff>63500</xdr:colOff>
      <xdr:row>86</xdr:row>
      <xdr:rowOff>35561</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8778220" y="1445260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719" name="楕円 718">
          <a:extLst>
            <a:ext uri="{FF2B5EF4-FFF2-40B4-BE49-F238E27FC236}">
              <a16:creationId xmlns:a16="http://schemas.microsoft.com/office/drawing/2014/main" id="{00000000-0008-0000-0200-0000CF020000}"/>
            </a:ext>
          </a:extLst>
        </xdr:cNvPr>
        <xdr:cNvSpPr/>
      </xdr:nvSpPr>
      <xdr:spPr>
        <a:xfrm>
          <a:off x="1793748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86</xdr:row>
      <xdr:rowOff>35561</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7988280" y="14401800"/>
          <a:ext cx="789940" cy="5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157480</xdr:rowOff>
    </xdr:from>
    <xdr:to>
      <xdr:col>102</xdr:col>
      <xdr:colOff>165100</xdr:colOff>
      <xdr:row>86</xdr:row>
      <xdr:rowOff>87630</xdr:rowOff>
    </xdr:to>
    <xdr:sp macro="" textlink="">
      <xdr:nvSpPr>
        <xdr:cNvPr id="721" name="楕円 720">
          <a:extLst>
            <a:ext uri="{FF2B5EF4-FFF2-40B4-BE49-F238E27FC236}">
              <a16:creationId xmlns:a16="http://schemas.microsoft.com/office/drawing/2014/main" id="{00000000-0008-0000-0200-0000D1020000}"/>
            </a:ext>
          </a:extLst>
        </xdr:cNvPr>
        <xdr:cNvSpPr/>
      </xdr:nvSpPr>
      <xdr:spPr>
        <a:xfrm>
          <a:off x="17162780" y="14406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86</xdr:row>
      <xdr:rowOff>36830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flipV="1">
          <a:off x="17213580" y="14401800"/>
          <a:ext cx="7747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92711</xdr:rowOff>
    </xdr:from>
    <xdr:to>
      <xdr:col>98</xdr:col>
      <xdr:colOff>38100</xdr:colOff>
      <xdr:row>86</xdr:row>
      <xdr:rowOff>22861</xdr:rowOff>
    </xdr:to>
    <xdr:sp macro="" textlink="">
      <xdr:nvSpPr>
        <xdr:cNvPr id="723" name="楕円 722">
          <a:extLst>
            <a:ext uri="{FF2B5EF4-FFF2-40B4-BE49-F238E27FC236}">
              <a16:creationId xmlns:a16="http://schemas.microsoft.com/office/drawing/2014/main" id="{00000000-0008-0000-0200-0000D3020000}"/>
            </a:ext>
          </a:extLst>
        </xdr:cNvPr>
        <xdr:cNvSpPr/>
      </xdr:nvSpPr>
      <xdr:spPr>
        <a:xfrm>
          <a:off x="16388080" y="143421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143511</xdr:rowOff>
    </xdr:from>
    <xdr:to>
      <xdr:col>102</xdr:col>
      <xdr:colOff>114300</xdr:colOff>
      <xdr:row>86</xdr:row>
      <xdr:rowOff>36830</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6431260" y="14392911"/>
          <a:ext cx="78232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119397</xdr:rowOff>
    </xdr:from>
    <xdr:ext cx="469744" cy="259045"/>
    <xdr:sp macro="" textlink="">
      <xdr:nvSpPr>
        <xdr:cNvPr id="725" name="n_1aveValue【消防施設】&#10;一人当たり面積">
          <a:extLst>
            <a:ext uri="{FF2B5EF4-FFF2-40B4-BE49-F238E27FC236}">
              <a16:creationId xmlns:a16="http://schemas.microsoft.com/office/drawing/2014/main" id="{00000000-0008-0000-0200-0000D5020000}"/>
            </a:ext>
          </a:extLst>
        </xdr:cNvPr>
        <xdr:cNvSpPr txBox="1"/>
      </xdr:nvSpPr>
      <xdr:spPr>
        <a:xfrm>
          <a:off x="18561127" y="1403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726" name="n_2aveValue【消防施設】&#10;一人当たり面積">
          <a:extLst>
            <a:ext uri="{FF2B5EF4-FFF2-40B4-BE49-F238E27FC236}">
              <a16:creationId xmlns:a16="http://schemas.microsoft.com/office/drawing/2014/main" id="{00000000-0008-0000-0200-0000D6020000}"/>
            </a:ext>
          </a:extLst>
        </xdr:cNvPr>
        <xdr:cNvSpPr txBox="1"/>
      </xdr:nvSpPr>
      <xdr:spPr>
        <a:xfrm>
          <a:off x="17776267" y="140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727" name="n_3aveValue【消防施設】&#10;一人当たり面積">
          <a:extLst>
            <a:ext uri="{FF2B5EF4-FFF2-40B4-BE49-F238E27FC236}">
              <a16:creationId xmlns:a16="http://schemas.microsoft.com/office/drawing/2014/main" id="{00000000-0008-0000-0200-0000D7020000}"/>
            </a:ext>
          </a:extLst>
        </xdr:cNvPr>
        <xdr:cNvSpPr txBox="1"/>
      </xdr:nvSpPr>
      <xdr:spPr>
        <a:xfrm>
          <a:off x="170015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121938</xdr:rowOff>
    </xdr:from>
    <xdr:ext cx="469744" cy="259045"/>
    <xdr:sp macro="" textlink="">
      <xdr:nvSpPr>
        <xdr:cNvPr id="728" name="n_4aveValue【消防施設】&#10;一人当たり面積">
          <a:extLst>
            <a:ext uri="{FF2B5EF4-FFF2-40B4-BE49-F238E27FC236}">
              <a16:creationId xmlns:a16="http://schemas.microsoft.com/office/drawing/2014/main" id="{00000000-0008-0000-0200-0000D8020000}"/>
            </a:ext>
          </a:extLst>
        </xdr:cNvPr>
        <xdr:cNvSpPr txBox="1"/>
      </xdr:nvSpPr>
      <xdr:spPr>
        <a:xfrm>
          <a:off x="16226867" y="140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77488</xdr:rowOff>
    </xdr:from>
    <xdr:ext cx="469744" cy="259045"/>
    <xdr:sp macro="" textlink="">
      <xdr:nvSpPr>
        <xdr:cNvPr id="729" name="n_1mainValue【消防施設】&#10;一人当たり面積">
          <a:extLst>
            <a:ext uri="{FF2B5EF4-FFF2-40B4-BE49-F238E27FC236}">
              <a16:creationId xmlns:a16="http://schemas.microsoft.com/office/drawing/2014/main" id="{00000000-0008-0000-0200-0000D9020000}"/>
            </a:ext>
          </a:extLst>
        </xdr:cNvPr>
        <xdr:cNvSpPr txBox="1"/>
      </xdr:nvSpPr>
      <xdr:spPr>
        <a:xfrm>
          <a:off x="18561127" y="1449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730" name="n_2mainValue【消防施設】&#10;一人当たり面積">
          <a:extLst>
            <a:ext uri="{FF2B5EF4-FFF2-40B4-BE49-F238E27FC236}">
              <a16:creationId xmlns:a16="http://schemas.microsoft.com/office/drawing/2014/main" id="{00000000-0008-0000-0200-0000DA020000}"/>
            </a:ext>
          </a:extLst>
        </xdr:cNvPr>
        <xdr:cNvSpPr txBox="1"/>
      </xdr:nvSpPr>
      <xdr:spPr>
        <a:xfrm>
          <a:off x="1777626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78757</xdr:rowOff>
    </xdr:from>
    <xdr:ext cx="469744" cy="259045"/>
    <xdr:sp macro="" textlink="">
      <xdr:nvSpPr>
        <xdr:cNvPr id="731" name="n_3mainValue【消防施設】&#10;一人当たり面積">
          <a:extLst>
            <a:ext uri="{FF2B5EF4-FFF2-40B4-BE49-F238E27FC236}">
              <a16:creationId xmlns:a16="http://schemas.microsoft.com/office/drawing/2014/main" id="{00000000-0008-0000-0200-0000DB020000}"/>
            </a:ext>
          </a:extLst>
        </xdr:cNvPr>
        <xdr:cNvSpPr txBox="1"/>
      </xdr:nvSpPr>
      <xdr:spPr>
        <a:xfrm>
          <a:off x="17001567" y="1449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13988</xdr:rowOff>
    </xdr:from>
    <xdr:ext cx="469744" cy="259045"/>
    <xdr:sp macro="" textlink="">
      <xdr:nvSpPr>
        <xdr:cNvPr id="732" name="n_4mainValue【消防施設】&#10;一人当たり面積">
          <a:extLst>
            <a:ext uri="{FF2B5EF4-FFF2-40B4-BE49-F238E27FC236}">
              <a16:creationId xmlns:a16="http://schemas.microsoft.com/office/drawing/2014/main" id="{00000000-0008-0000-0200-0000DC020000}"/>
            </a:ext>
          </a:extLst>
        </xdr:cNvPr>
        <xdr:cNvSpPr txBox="1"/>
      </xdr:nvSpPr>
      <xdr:spPr>
        <a:xfrm>
          <a:off x="16226867" y="1443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00000000-0008-0000-0200-0000F5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flipV="1">
          <a:off x="14375764" y="16810808"/>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759" name="【庁舎】&#10;有形固定資産減価償却率最小値テキスト">
          <a:extLst>
            <a:ext uri="{FF2B5EF4-FFF2-40B4-BE49-F238E27FC236}">
              <a16:creationId xmlns:a16="http://schemas.microsoft.com/office/drawing/2014/main" id="{00000000-0008-0000-0200-0000F7020000}"/>
            </a:ext>
          </a:extLst>
        </xdr:cNvPr>
        <xdr:cNvSpPr txBox="1"/>
      </xdr:nvSpPr>
      <xdr:spPr>
        <a:xfrm>
          <a:off x="14414500" y="182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4287500" y="18243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761" name="【庁舎】&#10;有形固定資産減価償却率最大値テキスト">
          <a:extLst>
            <a:ext uri="{FF2B5EF4-FFF2-40B4-BE49-F238E27FC236}">
              <a16:creationId xmlns:a16="http://schemas.microsoft.com/office/drawing/2014/main" id="{00000000-0008-0000-0200-0000F9020000}"/>
            </a:ext>
          </a:extLst>
        </xdr:cNvPr>
        <xdr:cNvSpPr txBox="1"/>
      </xdr:nvSpPr>
      <xdr:spPr>
        <a:xfrm>
          <a:off x="14414500" y="16593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4287500" y="16810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763" name="【庁舎】&#10;有形固定資産減価償却率平均値テキスト">
          <a:extLst>
            <a:ext uri="{FF2B5EF4-FFF2-40B4-BE49-F238E27FC236}">
              <a16:creationId xmlns:a16="http://schemas.microsoft.com/office/drawing/2014/main" id="{00000000-0008-0000-0200-0000FB020000}"/>
            </a:ext>
          </a:extLst>
        </xdr:cNvPr>
        <xdr:cNvSpPr txBox="1"/>
      </xdr:nvSpPr>
      <xdr:spPr>
        <a:xfrm>
          <a:off x="14414500" y="1738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764" name="フローチャート: 判断 763">
          <a:extLst>
            <a:ext uri="{FF2B5EF4-FFF2-40B4-BE49-F238E27FC236}">
              <a16:creationId xmlns:a16="http://schemas.microsoft.com/office/drawing/2014/main" id="{00000000-0008-0000-0200-0000FC020000}"/>
            </a:ext>
          </a:extLst>
        </xdr:cNvPr>
        <xdr:cNvSpPr/>
      </xdr:nvSpPr>
      <xdr:spPr>
        <a:xfrm>
          <a:off x="14325600" y="175318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765" name="フローチャート: 判断 764">
          <a:extLst>
            <a:ext uri="{FF2B5EF4-FFF2-40B4-BE49-F238E27FC236}">
              <a16:creationId xmlns:a16="http://schemas.microsoft.com/office/drawing/2014/main" id="{00000000-0008-0000-0200-0000FD020000}"/>
            </a:ext>
          </a:extLst>
        </xdr:cNvPr>
        <xdr:cNvSpPr/>
      </xdr:nvSpPr>
      <xdr:spPr>
        <a:xfrm>
          <a:off x="1357884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766" name="フローチャート: 判断 765">
          <a:extLst>
            <a:ext uri="{FF2B5EF4-FFF2-40B4-BE49-F238E27FC236}">
              <a16:creationId xmlns:a16="http://schemas.microsoft.com/office/drawing/2014/main" id="{00000000-0008-0000-0200-0000FE020000}"/>
            </a:ext>
          </a:extLst>
        </xdr:cNvPr>
        <xdr:cNvSpPr/>
      </xdr:nvSpPr>
      <xdr:spPr>
        <a:xfrm>
          <a:off x="12804140" y="1749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767" name="フローチャート: 判断 766">
          <a:extLst>
            <a:ext uri="{FF2B5EF4-FFF2-40B4-BE49-F238E27FC236}">
              <a16:creationId xmlns:a16="http://schemas.microsoft.com/office/drawing/2014/main" id="{00000000-0008-0000-0200-0000FF020000}"/>
            </a:ext>
          </a:extLst>
        </xdr:cNvPr>
        <xdr:cNvSpPr/>
      </xdr:nvSpPr>
      <xdr:spPr>
        <a:xfrm>
          <a:off x="12029440" y="174762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123188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200-000001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22134</xdr:rowOff>
    </xdr:from>
    <xdr:to>
      <xdr:col>85</xdr:col>
      <xdr:colOff>177800</xdr:colOff>
      <xdr:row>107</xdr:row>
      <xdr:rowOff>123734</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4325600" y="1795961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561</xdr:rowOff>
    </xdr:from>
    <xdr:ext cx="405111" cy="259045"/>
    <xdr:sp macro="" textlink="">
      <xdr:nvSpPr>
        <xdr:cNvPr id="775" name="【庁舎】&#10;有形固定資産減価償却率該当値テキスト">
          <a:extLst>
            <a:ext uri="{FF2B5EF4-FFF2-40B4-BE49-F238E27FC236}">
              <a16:creationId xmlns:a16="http://schemas.microsoft.com/office/drawing/2014/main" id="{00000000-0008-0000-0200-000007030000}"/>
            </a:ext>
          </a:extLst>
        </xdr:cNvPr>
        <xdr:cNvSpPr txBox="1"/>
      </xdr:nvSpPr>
      <xdr:spPr>
        <a:xfrm>
          <a:off x="14414500" y="1793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4173</xdr:rowOff>
    </xdr:from>
    <xdr:to>
      <xdr:col>81</xdr:col>
      <xdr:colOff>101600</xdr:colOff>
      <xdr:row>107</xdr:row>
      <xdr:rowOff>105773</xdr:rowOff>
    </xdr:to>
    <xdr:sp macro="" textlink="">
      <xdr:nvSpPr>
        <xdr:cNvPr id="776" name="楕円 775">
          <a:extLst>
            <a:ext uri="{FF2B5EF4-FFF2-40B4-BE49-F238E27FC236}">
              <a16:creationId xmlns:a16="http://schemas.microsoft.com/office/drawing/2014/main" id="{00000000-0008-0000-0200-000008030000}"/>
            </a:ext>
          </a:extLst>
        </xdr:cNvPr>
        <xdr:cNvSpPr/>
      </xdr:nvSpPr>
      <xdr:spPr>
        <a:xfrm>
          <a:off x="13578840" y="179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54973</xdr:rowOff>
    </xdr:from>
    <xdr:to>
      <xdr:col>85</xdr:col>
      <xdr:colOff>127000</xdr:colOff>
      <xdr:row>107</xdr:row>
      <xdr:rowOff>72934</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3629640" y="17992453"/>
          <a:ext cx="74676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147864</xdr:rowOff>
    </xdr:from>
    <xdr:to>
      <xdr:col>76</xdr:col>
      <xdr:colOff>165100</xdr:colOff>
      <xdr:row>107</xdr:row>
      <xdr:rowOff>78014</xdr:rowOff>
    </xdr:to>
    <xdr:sp macro="" textlink="">
      <xdr:nvSpPr>
        <xdr:cNvPr id="778" name="楕円 777">
          <a:extLst>
            <a:ext uri="{FF2B5EF4-FFF2-40B4-BE49-F238E27FC236}">
              <a16:creationId xmlns:a16="http://schemas.microsoft.com/office/drawing/2014/main" id="{00000000-0008-0000-0200-00000A030000}"/>
            </a:ext>
          </a:extLst>
        </xdr:cNvPr>
        <xdr:cNvSpPr/>
      </xdr:nvSpPr>
      <xdr:spPr>
        <a:xfrm>
          <a:off x="12804140" y="17917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27214</xdr:rowOff>
    </xdr:from>
    <xdr:to>
      <xdr:col>81</xdr:col>
      <xdr:colOff>50800</xdr:colOff>
      <xdr:row>107</xdr:row>
      <xdr:rowOff>54973</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12854940" y="17964694"/>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121738</xdr:rowOff>
    </xdr:from>
    <xdr:to>
      <xdr:col>72</xdr:col>
      <xdr:colOff>38100</xdr:colOff>
      <xdr:row>107</xdr:row>
      <xdr:rowOff>51888</xdr:rowOff>
    </xdr:to>
    <xdr:sp macro="" textlink="">
      <xdr:nvSpPr>
        <xdr:cNvPr id="780" name="楕円 779">
          <a:extLst>
            <a:ext uri="{FF2B5EF4-FFF2-40B4-BE49-F238E27FC236}">
              <a16:creationId xmlns:a16="http://schemas.microsoft.com/office/drawing/2014/main" id="{00000000-0008-0000-0200-00000C030000}"/>
            </a:ext>
          </a:extLst>
        </xdr:cNvPr>
        <xdr:cNvSpPr/>
      </xdr:nvSpPr>
      <xdr:spPr>
        <a:xfrm>
          <a:off x="12029440" y="178915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1088</xdr:rowOff>
    </xdr:from>
    <xdr:to>
      <xdr:col>76</xdr:col>
      <xdr:colOff>114300</xdr:colOff>
      <xdr:row>107</xdr:row>
      <xdr:rowOff>27214</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2072620" y="17938568"/>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93980</xdr:rowOff>
    </xdr:from>
    <xdr:to>
      <xdr:col>67</xdr:col>
      <xdr:colOff>101600</xdr:colOff>
      <xdr:row>107</xdr:row>
      <xdr:rowOff>24130</xdr:rowOff>
    </xdr:to>
    <xdr:sp macro="" textlink="">
      <xdr:nvSpPr>
        <xdr:cNvPr id="782" name="楕円 781">
          <a:extLst>
            <a:ext uri="{FF2B5EF4-FFF2-40B4-BE49-F238E27FC236}">
              <a16:creationId xmlns:a16="http://schemas.microsoft.com/office/drawing/2014/main" id="{00000000-0008-0000-0200-00000E030000}"/>
            </a:ext>
          </a:extLst>
        </xdr:cNvPr>
        <xdr:cNvSpPr/>
      </xdr:nvSpPr>
      <xdr:spPr>
        <a:xfrm>
          <a:off x="1123188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144780</xdr:rowOff>
    </xdr:from>
    <xdr:to>
      <xdr:col>71</xdr:col>
      <xdr:colOff>177800</xdr:colOff>
      <xdr:row>107</xdr:row>
      <xdr:rowOff>1088</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1282680" y="17914620"/>
          <a:ext cx="78994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784" name="n_1aveValue【庁舎】&#10;有形固定資産減価償却率">
          <a:extLst>
            <a:ext uri="{FF2B5EF4-FFF2-40B4-BE49-F238E27FC236}">
              <a16:creationId xmlns:a16="http://schemas.microsoft.com/office/drawing/2014/main" id="{00000000-0008-0000-0200-000010030000}"/>
            </a:ext>
          </a:extLst>
        </xdr:cNvPr>
        <xdr:cNvSpPr txBox="1"/>
      </xdr:nvSpPr>
      <xdr:spPr>
        <a:xfrm>
          <a:off x="134372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785" name="n_2aveValue【庁舎】&#10;有形固定資産減価償却率">
          <a:extLst>
            <a:ext uri="{FF2B5EF4-FFF2-40B4-BE49-F238E27FC236}">
              <a16:creationId xmlns:a16="http://schemas.microsoft.com/office/drawing/2014/main" id="{00000000-0008-0000-0200-000011030000}"/>
            </a:ext>
          </a:extLst>
        </xdr:cNvPr>
        <xdr:cNvSpPr txBox="1"/>
      </xdr:nvSpPr>
      <xdr:spPr>
        <a:xfrm>
          <a:off x="12675244" y="1727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786" name="n_3aveValue【庁舎】&#10;有形固定資産減価償却率">
          <a:extLst>
            <a:ext uri="{FF2B5EF4-FFF2-40B4-BE49-F238E27FC236}">
              <a16:creationId xmlns:a16="http://schemas.microsoft.com/office/drawing/2014/main" id="{00000000-0008-0000-0200-000012030000}"/>
            </a:ext>
          </a:extLst>
        </xdr:cNvPr>
        <xdr:cNvSpPr txBox="1"/>
      </xdr:nvSpPr>
      <xdr:spPr>
        <a:xfrm>
          <a:off x="119005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787" name="n_4aveValue【庁舎】&#10;有形固定資産減価償却率">
          <a:extLst>
            <a:ext uri="{FF2B5EF4-FFF2-40B4-BE49-F238E27FC236}">
              <a16:creationId xmlns:a16="http://schemas.microsoft.com/office/drawing/2014/main" id="{00000000-0008-0000-0200-000013030000}"/>
            </a:ext>
          </a:extLst>
        </xdr:cNvPr>
        <xdr:cNvSpPr txBox="1"/>
      </xdr:nvSpPr>
      <xdr:spPr>
        <a:xfrm>
          <a:off x="11102984" y="1729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96900</xdr:rowOff>
    </xdr:from>
    <xdr:ext cx="405111" cy="259045"/>
    <xdr:sp macro="" textlink="">
      <xdr:nvSpPr>
        <xdr:cNvPr id="788" name="n_1mainValue【庁舎】&#10;有形固定資産減価償却率">
          <a:extLst>
            <a:ext uri="{FF2B5EF4-FFF2-40B4-BE49-F238E27FC236}">
              <a16:creationId xmlns:a16="http://schemas.microsoft.com/office/drawing/2014/main" id="{00000000-0008-0000-0200-000014030000}"/>
            </a:ext>
          </a:extLst>
        </xdr:cNvPr>
        <xdr:cNvSpPr txBox="1"/>
      </xdr:nvSpPr>
      <xdr:spPr>
        <a:xfrm>
          <a:off x="13437244" y="1803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69141</xdr:rowOff>
    </xdr:from>
    <xdr:ext cx="405111" cy="259045"/>
    <xdr:sp macro="" textlink="">
      <xdr:nvSpPr>
        <xdr:cNvPr id="789" name="n_2mainValue【庁舎】&#10;有形固定資産減価償却率">
          <a:extLst>
            <a:ext uri="{FF2B5EF4-FFF2-40B4-BE49-F238E27FC236}">
              <a16:creationId xmlns:a16="http://schemas.microsoft.com/office/drawing/2014/main" id="{00000000-0008-0000-0200-000015030000}"/>
            </a:ext>
          </a:extLst>
        </xdr:cNvPr>
        <xdr:cNvSpPr txBox="1"/>
      </xdr:nvSpPr>
      <xdr:spPr>
        <a:xfrm>
          <a:off x="12675244" y="1800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43015</xdr:rowOff>
    </xdr:from>
    <xdr:ext cx="405111" cy="259045"/>
    <xdr:sp macro="" textlink="">
      <xdr:nvSpPr>
        <xdr:cNvPr id="790" name="n_3mainValue【庁舎】&#10;有形固定資産減価償却率">
          <a:extLst>
            <a:ext uri="{FF2B5EF4-FFF2-40B4-BE49-F238E27FC236}">
              <a16:creationId xmlns:a16="http://schemas.microsoft.com/office/drawing/2014/main" id="{00000000-0008-0000-0200-000016030000}"/>
            </a:ext>
          </a:extLst>
        </xdr:cNvPr>
        <xdr:cNvSpPr txBox="1"/>
      </xdr:nvSpPr>
      <xdr:spPr>
        <a:xfrm>
          <a:off x="11900544" y="1798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15257</xdr:rowOff>
    </xdr:from>
    <xdr:ext cx="405111" cy="259045"/>
    <xdr:sp macro="" textlink="">
      <xdr:nvSpPr>
        <xdr:cNvPr id="791" name="n_4mainValue【庁舎】&#10;有形固定資産減価償却率">
          <a:extLst>
            <a:ext uri="{FF2B5EF4-FFF2-40B4-BE49-F238E27FC236}">
              <a16:creationId xmlns:a16="http://schemas.microsoft.com/office/drawing/2014/main" id="{00000000-0008-0000-0200-000017030000}"/>
            </a:ext>
          </a:extLst>
        </xdr:cNvPr>
        <xdr:cNvSpPr txBox="1"/>
      </xdr:nvSpPr>
      <xdr:spPr>
        <a:xfrm>
          <a:off x="11102984" y="1795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00000000-0008-0000-0200-00002D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flipV="1">
          <a:off x="19509104" y="16847058"/>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815" name="【庁舎】&#10;一人当たり面積最小値テキスト">
          <a:extLst>
            <a:ext uri="{FF2B5EF4-FFF2-40B4-BE49-F238E27FC236}">
              <a16:creationId xmlns:a16="http://schemas.microsoft.com/office/drawing/2014/main" id="{00000000-0008-0000-0200-00002F030000}"/>
            </a:ext>
          </a:extLst>
        </xdr:cNvPr>
        <xdr:cNvSpPr txBox="1"/>
      </xdr:nvSpPr>
      <xdr:spPr>
        <a:xfrm>
          <a:off x="19547840" y="1827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9443700" y="18268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817" name="【庁舎】&#10;一人当たり面積最大値テキスト">
          <a:extLst>
            <a:ext uri="{FF2B5EF4-FFF2-40B4-BE49-F238E27FC236}">
              <a16:creationId xmlns:a16="http://schemas.microsoft.com/office/drawing/2014/main" id="{00000000-0008-0000-0200-000031030000}"/>
            </a:ext>
          </a:extLst>
        </xdr:cNvPr>
        <xdr:cNvSpPr txBox="1"/>
      </xdr:nvSpPr>
      <xdr:spPr>
        <a:xfrm>
          <a:off x="19547840" y="166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9443700" y="16847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84853</xdr:rowOff>
    </xdr:from>
    <xdr:ext cx="469744" cy="259045"/>
    <xdr:sp macro="" textlink="">
      <xdr:nvSpPr>
        <xdr:cNvPr id="819" name="【庁舎】&#10;一人当たり面積平均値テキスト">
          <a:extLst>
            <a:ext uri="{FF2B5EF4-FFF2-40B4-BE49-F238E27FC236}">
              <a16:creationId xmlns:a16="http://schemas.microsoft.com/office/drawing/2014/main" id="{00000000-0008-0000-0200-000033030000}"/>
            </a:ext>
          </a:extLst>
        </xdr:cNvPr>
        <xdr:cNvSpPr txBox="1"/>
      </xdr:nvSpPr>
      <xdr:spPr>
        <a:xfrm>
          <a:off x="19547840" y="17519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820" name="フローチャート: 判断 819">
          <a:extLst>
            <a:ext uri="{FF2B5EF4-FFF2-40B4-BE49-F238E27FC236}">
              <a16:creationId xmlns:a16="http://schemas.microsoft.com/office/drawing/2014/main" id="{00000000-0008-0000-0200-000034030000}"/>
            </a:ext>
          </a:extLst>
        </xdr:cNvPr>
        <xdr:cNvSpPr/>
      </xdr:nvSpPr>
      <xdr:spPr>
        <a:xfrm>
          <a:off x="19458940" y="1766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821" name="フローチャート: 判断 820">
          <a:extLst>
            <a:ext uri="{FF2B5EF4-FFF2-40B4-BE49-F238E27FC236}">
              <a16:creationId xmlns:a16="http://schemas.microsoft.com/office/drawing/2014/main" id="{00000000-0008-0000-0200-000035030000}"/>
            </a:ext>
          </a:extLst>
        </xdr:cNvPr>
        <xdr:cNvSpPr/>
      </xdr:nvSpPr>
      <xdr:spPr>
        <a:xfrm>
          <a:off x="18735040" y="176938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822" name="フローチャート: 判断 821">
          <a:extLst>
            <a:ext uri="{FF2B5EF4-FFF2-40B4-BE49-F238E27FC236}">
              <a16:creationId xmlns:a16="http://schemas.microsoft.com/office/drawing/2014/main" id="{00000000-0008-0000-0200-000036030000}"/>
            </a:ext>
          </a:extLst>
        </xdr:cNvPr>
        <xdr:cNvSpPr/>
      </xdr:nvSpPr>
      <xdr:spPr>
        <a:xfrm>
          <a:off x="179374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823" name="フローチャート: 判断 822">
          <a:extLst>
            <a:ext uri="{FF2B5EF4-FFF2-40B4-BE49-F238E27FC236}">
              <a16:creationId xmlns:a16="http://schemas.microsoft.com/office/drawing/2014/main" id="{00000000-0008-0000-0200-000037030000}"/>
            </a:ext>
          </a:extLst>
        </xdr:cNvPr>
        <xdr:cNvSpPr/>
      </xdr:nvSpPr>
      <xdr:spPr>
        <a:xfrm>
          <a:off x="17162780" y="177624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64263</xdr:rowOff>
    </xdr:from>
    <xdr:to>
      <xdr:col>98</xdr:col>
      <xdr:colOff>38100</xdr:colOff>
      <xdr:row>106</xdr:row>
      <xdr:rowOff>165863</xdr:rowOff>
    </xdr:to>
    <xdr:sp macro="" textlink="">
      <xdr:nvSpPr>
        <xdr:cNvPr id="824" name="フローチャート: 判断 823">
          <a:extLst>
            <a:ext uri="{FF2B5EF4-FFF2-40B4-BE49-F238E27FC236}">
              <a16:creationId xmlns:a16="http://schemas.microsoft.com/office/drawing/2014/main" id="{00000000-0008-0000-0200-000038030000}"/>
            </a:ext>
          </a:extLst>
        </xdr:cNvPr>
        <xdr:cNvSpPr/>
      </xdr:nvSpPr>
      <xdr:spPr>
        <a:xfrm>
          <a:off x="16388080" y="17834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200-00003B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200-00003C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45974</xdr:rowOff>
    </xdr:from>
    <xdr:to>
      <xdr:col>116</xdr:col>
      <xdr:colOff>114300</xdr:colOff>
      <xdr:row>108</xdr:row>
      <xdr:rowOff>147574</xdr:rowOff>
    </xdr:to>
    <xdr:sp macro="" textlink="">
      <xdr:nvSpPr>
        <xdr:cNvPr id="830" name="楕円 829">
          <a:extLst>
            <a:ext uri="{FF2B5EF4-FFF2-40B4-BE49-F238E27FC236}">
              <a16:creationId xmlns:a16="http://schemas.microsoft.com/office/drawing/2014/main" id="{00000000-0008-0000-0200-00003E030000}"/>
            </a:ext>
          </a:extLst>
        </xdr:cNvPr>
        <xdr:cNvSpPr/>
      </xdr:nvSpPr>
      <xdr:spPr>
        <a:xfrm>
          <a:off x="19458940" y="181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132351</xdr:rowOff>
    </xdr:from>
    <xdr:ext cx="469744" cy="259045"/>
    <xdr:sp macro="" textlink="">
      <xdr:nvSpPr>
        <xdr:cNvPr id="831" name="【庁舎】&#10;一人当たり面積該当値テキスト">
          <a:extLst>
            <a:ext uri="{FF2B5EF4-FFF2-40B4-BE49-F238E27FC236}">
              <a16:creationId xmlns:a16="http://schemas.microsoft.com/office/drawing/2014/main" id="{00000000-0008-0000-0200-00003F030000}"/>
            </a:ext>
          </a:extLst>
        </xdr:cNvPr>
        <xdr:cNvSpPr txBox="1"/>
      </xdr:nvSpPr>
      <xdr:spPr>
        <a:xfrm>
          <a:off x="19547840" y="1806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48261</xdr:rowOff>
    </xdr:from>
    <xdr:to>
      <xdr:col>112</xdr:col>
      <xdr:colOff>38100</xdr:colOff>
      <xdr:row>108</xdr:row>
      <xdr:rowOff>149861</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18735040" y="181533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96774</xdr:rowOff>
    </xdr:from>
    <xdr:to>
      <xdr:col>116</xdr:col>
      <xdr:colOff>63500</xdr:colOff>
      <xdr:row>108</xdr:row>
      <xdr:rowOff>99061</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flipV="1">
          <a:off x="18778220" y="18201894"/>
          <a:ext cx="7315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50546</xdr:rowOff>
    </xdr:from>
    <xdr:to>
      <xdr:col>107</xdr:col>
      <xdr:colOff>101600</xdr:colOff>
      <xdr:row>108</xdr:row>
      <xdr:rowOff>152146</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17937480" y="1815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99061</xdr:rowOff>
    </xdr:from>
    <xdr:to>
      <xdr:col>111</xdr:col>
      <xdr:colOff>177800</xdr:colOff>
      <xdr:row>108</xdr:row>
      <xdr:rowOff>101346</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flipV="1">
          <a:off x="17988280" y="18204181"/>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55118</xdr:rowOff>
    </xdr:from>
    <xdr:to>
      <xdr:col>102</xdr:col>
      <xdr:colOff>165100</xdr:colOff>
      <xdr:row>108</xdr:row>
      <xdr:rowOff>156718</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17162780" y="1816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101346</xdr:rowOff>
    </xdr:from>
    <xdr:to>
      <xdr:col>107</xdr:col>
      <xdr:colOff>50800</xdr:colOff>
      <xdr:row>108</xdr:row>
      <xdr:rowOff>105918</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flipV="1">
          <a:off x="17213580" y="1820646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57404</xdr:rowOff>
    </xdr:from>
    <xdr:to>
      <xdr:col>98</xdr:col>
      <xdr:colOff>38100</xdr:colOff>
      <xdr:row>108</xdr:row>
      <xdr:rowOff>159004</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16388080" y="181625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105918</xdr:rowOff>
    </xdr:from>
    <xdr:to>
      <xdr:col>102</xdr:col>
      <xdr:colOff>114300</xdr:colOff>
      <xdr:row>108</xdr:row>
      <xdr:rowOff>108204</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flipV="1">
          <a:off x="16431260" y="1821103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38371</xdr:rowOff>
    </xdr:from>
    <xdr:ext cx="469744" cy="259045"/>
    <xdr:sp macro="" textlink="">
      <xdr:nvSpPr>
        <xdr:cNvPr id="840" name="n_1aveValue【庁舎】&#10;一人当たり面積">
          <a:extLst>
            <a:ext uri="{FF2B5EF4-FFF2-40B4-BE49-F238E27FC236}">
              <a16:creationId xmlns:a16="http://schemas.microsoft.com/office/drawing/2014/main" id="{00000000-0008-0000-0200-000048030000}"/>
            </a:ext>
          </a:extLst>
        </xdr:cNvPr>
        <xdr:cNvSpPr txBox="1"/>
      </xdr:nvSpPr>
      <xdr:spPr>
        <a:xfrm>
          <a:off x="18561127" y="1747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841" name="n_2aveValue【庁舎】&#10;一人当たり面積">
          <a:extLst>
            <a:ext uri="{FF2B5EF4-FFF2-40B4-BE49-F238E27FC236}">
              <a16:creationId xmlns:a16="http://schemas.microsoft.com/office/drawing/2014/main" id="{00000000-0008-0000-0200-000049030000}"/>
            </a:ext>
          </a:extLst>
        </xdr:cNvPr>
        <xdr:cNvSpPr txBox="1"/>
      </xdr:nvSpPr>
      <xdr:spPr>
        <a:xfrm>
          <a:off x="1777626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106951</xdr:rowOff>
    </xdr:from>
    <xdr:ext cx="469744" cy="259045"/>
    <xdr:sp macro="" textlink="">
      <xdr:nvSpPr>
        <xdr:cNvPr id="842" name="n_3aveValue【庁舎】&#10;一人当たり面積">
          <a:extLst>
            <a:ext uri="{FF2B5EF4-FFF2-40B4-BE49-F238E27FC236}">
              <a16:creationId xmlns:a16="http://schemas.microsoft.com/office/drawing/2014/main" id="{00000000-0008-0000-0200-00004A030000}"/>
            </a:ext>
          </a:extLst>
        </xdr:cNvPr>
        <xdr:cNvSpPr txBox="1"/>
      </xdr:nvSpPr>
      <xdr:spPr>
        <a:xfrm>
          <a:off x="17001567" y="1754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10940</xdr:rowOff>
    </xdr:from>
    <xdr:ext cx="469744" cy="259045"/>
    <xdr:sp macro="" textlink="">
      <xdr:nvSpPr>
        <xdr:cNvPr id="843" name="n_4aveValue【庁舎】&#10;一人当たり面積">
          <a:extLst>
            <a:ext uri="{FF2B5EF4-FFF2-40B4-BE49-F238E27FC236}">
              <a16:creationId xmlns:a16="http://schemas.microsoft.com/office/drawing/2014/main" id="{00000000-0008-0000-0200-00004B030000}"/>
            </a:ext>
          </a:extLst>
        </xdr:cNvPr>
        <xdr:cNvSpPr txBox="1"/>
      </xdr:nvSpPr>
      <xdr:spPr>
        <a:xfrm>
          <a:off x="1622686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140988</xdr:rowOff>
    </xdr:from>
    <xdr:ext cx="469744" cy="259045"/>
    <xdr:sp macro="" textlink="">
      <xdr:nvSpPr>
        <xdr:cNvPr id="844" name="n_1mainValue【庁舎】&#10;一人当たり面積">
          <a:extLst>
            <a:ext uri="{FF2B5EF4-FFF2-40B4-BE49-F238E27FC236}">
              <a16:creationId xmlns:a16="http://schemas.microsoft.com/office/drawing/2014/main" id="{00000000-0008-0000-0200-00004C030000}"/>
            </a:ext>
          </a:extLst>
        </xdr:cNvPr>
        <xdr:cNvSpPr txBox="1"/>
      </xdr:nvSpPr>
      <xdr:spPr>
        <a:xfrm>
          <a:off x="18561127" y="1824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143273</xdr:rowOff>
    </xdr:from>
    <xdr:ext cx="469744" cy="259045"/>
    <xdr:sp macro="" textlink="">
      <xdr:nvSpPr>
        <xdr:cNvPr id="845" name="n_2mainValue【庁舎】&#10;一人当たり面積">
          <a:extLst>
            <a:ext uri="{FF2B5EF4-FFF2-40B4-BE49-F238E27FC236}">
              <a16:creationId xmlns:a16="http://schemas.microsoft.com/office/drawing/2014/main" id="{00000000-0008-0000-0200-00004D030000}"/>
            </a:ext>
          </a:extLst>
        </xdr:cNvPr>
        <xdr:cNvSpPr txBox="1"/>
      </xdr:nvSpPr>
      <xdr:spPr>
        <a:xfrm>
          <a:off x="17776267" y="1824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147845</xdr:rowOff>
    </xdr:from>
    <xdr:ext cx="469744" cy="259045"/>
    <xdr:sp macro="" textlink="">
      <xdr:nvSpPr>
        <xdr:cNvPr id="846" name="n_3mainValue【庁舎】&#10;一人当たり面積">
          <a:extLst>
            <a:ext uri="{FF2B5EF4-FFF2-40B4-BE49-F238E27FC236}">
              <a16:creationId xmlns:a16="http://schemas.microsoft.com/office/drawing/2014/main" id="{00000000-0008-0000-0200-00004E030000}"/>
            </a:ext>
          </a:extLst>
        </xdr:cNvPr>
        <xdr:cNvSpPr txBox="1"/>
      </xdr:nvSpPr>
      <xdr:spPr>
        <a:xfrm>
          <a:off x="17001567" y="1825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150131</xdr:rowOff>
    </xdr:from>
    <xdr:ext cx="469744" cy="259045"/>
    <xdr:sp macro="" textlink="">
      <xdr:nvSpPr>
        <xdr:cNvPr id="847" name="n_4mainValue【庁舎】&#10;一人当たり面積">
          <a:extLst>
            <a:ext uri="{FF2B5EF4-FFF2-40B4-BE49-F238E27FC236}">
              <a16:creationId xmlns:a16="http://schemas.microsoft.com/office/drawing/2014/main" id="{00000000-0008-0000-0200-00004F030000}"/>
            </a:ext>
          </a:extLst>
        </xdr:cNvPr>
        <xdr:cNvSpPr txBox="1"/>
      </xdr:nvSpPr>
      <xdr:spPr>
        <a:xfrm>
          <a:off x="1622686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庁舎の有形固定資産減価償却率について、類似団体平均、全国平均、福島県平均の全てにおいて高い状況にあり、</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に耐震診断を実施し、</a:t>
          </a:r>
          <a:r>
            <a:rPr kumimoji="1" lang="en-US" altLang="ja-JP" sz="1300">
              <a:latin typeface="ＭＳ Ｐゴシック" panose="020B0600070205080204" pitchFamily="50" charset="-128"/>
              <a:ea typeface="ＭＳ Ｐゴシック" panose="020B0600070205080204" pitchFamily="50" charset="-128"/>
            </a:rPr>
            <a:t>R8</a:t>
          </a:r>
          <a:r>
            <a:rPr kumimoji="1" lang="ja-JP" altLang="en-US" sz="1300">
              <a:latin typeface="ＭＳ Ｐゴシック" panose="020B0600070205080204" pitchFamily="50" charset="-128"/>
              <a:ea typeface="ＭＳ Ｐゴシック" panose="020B0600070205080204" pitchFamily="50" charset="-128"/>
            </a:rPr>
            <a:t>年度に耐震化工事の実施設計を</a:t>
          </a:r>
          <a:r>
            <a:rPr kumimoji="1" lang="en-US" altLang="ja-JP" sz="1300">
              <a:latin typeface="ＭＳ Ｐゴシック" panose="020B0600070205080204" pitchFamily="50" charset="-128"/>
              <a:ea typeface="ＭＳ Ｐゴシック" panose="020B0600070205080204" pitchFamily="50" charset="-128"/>
            </a:rPr>
            <a:t>R9</a:t>
          </a:r>
          <a:r>
            <a:rPr kumimoji="1" lang="ja-JP" altLang="en-US" sz="1300">
              <a:latin typeface="ＭＳ Ｐゴシック" panose="020B0600070205080204" pitchFamily="50" charset="-128"/>
              <a:ea typeface="ＭＳ Ｐゴシック" panose="020B0600070205080204" pitchFamily="50" charset="-128"/>
            </a:rPr>
            <a:t>年度に耐震化工事を実施する予定である。</a:t>
          </a:r>
        </a:p>
        <a:p>
          <a:r>
            <a:rPr kumimoji="1" lang="ja-JP" altLang="en-US" sz="1300">
              <a:latin typeface="ＭＳ Ｐゴシック" panose="020B0600070205080204" pitchFamily="50" charset="-128"/>
              <a:ea typeface="ＭＳ Ｐゴシック" panose="020B0600070205080204" pitchFamily="50" charset="-128"/>
            </a:rPr>
            <a:t>その他の施設については、類似団体平均と同等または低い状況になるものの、計画的に改修工事等の実施は必要であると考える。また、人口減少社会において、今後施設の廃止計画の策定を検討する。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16,944
16,662
60.40
8,537,910
8,292,795
175,343
5,047,471
7,475,260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が昨年度より増加したものの、町民税や固定資産税（償却資産）の増収により基準財政収入額も増加したことにより、前年度と同水準を維持し、類似団体平均を上回っている。しかし、人口減少等に伴う税収減少が見込まれるため、行政の効率化等による歳出抑制及び税の納付に係る利便性向上（キャッシュレス決済の推進等）による徴収率向上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84562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85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継続的に借入抑制や繰上償還の実施による公債費の削減に取り組んでいるため、類似団体平均よりも低い数値となっている。しかし、給与改定等による人件費及び物件費の高騰等により、前年度よりも高い数値となった。引き続き公債費抑制に取り組み、加えて事務事業の見直し等による経常経費の削減に取り組む。</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63</xdr:row>
      <xdr:rowOff>167386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80522"/>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87884</xdr:rowOff>
    </xdr:from>
    <xdr:to>
      <xdr:col>19</xdr:col>
      <xdr:colOff>133350</xdr:colOff>
      <xdr:row>62</xdr:row>
      <xdr:rowOff>150622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1778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78232</xdr:rowOff>
    </xdr:from>
    <xdr:to>
      <xdr:col>15</xdr:col>
      <xdr:colOff>82550</xdr:colOff>
      <xdr:row>62</xdr:row>
      <xdr:rowOff>87884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081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78232</xdr:rowOff>
    </xdr:from>
    <xdr:to>
      <xdr:col>11</xdr:col>
      <xdr:colOff>31750</xdr:colOff>
      <xdr:row>63</xdr:row>
      <xdr:rowOff>3302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0813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40149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37084</xdr:rowOff>
    </xdr:from>
    <xdr:to>
      <xdr:col>15</xdr:col>
      <xdr:colOff>133350</xdr:colOff>
      <xdr:row>62</xdr:row>
      <xdr:rowOff>138684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27432</xdr:rowOff>
    </xdr:from>
    <xdr:to>
      <xdr:col>11</xdr:col>
      <xdr:colOff>82550</xdr:colOff>
      <xdr:row>62</xdr:row>
      <xdr:rowOff>129032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139209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64279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人当たり人件費・物件費等について、類似団体平均よりも低い数値となっている。要因として、平成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矢吹町行財政改革実行計画に基づき、早期退職勧奨や採用抑制に取り組んだことにより、他の自治体と比較して一般職員数が類似団体と比較して少ないことが挙げられる。今後も定員適正化計画による人件費の管理や公共施設の統廃合を検討し、需用費や委託料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75017</xdr:rowOff>
    </xdr:from>
    <xdr:to>
      <xdr:col>23</xdr:col>
      <xdr:colOff>133350</xdr:colOff>
      <xdr:row>89</xdr:row>
      <xdr:rowOff>87224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1017"/>
          <a:ext cx="0" cy="15552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59301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87224</xdr:rowOff>
    </xdr:from>
    <xdr:to>
      <xdr:col>24</xdr:col>
      <xdr:colOff>12700</xdr:colOff>
      <xdr:row>89</xdr:row>
      <xdr:rowOff>87224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161394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75017</xdr:rowOff>
    </xdr:from>
    <xdr:to>
      <xdr:col>24</xdr:col>
      <xdr:colOff>12700</xdr:colOff>
      <xdr:row>80</xdr:row>
      <xdr:rowOff>75017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125805</xdr:rowOff>
    </xdr:from>
    <xdr:to>
      <xdr:col>23</xdr:col>
      <xdr:colOff>133350</xdr:colOff>
      <xdr:row>82</xdr:row>
      <xdr:rowOff>61387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13255"/>
          <a:ext cx="838200" cy="10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104181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34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132104</xdr:rowOff>
    </xdr:from>
    <xdr:to>
      <xdr:col>23</xdr:col>
      <xdr:colOff>184150</xdr:colOff>
      <xdr:row>84</xdr:row>
      <xdr:rowOff>62254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95932</xdr:rowOff>
    </xdr:from>
    <xdr:to>
      <xdr:col>19</xdr:col>
      <xdr:colOff>133350</xdr:colOff>
      <xdr:row>81</xdr:row>
      <xdr:rowOff>125805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83382"/>
          <a:ext cx="889000" cy="2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91391</xdr:rowOff>
    </xdr:from>
    <xdr:to>
      <xdr:col>19</xdr:col>
      <xdr:colOff>184150</xdr:colOff>
      <xdr:row>84</xdr:row>
      <xdr:rowOff>21541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2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6318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08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95932</xdr:rowOff>
    </xdr:from>
    <xdr:to>
      <xdr:col>15</xdr:col>
      <xdr:colOff>82550</xdr:colOff>
      <xdr:row>82</xdr:row>
      <xdr:rowOff>41763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83382"/>
          <a:ext cx="889000" cy="1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27108</xdr:rowOff>
    </xdr:from>
    <xdr:to>
      <xdr:col>15</xdr:col>
      <xdr:colOff>133350</xdr:colOff>
      <xdr:row>83</xdr:row>
      <xdr:rowOff>128708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5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113485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152251</xdr:rowOff>
    </xdr:from>
    <xdr:to>
      <xdr:col>11</xdr:col>
      <xdr:colOff>31750</xdr:colOff>
      <xdr:row>82</xdr:row>
      <xdr:rowOff>41763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39701"/>
          <a:ext cx="889000" cy="6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131121</xdr:rowOff>
    </xdr:from>
    <xdr:to>
      <xdr:col>11</xdr:col>
      <xdr:colOff>82550</xdr:colOff>
      <xdr:row>83</xdr:row>
      <xdr:rowOff>61271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46048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139770</xdr:rowOff>
    </xdr:from>
    <xdr:to>
      <xdr:col>7</xdr:col>
      <xdr:colOff>31750</xdr:colOff>
      <xdr:row>82</xdr:row>
      <xdr:rowOff>69920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54697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1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10587</xdr:rowOff>
    </xdr:from>
    <xdr:to>
      <xdr:col>23</xdr:col>
      <xdr:colOff>184150</xdr:colOff>
      <xdr:row>82</xdr:row>
      <xdr:rowOff>112187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27114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14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75005</xdr:rowOff>
    </xdr:from>
    <xdr:to>
      <xdr:col>19</xdr:col>
      <xdr:colOff>184150</xdr:colOff>
      <xdr:row>82</xdr:row>
      <xdr:rowOff>5155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15332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31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45132</xdr:rowOff>
    </xdr:from>
    <xdr:to>
      <xdr:col>15</xdr:col>
      <xdr:colOff>133350</xdr:colOff>
      <xdr:row>81</xdr:row>
      <xdr:rowOff>146732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3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156909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0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162413</xdr:rowOff>
    </xdr:from>
    <xdr:to>
      <xdr:col>11</xdr:col>
      <xdr:colOff>82550</xdr:colOff>
      <xdr:row>82</xdr:row>
      <xdr:rowOff>92563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102740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1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101451</xdr:rowOff>
    </xdr:from>
    <xdr:to>
      <xdr:col>7</xdr:col>
      <xdr:colOff>31750</xdr:colOff>
      <xdr:row>82</xdr:row>
      <xdr:rowOff>31601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8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41778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5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上昇している。要因としては、若い世代の職員が退職し、採用した職員の給与が平均的に高くなったことが挙げられる。今後も、国の給与水準の動向を注視しながら、給与の適正化に努める。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67129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4288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13806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44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153307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4288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102507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980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人当たりの職員数について類似団体より低い数値である。要因としては、平成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矢吹町行財政改革実行計画に基づき、早期退職勧奨や採用抑制に取り組んだことにより、定数より職員数が少ないことが挙げられる。また、定員適正化計画に基づき職員採用を行ったが、退職した職員もいたことから、前年度より減少した。今後も定員適正化計画に基づき、職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157208</xdr:rowOff>
    </xdr:from>
    <xdr:to>
      <xdr:col>81</xdr:col>
      <xdr:colOff>44450</xdr:colOff>
      <xdr:row>60</xdr:row>
      <xdr:rowOff>4717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272758"/>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73405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1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145143</xdr:rowOff>
    </xdr:from>
    <xdr:to>
      <xdr:col>77</xdr:col>
      <xdr:colOff>44450</xdr:colOff>
      <xdr:row>60</xdr:row>
      <xdr:rowOff>4717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6069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134801</xdr:rowOff>
    </xdr:from>
    <xdr:to>
      <xdr:col>72</xdr:col>
      <xdr:colOff>203200</xdr:colOff>
      <xdr:row>59</xdr:row>
      <xdr:rowOff>145143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5035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148062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134801</xdr:rowOff>
    </xdr:from>
    <xdr:to>
      <xdr:col>68</xdr:col>
      <xdr:colOff>152400</xdr:colOff>
      <xdr:row>59</xdr:row>
      <xdr:rowOff>143419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5035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108421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106408</xdr:rowOff>
    </xdr:from>
    <xdr:to>
      <xdr:col>81</xdr:col>
      <xdr:colOff>95250</xdr:colOff>
      <xdr:row>60</xdr:row>
      <xdr:rowOff>36558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2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122935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125367</xdr:rowOff>
    </xdr:from>
    <xdr:to>
      <xdr:col>77</xdr:col>
      <xdr:colOff>95250</xdr:colOff>
      <xdr:row>60</xdr:row>
      <xdr:rowOff>55517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65694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09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94343</xdr:rowOff>
    </xdr:from>
    <xdr:to>
      <xdr:col>73</xdr:col>
      <xdr:colOff>44450</xdr:colOff>
      <xdr:row>60</xdr:row>
      <xdr:rowOff>24493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34670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84001</xdr:rowOff>
    </xdr:from>
    <xdr:to>
      <xdr:col>68</xdr:col>
      <xdr:colOff>203200</xdr:colOff>
      <xdr:row>60</xdr:row>
      <xdr:rowOff>14151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24328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92619</xdr:rowOff>
    </xdr:from>
    <xdr:to>
      <xdr:col>64</xdr:col>
      <xdr:colOff>152400</xdr:colOff>
      <xdr:row>60</xdr:row>
      <xdr:rowOff>22769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32946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7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起債の繰上償還に取り組んでいることから、徐々に改善している。しかしながら類似団体平均より高い数値となっており、類似団体内でも下位となっている。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％改善した要因は、公営企業への繰出金が大きく減ったこと、税収や交付税が伸びたことが挙げられる。今後も引き続き繰上償還と借入抑制に取り組み、健全性のある財政運営に努める。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111337</xdr:rowOff>
    </xdr:from>
    <xdr:to>
      <xdr:col>81</xdr:col>
      <xdr:colOff>44450</xdr:colOff>
      <xdr:row>43</xdr:row>
      <xdr:rowOff>135467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48368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111337</xdr:rowOff>
    </xdr:from>
    <xdr:to>
      <xdr:col>77</xdr:col>
      <xdr:colOff>44450</xdr:colOff>
      <xdr:row>43</xdr:row>
      <xdr:rowOff>135467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4836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111337</xdr:rowOff>
    </xdr:from>
    <xdr:to>
      <xdr:col>72</xdr:col>
      <xdr:colOff>203200</xdr:colOff>
      <xdr:row>43</xdr:row>
      <xdr:rowOff>135467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4836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135467</xdr:rowOff>
    </xdr:from>
    <xdr:to>
      <xdr:col>68</xdr:col>
      <xdr:colOff>152400</xdr:colOff>
      <xdr:row>44</xdr:row>
      <xdr:rowOff>4233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50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110507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150723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60537</xdr:rowOff>
    </xdr:from>
    <xdr:to>
      <xdr:col>81</xdr:col>
      <xdr:colOff>95250</xdr:colOff>
      <xdr:row>43</xdr:row>
      <xdr:rowOff>162137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32614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0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84667</xdr:rowOff>
    </xdr:from>
    <xdr:to>
      <xdr:col>77</xdr:col>
      <xdr:colOff>95250</xdr:colOff>
      <xdr:row>44</xdr:row>
      <xdr:rowOff>14817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171044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60537</xdr:rowOff>
    </xdr:from>
    <xdr:to>
      <xdr:col>73</xdr:col>
      <xdr:colOff>44450</xdr:colOff>
      <xdr:row>43</xdr:row>
      <xdr:rowOff>162137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146914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84667</xdr:rowOff>
    </xdr:from>
    <xdr:to>
      <xdr:col>68</xdr:col>
      <xdr:colOff>203200</xdr:colOff>
      <xdr:row>44</xdr:row>
      <xdr:rowOff>14817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171044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将来負担比率について、借入額の抑制や繰上償還に継続的に取り組み、数値が改善されてきていたが、</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％上昇した。要因は地方債の残高を減らしながらも基金の残高も減ったことが挙げられる。今後も継続的に借入額の抑制に努めると同時に、基金の積み増しに努める。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19</xdr:row>
      <xdr:rowOff>86360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973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58437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31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86360</xdr:rowOff>
    </xdr:from>
    <xdr:to>
      <xdr:col>81</xdr:col>
      <xdr:colOff>133350</xdr:colOff>
      <xdr:row>19</xdr:row>
      <xdr:rowOff>86360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34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82338</xdr:rowOff>
    </xdr:from>
    <xdr:to>
      <xdr:col>81</xdr:col>
      <xdr:colOff>44450</xdr:colOff>
      <xdr:row>19</xdr:row>
      <xdr:rowOff>86360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33988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82338</xdr:rowOff>
    </xdr:from>
    <xdr:to>
      <xdr:col>77</xdr:col>
      <xdr:colOff>44450</xdr:colOff>
      <xdr:row>19</xdr:row>
      <xdr:rowOff>93063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339888"/>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93063</xdr:rowOff>
    </xdr:from>
    <xdr:to>
      <xdr:col>72</xdr:col>
      <xdr:colOff>203200</xdr:colOff>
      <xdr:row>20</xdr:row>
      <xdr:rowOff>141464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350613"/>
          <a:ext cx="889000" cy="2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141464</xdr:rowOff>
    </xdr:from>
    <xdr:to>
      <xdr:col>68</xdr:col>
      <xdr:colOff>152400</xdr:colOff>
      <xdr:row>21</xdr:row>
      <xdr:rowOff>160373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570464"/>
          <a:ext cx="8890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99201</xdr:rowOff>
    </xdr:from>
    <xdr:to>
      <xdr:col>68</xdr:col>
      <xdr:colOff>203200</xdr:colOff>
      <xdr:row>15</xdr:row>
      <xdr:rowOff>29351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39528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6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51223</xdr:rowOff>
    </xdr:from>
    <xdr:to>
      <xdr:col>64</xdr:col>
      <xdr:colOff>152400</xdr:colOff>
      <xdr:row>16</xdr:row>
      <xdr:rowOff>152823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9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163000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6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35560</xdr:rowOff>
    </xdr:from>
    <xdr:to>
      <xdr:col>81</xdr:col>
      <xdr:colOff>95250</xdr:colOff>
      <xdr:row>19</xdr:row>
      <xdr:rowOff>137160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102887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18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31538</xdr:rowOff>
    </xdr:from>
    <xdr:to>
      <xdr:col>77</xdr:col>
      <xdr:colOff>95250</xdr:colOff>
      <xdr:row>19</xdr:row>
      <xdr:rowOff>133138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117915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37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42263</xdr:rowOff>
    </xdr:from>
    <xdr:to>
      <xdr:col>73</xdr:col>
      <xdr:colOff>44450</xdr:colOff>
      <xdr:row>19</xdr:row>
      <xdr:rowOff>143863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29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128640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38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90664</xdr:rowOff>
    </xdr:from>
    <xdr:to>
      <xdr:col>68</xdr:col>
      <xdr:colOff>203200</xdr:colOff>
      <xdr:row>21</xdr:row>
      <xdr:rowOff>20814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5591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60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109573</xdr:rowOff>
    </xdr:from>
    <xdr:to>
      <xdr:col>64</xdr:col>
      <xdr:colOff>152400</xdr:colOff>
      <xdr:row>22</xdr:row>
      <xdr:rowOff>39723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71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24500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79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16,944
16,662
60.40
8,537,910
8,292,795
175,343
5,047,471
7,475,260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全国平均、県平均、類似団体平均よりも低い数値で推移している。今後も、時間外勤務の抑制や定員適正化計画に基づいた職員採用等を実施し、行財政改革への取り組みを通じ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3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0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07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148861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170434</xdr:rowOff>
    </xdr:from>
    <xdr:to>
      <xdr:col>11</xdr:col>
      <xdr:colOff>9525</xdr:colOff>
      <xdr:row>36</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711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119634</xdr:rowOff>
    </xdr:from>
    <xdr:to>
      <xdr:col>6</xdr:col>
      <xdr:colOff>171450</xdr:colOff>
      <xdr:row>36</xdr:row>
      <xdr:rowOff>49784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59961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物件費について、前年度より増加し、類似団体平均より高い数値となった。要因として、データ連携基盤構築等による</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にかかる各種委託費が挙げられる。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今後は、物件費の歳出抑制に努めるため、特に委託費について事業の見直しを行っていけるよう取り組む。</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98425</xdr:rowOff>
    </xdr:from>
    <xdr:to>
      <xdr:col>82</xdr:col>
      <xdr:colOff>107950</xdr:colOff>
      <xdr:row>16</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98725"/>
          <a:ext cx="8382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92727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98425</xdr:rowOff>
    </xdr:from>
    <xdr:to>
      <xdr:col>78</xdr:col>
      <xdr:colOff>69850</xdr:colOff>
      <xdr:row>15</xdr:row>
      <xdr:rowOff>136525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9872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9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60325</xdr:rowOff>
    </xdr:from>
    <xdr:to>
      <xdr:col>73</xdr:col>
      <xdr:colOff>180975</xdr:colOff>
      <xdr:row>15</xdr:row>
      <xdr:rowOff>136525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320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60325</xdr:rowOff>
    </xdr:from>
    <xdr:to>
      <xdr:col>69</xdr:col>
      <xdr:colOff>92075</xdr:colOff>
      <xdr:row>15</xdr:row>
      <xdr:rowOff>155575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320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123825</xdr:rowOff>
    </xdr:from>
    <xdr:to>
      <xdr:col>65</xdr:col>
      <xdr:colOff>53975</xdr:colOff>
      <xdr:row>15</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47625</xdr:rowOff>
    </xdr:from>
    <xdr:to>
      <xdr:col>78</xdr:col>
      <xdr:colOff>120650</xdr:colOff>
      <xdr:row>14</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159402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1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85725</xdr:rowOff>
    </xdr:from>
    <xdr:to>
      <xdr:col>74</xdr:col>
      <xdr:colOff>31750</xdr:colOff>
      <xdr:row>16</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4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xdr:rowOff>
    </xdr:from>
    <xdr:to>
      <xdr:col>69</xdr:col>
      <xdr:colOff>142875</xdr:colOff>
      <xdr:row>15</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95902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19702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前年度と比較し、大きく改善した。要因としては、扶助費全体としては、増額しながらも経常経費の部分の増額は微増に抑えられたことが挙げられる。今後は、増加が見込まれ、義務的経費であることから、抑制することは容易ではないが、歳出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20865</xdr:rowOff>
    </xdr:from>
    <xdr:to>
      <xdr:col>24</xdr:col>
      <xdr:colOff>25400</xdr:colOff>
      <xdr:row>54</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107715"/>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710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143328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710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54</xdr:row>
      <xdr:rowOff>143328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141515</xdr:rowOff>
    </xdr:from>
    <xdr:to>
      <xdr:col>24</xdr:col>
      <xdr:colOff>76200</xdr:colOff>
      <xdr:row>53</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50092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ついて、前年度より増加したが依然として全国、県・類似団体平均よりは低い状況である。要因としては、下水道事業への繰出金が企業会計へ移行したことに伴い、負担金に科目の変更が行われたことが挙げられる。今後も、特別会計への繰出金抑制に努め、健全な財政運営を維持す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132443</xdr:rowOff>
    </xdr:from>
    <xdr:to>
      <xdr:col>82</xdr:col>
      <xdr:colOff>107950</xdr:colOff>
      <xdr:row>53</xdr:row>
      <xdr:rowOff>102507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0478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168020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132443</xdr:rowOff>
    </xdr:from>
    <xdr:to>
      <xdr:col>78</xdr:col>
      <xdr:colOff>69850</xdr:colOff>
      <xdr:row>57</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047843"/>
          <a:ext cx="889000" cy="82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132642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6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154215</xdr:rowOff>
    </xdr:from>
    <xdr:to>
      <xdr:col>73</xdr:col>
      <xdr:colOff>180975</xdr:colOff>
      <xdr:row>57</xdr:row>
      <xdr:rowOff>102507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7554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154215</xdr:rowOff>
    </xdr:from>
    <xdr:to>
      <xdr:col>69</xdr:col>
      <xdr:colOff>92075</xdr:colOff>
      <xdr:row>57</xdr:row>
      <xdr:rowOff>58965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7554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89807</xdr:rowOff>
    </xdr:from>
    <xdr:to>
      <xdr:col>69</xdr:col>
      <xdr:colOff>142875</xdr:colOff>
      <xdr:row>56</xdr:row>
      <xdr:rowOff>19957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51707</xdr:rowOff>
    </xdr:from>
    <xdr:to>
      <xdr:col>82</xdr:col>
      <xdr:colOff>158750</xdr:colOff>
      <xdr:row>53</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68234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81643</xdr:rowOff>
    </xdr:from>
    <xdr:to>
      <xdr:col>78</xdr:col>
      <xdr:colOff>120650</xdr:colOff>
      <xdr:row>53</xdr:row>
      <xdr:rowOff>11793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89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21970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8765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103415</xdr:rowOff>
    </xdr:from>
    <xdr:to>
      <xdr:col>69</xdr:col>
      <xdr:colOff>142875</xdr:colOff>
      <xdr:row>57</xdr:row>
      <xdr:rowOff>33565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18342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ついて、前年度と比較し微増にとどまっている。全国、県・類似団体平均を大きく上回っているが、先行して企業会計へ移行し繰出金から負担金へ科目が変更されたものが影響しているものと捉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今後については、公営企業会計の経営戦略等を用いながら可能な限り負担金の抑制に努める。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60706</xdr:rowOff>
    </xdr:from>
    <xdr:to>
      <xdr:col>82</xdr:col>
      <xdr:colOff>107950</xdr:colOff>
      <xdr:row>39</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7472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39</xdr:row>
      <xdr:rowOff>60706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344920"/>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1270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326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37846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326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19050</xdr:rowOff>
    </xdr:from>
    <xdr:to>
      <xdr:col>82</xdr:col>
      <xdr:colOff>158750</xdr:colOff>
      <xdr:row>39</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99077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9906</xdr:rowOff>
    </xdr:from>
    <xdr:to>
      <xdr:col>78</xdr:col>
      <xdr:colOff>120650</xdr:colOff>
      <xdr:row>39</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96283</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78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減少したが、総額としては前年度とあまり変わらない。要因としては、繰上償還した額が前年度と比較し、増額していることが挙げられる。今後も繰上償還の実施や新規借入の抑制等により公債費の抑制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115570</xdr:rowOff>
    </xdr:from>
    <xdr:to>
      <xdr:col>24</xdr:col>
      <xdr:colOff>25400</xdr:colOff>
      <xdr:row>78</xdr:row>
      <xdr:rowOff>167005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886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47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167005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001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71138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79</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500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42563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24130</xdr:rowOff>
    </xdr:from>
    <xdr:to>
      <xdr:col>11</xdr:col>
      <xdr:colOff>9525</xdr:colOff>
      <xdr:row>79</xdr:row>
      <xdr:rowOff>35561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5686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13336</xdr:rowOff>
    </xdr:from>
    <xdr:to>
      <xdr:col>11</xdr:col>
      <xdr:colOff>60325</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99713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64770</xdr:rowOff>
    </xdr:from>
    <xdr:to>
      <xdr:col>24</xdr:col>
      <xdr:colOff>76200</xdr:colOff>
      <xdr:row>78</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81297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8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116205</xdr:rowOff>
    </xdr:from>
    <xdr:to>
      <xdr:col>20</xdr:col>
      <xdr:colOff>38100</xdr:colOff>
      <xdr:row>79</xdr:row>
      <xdr:rowOff>46355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56532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258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16527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144780</xdr:rowOff>
    </xdr:from>
    <xdr:to>
      <xdr:col>11</xdr:col>
      <xdr:colOff>60325</xdr:colOff>
      <xdr:row>79</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85107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156211</xdr:rowOff>
    </xdr:from>
    <xdr:to>
      <xdr:col>6</xdr:col>
      <xdr:colOff>171450</xdr:colOff>
      <xdr:row>79</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96538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公債費以外については、全国、県平均よりも低いが、類似団体平均値よりは高くなった。今後も、公債費の抑制に努めながら、「第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次矢吹町まちづくり総合計画」に基づき、事業計画を遂行し、今後も効果的な政策運営と効率的な財政運営に努める。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79</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271500"/>
          <a:ext cx="8382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100347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0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88900</xdr:rowOff>
    </xdr:from>
    <xdr:to>
      <xdr:col>73</xdr:col>
      <xdr:colOff>180975</xdr:colOff>
      <xdr:row>77</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19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88900</xdr:rowOff>
    </xdr:from>
    <xdr:to>
      <xdr:col>69</xdr:col>
      <xdr:colOff>92075</xdr:colOff>
      <xdr:row>77</xdr:row>
      <xdr:rowOff>54611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191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41911</xdr:rowOff>
    </xdr:from>
    <xdr:to>
      <xdr:col>82</xdr:col>
      <xdr:colOff>158750</xdr:colOff>
      <xdr:row>79</xdr:row>
      <xdr:rowOff>143511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149877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115588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69044</xdr:rowOff>
    </xdr:from>
    <xdr:to>
      <xdr:col>29</xdr:col>
      <xdr:colOff>127000</xdr:colOff>
      <xdr:row>17</xdr:row>
      <xdr:rowOff>144793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31319"/>
          <a:ext cx="647700" cy="75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57419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05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144793</xdr:rowOff>
    </xdr:from>
    <xdr:to>
      <xdr:col>26</xdr:col>
      <xdr:colOff>50800</xdr:colOff>
      <xdr:row>18</xdr:row>
      <xdr:rowOff>22688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07068"/>
          <a:ext cx="698500" cy="49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46599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494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22688</xdr:rowOff>
    </xdr:from>
    <xdr:to>
      <xdr:col>22</xdr:col>
      <xdr:colOff>114300</xdr:colOff>
      <xdr:row>18</xdr:row>
      <xdr:rowOff>93113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56413"/>
          <a:ext cx="698500" cy="70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94686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4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52487</xdr:rowOff>
    </xdr:from>
    <xdr:to>
      <xdr:col>18</xdr:col>
      <xdr:colOff>177800</xdr:colOff>
      <xdr:row>18</xdr:row>
      <xdr:rowOff>93113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86212"/>
          <a:ext cx="698500" cy="40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169635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1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66234</xdr:rowOff>
    </xdr:from>
    <xdr:to>
      <xdr:col>15</xdr:col>
      <xdr:colOff>101600</xdr:colOff>
      <xdr:row>16</xdr:row>
      <xdr:rowOff>167834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6561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2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18244</xdr:rowOff>
    </xdr:from>
    <xdr:to>
      <xdr:col>29</xdr:col>
      <xdr:colOff>177800</xdr:colOff>
      <xdr:row>17</xdr:row>
      <xdr:rowOff>119844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80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161771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5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93993</xdr:rowOff>
    </xdr:from>
    <xdr:to>
      <xdr:col>26</xdr:col>
      <xdr:colOff>101600</xdr:colOff>
      <xdr:row>18</xdr:row>
      <xdr:rowOff>24143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56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8920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4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143338</xdr:rowOff>
    </xdr:from>
    <xdr:to>
      <xdr:col>22</xdr:col>
      <xdr:colOff>165100</xdr:colOff>
      <xdr:row>18</xdr:row>
      <xdr:rowOff>73488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05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58265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9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42313</xdr:rowOff>
    </xdr:from>
    <xdr:to>
      <xdr:col>19</xdr:col>
      <xdr:colOff>38100</xdr:colOff>
      <xdr:row>18</xdr:row>
      <xdr:rowOff>143913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76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128690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6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1687</xdr:rowOff>
    </xdr:from>
    <xdr:to>
      <xdr:col>15</xdr:col>
      <xdr:colOff>101600</xdr:colOff>
      <xdr:row>18</xdr:row>
      <xdr:rowOff>103287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35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88064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307880</xdr:rowOff>
    </xdr:from>
    <xdr:to>
      <xdr:col>29</xdr:col>
      <xdr:colOff>127000</xdr:colOff>
      <xdr:row>35</xdr:row>
      <xdr:rowOff>53963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75330"/>
          <a:ext cx="647700" cy="88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38740</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49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307880</xdr:rowOff>
    </xdr:from>
    <xdr:to>
      <xdr:col>26</xdr:col>
      <xdr:colOff>50800</xdr:colOff>
      <xdr:row>35</xdr:row>
      <xdr:rowOff>33845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75330"/>
          <a:ext cx="698500" cy="68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107637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17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33845</xdr:rowOff>
    </xdr:from>
    <xdr:to>
      <xdr:col>22</xdr:col>
      <xdr:colOff>114300</xdr:colOff>
      <xdr:row>35</xdr:row>
      <xdr:rowOff>57868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44195"/>
          <a:ext cx="698500" cy="2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141660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57868</xdr:rowOff>
    </xdr:from>
    <xdr:to>
      <xdr:col>18</xdr:col>
      <xdr:colOff>177800</xdr:colOff>
      <xdr:row>35</xdr:row>
      <xdr:rowOff>79432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68218"/>
          <a:ext cx="698500" cy="21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170407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8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78867</xdr:rowOff>
    </xdr:from>
    <xdr:to>
      <xdr:col>15</xdr:col>
      <xdr:colOff>101600</xdr:colOff>
      <xdr:row>35</xdr:row>
      <xdr:rowOff>180467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89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165244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7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3163</xdr:rowOff>
    </xdr:from>
    <xdr:to>
      <xdr:col>29</xdr:col>
      <xdr:colOff>177800</xdr:colOff>
      <xdr:row>35</xdr:row>
      <xdr:rowOff>104763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13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191140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5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257080</xdr:rowOff>
    </xdr:from>
    <xdr:to>
      <xdr:col>26</xdr:col>
      <xdr:colOff>101600</xdr:colOff>
      <xdr:row>35</xdr:row>
      <xdr:rowOff>15780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2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25957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325945</xdr:rowOff>
    </xdr:from>
    <xdr:to>
      <xdr:col>22</xdr:col>
      <xdr:colOff>165100</xdr:colOff>
      <xdr:row>35</xdr:row>
      <xdr:rowOff>84645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93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94823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6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7068</xdr:rowOff>
    </xdr:from>
    <xdr:to>
      <xdr:col>19</xdr:col>
      <xdr:colOff>38100</xdr:colOff>
      <xdr:row>35</xdr:row>
      <xdr:rowOff>108668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17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118844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86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28632</xdr:rowOff>
    </xdr:from>
    <xdr:to>
      <xdr:col>15</xdr:col>
      <xdr:colOff>101600</xdr:colOff>
      <xdr:row>35</xdr:row>
      <xdr:rowOff>130232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38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140409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0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16,944
16,662
60.40
8,537,910
8,292,795
175,343
5,047,471
7,475,260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121526</xdr:rowOff>
    </xdr:from>
    <xdr:to>
      <xdr:col>24</xdr:col>
      <xdr:colOff>62865</xdr:colOff>
      <xdr:row>39</xdr:row>
      <xdr:rowOff>6377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93576"/>
          <a:ext cx="1270" cy="1599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6377</xdr:rowOff>
    </xdr:from>
    <xdr:to>
      <xdr:col>24</xdr:col>
      <xdr:colOff>152400</xdr:colOff>
      <xdr:row>39</xdr:row>
      <xdr:rowOff>6377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68203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121526</xdr:rowOff>
    </xdr:from>
    <xdr:to>
      <xdr:col>24</xdr:col>
      <xdr:colOff>152400</xdr:colOff>
      <xdr:row>29</xdr:row>
      <xdr:rowOff>121526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9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109394</xdr:rowOff>
    </xdr:from>
    <xdr:to>
      <xdr:col>24</xdr:col>
      <xdr:colOff>63500</xdr:colOff>
      <xdr:row>37</xdr:row>
      <xdr:rowOff>153530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53044"/>
          <a:ext cx="838200" cy="4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68049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97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45172</xdr:rowOff>
    </xdr:from>
    <xdr:to>
      <xdr:col>24</xdr:col>
      <xdr:colOff>114300</xdr:colOff>
      <xdr:row>35</xdr:row>
      <xdr:rowOff>146772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4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153530</xdr:rowOff>
    </xdr:from>
    <xdr:to>
      <xdr:col>19</xdr:col>
      <xdr:colOff>177800</xdr:colOff>
      <xdr:row>38</xdr:row>
      <xdr:rowOff>30870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97180"/>
          <a:ext cx="889000" cy="4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96770</xdr:rowOff>
    </xdr:from>
    <xdr:to>
      <xdr:col>20</xdr:col>
      <xdr:colOff>38100</xdr:colOff>
      <xdr:row>36</xdr:row>
      <xdr:rowOff>26920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43447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7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30870</xdr:rowOff>
    </xdr:from>
    <xdr:to>
      <xdr:col>15</xdr:col>
      <xdr:colOff>50800</xdr:colOff>
      <xdr:row>38</xdr:row>
      <xdr:rowOff>105377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45970"/>
          <a:ext cx="889000" cy="7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129068</xdr:rowOff>
    </xdr:from>
    <xdr:to>
      <xdr:col>15</xdr:col>
      <xdr:colOff>101600</xdr:colOff>
      <xdr:row>36</xdr:row>
      <xdr:rowOff>59218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75745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0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105377</xdr:rowOff>
    </xdr:from>
    <xdr:to>
      <xdr:col>10</xdr:col>
      <xdr:colOff>114300</xdr:colOff>
      <xdr:row>38</xdr:row>
      <xdr:rowOff>162740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20477"/>
          <a:ext cx="889000" cy="5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35195</xdr:rowOff>
    </xdr:from>
    <xdr:to>
      <xdr:col>10</xdr:col>
      <xdr:colOff>165100</xdr:colOff>
      <xdr:row>36</xdr:row>
      <xdr:rowOff>136795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153322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15862</xdr:rowOff>
    </xdr:from>
    <xdr:to>
      <xdr:col>6</xdr:col>
      <xdr:colOff>38100</xdr:colOff>
      <xdr:row>37</xdr:row>
      <xdr:rowOff>117462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133989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58594</xdr:rowOff>
    </xdr:from>
    <xdr:to>
      <xdr:col>24</xdr:col>
      <xdr:colOff>114300</xdr:colOff>
      <xdr:row>37</xdr:row>
      <xdr:rowOff>160194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37021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102730</xdr:rowOff>
    </xdr:from>
    <xdr:to>
      <xdr:col>20</xdr:col>
      <xdr:colOff>38100</xdr:colOff>
      <xdr:row>38</xdr:row>
      <xdr:rowOff>32880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24007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3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151520</xdr:rowOff>
    </xdr:from>
    <xdr:to>
      <xdr:col>15</xdr:col>
      <xdr:colOff>101600</xdr:colOff>
      <xdr:row>38</xdr:row>
      <xdr:rowOff>81670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72797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54577</xdr:rowOff>
    </xdr:from>
    <xdr:to>
      <xdr:col>10</xdr:col>
      <xdr:colOff>165100</xdr:colOff>
      <xdr:row>38</xdr:row>
      <xdr:rowOff>156177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147304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6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111940</xdr:rowOff>
    </xdr:from>
    <xdr:to>
      <xdr:col>6</xdr:col>
      <xdr:colOff>38100</xdr:colOff>
      <xdr:row>39</xdr:row>
      <xdr:rowOff>42090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33217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1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95548</xdr:rowOff>
    </xdr:from>
    <xdr:to>
      <xdr:col>24</xdr:col>
      <xdr:colOff>63500</xdr:colOff>
      <xdr:row>57</xdr:row>
      <xdr:rowOff>62172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96748"/>
          <a:ext cx="838200" cy="1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125444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8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18950</xdr:rowOff>
    </xdr:from>
    <xdr:to>
      <xdr:col>19</xdr:col>
      <xdr:colOff>177800</xdr:colOff>
      <xdr:row>57</xdr:row>
      <xdr:rowOff>62172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91600"/>
          <a:ext cx="889000" cy="4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70438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2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102895</xdr:rowOff>
    </xdr:from>
    <xdr:to>
      <xdr:col>15</xdr:col>
      <xdr:colOff>50800</xdr:colOff>
      <xdr:row>57</xdr:row>
      <xdr:rowOff>18950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532645"/>
          <a:ext cx="889000" cy="25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150710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102895</xdr:rowOff>
    </xdr:from>
    <xdr:to>
      <xdr:col>10</xdr:col>
      <xdr:colOff>114300</xdr:colOff>
      <xdr:row>55</xdr:row>
      <xdr:rowOff>143668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532645"/>
          <a:ext cx="889000" cy="4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68865</xdr:rowOff>
    </xdr:from>
    <xdr:to>
      <xdr:col>10</xdr:col>
      <xdr:colOff>165100</xdr:colOff>
      <xdr:row>56</xdr:row>
      <xdr:rowOff>170465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161592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124578</xdr:rowOff>
    </xdr:from>
    <xdr:to>
      <xdr:col>6</xdr:col>
      <xdr:colOff>38100</xdr:colOff>
      <xdr:row>57</xdr:row>
      <xdr:rowOff>54728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45855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1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44748</xdr:rowOff>
    </xdr:from>
    <xdr:to>
      <xdr:col>24</xdr:col>
      <xdr:colOff>114300</xdr:colOff>
      <xdr:row>56</xdr:row>
      <xdr:rowOff>146348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4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23175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2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11372</xdr:rowOff>
    </xdr:from>
    <xdr:to>
      <xdr:col>20</xdr:col>
      <xdr:colOff>38100</xdr:colOff>
      <xdr:row>57</xdr:row>
      <xdr:rowOff>112972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8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104099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7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139600</xdr:rowOff>
    </xdr:from>
    <xdr:to>
      <xdr:col>15</xdr:col>
      <xdr:colOff>101600</xdr:colOff>
      <xdr:row>57</xdr:row>
      <xdr:rowOff>69750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4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60877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3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52095</xdr:rowOff>
    </xdr:from>
    <xdr:to>
      <xdr:col>10</xdr:col>
      <xdr:colOff>165100</xdr:colOff>
      <xdr:row>55</xdr:row>
      <xdr:rowOff>153695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4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170222</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25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92868</xdr:rowOff>
    </xdr:from>
    <xdr:to>
      <xdr:col>6</xdr:col>
      <xdr:colOff>38100</xdr:colOff>
      <xdr:row>56</xdr:row>
      <xdr:rowOff>23018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39545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2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16027</xdr:rowOff>
    </xdr:from>
    <xdr:to>
      <xdr:col>24</xdr:col>
      <xdr:colOff>63500</xdr:colOff>
      <xdr:row>78</xdr:row>
      <xdr:rowOff>18816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89127"/>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73601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3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16027</xdr:rowOff>
    </xdr:from>
    <xdr:to>
      <xdr:col>19</xdr:col>
      <xdr:colOff>177800</xdr:colOff>
      <xdr:row>78</xdr:row>
      <xdr:rowOff>44785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89127"/>
          <a:ext cx="8890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140779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82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44785</xdr:rowOff>
    </xdr:from>
    <xdr:to>
      <xdr:col>15</xdr:col>
      <xdr:colOff>50800</xdr:colOff>
      <xdr:row>78</xdr:row>
      <xdr:rowOff>61244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17885"/>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117736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29104</xdr:rowOff>
    </xdr:from>
    <xdr:to>
      <xdr:col>10</xdr:col>
      <xdr:colOff>114300</xdr:colOff>
      <xdr:row>78</xdr:row>
      <xdr:rowOff>61244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02204"/>
          <a:ext cx="889000" cy="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117598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80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144724</xdr:rowOff>
    </xdr:from>
    <xdr:to>
      <xdr:col>6</xdr:col>
      <xdr:colOff>38100</xdr:colOff>
      <xdr:row>77</xdr:row>
      <xdr:rowOff>74874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91401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5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139466</xdr:rowOff>
    </xdr:from>
    <xdr:to>
      <xdr:col>24</xdr:col>
      <xdr:colOff>114300</xdr:colOff>
      <xdr:row>78</xdr:row>
      <xdr:rowOff>69616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54393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5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136677</xdr:rowOff>
    </xdr:from>
    <xdr:to>
      <xdr:col>20</xdr:col>
      <xdr:colOff>38100</xdr:colOff>
      <xdr:row>78</xdr:row>
      <xdr:rowOff>66827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57954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3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165435</xdr:rowOff>
    </xdr:from>
    <xdr:to>
      <xdr:col>15</xdr:col>
      <xdr:colOff>101600</xdr:colOff>
      <xdr:row>78</xdr:row>
      <xdr:rowOff>95585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86712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5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10444</xdr:rowOff>
    </xdr:from>
    <xdr:to>
      <xdr:col>10</xdr:col>
      <xdr:colOff>165100</xdr:colOff>
      <xdr:row>78</xdr:row>
      <xdr:rowOff>112044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103171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7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149754</xdr:rowOff>
    </xdr:from>
    <xdr:to>
      <xdr:col>6</xdr:col>
      <xdr:colOff>38100</xdr:colOff>
      <xdr:row>78</xdr:row>
      <xdr:rowOff>79904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71031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4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133769</xdr:rowOff>
    </xdr:from>
    <xdr:to>
      <xdr:col>24</xdr:col>
      <xdr:colOff>62865</xdr:colOff>
      <xdr:row>97</xdr:row>
      <xdr:rowOff>120435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4269"/>
          <a:ext cx="1270" cy="1186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124262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5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120435</xdr:rowOff>
    </xdr:from>
    <xdr:to>
      <xdr:col>24</xdr:col>
      <xdr:colOff>152400</xdr:colOff>
      <xdr:row>97</xdr:row>
      <xdr:rowOff>120435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5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80446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3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133769</xdr:rowOff>
    </xdr:from>
    <xdr:to>
      <xdr:col>24</xdr:col>
      <xdr:colOff>152400</xdr:colOff>
      <xdr:row>90</xdr:row>
      <xdr:rowOff>133769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42126</xdr:rowOff>
    </xdr:from>
    <xdr:to>
      <xdr:col>24</xdr:col>
      <xdr:colOff>63500</xdr:colOff>
      <xdr:row>97</xdr:row>
      <xdr:rowOff>76225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72776"/>
          <a:ext cx="838200" cy="3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170387</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5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147510</xdr:rowOff>
    </xdr:from>
    <xdr:to>
      <xdr:col>24</xdr:col>
      <xdr:colOff>114300</xdr:colOff>
      <xdr:row>95</xdr:row>
      <xdr:rowOff>77660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29020</xdr:rowOff>
    </xdr:from>
    <xdr:to>
      <xdr:col>19</xdr:col>
      <xdr:colOff>177800</xdr:colOff>
      <xdr:row>97</xdr:row>
      <xdr:rowOff>76225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88220"/>
          <a:ext cx="889000" cy="21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71793</xdr:rowOff>
    </xdr:from>
    <xdr:to>
      <xdr:col>20</xdr:col>
      <xdr:colOff>38100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29020</xdr:rowOff>
    </xdr:from>
    <xdr:to>
      <xdr:col>15</xdr:col>
      <xdr:colOff>50800</xdr:colOff>
      <xdr:row>98</xdr:row>
      <xdr:rowOff>25425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88220"/>
          <a:ext cx="889000" cy="3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97816</xdr:rowOff>
    </xdr:from>
    <xdr:to>
      <xdr:col>15</xdr:col>
      <xdr:colOff>101600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25425</xdr:rowOff>
    </xdr:from>
    <xdr:to>
      <xdr:col>10</xdr:col>
      <xdr:colOff>114300</xdr:colOff>
      <xdr:row>98</xdr:row>
      <xdr:rowOff>39103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27525"/>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99695</xdr:rowOff>
    </xdr:from>
    <xdr:to>
      <xdr:col>10</xdr:col>
      <xdr:colOff>165100</xdr:colOff>
      <xdr:row>97</xdr:row>
      <xdr:rowOff>29845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46372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107468</xdr:rowOff>
    </xdr:from>
    <xdr:to>
      <xdr:col>6</xdr:col>
      <xdr:colOff>38100</xdr:colOff>
      <xdr:row>97</xdr:row>
      <xdr:rowOff>37618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54145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162776</xdr:rowOff>
    </xdr:from>
    <xdr:to>
      <xdr:col>24</xdr:col>
      <xdr:colOff>114300</xdr:colOff>
      <xdr:row>97</xdr:row>
      <xdr:rowOff>92926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2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77703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3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25425</xdr:rowOff>
    </xdr:from>
    <xdr:to>
      <xdr:col>20</xdr:col>
      <xdr:colOff>38100</xdr:colOff>
      <xdr:row>97</xdr:row>
      <xdr:rowOff>127025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118152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4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149670</xdr:rowOff>
    </xdr:from>
    <xdr:to>
      <xdr:col>15</xdr:col>
      <xdr:colOff>101600</xdr:colOff>
      <xdr:row>96</xdr:row>
      <xdr:rowOff>79820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70947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53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146075</xdr:rowOff>
    </xdr:from>
    <xdr:to>
      <xdr:col>10</xdr:col>
      <xdr:colOff>165100</xdr:colOff>
      <xdr:row>98</xdr:row>
      <xdr:rowOff>76225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7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67352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6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159753</xdr:rowOff>
    </xdr:from>
    <xdr:to>
      <xdr:col>6</xdr:col>
      <xdr:colOff>38100</xdr:colOff>
      <xdr:row>98</xdr:row>
      <xdr:rowOff>89903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81030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8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62557</xdr:rowOff>
    </xdr:from>
    <xdr:to>
      <xdr:col>54</xdr:col>
      <xdr:colOff>189865</xdr:colOff>
      <xdr:row>38</xdr:row>
      <xdr:rowOff>123155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548957"/>
          <a:ext cx="1270" cy="1089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126982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64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123155</xdr:rowOff>
    </xdr:from>
    <xdr:to>
      <xdr:col>55</xdr:col>
      <xdr:colOff>88900</xdr:colOff>
      <xdr:row>38</xdr:row>
      <xdr:rowOff>123155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63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9234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32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62557</xdr:rowOff>
    </xdr:from>
    <xdr:to>
      <xdr:col>55</xdr:col>
      <xdr:colOff>88900</xdr:colOff>
      <xdr:row>32</xdr:row>
      <xdr:rowOff>62557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54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16037</xdr:rowOff>
    </xdr:from>
    <xdr:to>
      <xdr:col>55</xdr:col>
      <xdr:colOff>0</xdr:colOff>
      <xdr:row>34</xdr:row>
      <xdr:rowOff>111030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5845337"/>
          <a:ext cx="838200" cy="9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89720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090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111293</xdr:rowOff>
    </xdr:from>
    <xdr:to>
      <xdr:col>55</xdr:col>
      <xdr:colOff>50800</xdr:colOff>
      <xdr:row>36</xdr:row>
      <xdr:rowOff>41443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11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16037</xdr:rowOff>
    </xdr:from>
    <xdr:to>
      <xdr:col>50</xdr:col>
      <xdr:colOff>114300</xdr:colOff>
      <xdr:row>36</xdr:row>
      <xdr:rowOff>111811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5845337"/>
          <a:ext cx="889000" cy="43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125647</xdr:rowOff>
    </xdr:from>
    <xdr:to>
      <xdr:col>50</xdr:col>
      <xdr:colOff>165100</xdr:colOff>
      <xdr:row>36</xdr:row>
      <xdr:rowOff>55797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12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46924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21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97047</xdr:rowOff>
    </xdr:from>
    <xdr:to>
      <xdr:col>45</xdr:col>
      <xdr:colOff>177800</xdr:colOff>
      <xdr:row>36</xdr:row>
      <xdr:rowOff>111811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240547"/>
          <a:ext cx="889000" cy="104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17025</xdr:rowOff>
    </xdr:from>
    <xdr:to>
      <xdr:col>46</xdr:col>
      <xdr:colOff>38100</xdr:colOff>
      <xdr:row>36</xdr:row>
      <xdr:rowOff>118625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18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135152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59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97047</xdr:rowOff>
    </xdr:from>
    <xdr:to>
      <xdr:col>41</xdr:col>
      <xdr:colOff>50800</xdr:colOff>
      <xdr:row>37</xdr:row>
      <xdr:rowOff>721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240547"/>
          <a:ext cx="889000" cy="110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44895</xdr:rowOff>
    </xdr:from>
    <xdr:to>
      <xdr:col>41</xdr:col>
      <xdr:colOff>101600</xdr:colOff>
      <xdr:row>30</xdr:row>
      <xdr:rowOff>146495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18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163022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496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39522</xdr:rowOff>
    </xdr:from>
    <xdr:to>
      <xdr:col>36</xdr:col>
      <xdr:colOff>165100</xdr:colOff>
      <xdr:row>36</xdr:row>
      <xdr:rowOff>141122</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21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157649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598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60230</xdr:rowOff>
    </xdr:from>
    <xdr:to>
      <xdr:col>55</xdr:col>
      <xdr:colOff>50800</xdr:colOff>
      <xdr:row>34</xdr:row>
      <xdr:rowOff>161830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58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83107</xdr:rowOff>
    </xdr:from>
    <xdr:ext cx="599010"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574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136687</xdr:rowOff>
    </xdr:from>
    <xdr:to>
      <xdr:col>50</xdr:col>
      <xdr:colOff>165100</xdr:colOff>
      <xdr:row>34</xdr:row>
      <xdr:rowOff>66837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57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83364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39795" y="556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61011</xdr:rowOff>
    </xdr:from>
    <xdr:to>
      <xdr:col>46</xdr:col>
      <xdr:colOff>38100</xdr:colOff>
      <xdr:row>36</xdr:row>
      <xdr:rowOff>162611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153738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3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46247</xdr:rowOff>
    </xdr:from>
    <xdr:to>
      <xdr:col>41</xdr:col>
      <xdr:colOff>101600</xdr:colOff>
      <xdr:row>30</xdr:row>
      <xdr:rowOff>147847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18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138974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28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121371</xdr:rowOff>
    </xdr:from>
    <xdr:to>
      <xdr:col>36</xdr:col>
      <xdr:colOff>165100</xdr:colOff>
      <xdr:row>37</xdr:row>
      <xdr:rowOff>51521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29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42648</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38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43674</xdr:rowOff>
    </xdr:from>
    <xdr:to>
      <xdr:col>55</xdr:col>
      <xdr:colOff>0</xdr:colOff>
      <xdr:row>57</xdr:row>
      <xdr:rowOff>88974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816324"/>
          <a:ext cx="838200" cy="4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91656</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2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43674</xdr:rowOff>
    </xdr:from>
    <xdr:to>
      <xdr:col>50</xdr:col>
      <xdr:colOff>114300</xdr:colOff>
      <xdr:row>57</xdr:row>
      <xdr:rowOff>98630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816324"/>
          <a:ext cx="889000" cy="5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41553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7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145562</xdr:rowOff>
    </xdr:from>
    <xdr:to>
      <xdr:col>45</xdr:col>
      <xdr:colOff>177800</xdr:colOff>
      <xdr:row>57</xdr:row>
      <xdr:rowOff>98630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575312"/>
          <a:ext cx="889000" cy="29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37552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145562</xdr:rowOff>
    </xdr:from>
    <xdr:to>
      <xdr:col>41</xdr:col>
      <xdr:colOff>50800</xdr:colOff>
      <xdr:row>57</xdr:row>
      <xdr:rowOff>103353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575312"/>
          <a:ext cx="889000" cy="30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138381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7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51853</xdr:rowOff>
    </xdr:from>
    <xdr:to>
      <xdr:col>36</xdr:col>
      <xdr:colOff>165100</xdr:colOff>
      <xdr:row>56</xdr:row>
      <xdr:rowOff>153453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169980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38174</xdr:rowOff>
    </xdr:from>
    <xdr:to>
      <xdr:col>55</xdr:col>
      <xdr:colOff>50800</xdr:colOff>
      <xdr:row>57</xdr:row>
      <xdr:rowOff>139774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1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124551</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2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164324</xdr:rowOff>
    </xdr:from>
    <xdr:to>
      <xdr:col>50</xdr:col>
      <xdr:colOff>165100</xdr:colOff>
      <xdr:row>57</xdr:row>
      <xdr:rowOff>94474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85601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5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47830</xdr:rowOff>
    </xdr:from>
    <xdr:to>
      <xdr:col>46</xdr:col>
      <xdr:colOff>38100</xdr:colOff>
      <xdr:row>57</xdr:row>
      <xdr:rowOff>149430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2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140557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1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94762</xdr:rowOff>
    </xdr:from>
    <xdr:to>
      <xdr:col>41</xdr:col>
      <xdr:colOff>101600</xdr:colOff>
      <xdr:row>56</xdr:row>
      <xdr:rowOff>24912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52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41439</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929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52553</xdr:rowOff>
    </xdr:from>
    <xdr:to>
      <xdr:col>36</xdr:col>
      <xdr:colOff>165100</xdr:colOff>
      <xdr:row>57</xdr:row>
      <xdr:rowOff>154153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2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145280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1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85407</xdr:rowOff>
    </xdr:from>
    <xdr:to>
      <xdr:col>55</xdr:col>
      <xdr:colOff>0</xdr:colOff>
      <xdr:row>77</xdr:row>
      <xdr:rowOff>59080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2944157"/>
          <a:ext cx="838200" cy="3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23722</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85407</xdr:rowOff>
    </xdr:from>
    <xdr:to>
      <xdr:col>50</xdr:col>
      <xdr:colOff>114300</xdr:colOff>
      <xdr:row>77</xdr:row>
      <xdr:rowOff>165779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944157"/>
          <a:ext cx="889000" cy="4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134345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33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165779</xdr:rowOff>
    </xdr:from>
    <xdr:to>
      <xdr:col>45</xdr:col>
      <xdr:colOff>177800</xdr:colOff>
      <xdr:row>78</xdr:row>
      <xdr:rowOff>16808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367429"/>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0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93884</xdr:rowOff>
    </xdr:from>
    <xdr:to>
      <xdr:col>41</xdr:col>
      <xdr:colOff>50800</xdr:colOff>
      <xdr:row>78</xdr:row>
      <xdr:rowOff>16808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295534"/>
          <a:ext cx="889000" cy="9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13137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67526</xdr:rowOff>
    </xdr:from>
    <xdr:to>
      <xdr:col>36</xdr:col>
      <xdr:colOff>165100</xdr:colOff>
      <xdr:row>75</xdr:row>
      <xdr:rowOff>169126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14203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8280</xdr:rowOff>
    </xdr:from>
    <xdr:to>
      <xdr:col>55</xdr:col>
      <xdr:colOff>50800</xdr:colOff>
      <xdr:row>77</xdr:row>
      <xdr:rowOff>109880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31157</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06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34607</xdr:rowOff>
    </xdr:from>
    <xdr:to>
      <xdr:col>50</xdr:col>
      <xdr:colOff>165100</xdr:colOff>
      <xdr:row>75</xdr:row>
      <xdr:rowOff>136207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89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152734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66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114979</xdr:rowOff>
    </xdr:from>
    <xdr:to>
      <xdr:col>46</xdr:col>
      <xdr:colOff>38100</xdr:colOff>
      <xdr:row>78</xdr:row>
      <xdr:rowOff>45129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36256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4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137458</xdr:rowOff>
    </xdr:from>
    <xdr:to>
      <xdr:col>41</xdr:col>
      <xdr:colOff>101600</xdr:colOff>
      <xdr:row>78</xdr:row>
      <xdr:rowOff>67608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3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58735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4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43084</xdr:rowOff>
    </xdr:from>
    <xdr:to>
      <xdr:col>36</xdr:col>
      <xdr:colOff>165100</xdr:colOff>
      <xdr:row>77</xdr:row>
      <xdr:rowOff>144684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4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135811</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33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40734</xdr:rowOff>
    </xdr:from>
    <xdr:to>
      <xdr:col>55</xdr:col>
      <xdr:colOff>0</xdr:colOff>
      <xdr:row>98</xdr:row>
      <xdr:rowOff>44402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842834"/>
          <a:ext cx="838200" cy="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34424</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24138</xdr:rowOff>
    </xdr:from>
    <xdr:to>
      <xdr:col>50</xdr:col>
      <xdr:colOff>114300</xdr:colOff>
      <xdr:row>98</xdr:row>
      <xdr:rowOff>40734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826238"/>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159049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4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129637</xdr:rowOff>
    </xdr:from>
    <xdr:to>
      <xdr:col>45</xdr:col>
      <xdr:colOff>177800</xdr:colOff>
      <xdr:row>98</xdr:row>
      <xdr:rowOff>24138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588837"/>
          <a:ext cx="889000" cy="2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159318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4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129637</xdr:rowOff>
    </xdr:from>
    <xdr:to>
      <xdr:col>41</xdr:col>
      <xdr:colOff>50800</xdr:colOff>
      <xdr:row>98</xdr:row>
      <xdr:rowOff>77319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588837"/>
          <a:ext cx="889000" cy="29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86017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77932</xdr:rowOff>
    </xdr:from>
    <xdr:to>
      <xdr:col>36</xdr:col>
      <xdr:colOff>165100</xdr:colOff>
      <xdr:row>98</xdr:row>
      <xdr:rowOff>8082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24609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165052</xdr:rowOff>
    </xdr:from>
    <xdr:to>
      <xdr:col>55</xdr:col>
      <xdr:colOff>50800</xdr:colOff>
      <xdr:row>98</xdr:row>
      <xdr:rowOff>95202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9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79979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1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161384</xdr:rowOff>
    </xdr:from>
    <xdr:to>
      <xdr:col>50</xdr:col>
      <xdr:colOff>165100</xdr:colOff>
      <xdr:row>98</xdr:row>
      <xdr:rowOff>91534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82661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8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144788</xdr:rowOff>
    </xdr:from>
    <xdr:to>
      <xdr:col>46</xdr:col>
      <xdr:colOff>38100</xdr:colOff>
      <xdr:row>98</xdr:row>
      <xdr:rowOff>74938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66065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6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78837</xdr:rowOff>
    </xdr:from>
    <xdr:to>
      <xdr:col>41</xdr:col>
      <xdr:colOff>101600</xdr:colOff>
      <xdr:row>97</xdr:row>
      <xdr:rowOff>8987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25514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31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26519</xdr:rowOff>
    </xdr:from>
    <xdr:to>
      <xdr:col>36</xdr:col>
      <xdr:colOff>165100</xdr:colOff>
      <xdr:row>98</xdr:row>
      <xdr:rowOff>128119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119246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43434</xdr:rowOff>
    </xdr:from>
    <xdr:to>
      <xdr:col>85</xdr:col>
      <xdr:colOff>127000</xdr:colOff>
      <xdr:row>39</xdr:row>
      <xdr:rowOff>40754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558534"/>
          <a:ext cx="838200" cy="16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126581</xdr:rowOff>
    </xdr:from>
    <xdr:to>
      <xdr:col>81</xdr:col>
      <xdr:colOff>50800</xdr:colOff>
      <xdr:row>38</xdr:row>
      <xdr:rowOff>43434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470231"/>
          <a:ext cx="889000" cy="8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16591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7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63093</xdr:rowOff>
    </xdr:from>
    <xdr:to>
      <xdr:col>76</xdr:col>
      <xdr:colOff>114300</xdr:colOff>
      <xdr:row>37</xdr:row>
      <xdr:rowOff>126581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235293"/>
          <a:ext cx="889000" cy="2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23639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71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63093</xdr:rowOff>
    </xdr:from>
    <xdr:to>
      <xdr:col>71</xdr:col>
      <xdr:colOff>177800</xdr:colOff>
      <xdr:row>37</xdr:row>
      <xdr:rowOff>153111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235293"/>
          <a:ext cx="889000" cy="26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167035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6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51232</xdr:rowOff>
    </xdr:from>
    <xdr:to>
      <xdr:col>67</xdr:col>
      <xdr:colOff>101600</xdr:colOff>
      <xdr:row>38</xdr:row>
      <xdr:rowOff>152832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6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143959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5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161404</xdr:rowOff>
    </xdr:from>
    <xdr:to>
      <xdr:col>85</xdr:col>
      <xdr:colOff>177800</xdr:colOff>
      <xdr:row>39</xdr:row>
      <xdr:rowOff>91554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76331</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1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164084</xdr:rowOff>
    </xdr:from>
    <xdr:to>
      <xdr:col>81</xdr:col>
      <xdr:colOff>101600</xdr:colOff>
      <xdr:row>38</xdr:row>
      <xdr:rowOff>94234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110761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28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75781</xdr:rowOff>
    </xdr:from>
    <xdr:to>
      <xdr:col>76</xdr:col>
      <xdr:colOff>165100</xdr:colOff>
      <xdr:row>38</xdr:row>
      <xdr:rowOff>5931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41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22458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619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12293</xdr:rowOff>
    </xdr:from>
    <xdr:to>
      <xdr:col>72</xdr:col>
      <xdr:colOff>38100</xdr:colOff>
      <xdr:row>36</xdr:row>
      <xdr:rowOff>113893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1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130420</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595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102311</xdr:rowOff>
    </xdr:from>
    <xdr:to>
      <xdr:col>67</xdr:col>
      <xdr:colOff>101600</xdr:colOff>
      <xdr:row>38</xdr:row>
      <xdr:rowOff>32462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4459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48988</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22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147625</xdr:rowOff>
    </xdr:from>
    <xdr:to>
      <xdr:col>85</xdr:col>
      <xdr:colOff>127000</xdr:colOff>
      <xdr:row>75</xdr:row>
      <xdr:rowOff>150864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06375"/>
          <a:ext cx="838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134459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5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149250</xdr:rowOff>
    </xdr:from>
    <xdr:to>
      <xdr:col>81</xdr:col>
      <xdr:colOff>50800</xdr:colOff>
      <xdr:row>75</xdr:row>
      <xdr:rowOff>150864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008000"/>
          <a:ext cx="889000" cy="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35018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149250</xdr:rowOff>
    </xdr:from>
    <xdr:to>
      <xdr:col>76</xdr:col>
      <xdr:colOff>114300</xdr:colOff>
      <xdr:row>76</xdr:row>
      <xdr:rowOff>20638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08000"/>
          <a:ext cx="889000" cy="4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59008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142278</xdr:rowOff>
    </xdr:from>
    <xdr:to>
      <xdr:col>71</xdr:col>
      <xdr:colOff>177800</xdr:colOff>
      <xdr:row>76</xdr:row>
      <xdr:rowOff>20638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001028"/>
          <a:ext cx="889000" cy="4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86351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148069</xdr:rowOff>
    </xdr:from>
    <xdr:to>
      <xdr:col>67</xdr:col>
      <xdr:colOff>101600</xdr:colOff>
      <xdr:row>75</xdr:row>
      <xdr:rowOff>78219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94746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96825</xdr:rowOff>
    </xdr:from>
    <xdr:to>
      <xdr:col>85</xdr:col>
      <xdr:colOff>177800</xdr:colOff>
      <xdr:row>76</xdr:row>
      <xdr:rowOff>26975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75252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3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100064</xdr:rowOff>
    </xdr:from>
    <xdr:to>
      <xdr:col>81</xdr:col>
      <xdr:colOff>101600</xdr:colOff>
      <xdr:row>76</xdr:row>
      <xdr:rowOff>30214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21341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0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98451</xdr:rowOff>
    </xdr:from>
    <xdr:to>
      <xdr:col>76</xdr:col>
      <xdr:colOff>165100</xdr:colOff>
      <xdr:row>76</xdr:row>
      <xdr:rowOff>28600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572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19727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04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141288</xdr:rowOff>
    </xdr:from>
    <xdr:to>
      <xdr:col>72</xdr:col>
      <xdr:colOff>38100</xdr:colOff>
      <xdr:row>76</xdr:row>
      <xdr:rowOff>71438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62565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09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91478</xdr:rowOff>
    </xdr:from>
    <xdr:to>
      <xdr:col>67</xdr:col>
      <xdr:colOff>101600</xdr:colOff>
      <xdr:row>76</xdr:row>
      <xdr:rowOff>21628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12755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04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23588</xdr:rowOff>
    </xdr:from>
    <xdr:to>
      <xdr:col>85</xdr:col>
      <xdr:colOff>127000</xdr:colOff>
      <xdr:row>99</xdr:row>
      <xdr:rowOff>50220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997138"/>
          <a:ext cx="8382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124530</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12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53958</xdr:rowOff>
    </xdr:from>
    <xdr:to>
      <xdr:col>81</xdr:col>
      <xdr:colOff>50800</xdr:colOff>
      <xdr:row>99</xdr:row>
      <xdr:rowOff>23588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56058"/>
          <a:ext cx="889000" cy="14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128503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24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53958</xdr:rowOff>
    </xdr:from>
    <xdr:to>
      <xdr:col>76</xdr:col>
      <xdr:colOff>114300</xdr:colOff>
      <xdr:row>98</xdr:row>
      <xdr:rowOff>96152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56058"/>
          <a:ext cx="889000" cy="4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56658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96152</xdr:rowOff>
    </xdr:from>
    <xdr:to>
      <xdr:col>71</xdr:col>
      <xdr:colOff>177800</xdr:colOff>
      <xdr:row>98</xdr:row>
      <xdr:rowOff>107403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98252"/>
          <a:ext cx="8890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26564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141168</xdr:rowOff>
    </xdr:from>
    <xdr:to>
      <xdr:col>67</xdr:col>
      <xdr:colOff>101600</xdr:colOff>
      <xdr:row>98</xdr:row>
      <xdr:rowOff>71318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87845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170870</xdr:rowOff>
    </xdr:from>
    <xdr:to>
      <xdr:col>85</xdr:col>
      <xdr:colOff>177800</xdr:colOff>
      <xdr:row>99</xdr:row>
      <xdr:rowOff>101020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7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85797</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8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144238</xdr:rowOff>
    </xdr:from>
    <xdr:to>
      <xdr:col>81</xdr:col>
      <xdr:colOff>101600</xdr:colOff>
      <xdr:row>99</xdr:row>
      <xdr:rowOff>74388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4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65515</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703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3158</xdr:rowOff>
    </xdr:from>
    <xdr:to>
      <xdr:col>76</xdr:col>
      <xdr:colOff>165100</xdr:colOff>
      <xdr:row>98</xdr:row>
      <xdr:rowOff>104758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0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95885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9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45352</xdr:rowOff>
    </xdr:from>
    <xdr:to>
      <xdr:col>72</xdr:col>
      <xdr:colOff>38100</xdr:colOff>
      <xdr:row>98</xdr:row>
      <xdr:rowOff>146952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138079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94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56603</xdr:rowOff>
    </xdr:from>
    <xdr:to>
      <xdr:col>67</xdr:col>
      <xdr:colOff>101600</xdr:colOff>
      <xdr:row>98</xdr:row>
      <xdr:rowOff>158203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5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149330</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5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28372</xdr:rowOff>
    </xdr:from>
    <xdr:to>
      <xdr:col>116</xdr:col>
      <xdr:colOff>63500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372022"/>
          <a:ext cx="838200" cy="1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135780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136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28372</xdr:rowOff>
    </xdr:from>
    <xdr:to>
      <xdr:col>111</xdr:col>
      <xdr:colOff>177800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372022"/>
          <a:ext cx="889000" cy="1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80268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61180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21513</xdr:rowOff>
    </xdr:from>
    <xdr:to>
      <xdr:col>102</xdr:col>
      <xdr:colOff>114300</xdr:colOff>
      <xdr:row>38</xdr:row>
      <xdr:rowOff>25400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536613"/>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34148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154737</xdr:rowOff>
    </xdr:from>
    <xdr:to>
      <xdr:col>98</xdr:col>
      <xdr:colOff>38100</xdr:colOff>
      <xdr:row>37</xdr:row>
      <xdr:rowOff>84887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101414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149022</xdr:rowOff>
    </xdr:from>
    <xdr:to>
      <xdr:col>112</xdr:col>
      <xdr:colOff>38100</xdr:colOff>
      <xdr:row>37</xdr:row>
      <xdr:rowOff>79172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3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70299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4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142164</xdr:rowOff>
    </xdr:from>
    <xdr:to>
      <xdr:col>98</xdr:col>
      <xdr:colOff>38100</xdr:colOff>
      <xdr:row>38</xdr:row>
      <xdr:rowOff>72313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485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63440</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99333" y="65785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91191</xdr:rowOff>
    </xdr:from>
    <xdr:to>
      <xdr:col>116</xdr:col>
      <xdr:colOff>63500</xdr:colOff>
      <xdr:row>58</xdr:row>
      <xdr:rowOff>94345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35291"/>
          <a:ext cx="8382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136831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3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91191</xdr:rowOff>
    </xdr:from>
    <xdr:to>
      <xdr:col>111</xdr:col>
      <xdr:colOff>177800</xdr:colOff>
      <xdr:row>58</xdr:row>
      <xdr:rowOff>93706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35291"/>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55785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93706</xdr:rowOff>
    </xdr:from>
    <xdr:to>
      <xdr:col>107</xdr:col>
      <xdr:colOff>50800</xdr:colOff>
      <xdr:row>58</xdr:row>
      <xdr:rowOff>94848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3780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44264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93614</xdr:rowOff>
    </xdr:from>
    <xdr:to>
      <xdr:col>102</xdr:col>
      <xdr:colOff>114300</xdr:colOff>
      <xdr:row>58</xdr:row>
      <xdr:rowOff>94848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37714"/>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76679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152908</xdr:rowOff>
    </xdr:from>
    <xdr:to>
      <xdr:col>98</xdr:col>
      <xdr:colOff>38100</xdr:colOff>
      <xdr:row>58</xdr:row>
      <xdr:rowOff>83058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99585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43545</xdr:rowOff>
    </xdr:from>
    <xdr:to>
      <xdr:col>116</xdr:col>
      <xdr:colOff>114300</xdr:colOff>
      <xdr:row>58</xdr:row>
      <xdr:rowOff>145145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129922</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02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40391</xdr:rowOff>
    </xdr:from>
    <xdr:to>
      <xdr:col>112</xdr:col>
      <xdr:colOff>38100</xdr:colOff>
      <xdr:row>58</xdr:row>
      <xdr:rowOff>141991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133118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0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42906</xdr:rowOff>
    </xdr:from>
    <xdr:to>
      <xdr:col>107</xdr:col>
      <xdr:colOff>101600</xdr:colOff>
      <xdr:row>58</xdr:row>
      <xdr:rowOff>144506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8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135633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07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44048</xdr:rowOff>
    </xdr:from>
    <xdr:to>
      <xdr:col>102</xdr:col>
      <xdr:colOff>165100</xdr:colOff>
      <xdr:row>58</xdr:row>
      <xdr:rowOff>145648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8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136775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080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42814</xdr:rowOff>
    </xdr:from>
    <xdr:to>
      <xdr:col>98</xdr:col>
      <xdr:colOff>38100</xdr:colOff>
      <xdr:row>58</xdr:row>
      <xdr:rowOff>144414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135541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0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83617</xdr:rowOff>
    </xdr:from>
    <xdr:to>
      <xdr:col>116</xdr:col>
      <xdr:colOff>63500</xdr:colOff>
      <xdr:row>77</xdr:row>
      <xdr:rowOff>86494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285267"/>
          <a:ext cx="8382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38168</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25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54470</xdr:rowOff>
    </xdr:from>
    <xdr:to>
      <xdr:col>111</xdr:col>
      <xdr:colOff>177800</xdr:colOff>
      <xdr:row>77</xdr:row>
      <xdr:rowOff>83617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913220"/>
          <a:ext cx="889000" cy="37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106881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2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54470</xdr:rowOff>
    </xdr:from>
    <xdr:to>
      <xdr:col>107</xdr:col>
      <xdr:colOff>50800</xdr:colOff>
      <xdr:row>75</xdr:row>
      <xdr:rowOff>94856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13220"/>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91279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0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57633</xdr:rowOff>
    </xdr:from>
    <xdr:to>
      <xdr:col>102</xdr:col>
      <xdr:colOff>114300</xdr:colOff>
      <xdr:row>75</xdr:row>
      <xdr:rowOff>94856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744933"/>
          <a:ext cx="889000" cy="20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145743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163843</xdr:rowOff>
    </xdr:from>
    <xdr:to>
      <xdr:col>98</xdr:col>
      <xdr:colOff>38100</xdr:colOff>
      <xdr:row>75</xdr:row>
      <xdr:rowOff>93993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85120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35694</xdr:rowOff>
    </xdr:from>
    <xdr:to>
      <xdr:col>116</xdr:col>
      <xdr:colOff>114300</xdr:colOff>
      <xdr:row>77</xdr:row>
      <xdr:rowOff>137294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3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14121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21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32817</xdr:rowOff>
    </xdr:from>
    <xdr:to>
      <xdr:col>112</xdr:col>
      <xdr:colOff>38100</xdr:colOff>
      <xdr:row>77</xdr:row>
      <xdr:rowOff>134417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125544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2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3670</xdr:rowOff>
    </xdr:from>
    <xdr:to>
      <xdr:col>107</xdr:col>
      <xdr:colOff>101600</xdr:colOff>
      <xdr:row>75</xdr:row>
      <xdr:rowOff>105270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96397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95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44056</xdr:rowOff>
    </xdr:from>
    <xdr:to>
      <xdr:col>102</xdr:col>
      <xdr:colOff>165100</xdr:colOff>
      <xdr:row>75</xdr:row>
      <xdr:rowOff>145656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136783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99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6833</xdr:rowOff>
    </xdr:from>
    <xdr:to>
      <xdr:col>98</xdr:col>
      <xdr:colOff>38100</xdr:colOff>
      <xdr:row>74</xdr:row>
      <xdr:rowOff>108433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9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124960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6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人件費については、類似団体平均よりも低い数値で推移している。今後も、超過勤務手当の抑制や定員適正化計画に基づいた職員採用、行財政改革への取り組みを通じ人件費の抑制に努める。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維持補修費、普通建設事業費共に類似団体と比較し低いことから、今後急激に増加しないよう計画的に設備等の更新を実施し、公共施設数についても今後検討を行い、維持管理費の抑制に努める。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補助費等と繰出金については、下水道事業会計の企業会計への移行が影響しているが、今後は補助費等について、白河地方広域市町村圏整備組合への負担金の増加が見込まれる。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積立金については、類似団体平均を下回っている。基金の残高も減少傾向にあることから今後は「第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次矢吹町行財政改革大綱」の計画の基、着実に基金の積立てを行い、強固な財政基盤の確立に努める。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16,944
16,662
60.40
8,537,910
8,292,795
175,343
5,047,471
7,475,260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108077</xdr:rowOff>
    </xdr:from>
    <xdr:to>
      <xdr:col>24</xdr:col>
      <xdr:colOff>63500</xdr:colOff>
      <xdr:row>34</xdr:row>
      <xdr:rowOff>117602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37377"/>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5986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108077</xdr:rowOff>
    </xdr:from>
    <xdr:to>
      <xdr:col>19</xdr:col>
      <xdr:colOff>177800</xdr:colOff>
      <xdr:row>35</xdr:row>
      <xdr:rowOff>31877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37377"/>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4843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31877</xdr:rowOff>
    </xdr:from>
    <xdr:to>
      <xdr:col>15</xdr:col>
      <xdr:colOff>50800</xdr:colOff>
      <xdr:row>35</xdr:row>
      <xdr:rowOff>101600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32627"/>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50944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85979</xdr:rowOff>
    </xdr:from>
    <xdr:to>
      <xdr:col>10</xdr:col>
      <xdr:colOff>114300</xdr:colOff>
      <xdr:row>35</xdr:row>
      <xdr:rowOff>101600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672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5080</xdr:rowOff>
    </xdr:from>
    <xdr:to>
      <xdr:col>6</xdr:col>
      <xdr:colOff>38100</xdr:colOff>
      <xdr:row>35</xdr:row>
      <xdr:rowOff>106680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123207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66802</xdr:rowOff>
    </xdr:from>
    <xdr:to>
      <xdr:col>24</xdr:col>
      <xdr:colOff>114300</xdr:colOff>
      <xdr:row>34</xdr:row>
      <xdr:rowOff>168402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89679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57277</xdr:rowOff>
    </xdr:from>
    <xdr:to>
      <xdr:col>20</xdr:col>
      <xdr:colOff>38100</xdr:colOff>
      <xdr:row>34</xdr:row>
      <xdr:rowOff>158877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3954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6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152527</xdr:rowOff>
    </xdr:from>
    <xdr:to>
      <xdr:col>15</xdr:col>
      <xdr:colOff>101600</xdr:colOff>
      <xdr:row>35</xdr:row>
      <xdr:rowOff>82677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99204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50800</xdr:rowOff>
    </xdr:from>
    <xdr:to>
      <xdr:col>10</xdr:col>
      <xdr:colOff>165100</xdr:colOff>
      <xdr:row>35</xdr:row>
      <xdr:rowOff>152400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168927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35179</xdr:rowOff>
    </xdr:from>
    <xdr:to>
      <xdr:col>6</xdr:col>
      <xdr:colOff>38100</xdr:colOff>
      <xdr:row>35</xdr:row>
      <xdr:rowOff>136779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127906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2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12303</xdr:rowOff>
    </xdr:from>
    <xdr:to>
      <xdr:col>24</xdr:col>
      <xdr:colOff>62865</xdr:colOff>
      <xdr:row>58</xdr:row>
      <xdr:rowOff>113144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756253"/>
          <a:ext cx="1270" cy="13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116971</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113144</xdr:rowOff>
    </xdr:from>
    <xdr:to>
      <xdr:col>24</xdr:col>
      <xdr:colOff>152400</xdr:colOff>
      <xdr:row>58</xdr:row>
      <xdr:rowOff>113144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130430</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53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12303</xdr:rowOff>
    </xdr:from>
    <xdr:to>
      <xdr:col>24</xdr:col>
      <xdr:colOff>152400</xdr:colOff>
      <xdr:row>51</xdr:row>
      <xdr:rowOff>12303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75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105839</xdr:rowOff>
    </xdr:from>
    <xdr:to>
      <xdr:col>24</xdr:col>
      <xdr:colOff>63500</xdr:colOff>
      <xdr:row>57</xdr:row>
      <xdr:rowOff>130299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878489"/>
          <a:ext cx="8382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75696</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3339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52819</xdr:rowOff>
    </xdr:from>
    <xdr:to>
      <xdr:col>24</xdr:col>
      <xdr:colOff>114300</xdr:colOff>
      <xdr:row>55</xdr:row>
      <xdr:rowOff>154419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4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105839</xdr:rowOff>
    </xdr:from>
    <xdr:to>
      <xdr:col>19</xdr:col>
      <xdr:colOff>177800</xdr:colOff>
      <xdr:row>57</xdr:row>
      <xdr:rowOff>170075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878489"/>
          <a:ext cx="889000" cy="6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2470</xdr:rowOff>
    </xdr:from>
    <xdr:to>
      <xdr:col>20</xdr:col>
      <xdr:colOff>38100</xdr:colOff>
      <xdr:row>55</xdr:row>
      <xdr:rowOff>104070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4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120597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2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132814</xdr:rowOff>
    </xdr:from>
    <xdr:to>
      <xdr:col>15</xdr:col>
      <xdr:colOff>50800</xdr:colOff>
      <xdr:row>57</xdr:row>
      <xdr:rowOff>170075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048214"/>
          <a:ext cx="889000" cy="89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142831</xdr:rowOff>
    </xdr:from>
    <xdr:to>
      <xdr:col>15</xdr:col>
      <xdr:colOff>101600</xdr:colOff>
      <xdr:row>55</xdr:row>
      <xdr:rowOff>72981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40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89508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17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132814</xdr:rowOff>
    </xdr:from>
    <xdr:to>
      <xdr:col>10</xdr:col>
      <xdr:colOff>114300</xdr:colOff>
      <xdr:row>57</xdr:row>
      <xdr:rowOff>89913</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048214"/>
          <a:ext cx="889000" cy="81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57344</xdr:rowOff>
    </xdr:from>
    <xdr:to>
      <xdr:col>10</xdr:col>
      <xdr:colOff>165100</xdr:colOff>
      <xdr:row>50</xdr:row>
      <xdr:rowOff>158944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4021</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0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14910</xdr:rowOff>
    </xdr:from>
    <xdr:to>
      <xdr:col>6</xdr:col>
      <xdr:colOff>38100</xdr:colOff>
      <xdr:row>56</xdr:row>
      <xdr:rowOff>116510</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6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133037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3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79499</xdr:rowOff>
    </xdr:from>
    <xdr:to>
      <xdr:col>24</xdr:col>
      <xdr:colOff>114300</xdr:colOff>
      <xdr:row>58</xdr:row>
      <xdr:rowOff>9649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85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57926</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83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55039</xdr:rowOff>
    </xdr:from>
    <xdr:to>
      <xdr:col>20</xdr:col>
      <xdr:colOff>38100</xdr:colOff>
      <xdr:row>57</xdr:row>
      <xdr:rowOff>156639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2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147766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92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119275</xdr:rowOff>
    </xdr:from>
    <xdr:to>
      <xdr:col>15</xdr:col>
      <xdr:colOff>101600</xdr:colOff>
      <xdr:row>58</xdr:row>
      <xdr:rowOff>49425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40552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98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82014</xdr:rowOff>
    </xdr:from>
    <xdr:to>
      <xdr:col>10</xdr:col>
      <xdr:colOff>165100</xdr:colOff>
      <xdr:row>53</xdr:row>
      <xdr:rowOff>12164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9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3291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909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39113</xdr:rowOff>
    </xdr:from>
    <xdr:to>
      <xdr:col>6</xdr:col>
      <xdr:colOff>38100</xdr:colOff>
      <xdr:row>57</xdr:row>
      <xdr:rowOff>140713</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81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131840</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90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42393</xdr:rowOff>
    </xdr:from>
    <xdr:to>
      <xdr:col>24</xdr:col>
      <xdr:colOff>63500</xdr:colOff>
      <xdr:row>76</xdr:row>
      <xdr:rowOff>155308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3797300" y="13072593"/>
          <a:ext cx="838200" cy="1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120413</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36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42393</xdr:rowOff>
    </xdr:from>
    <xdr:to>
      <xdr:col>19</xdr:col>
      <xdr:colOff>177800</xdr:colOff>
      <xdr:row>76</xdr:row>
      <xdr:rowOff>127584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072593"/>
          <a:ext cx="889000" cy="8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165409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8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127584</xdr:rowOff>
    </xdr:from>
    <xdr:to>
      <xdr:col>15</xdr:col>
      <xdr:colOff>50800</xdr:colOff>
      <xdr:row>78</xdr:row>
      <xdr:rowOff>30341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157784"/>
          <a:ext cx="889000" cy="24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65320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30341</xdr:rowOff>
    </xdr:from>
    <xdr:to>
      <xdr:col>10</xdr:col>
      <xdr:colOff>114300</xdr:colOff>
      <xdr:row>79</xdr:row>
      <xdr:rowOff>54432</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03441"/>
          <a:ext cx="889000" cy="19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111091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6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55829</xdr:rowOff>
    </xdr:from>
    <xdr:to>
      <xdr:col>6</xdr:col>
      <xdr:colOff>38100</xdr:colOff>
      <xdr:row>77</xdr:row>
      <xdr:rowOff>157429</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2506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104508</xdr:rowOff>
    </xdr:from>
    <xdr:to>
      <xdr:col>24</xdr:col>
      <xdr:colOff>114300</xdr:colOff>
      <xdr:row>77</xdr:row>
      <xdr:rowOff>34658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13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19435</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04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163043</xdr:rowOff>
    </xdr:from>
    <xdr:to>
      <xdr:col>20</xdr:col>
      <xdr:colOff>38100</xdr:colOff>
      <xdr:row>76</xdr:row>
      <xdr:rowOff>93193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84320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11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76784</xdr:rowOff>
    </xdr:from>
    <xdr:to>
      <xdr:col>15</xdr:col>
      <xdr:colOff>101600</xdr:colOff>
      <xdr:row>77</xdr:row>
      <xdr:rowOff>6934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10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169511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9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150991</xdr:rowOff>
    </xdr:from>
    <xdr:to>
      <xdr:col>10</xdr:col>
      <xdr:colOff>165100</xdr:colOff>
      <xdr:row>78</xdr:row>
      <xdr:rowOff>81141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3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72268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44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3632</xdr:rowOff>
    </xdr:from>
    <xdr:to>
      <xdr:col>6</xdr:col>
      <xdr:colOff>38100</xdr:colOff>
      <xdr:row>79</xdr:row>
      <xdr:rowOff>105232</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4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96359</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64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93180</xdr:rowOff>
    </xdr:from>
    <xdr:to>
      <xdr:col>24</xdr:col>
      <xdr:colOff>63500</xdr:colOff>
      <xdr:row>97</xdr:row>
      <xdr:rowOff>96250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723830"/>
          <a:ext cx="8382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35393</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23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96250</xdr:rowOff>
    </xdr:from>
    <xdr:to>
      <xdr:col>19</xdr:col>
      <xdr:colOff>177800</xdr:colOff>
      <xdr:row>97</xdr:row>
      <xdr:rowOff>123143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726900"/>
          <a:ext cx="889000" cy="2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164099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2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123143</xdr:rowOff>
    </xdr:from>
    <xdr:to>
      <xdr:col>15</xdr:col>
      <xdr:colOff>50800</xdr:colOff>
      <xdr:row>98</xdr:row>
      <xdr:rowOff>91139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753793"/>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127213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24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54138</xdr:rowOff>
    </xdr:from>
    <xdr:to>
      <xdr:col>10</xdr:col>
      <xdr:colOff>114300</xdr:colOff>
      <xdr:row>98</xdr:row>
      <xdr:rowOff>91139</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856238"/>
          <a:ext cx="889000" cy="3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59248</xdr:rowOff>
    </xdr:from>
    <xdr:to>
      <xdr:col>10</xdr:col>
      <xdr:colOff>165100</xdr:colOff>
      <xdr:row>96</xdr:row>
      <xdr:rowOff>160848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2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10294</xdr:rowOff>
    </xdr:from>
    <xdr:to>
      <xdr:col>6</xdr:col>
      <xdr:colOff>38100</xdr:colOff>
      <xdr:row>97</xdr:row>
      <xdr:rowOff>111894</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128421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4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42380</xdr:rowOff>
    </xdr:from>
    <xdr:to>
      <xdr:col>24</xdr:col>
      <xdr:colOff>114300</xdr:colOff>
      <xdr:row>97</xdr:row>
      <xdr:rowOff>143980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20807</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6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45450</xdr:rowOff>
    </xdr:from>
    <xdr:to>
      <xdr:col>20</xdr:col>
      <xdr:colOff>38100</xdr:colOff>
      <xdr:row>97</xdr:row>
      <xdr:rowOff>147050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67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138177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76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72343</xdr:rowOff>
    </xdr:from>
    <xdr:to>
      <xdr:col>15</xdr:col>
      <xdr:colOff>101600</xdr:colOff>
      <xdr:row>98</xdr:row>
      <xdr:rowOff>2493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70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165070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79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40339</xdr:rowOff>
    </xdr:from>
    <xdr:to>
      <xdr:col>10</xdr:col>
      <xdr:colOff>165100</xdr:colOff>
      <xdr:row>98</xdr:row>
      <xdr:rowOff>141939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8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133066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93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3338</xdr:rowOff>
    </xdr:from>
    <xdr:to>
      <xdr:col>6</xdr:col>
      <xdr:colOff>38100</xdr:colOff>
      <xdr:row>98</xdr:row>
      <xdr:rowOff>104938</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80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96065</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89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72034</xdr:rowOff>
    </xdr:from>
    <xdr:to>
      <xdr:col>55</xdr:col>
      <xdr:colOff>0</xdr:colOff>
      <xdr:row>38</xdr:row>
      <xdr:rowOff>88494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87134"/>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44111</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6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88494</xdr:rowOff>
    </xdr:from>
    <xdr:to>
      <xdr:col>50</xdr:col>
      <xdr:colOff>114300</xdr:colOff>
      <xdr:row>38</xdr:row>
      <xdr:rowOff>88951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035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120159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88951</xdr:rowOff>
    </xdr:from>
    <xdr:to>
      <xdr:col>45</xdr:col>
      <xdr:colOff>177800</xdr:colOff>
      <xdr:row>38</xdr:row>
      <xdr:rowOff>107696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04051"/>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23690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107696</xdr:rowOff>
    </xdr:from>
    <xdr:to>
      <xdr:col>41</xdr:col>
      <xdr:colOff>50800</xdr:colOff>
      <xdr:row>38</xdr:row>
      <xdr:rowOff>108153</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2279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22149</xdr:rowOff>
    </xdr:from>
    <xdr:to>
      <xdr:col>41</xdr:col>
      <xdr:colOff>101600</xdr:colOff>
      <xdr:row>37</xdr:row>
      <xdr:rowOff>123749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140276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91643</xdr:rowOff>
    </xdr:from>
    <xdr:to>
      <xdr:col>36</xdr:col>
      <xdr:colOff>165100</xdr:colOff>
      <xdr:row>38</xdr:row>
      <xdr:rowOff>21793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38320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21234</xdr:rowOff>
    </xdr:from>
    <xdr:to>
      <xdr:col>55</xdr:col>
      <xdr:colOff>50800</xdr:colOff>
      <xdr:row>38</xdr:row>
      <xdr:rowOff>122834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3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107611</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51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37694</xdr:rowOff>
    </xdr:from>
    <xdr:to>
      <xdr:col>50</xdr:col>
      <xdr:colOff>165100</xdr:colOff>
      <xdr:row>38</xdr:row>
      <xdr:rowOff>139294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130421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38151</xdr:rowOff>
    </xdr:from>
    <xdr:to>
      <xdr:col>46</xdr:col>
      <xdr:colOff>38100</xdr:colOff>
      <xdr:row>38</xdr:row>
      <xdr:rowOff>139751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130878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45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56896</xdr:rowOff>
    </xdr:from>
    <xdr:to>
      <xdr:col>41</xdr:col>
      <xdr:colOff>101600</xdr:colOff>
      <xdr:row>38</xdr:row>
      <xdr:rowOff>158496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149623</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04333" y="6664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57353</xdr:rowOff>
    </xdr:from>
    <xdr:to>
      <xdr:col>36</xdr:col>
      <xdr:colOff>165100</xdr:colOff>
      <xdr:row>38</xdr:row>
      <xdr:rowOff>158953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150080</xdr:rowOff>
    </xdr:from>
    <xdr:ext cx="313932"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15333" y="66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19146</xdr:rowOff>
    </xdr:from>
    <xdr:to>
      <xdr:col>55</xdr:col>
      <xdr:colOff>0</xdr:colOff>
      <xdr:row>56</xdr:row>
      <xdr:rowOff>92053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620346"/>
          <a:ext cx="838200" cy="7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141263</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571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8598</xdr:rowOff>
    </xdr:from>
    <xdr:to>
      <xdr:col>50</xdr:col>
      <xdr:colOff>114300</xdr:colOff>
      <xdr:row>56</xdr:row>
      <xdr:rowOff>92053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609798"/>
          <a:ext cx="889000" cy="8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69655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72916</xdr:rowOff>
    </xdr:from>
    <xdr:to>
      <xdr:col>45</xdr:col>
      <xdr:colOff>177800</xdr:colOff>
      <xdr:row>56</xdr:row>
      <xdr:rowOff>8598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9502666"/>
          <a:ext cx="889000" cy="10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81467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72916</xdr:rowOff>
    </xdr:from>
    <xdr:to>
      <xdr:col>41</xdr:col>
      <xdr:colOff>50800</xdr:colOff>
      <xdr:row>55</xdr:row>
      <xdr:rowOff>84183</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502666"/>
          <a:ext cx="8890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72944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37155</xdr:rowOff>
    </xdr:from>
    <xdr:to>
      <xdr:col>36</xdr:col>
      <xdr:colOff>165100</xdr:colOff>
      <xdr:row>56</xdr:row>
      <xdr:rowOff>138755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129882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7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139796</xdr:rowOff>
    </xdr:from>
    <xdr:to>
      <xdr:col>55</xdr:col>
      <xdr:colOff>50800</xdr:colOff>
      <xdr:row>56</xdr:row>
      <xdr:rowOff>69946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5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162673</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4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41253</xdr:rowOff>
    </xdr:from>
    <xdr:to>
      <xdr:col>50</xdr:col>
      <xdr:colOff>165100</xdr:colOff>
      <xdr:row>56</xdr:row>
      <xdr:rowOff>142853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64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133980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73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129248</xdr:rowOff>
    </xdr:from>
    <xdr:to>
      <xdr:col>46</xdr:col>
      <xdr:colOff>38100</xdr:colOff>
      <xdr:row>56</xdr:row>
      <xdr:rowOff>59398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55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75925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33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22116</xdr:rowOff>
    </xdr:from>
    <xdr:to>
      <xdr:col>41</xdr:col>
      <xdr:colOff>101600</xdr:colOff>
      <xdr:row>55</xdr:row>
      <xdr:rowOff>123716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45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140243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22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33383</xdr:rowOff>
    </xdr:from>
    <xdr:to>
      <xdr:col>36</xdr:col>
      <xdr:colOff>165100</xdr:colOff>
      <xdr:row>55</xdr:row>
      <xdr:rowOff>134983</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46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151510</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2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26282</xdr:rowOff>
    </xdr:from>
    <xdr:to>
      <xdr:col>55</xdr:col>
      <xdr:colOff>0</xdr:colOff>
      <xdr:row>78</xdr:row>
      <xdr:rowOff>4466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3227932"/>
          <a:ext cx="838200" cy="14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4106</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286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26282</xdr:rowOff>
    </xdr:from>
    <xdr:to>
      <xdr:col>50</xdr:col>
      <xdr:colOff>114300</xdr:colOff>
      <xdr:row>77</xdr:row>
      <xdr:rowOff>36601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3227932"/>
          <a:ext cx="8890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14317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2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148779</xdr:rowOff>
    </xdr:from>
    <xdr:to>
      <xdr:col>45</xdr:col>
      <xdr:colOff>177800</xdr:colOff>
      <xdr:row>77</xdr:row>
      <xdr:rowOff>36601</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3007529"/>
          <a:ext cx="889000" cy="23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39659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148779</xdr:rowOff>
    </xdr:from>
    <xdr:to>
      <xdr:col>41</xdr:col>
      <xdr:colOff>50800</xdr:colOff>
      <xdr:row>78</xdr:row>
      <xdr:rowOff>18183</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3007529"/>
          <a:ext cx="889000" cy="38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150792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81029</xdr:rowOff>
    </xdr:from>
    <xdr:to>
      <xdr:col>36</xdr:col>
      <xdr:colOff>165100</xdr:colOff>
      <xdr:row>77</xdr:row>
      <xdr:rowOff>11179</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27707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125116</xdr:rowOff>
    </xdr:from>
    <xdr:to>
      <xdr:col>55</xdr:col>
      <xdr:colOff>50800</xdr:colOff>
      <xdr:row>78</xdr:row>
      <xdr:rowOff>55266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32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103543</xdr:rowOff>
    </xdr:from>
    <xdr:ext cx="469744"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30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146932</xdr:rowOff>
    </xdr:from>
    <xdr:to>
      <xdr:col>50</xdr:col>
      <xdr:colOff>165100</xdr:colOff>
      <xdr:row>77</xdr:row>
      <xdr:rowOff>77082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1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68209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326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157251</xdr:rowOff>
    </xdr:from>
    <xdr:to>
      <xdr:col>46</xdr:col>
      <xdr:colOff>38100</xdr:colOff>
      <xdr:row>77</xdr:row>
      <xdr:rowOff>87401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1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78528</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32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97979</xdr:rowOff>
    </xdr:from>
    <xdr:to>
      <xdr:col>41</xdr:col>
      <xdr:colOff>101600</xdr:colOff>
      <xdr:row>76</xdr:row>
      <xdr:rowOff>28129</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29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19256</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304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138833</xdr:rowOff>
    </xdr:from>
    <xdr:to>
      <xdr:col>36</xdr:col>
      <xdr:colOff>165100</xdr:colOff>
      <xdr:row>78</xdr:row>
      <xdr:rowOff>68983</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34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60110</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37428" y="1343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土木費グラフ枠">
          <a:extLst>
            <a:ext uri="{FF2B5EF4-FFF2-40B4-BE49-F238E27FC236}">
              <a16:creationId xmlns:a16="http://schemas.microsoft.com/office/drawing/2014/main" id="{00000000-0008-0000-07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78386</xdr:rowOff>
    </xdr:from>
    <xdr:to>
      <xdr:col>54</xdr:col>
      <xdr:colOff>189865</xdr:colOff>
      <xdr:row>98</xdr:row>
      <xdr:rowOff>31784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10475595" y="15680336"/>
          <a:ext cx="1270" cy="115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35611</xdr:rowOff>
    </xdr:from>
    <xdr:ext cx="534377" cy="259045"/>
    <xdr:sp macro="" textlink="">
      <xdr:nvSpPr>
        <xdr:cNvPr id="470" name="土木費最小値テキスト">
          <a:extLst>
            <a:ext uri="{FF2B5EF4-FFF2-40B4-BE49-F238E27FC236}">
              <a16:creationId xmlns:a16="http://schemas.microsoft.com/office/drawing/2014/main" id="{00000000-0008-0000-0700-0000D6010000}"/>
            </a:ext>
          </a:extLst>
        </xdr:cNvPr>
        <xdr:cNvSpPr txBox="1"/>
      </xdr:nvSpPr>
      <xdr:spPr>
        <a:xfrm>
          <a:off x="10528300" y="1683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31784</xdr:rowOff>
    </xdr:from>
    <xdr:to>
      <xdr:col>55</xdr:col>
      <xdr:colOff>88900</xdr:colOff>
      <xdr:row>98</xdr:row>
      <xdr:rowOff>31784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683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25063</xdr:rowOff>
    </xdr:from>
    <xdr:ext cx="599010" cy="259045"/>
    <xdr:sp macro="" textlink="">
      <xdr:nvSpPr>
        <xdr:cNvPr id="472" name="土木費最大値テキスト">
          <a:extLst>
            <a:ext uri="{FF2B5EF4-FFF2-40B4-BE49-F238E27FC236}">
              <a16:creationId xmlns:a16="http://schemas.microsoft.com/office/drawing/2014/main" id="{00000000-0008-0000-0700-0000D8010000}"/>
            </a:ext>
          </a:extLst>
        </xdr:cNvPr>
        <xdr:cNvSpPr txBox="1"/>
      </xdr:nvSpPr>
      <xdr:spPr>
        <a:xfrm>
          <a:off x="10528300" y="1545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78386</xdr:rowOff>
    </xdr:from>
    <xdr:to>
      <xdr:col>55</xdr:col>
      <xdr:colOff>88900</xdr:colOff>
      <xdr:row>91</xdr:row>
      <xdr:rowOff>78386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10388600" y="15680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5643</xdr:rowOff>
    </xdr:from>
    <xdr:to>
      <xdr:col>55</xdr:col>
      <xdr:colOff>0</xdr:colOff>
      <xdr:row>96</xdr:row>
      <xdr:rowOff>92118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9639300" y="16464843"/>
          <a:ext cx="838200" cy="8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99009</xdr:rowOff>
    </xdr:from>
    <xdr:ext cx="534377" cy="259045"/>
    <xdr:sp macro="" textlink="">
      <xdr:nvSpPr>
        <xdr:cNvPr id="475" name="土木費平均値テキスト">
          <a:extLst>
            <a:ext uri="{FF2B5EF4-FFF2-40B4-BE49-F238E27FC236}">
              <a16:creationId xmlns:a16="http://schemas.microsoft.com/office/drawing/2014/main" id="{00000000-0008-0000-0700-0000DB010000}"/>
            </a:ext>
          </a:extLst>
        </xdr:cNvPr>
        <xdr:cNvSpPr txBox="1"/>
      </xdr:nvSpPr>
      <xdr:spPr>
        <a:xfrm>
          <a:off x="10528300" y="1621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76132</xdr:rowOff>
    </xdr:from>
    <xdr:to>
      <xdr:col>55</xdr:col>
      <xdr:colOff>50800</xdr:colOff>
      <xdr:row>96</xdr:row>
      <xdr:rowOff>6282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10426700" y="1636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5643</xdr:rowOff>
    </xdr:from>
    <xdr:to>
      <xdr:col>50</xdr:col>
      <xdr:colOff>114300</xdr:colOff>
      <xdr:row>96</xdr:row>
      <xdr:rowOff>138312</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8750300" y="16464843"/>
          <a:ext cx="889000" cy="13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57728</xdr:rowOff>
    </xdr:from>
    <xdr:to>
      <xdr:col>50</xdr:col>
      <xdr:colOff>165100</xdr:colOff>
      <xdr:row>95</xdr:row>
      <xdr:rowOff>159328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9588500" y="1634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4405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12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18542</xdr:rowOff>
    </xdr:from>
    <xdr:to>
      <xdr:col>45</xdr:col>
      <xdr:colOff>177800</xdr:colOff>
      <xdr:row>96</xdr:row>
      <xdr:rowOff>138312</xdr:rowOff>
    </xdr:to>
    <xdr:cxnSp macro="">
      <xdr:nvCxnSpPr>
        <xdr:cNvPr id="480" name="直線コネクタ 479">
          <a:extLst>
            <a:ext uri="{FF2B5EF4-FFF2-40B4-BE49-F238E27FC236}">
              <a16:creationId xmlns:a16="http://schemas.microsoft.com/office/drawing/2014/main" id="{00000000-0008-0000-0700-0000E0010000}"/>
            </a:ext>
          </a:extLst>
        </xdr:cNvPr>
        <xdr:cNvCxnSpPr/>
      </xdr:nvCxnSpPr>
      <xdr:spPr>
        <a:xfrm>
          <a:off x="7861300" y="15449042"/>
          <a:ext cx="889000" cy="114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108217</xdr:rowOff>
    </xdr:from>
    <xdr:to>
      <xdr:col>46</xdr:col>
      <xdr:colOff>38100</xdr:colOff>
      <xdr:row>96</xdr:row>
      <xdr:rowOff>38367</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8699500" y="163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54894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17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18542</xdr:rowOff>
    </xdr:from>
    <xdr:to>
      <xdr:col>41</xdr:col>
      <xdr:colOff>50800</xdr:colOff>
      <xdr:row>94</xdr:row>
      <xdr:rowOff>163850</xdr:rowOff>
    </xdr:to>
    <xdr:cxnSp macro="">
      <xdr:nvCxnSpPr>
        <xdr:cNvPr id="483" name="直線コネクタ 482">
          <a:extLst>
            <a:ext uri="{FF2B5EF4-FFF2-40B4-BE49-F238E27FC236}">
              <a16:creationId xmlns:a16="http://schemas.microsoft.com/office/drawing/2014/main" id="{00000000-0008-0000-0700-0000E3010000}"/>
            </a:ext>
          </a:extLst>
        </xdr:cNvPr>
        <xdr:cNvCxnSpPr/>
      </xdr:nvCxnSpPr>
      <xdr:spPr>
        <a:xfrm flipV="1">
          <a:off x="6972300" y="15449042"/>
          <a:ext cx="889000" cy="83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82499</xdr:rowOff>
    </xdr:from>
    <xdr:to>
      <xdr:col>41</xdr:col>
      <xdr:colOff>101600</xdr:colOff>
      <xdr:row>96</xdr:row>
      <xdr:rowOff>12649</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7810500" y="163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3776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4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7665</xdr:rowOff>
    </xdr:from>
    <xdr:to>
      <xdr:col>36</xdr:col>
      <xdr:colOff>165100</xdr:colOff>
      <xdr:row>95</xdr:row>
      <xdr:rowOff>109265</xdr:rowOff>
    </xdr:to>
    <xdr:sp macro="" textlink="">
      <xdr:nvSpPr>
        <xdr:cNvPr id="486" name="フローチャート: 判断 485">
          <a:extLst>
            <a:ext uri="{FF2B5EF4-FFF2-40B4-BE49-F238E27FC236}">
              <a16:creationId xmlns:a16="http://schemas.microsoft.com/office/drawing/2014/main" id="{00000000-0008-0000-0700-0000E6010000}"/>
            </a:ext>
          </a:extLst>
        </xdr:cNvPr>
        <xdr:cNvSpPr/>
      </xdr:nvSpPr>
      <xdr:spPr>
        <a:xfrm>
          <a:off x="6921500" y="162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100392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3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41318</xdr:rowOff>
    </xdr:from>
    <xdr:to>
      <xdr:col>55</xdr:col>
      <xdr:colOff>50800</xdr:colOff>
      <xdr:row>96</xdr:row>
      <xdr:rowOff>142918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10426700" y="1650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19745</xdr:rowOff>
    </xdr:from>
    <xdr:ext cx="534377" cy="259045"/>
    <xdr:sp macro="" textlink="">
      <xdr:nvSpPr>
        <xdr:cNvPr id="494" name="土木費該当値テキスト">
          <a:extLst>
            <a:ext uri="{FF2B5EF4-FFF2-40B4-BE49-F238E27FC236}">
              <a16:creationId xmlns:a16="http://schemas.microsoft.com/office/drawing/2014/main" id="{00000000-0008-0000-0700-0000EE010000}"/>
            </a:ext>
          </a:extLst>
        </xdr:cNvPr>
        <xdr:cNvSpPr txBox="1"/>
      </xdr:nvSpPr>
      <xdr:spPr>
        <a:xfrm>
          <a:off x="10528300" y="1647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126293</xdr:rowOff>
    </xdr:from>
    <xdr:to>
      <xdr:col>50</xdr:col>
      <xdr:colOff>165100</xdr:colOff>
      <xdr:row>96</xdr:row>
      <xdr:rowOff>56443</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9588500" y="1641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47570</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9372111" y="1650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87512</xdr:rowOff>
    </xdr:from>
    <xdr:to>
      <xdr:col>46</xdr:col>
      <xdr:colOff>38100</xdr:colOff>
      <xdr:row>97</xdr:row>
      <xdr:rowOff>17662</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8699500" y="1654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8789</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8483111" y="1663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139192</xdr:rowOff>
    </xdr:from>
    <xdr:to>
      <xdr:col>41</xdr:col>
      <xdr:colOff>101600</xdr:colOff>
      <xdr:row>90</xdr:row>
      <xdr:rowOff>69342</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7810500" y="1539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85869</xdr:rowOff>
    </xdr:from>
    <xdr:ext cx="599010"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7561795" y="1517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113050</xdr:rowOff>
    </xdr:from>
    <xdr:to>
      <xdr:col>36</xdr:col>
      <xdr:colOff>165100</xdr:colOff>
      <xdr:row>95</xdr:row>
      <xdr:rowOff>43200</xdr:rowOff>
    </xdr:to>
    <xdr:sp macro="" textlink="">
      <xdr:nvSpPr>
        <xdr:cNvPr id="501" name="楕円 500">
          <a:extLst>
            <a:ext uri="{FF2B5EF4-FFF2-40B4-BE49-F238E27FC236}">
              <a16:creationId xmlns:a16="http://schemas.microsoft.com/office/drawing/2014/main" id="{00000000-0008-0000-0700-0000F5010000}"/>
            </a:ext>
          </a:extLst>
        </xdr:cNvPr>
        <xdr:cNvSpPr/>
      </xdr:nvSpPr>
      <xdr:spPr>
        <a:xfrm>
          <a:off x="6921500" y="1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59727</xdr:rowOff>
    </xdr:from>
    <xdr:ext cx="534377"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6705111" y="1600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a:extLst>
            <a:ext uri="{FF2B5EF4-FFF2-40B4-BE49-F238E27FC236}">
              <a16:creationId xmlns:a16="http://schemas.microsoft.com/office/drawing/2014/main" id="{00000000-0008-0000-07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25" name="消防費最小値テキスト">
          <a:extLst>
            <a:ext uri="{FF2B5EF4-FFF2-40B4-BE49-F238E27FC236}">
              <a16:creationId xmlns:a16="http://schemas.microsoft.com/office/drawing/2014/main" id="{00000000-0008-0000-0700-00000D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27" name="消防費最大値テキスト">
          <a:extLst>
            <a:ext uri="{FF2B5EF4-FFF2-40B4-BE49-F238E27FC236}">
              <a16:creationId xmlns:a16="http://schemas.microsoft.com/office/drawing/2014/main" id="{00000000-0008-0000-0700-00000F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63247</xdr:rowOff>
    </xdr:from>
    <xdr:to>
      <xdr:col>85</xdr:col>
      <xdr:colOff>127000</xdr:colOff>
      <xdr:row>38</xdr:row>
      <xdr:rowOff>64953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5481300" y="6578347"/>
          <a:ext cx="8382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134610</xdr:rowOff>
    </xdr:from>
    <xdr:ext cx="534377" cy="259045"/>
    <xdr:sp macro="" textlink="">
      <xdr:nvSpPr>
        <xdr:cNvPr id="530" name="消防費平均値テキスト">
          <a:extLst>
            <a:ext uri="{FF2B5EF4-FFF2-40B4-BE49-F238E27FC236}">
              <a16:creationId xmlns:a16="http://schemas.microsoft.com/office/drawing/2014/main" id="{00000000-0008-0000-0700-000012020000}"/>
            </a:ext>
          </a:extLst>
        </xdr:cNvPr>
        <xdr:cNvSpPr txBox="1"/>
      </xdr:nvSpPr>
      <xdr:spPr>
        <a:xfrm>
          <a:off x="16370300" y="630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64953</xdr:rowOff>
    </xdr:from>
    <xdr:to>
      <xdr:col>81</xdr:col>
      <xdr:colOff>50800</xdr:colOff>
      <xdr:row>38</xdr:row>
      <xdr:rowOff>66439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4592300" y="6580053"/>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86093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5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59009</xdr:rowOff>
    </xdr:from>
    <xdr:to>
      <xdr:col>76</xdr:col>
      <xdr:colOff>114300</xdr:colOff>
      <xdr:row>38</xdr:row>
      <xdr:rowOff>66439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3703300" y="6574109"/>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87314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2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59009</xdr:rowOff>
    </xdr:from>
    <xdr:to>
      <xdr:col>71</xdr:col>
      <xdr:colOff>177800</xdr:colOff>
      <xdr:row>38</xdr:row>
      <xdr:rowOff>61985</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flipV="1">
          <a:off x="12814300" y="6574109"/>
          <a:ext cx="889000" cy="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3652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61706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2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133921</xdr:rowOff>
    </xdr:from>
    <xdr:to>
      <xdr:col>67</xdr:col>
      <xdr:colOff>101600</xdr:colOff>
      <xdr:row>38</xdr:row>
      <xdr:rowOff>64071</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2763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80598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2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12447</xdr:rowOff>
    </xdr:from>
    <xdr:to>
      <xdr:col>85</xdr:col>
      <xdr:colOff>177800</xdr:colOff>
      <xdr:row>38</xdr:row>
      <xdr:rowOff>114047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6268700" y="652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98824</xdr:rowOff>
    </xdr:from>
    <xdr:ext cx="534377" cy="259045"/>
    <xdr:sp macro="" textlink="">
      <xdr:nvSpPr>
        <xdr:cNvPr id="549" name="消防費該当値テキスト">
          <a:extLst>
            <a:ext uri="{FF2B5EF4-FFF2-40B4-BE49-F238E27FC236}">
              <a16:creationId xmlns:a16="http://schemas.microsoft.com/office/drawing/2014/main" id="{00000000-0008-0000-0700-000025020000}"/>
            </a:ext>
          </a:extLst>
        </xdr:cNvPr>
        <xdr:cNvSpPr txBox="1"/>
      </xdr:nvSpPr>
      <xdr:spPr>
        <a:xfrm>
          <a:off x="16370300" y="644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14153</xdr:rowOff>
    </xdr:from>
    <xdr:to>
      <xdr:col>81</xdr:col>
      <xdr:colOff>101600</xdr:colOff>
      <xdr:row>38</xdr:row>
      <xdr:rowOff>115753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5430500" y="652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106880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5214111" y="662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15639</xdr:rowOff>
    </xdr:from>
    <xdr:to>
      <xdr:col>76</xdr:col>
      <xdr:colOff>165100</xdr:colOff>
      <xdr:row>38</xdr:row>
      <xdr:rowOff>117239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4541500" y="653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108366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4325111" y="662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8209</xdr:rowOff>
    </xdr:from>
    <xdr:to>
      <xdr:col>72</xdr:col>
      <xdr:colOff>38100</xdr:colOff>
      <xdr:row>38</xdr:row>
      <xdr:rowOff>109809</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3652500" y="652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100936</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3436111" y="661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11185</xdr:rowOff>
    </xdr:from>
    <xdr:to>
      <xdr:col>67</xdr:col>
      <xdr:colOff>101600</xdr:colOff>
      <xdr:row>38</xdr:row>
      <xdr:rowOff>112785</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2763500" y="65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103912</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547111" y="661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129743</xdr:rowOff>
    </xdr:from>
    <xdr:to>
      <xdr:col>85</xdr:col>
      <xdr:colOff>127000</xdr:colOff>
      <xdr:row>57</xdr:row>
      <xdr:rowOff>27330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730943"/>
          <a:ext cx="8382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157751</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16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168580</xdr:rowOff>
    </xdr:from>
    <xdr:to>
      <xdr:col>81</xdr:col>
      <xdr:colOff>50800</xdr:colOff>
      <xdr:row>57</xdr:row>
      <xdr:rowOff>27330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769780"/>
          <a:ext cx="889000" cy="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152340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138316</xdr:rowOff>
    </xdr:from>
    <xdr:to>
      <xdr:col>76</xdr:col>
      <xdr:colOff>114300</xdr:colOff>
      <xdr:row>56</xdr:row>
      <xdr:rowOff>168580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739516"/>
          <a:ext cx="889000" cy="3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138316</xdr:rowOff>
    </xdr:from>
    <xdr:to>
      <xdr:col>71</xdr:col>
      <xdr:colOff>177800</xdr:colOff>
      <xdr:row>57</xdr:row>
      <xdr:rowOff>159703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39516"/>
          <a:ext cx="889000" cy="1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151578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25417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78943</xdr:rowOff>
    </xdr:from>
    <xdr:to>
      <xdr:col>85</xdr:col>
      <xdr:colOff>177800</xdr:colOff>
      <xdr:row>57</xdr:row>
      <xdr:rowOff>9093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6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57370</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65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147980</xdr:rowOff>
    </xdr:from>
    <xdr:to>
      <xdr:col>81</xdr:col>
      <xdr:colOff>101600</xdr:colOff>
      <xdr:row>57</xdr:row>
      <xdr:rowOff>78130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69257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117780</xdr:rowOff>
    </xdr:from>
    <xdr:to>
      <xdr:col>76</xdr:col>
      <xdr:colOff>165100</xdr:colOff>
      <xdr:row>57</xdr:row>
      <xdr:rowOff>47930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39057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81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87516</xdr:rowOff>
    </xdr:from>
    <xdr:to>
      <xdr:col>72</xdr:col>
      <xdr:colOff>38100</xdr:colOff>
      <xdr:row>57</xdr:row>
      <xdr:rowOff>17666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8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8793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78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108903</xdr:rowOff>
    </xdr:from>
    <xdr:to>
      <xdr:col>67</xdr:col>
      <xdr:colOff>101600</xdr:colOff>
      <xdr:row>58</xdr:row>
      <xdr:rowOff>39053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8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30180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7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43435</xdr:rowOff>
    </xdr:from>
    <xdr:to>
      <xdr:col>85</xdr:col>
      <xdr:colOff>127000</xdr:colOff>
      <xdr:row>79</xdr:row>
      <xdr:rowOff>40754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416535"/>
          <a:ext cx="838200" cy="16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126581</xdr:rowOff>
    </xdr:from>
    <xdr:to>
      <xdr:col>81</xdr:col>
      <xdr:colOff>50800</xdr:colOff>
      <xdr:row>78</xdr:row>
      <xdr:rowOff>43435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328231"/>
          <a:ext cx="889000" cy="8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16591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5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63094</xdr:rowOff>
    </xdr:from>
    <xdr:to>
      <xdr:col>76</xdr:col>
      <xdr:colOff>114300</xdr:colOff>
      <xdr:row>77</xdr:row>
      <xdr:rowOff>126581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093294"/>
          <a:ext cx="889000" cy="2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22877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63094</xdr:rowOff>
    </xdr:from>
    <xdr:to>
      <xdr:col>71</xdr:col>
      <xdr:colOff>177800</xdr:colOff>
      <xdr:row>77</xdr:row>
      <xdr:rowOff>153112</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814300" y="13093294"/>
          <a:ext cx="889000" cy="26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167034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4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50178</xdr:rowOff>
    </xdr:from>
    <xdr:to>
      <xdr:col>67</xdr:col>
      <xdr:colOff>101600</xdr:colOff>
      <xdr:row>78</xdr:row>
      <xdr:rowOff>151778</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4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142905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1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161404</xdr:rowOff>
    </xdr:from>
    <xdr:to>
      <xdr:col>85</xdr:col>
      <xdr:colOff>177800</xdr:colOff>
      <xdr:row>79</xdr:row>
      <xdr:rowOff>91554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76331</xdr:rowOff>
    </xdr:from>
    <xdr:ext cx="378565"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49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164085</xdr:rowOff>
    </xdr:from>
    <xdr:to>
      <xdr:col>81</xdr:col>
      <xdr:colOff>101600</xdr:colOff>
      <xdr:row>78</xdr:row>
      <xdr:rowOff>94235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36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110762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14111" y="1314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75781</xdr:rowOff>
    </xdr:from>
    <xdr:to>
      <xdr:col>76</xdr:col>
      <xdr:colOff>165100</xdr:colOff>
      <xdr:row>78</xdr:row>
      <xdr:rowOff>5931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27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22458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25111" y="1305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12294</xdr:rowOff>
    </xdr:from>
    <xdr:to>
      <xdr:col>72</xdr:col>
      <xdr:colOff>38100</xdr:colOff>
      <xdr:row>76</xdr:row>
      <xdr:rowOff>113894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04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130421</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36111" y="1281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102312</xdr:rowOff>
    </xdr:from>
    <xdr:to>
      <xdr:col>67</xdr:col>
      <xdr:colOff>101600</xdr:colOff>
      <xdr:row>78</xdr:row>
      <xdr:rowOff>32462</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30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48989</xdr:rowOff>
    </xdr:from>
    <xdr:ext cx="534377"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47111" y="1307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147625</xdr:rowOff>
    </xdr:from>
    <xdr:to>
      <xdr:col>85</xdr:col>
      <xdr:colOff>127000</xdr:colOff>
      <xdr:row>95</xdr:row>
      <xdr:rowOff>150482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435375"/>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134447</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07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149250</xdr:rowOff>
    </xdr:from>
    <xdr:to>
      <xdr:col>81</xdr:col>
      <xdr:colOff>50800</xdr:colOff>
      <xdr:row>95</xdr:row>
      <xdr:rowOff>150482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437000"/>
          <a:ext cx="8890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34993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149250</xdr:rowOff>
    </xdr:from>
    <xdr:to>
      <xdr:col>76</xdr:col>
      <xdr:colOff>114300</xdr:colOff>
      <xdr:row>96</xdr:row>
      <xdr:rowOff>20638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437000"/>
          <a:ext cx="889000" cy="4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58996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141249</xdr:rowOff>
    </xdr:from>
    <xdr:to>
      <xdr:col>71</xdr:col>
      <xdr:colOff>177800</xdr:colOff>
      <xdr:row>96</xdr:row>
      <xdr:rowOff>20638</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428999"/>
          <a:ext cx="889000" cy="5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86338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148019</xdr:rowOff>
    </xdr:from>
    <xdr:to>
      <xdr:col>67</xdr:col>
      <xdr:colOff>101600</xdr:colOff>
      <xdr:row>95</xdr:row>
      <xdr:rowOff>78169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94696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96825</xdr:rowOff>
    </xdr:from>
    <xdr:to>
      <xdr:col>85</xdr:col>
      <xdr:colOff>177800</xdr:colOff>
      <xdr:row>96</xdr:row>
      <xdr:rowOff>26975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38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75252</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36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99682</xdr:rowOff>
    </xdr:from>
    <xdr:to>
      <xdr:col>81</xdr:col>
      <xdr:colOff>101600</xdr:colOff>
      <xdr:row>96</xdr:row>
      <xdr:rowOff>29832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38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20959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48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98450</xdr:rowOff>
    </xdr:from>
    <xdr:to>
      <xdr:col>76</xdr:col>
      <xdr:colOff>165100</xdr:colOff>
      <xdr:row>96</xdr:row>
      <xdr:rowOff>28600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3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19727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4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141288</xdr:rowOff>
    </xdr:from>
    <xdr:to>
      <xdr:col>72</xdr:col>
      <xdr:colOff>38100</xdr:colOff>
      <xdr:row>96</xdr:row>
      <xdr:rowOff>71438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4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62565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5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90449</xdr:rowOff>
    </xdr:from>
    <xdr:to>
      <xdr:col>67</xdr:col>
      <xdr:colOff>101600</xdr:colOff>
      <xdr:row>96</xdr:row>
      <xdr:rowOff>20599</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37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11726</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47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132334</xdr:rowOff>
    </xdr:from>
    <xdr:to>
      <xdr:col>98</xdr:col>
      <xdr:colOff>38100</xdr:colOff>
      <xdr:row>36</xdr:row>
      <xdr:rowOff>62484</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79011</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多くの費目で、前年度とおおよそ同じ水準で推移している。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年度福島県沖地震の災害復旧進捗により減少しており、令和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を見込んでいる。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教育費については、施設等の工事費が増加したことにより上昇したが、施設の改修が続くことから令和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年度までは増加を見込んでいる。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その後も、各費目で公共施設の更新等により多少の増加を見込んではいるが、計画的な執行に努め急激な財政悪化を招かないよう努める。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財政調整基金残高については、年々減少しており</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年度までは減少を見込んでいる。</a:t>
          </a:r>
          <a:r>
            <a:rPr kumimoji="1" lang="en-US" altLang="ja-JP" sz="1400">
              <a:latin typeface="ＭＳ ゴシック" pitchFamily="49" charset="-128"/>
              <a:ea typeface="ＭＳ ゴシック" pitchFamily="49" charset="-128"/>
            </a:rPr>
            <a:t>R7</a:t>
          </a:r>
          <a:r>
            <a:rPr kumimoji="1" lang="ja-JP" altLang="en-US" sz="1400">
              <a:latin typeface="ＭＳ ゴシック" pitchFamily="49" charset="-128"/>
              <a:ea typeface="ＭＳ ゴシック" pitchFamily="49" charset="-128"/>
            </a:rPr>
            <a:t>年度以降は「第</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次矢吹町行財政改革大綱」の基、基金の積立てを行い残高を増加していく計画である。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実質収支については、適正な数値に位置していると捉えており、今後も維持できるよう努める。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実質単年度収支については、財政調整基金残高同様</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年度もマイナスを見込んでいるが、</a:t>
          </a:r>
          <a:r>
            <a:rPr kumimoji="1" lang="en-US" altLang="ja-JP" sz="1400">
              <a:latin typeface="ＭＳ ゴシック" pitchFamily="49" charset="-128"/>
              <a:ea typeface="ＭＳ ゴシック" pitchFamily="49" charset="-128"/>
            </a:rPr>
            <a:t>R7</a:t>
          </a:r>
          <a:r>
            <a:rPr kumimoji="1" lang="ja-JP" altLang="en-US" sz="1400">
              <a:latin typeface="ＭＳ ゴシック" pitchFamily="49" charset="-128"/>
              <a:ea typeface="ＭＳ ゴシック" pitchFamily="49" charset="-128"/>
            </a:rPr>
            <a:t>年度以降プラスを見込んでいる。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後期高齢者医療特別会計について、赤字になったが、</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年度以降については、全会計で黒字を見込んでいる。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その他の会計については、黒字であり、今後も黒字を見込んでおり、健全な財政運営に努める。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080;&#21512;&#21069;/&#12304;&#36001;&#25919;&#29366;&#27841;&#36039;&#26009;&#38598;&#12305;_074667_&#30690;&#21561;&#30010;_2023&#65304;&#65303;&#65304;&#653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103.7</v>
          </cell>
          <cell r="BX51">
            <v>89.5</v>
          </cell>
          <cell r="CF51">
            <v>73.099999999999994</v>
          </cell>
          <cell r="CN51">
            <v>72.3</v>
          </cell>
          <cell r="CV51">
            <v>72.599999999999994</v>
          </cell>
        </row>
        <row r="53">
          <cell r="BP53">
            <v>52.8</v>
          </cell>
          <cell r="BX53">
            <v>50</v>
          </cell>
          <cell r="CF53">
            <v>51.3</v>
          </cell>
          <cell r="CN53">
            <v>54.4</v>
          </cell>
          <cell r="CV53">
            <v>54.7</v>
          </cell>
        </row>
        <row r="55">
          <cell r="AN55" t="str">
            <v>類似団体内平均値</v>
          </cell>
          <cell r="BP55">
            <v>35.4</v>
          </cell>
          <cell r="BX55">
            <v>13.4</v>
          </cell>
          <cell r="CF55">
            <v>0</v>
          </cell>
          <cell r="CN55">
            <v>0</v>
          </cell>
          <cell r="CV55">
            <v>0</v>
          </cell>
        </row>
        <row r="57">
          <cell r="BP57">
            <v>66</v>
          </cell>
          <cell r="BX57">
            <v>65.099999999999994</v>
          </cell>
          <cell r="CF57">
            <v>64.3</v>
          </cell>
          <cell r="CN57">
            <v>65.7</v>
          </cell>
          <cell r="CV57">
            <v>66.3</v>
          </cell>
        </row>
        <row r="72">
          <cell r="BP72" t="str">
            <v>R01</v>
          </cell>
          <cell r="BX72" t="str">
            <v>R02</v>
          </cell>
          <cell r="CF72" t="str">
            <v>R03</v>
          </cell>
          <cell r="CN72" t="str">
            <v>R04</v>
          </cell>
          <cell r="CV72" t="str">
            <v>R05</v>
          </cell>
        </row>
        <row r="73">
          <cell r="AN73" t="str">
            <v>当該団体値</v>
          </cell>
          <cell r="BP73">
            <v>103.7</v>
          </cell>
          <cell r="BX73">
            <v>89.5</v>
          </cell>
          <cell r="CF73">
            <v>73.099999999999994</v>
          </cell>
          <cell r="CN73">
            <v>72.3</v>
          </cell>
          <cell r="CV73">
            <v>72.599999999999994</v>
          </cell>
        </row>
        <row r="75">
          <cell r="BP75">
            <v>12</v>
          </cell>
          <cell r="BX75">
            <v>11.5</v>
          </cell>
          <cell r="CF75">
            <v>11.2</v>
          </cell>
          <cell r="CN75">
            <v>11.5</v>
          </cell>
          <cell r="CV75">
            <v>11.2</v>
          </cell>
        </row>
        <row r="77">
          <cell r="AN77" t="str">
            <v>類似団体内平均値</v>
          </cell>
          <cell r="BP77">
            <v>35.4</v>
          </cell>
          <cell r="BX77">
            <v>13.4</v>
          </cell>
          <cell r="CF77">
            <v>0</v>
          </cell>
          <cell r="CN77">
            <v>0</v>
          </cell>
          <cell r="CV77">
            <v>0</v>
          </cell>
        </row>
        <row r="79">
          <cell r="BP79">
            <v>8.8000000000000007</v>
          </cell>
          <cell r="BX79">
            <v>8.3000000000000007</v>
          </cell>
          <cell r="CF79">
            <v>8</v>
          </cell>
          <cell r="CN79">
            <v>8</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0" zoomScaleNormal="8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8537910</v>
      </c>
      <c r="BO4" s="449"/>
      <c r="BP4" s="449"/>
      <c r="BQ4" s="449"/>
      <c r="BR4" s="449"/>
      <c r="BS4" s="449"/>
      <c r="BT4" s="449"/>
      <c r="BU4" s="450"/>
      <c r="BV4" s="448">
        <v>8967474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3.5</v>
      </c>
      <c r="CU4" s="589"/>
      <c r="CV4" s="589"/>
      <c r="CW4" s="589"/>
      <c r="CX4" s="589"/>
      <c r="CY4" s="589"/>
      <c r="CZ4" s="589"/>
      <c r="DA4" s="590"/>
      <c r="DB4" s="588">
        <v>4.5</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8292795</v>
      </c>
      <c r="BO5" s="420"/>
      <c r="BP5" s="420"/>
      <c r="BQ5" s="420"/>
      <c r="BR5" s="420"/>
      <c r="BS5" s="420"/>
      <c r="BT5" s="420"/>
      <c r="BU5" s="421"/>
      <c r="BV5" s="419">
        <v>8706488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88.6</v>
      </c>
      <c r="CU5" s="417"/>
      <c r="CV5" s="417"/>
      <c r="CW5" s="417"/>
      <c r="CX5" s="417"/>
      <c r="CY5" s="417"/>
      <c r="CZ5" s="417"/>
      <c r="DA5" s="418"/>
      <c r="DB5" s="416">
        <v>84.7</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245115</v>
      </c>
      <c r="BO6" s="420"/>
      <c r="BP6" s="420"/>
      <c r="BQ6" s="420"/>
      <c r="BR6" s="420"/>
      <c r="BS6" s="420"/>
      <c r="BT6" s="420"/>
      <c r="BU6" s="421"/>
      <c r="BV6" s="419">
        <v>260986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89.4</v>
      </c>
      <c r="CU6" s="563"/>
      <c r="CV6" s="563"/>
      <c r="CW6" s="563"/>
      <c r="CX6" s="563"/>
      <c r="CY6" s="563"/>
      <c r="CZ6" s="563"/>
      <c r="DA6" s="564"/>
      <c r="DB6" s="562">
        <v>86.2</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69772</v>
      </c>
      <c r="BO7" s="420"/>
      <c r="BP7" s="420"/>
      <c r="BQ7" s="420"/>
      <c r="BR7" s="420"/>
      <c r="BS7" s="420"/>
      <c r="BT7" s="420"/>
      <c r="BU7" s="421"/>
      <c r="BV7" s="419">
        <v>42413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5047471</v>
      </c>
      <c r="CU7" s="420"/>
      <c r="CV7" s="420"/>
      <c r="CW7" s="420"/>
      <c r="CX7" s="420"/>
      <c r="CY7" s="420"/>
      <c r="CZ7" s="420"/>
      <c r="DA7" s="421"/>
      <c r="DB7" s="419">
        <v>4901749</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175343</v>
      </c>
      <c r="BO8" s="420"/>
      <c r="BP8" s="420"/>
      <c r="BQ8" s="420"/>
      <c r="BR8" s="420"/>
      <c r="BS8" s="420"/>
      <c r="BT8" s="420"/>
      <c r="BU8" s="421"/>
      <c r="BV8" s="419">
        <v>218573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v>
      </c>
      <c r="CU8" s="523"/>
      <c r="CV8" s="523"/>
      <c r="CW8" s="523"/>
      <c r="CX8" s="523"/>
      <c r="CY8" s="523"/>
      <c r="CZ8" s="523"/>
      <c r="DA8" s="524"/>
      <c r="DB8" s="522">
        <v>0.6</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17287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-43230</v>
      </c>
      <c r="BO9" s="420"/>
      <c r="BP9" s="420"/>
      <c r="BQ9" s="420"/>
      <c r="BR9" s="420"/>
      <c r="BS9" s="420"/>
      <c r="BT9" s="420"/>
      <c r="BU9" s="421"/>
      <c r="BV9" s="419">
        <v>-200580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12.8</v>
      </c>
      <c r="CU9" s="417"/>
      <c r="CV9" s="417"/>
      <c r="CW9" s="417"/>
      <c r="CX9" s="417"/>
      <c r="CY9" s="417"/>
      <c r="CZ9" s="417"/>
      <c r="DA9" s="418"/>
      <c r="DB9" s="416">
        <v>12.3</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17370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678</v>
      </c>
      <c r="BO10" s="420"/>
      <c r="BP10" s="420"/>
      <c r="BQ10" s="420"/>
      <c r="BR10" s="420"/>
      <c r="BS10" s="420"/>
      <c r="BT10" s="420"/>
      <c r="BU10" s="421"/>
      <c r="BV10" s="419">
        <v>702</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63708</v>
      </c>
      <c r="BO11" s="420"/>
      <c r="BP11" s="420"/>
      <c r="BQ11" s="420"/>
      <c r="BR11" s="420"/>
      <c r="BS11" s="420"/>
      <c r="BT11" s="420"/>
      <c r="BU11" s="421"/>
      <c r="BV11" s="419">
        <v>46899</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81"/>
      <c r="B12" s="525" t="s">
        <v>122</v>
      </c>
      <c r="C12" s="526"/>
      <c r="D12" s="526"/>
      <c r="E12" s="526"/>
      <c r="F12" s="526"/>
      <c r="G12" s="526"/>
      <c r="H12" s="526"/>
      <c r="I12" s="526"/>
      <c r="J12" s="526"/>
      <c r="K12" s="527"/>
      <c r="L12" s="534" t="s">
        <v>123</v>
      </c>
      <c r="M12" s="535"/>
      <c r="N12" s="535"/>
      <c r="O12" s="535"/>
      <c r="P12" s="535"/>
      <c r="Q12" s="536"/>
      <c r="R12" s="537">
        <v>16944</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127</v>
      </c>
      <c r="AV12" s="478"/>
      <c r="AW12" s="478"/>
      <c r="AX12" s="478"/>
      <c r="AY12" s="433" t="s">
        <v>128</v>
      </c>
      <c r="AZ12" s="434"/>
      <c r="BA12" s="434"/>
      <c r="BB12" s="434"/>
      <c r="BC12" s="434"/>
      <c r="BD12" s="434"/>
      <c r="BE12" s="434"/>
      <c r="BF12" s="434"/>
      <c r="BG12" s="434"/>
      <c r="BH12" s="434"/>
      <c r="BI12" s="434"/>
      <c r="BJ12" s="434"/>
      <c r="BK12" s="434"/>
      <c r="BL12" s="434"/>
      <c r="BM12" s="435"/>
      <c r="BN12" s="419">
        <v>326390</v>
      </c>
      <c r="BO12" s="420"/>
      <c r="BP12" s="420"/>
      <c r="BQ12" s="420"/>
      <c r="BR12" s="420"/>
      <c r="BS12" s="420"/>
      <c r="BT12" s="420"/>
      <c r="BU12" s="421"/>
      <c r="BV12" s="419">
        <v>328839</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16662</v>
      </c>
      <c r="S13" s="507"/>
      <c r="T13" s="507"/>
      <c r="U13" s="507"/>
      <c r="V13" s="508"/>
      <c r="W13" s="509" t="s">
        <v>131</v>
      </c>
      <c r="X13" s="405"/>
      <c r="Y13" s="405"/>
      <c r="Z13" s="405"/>
      <c r="AA13" s="405"/>
      <c r="AB13" s="406"/>
      <c r="AC13" s="372">
        <v>976</v>
      </c>
      <c r="AD13" s="373"/>
      <c r="AE13" s="373"/>
      <c r="AF13" s="373"/>
      <c r="AG13" s="374"/>
      <c r="AH13" s="372">
        <v>965</v>
      </c>
      <c r="AI13" s="373"/>
      <c r="AJ13" s="373"/>
      <c r="AK13" s="373"/>
      <c r="AL13" s="432"/>
      <c r="AM13" s="476" t="s">
        <v>132</v>
      </c>
      <c r="AN13" s="376"/>
      <c r="AO13" s="376"/>
      <c r="AP13" s="376"/>
      <c r="AQ13" s="376"/>
      <c r="AR13" s="376"/>
      <c r="AS13" s="376"/>
      <c r="AT13" s="377"/>
      <c r="AU13" s="477" t="s">
        <v>127</v>
      </c>
      <c r="AV13" s="478"/>
      <c r="AW13" s="478"/>
      <c r="AX13" s="478"/>
      <c r="AY13" s="433" t="s">
        <v>133</v>
      </c>
      <c r="AZ13" s="434"/>
      <c r="BA13" s="434"/>
      <c r="BB13" s="434"/>
      <c r="BC13" s="434"/>
      <c r="BD13" s="434"/>
      <c r="BE13" s="434"/>
      <c r="BF13" s="434"/>
      <c r="BG13" s="434"/>
      <c r="BH13" s="434"/>
      <c r="BI13" s="434"/>
      <c r="BJ13" s="434"/>
      <c r="BK13" s="434"/>
      <c r="BL13" s="434"/>
      <c r="BM13" s="435"/>
      <c r="BN13" s="419">
        <v>-305234</v>
      </c>
      <c r="BO13" s="420"/>
      <c r="BP13" s="420"/>
      <c r="BQ13" s="420"/>
      <c r="BR13" s="420"/>
      <c r="BS13" s="420"/>
      <c r="BT13" s="420"/>
      <c r="BU13" s="421"/>
      <c r="BV13" s="419">
        <v>-481818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11.2</v>
      </c>
      <c r="CU13" s="417"/>
      <c r="CV13" s="417"/>
      <c r="CW13" s="417"/>
      <c r="CX13" s="417"/>
      <c r="CY13" s="417"/>
      <c r="CZ13" s="417"/>
      <c r="DA13" s="418"/>
      <c r="DB13" s="416">
        <v>11.5</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16960</v>
      </c>
      <c r="S14" s="507"/>
      <c r="T14" s="507"/>
      <c r="U14" s="507"/>
      <c r="V14" s="508"/>
      <c r="W14" s="510"/>
      <c r="X14" s="408"/>
      <c r="Y14" s="408"/>
      <c r="Z14" s="408"/>
      <c r="AA14" s="408"/>
      <c r="AB14" s="409"/>
      <c r="AC14" s="499">
        <v>12</v>
      </c>
      <c r="AD14" s="500"/>
      <c r="AE14" s="500"/>
      <c r="AF14" s="500"/>
      <c r="AG14" s="501"/>
      <c r="AH14" s="499">
        <v>12.2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72.599999999999994</v>
      </c>
      <c r="CU14" s="517"/>
      <c r="CV14" s="517"/>
      <c r="CW14" s="517"/>
      <c r="CX14" s="517"/>
      <c r="CY14" s="517"/>
      <c r="CZ14" s="517"/>
      <c r="DA14" s="518"/>
      <c r="DB14" s="516">
        <v>72.3</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16758</v>
      </c>
      <c r="S15" s="507"/>
      <c r="T15" s="507"/>
      <c r="U15" s="507"/>
      <c r="V15" s="508"/>
      <c r="W15" s="509" t="s">
        <v>137</v>
      </c>
      <c r="X15" s="405"/>
      <c r="Y15" s="405"/>
      <c r="Z15" s="405"/>
      <c r="AA15" s="405"/>
      <c r="AB15" s="406"/>
      <c r="AC15" s="372">
        <v>3069</v>
      </c>
      <c r="AD15" s="373"/>
      <c r="AE15" s="373"/>
      <c r="AF15" s="373"/>
      <c r="AG15" s="374"/>
      <c r="AH15" s="372">
        <v>2959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2605564</v>
      </c>
      <c r="BO15" s="449"/>
      <c r="BP15" s="449"/>
      <c r="BQ15" s="449"/>
      <c r="BR15" s="449"/>
      <c r="BS15" s="449"/>
      <c r="BT15" s="449"/>
      <c r="BU15" s="450"/>
      <c r="BV15" s="448">
        <v>2500546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37.6</v>
      </c>
      <c r="AD16" s="500"/>
      <c r="AE16" s="500"/>
      <c r="AF16" s="500"/>
      <c r="AG16" s="501"/>
      <c r="AH16" s="499">
        <v>37.4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4302951</v>
      </c>
      <c r="BO16" s="420"/>
      <c r="BP16" s="420"/>
      <c r="BQ16" s="420"/>
      <c r="BR16" s="420"/>
      <c r="BS16" s="420"/>
      <c r="BT16" s="420"/>
      <c r="BU16" s="421"/>
      <c r="BV16" s="419">
        <v>4149229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4115</v>
      </c>
      <c r="AD17" s="373"/>
      <c r="AE17" s="373"/>
      <c r="AF17" s="373"/>
      <c r="AG17" s="374"/>
      <c r="AH17" s="372">
        <v>3997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3292865</v>
      </c>
      <c r="BO17" s="420"/>
      <c r="BP17" s="420"/>
      <c r="BQ17" s="420"/>
      <c r="BR17" s="420"/>
      <c r="BS17" s="420"/>
      <c r="BT17" s="420"/>
      <c r="BU17" s="421"/>
      <c r="BV17" s="419">
        <v>3162122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60.4</v>
      </c>
      <c r="M18" s="472"/>
      <c r="N18" s="472"/>
      <c r="O18" s="472"/>
      <c r="P18" s="472"/>
      <c r="Q18" s="472"/>
      <c r="R18" s="473"/>
      <c r="S18" s="473"/>
      <c r="T18" s="473"/>
      <c r="U18" s="473"/>
      <c r="V18" s="474"/>
      <c r="W18" s="490"/>
      <c r="X18" s="491"/>
      <c r="Y18" s="491"/>
      <c r="Z18" s="491"/>
      <c r="AA18" s="491"/>
      <c r="AB18" s="515"/>
      <c r="AC18" s="389">
        <v>50.4</v>
      </c>
      <c r="AD18" s="390"/>
      <c r="AE18" s="390"/>
      <c r="AF18" s="390"/>
      <c r="AG18" s="475"/>
      <c r="AH18" s="389">
        <v>50.5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4449392</v>
      </c>
      <c r="BO18" s="420"/>
      <c r="BP18" s="420"/>
      <c r="BQ18" s="420"/>
      <c r="BR18" s="420"/>
      <c r="BS18" s="420"/>
      <c r="BT18" s="420"/>
      <c r="BU18" s="421"/>
      <c r="BV18" s="419">
        <v>4062414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286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5878454</v>
      </c>
      <c r="BO19" s="420"/>
      <c r="BP19" s="420"/>
      <c r="BQ19" s="420"/>
      <c r="BR19" s="420"/>
      <c r="BS19" s="420"/>
      <c r="BT19" s="420"/>
      <c r="BU19" s="421"/>
      <c r="BV19" s="419">
        <v>6103875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6102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7475260</v>
      </c>
      <c r="BO22" s="449"/>
      <c r="BP22" s="449"/>
      <c r="BQ22" s="449"/>
      <c r="BR22" s="449"/>
      <c r="BS22" s="449"/>
      <c r="BT22" s="449"/>
      <c r="BU22" s="450"/>
      <c r="BV22" s="448">
        <v>7773513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3690238</v>
      </c>
      <c r="BO23" s="420"/>
      <c r="BP23" s="420"/>
      <c r="BQ23" s="420"/>
      <c r="BR23" s="420"/>
      <c r="BS23" s="420"/>
      <c r="BT23" s="420"/>
      <c r="BU23" s="421"/>
      <c r="BV23" s="419">
        <v>3792294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8290</v>
      </c>
      <c r="R24" s="373"/>
      <c r="S24" s="373"/>
      <c r="T24" s="373"/>
      <c r="U24" s="373"/>
      <c r="V24" s="374"/>
      <c r="W24" s="462"/>
      <c r="X24" s="399"/>
      <c r="Y24" s="400"/>
      <c r="Z24" s="375" t="s">
        <v>162</v>
      </c>
      <c r="AA24" s="376"/>
      <c r="AB24" s="376"/>
      <c r="AC24" s="376"/>
      <c r="AD24" s="376"/>
      <c r="AE24" s="376"/>
      <c r="AF24" s="376"/>
      <c r="AG24" s="377"/>
      <c r="AH24" s="372">
        <v>117</v>
      </c>
      <c r="AI24" s="373"/>
      <c r="AJ24" s="373"/>
      <c r="AK24" s="373"/>
      <c r="AL24" s="374"/>
      <c r="AM24" s="372">
        <v>367380</v>
      </c>
      <c r="AN24" s="373"/>
      <c r="AO24" s="373"/>
      <c r="AP24" s="373"/>
      <c r="AQ24" s="373"/>
      <c r="AR24" s="374"/>
      <c r="AS24" s="372">
        <v>3140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4819690</v>
      </c>
      <c r="BO24" s="420"/>
      <c r="BP24" s="420"/>
      <c r="BQ24" s="420"/>
      <c r="BR24" s="420"/>
      <c r="BS24" s="420"/>
      <c r="BT24" s="420"/>
      <c r="BU24" s="421"/>
      <c r="BV24" s="419">
        <v>4867153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6410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865425</v>
      </c>
      <c r="BO25" s="449"/>
      <c r="BP25" s="449"/>
      <c r="BQ25" s="449"/>
      <c r="BR25" s="449"/>
      <c r="BS25" s="449"/>
      <c r="BT25" s="449"/>
      <c r="BU25" s="450"/>
      <c r="BV25" s="448">
        <v>1165806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5850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171</v>
      </c>
      <c r="F27" s="376"/>
      <c r="G27" s="376"/>
      <c r="H27" s="376"/>
      <c r="I27" s="376"/>
      <c r="J27" s="376"/>
      <c r="K27" s="377"/>
      <c r="L27" s="372">
        <v>1</v>
      </c>
      <c r="M27" s="373"/>
      <c r="N27" s="373"/>
      <c r="O27" s="373"/>
      <c r="P27" s="374"/>
      <c r="Q27" s="372">
        <v>3300</v>
      </c>
      <c r="R27" s="373"/>
      <c r="S27" s="373"/>
      <c r="T27" s="373"/>
      <c r="U27" s="373"/>
      <c r="V27" s="374"/>
      <c r="W27" s="462"/>
      <c r="X27" s="399"/>
      <c r="Y27" s="400"/>
      <c r="Z27" s="375" t="s">
        <v>172</v>
      </c>
      <c r="AA27" s="376"/>
      <c r="AB27" s="376"/>
      <c r="AC27" s="376"/>
      <c r="AD27" s="376"/>
      <c r="AE27" s="376"/>
      <c r="AF27" s="376"/>
      <c r="AG27" s="377"/>
      <c r="AH27" s="372">
        <v>18</v>
      </c>
      <c r="AI27" s="373"/>
      <c r="AJ27" s="373"/>
      <c r="AK27" s="373"/>
      <c r="AL27" s="374"/>
      <c r="AM27" s="372">
        <v>59441</v>
      </c>
      <c r="AN27" s="373"/>
      <c r="AO27" s="373"/>
      <c r="AP27" s="373"/>
      <c r="AQ27" s="373"/>
      <c r="AR27" s="374"/>
      <c r="AS27" s="372">
        <v>3302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2640</v>
      </c>
      <c r="R28" s="373"/>
      <c r="S28" s="373"/>
      <c r="T28" s="373"/>
      <c r="U28" s="373"/>
      <c r="V28" s="374"/>
      <c r="W28" s="462"/>
      <c r="X28" s="399"/>
      <c r="Y28" s="400"/>
      <c r="Z28" s="375" t="s">
        <v>175</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837826</v>
      </c>
      <c r="BO28" s="449"/>
      <c r="BP28" s="449"/>
      <c r="BQ28" s="449"/>
      <c r="BR28" s="449"/>
      <c r="BS28" s="449"/>
      <c r="BT28" s="449"/>
      <c r="BU28" s="450"/>
      <c r="BV28" s="448">
        <v>1054251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12</v>
      </c>
      <c r="M29" s="373"/>
      <c r="N29" s="373"/>
      <c r="O29" s="373"/>
      <c r="P29" s="374"/>
      <c r="Q29" s="372">
        <v>2400</v>
      </c>
      <c r="R29" s="373"/>
      <c r="S29" s="373"/>
      <c r="T29" s="373"/>
      <c r="U29" s="373"/>
      <c r="V29" s="374"/>
      <c r="W29" s="463"/>
      <c r="X29" s="464"/>
      <c r="Y29" s="465"/>
      <c r="Z29" s="375" t="s">
        <v>178</v>
      </c>
      <c r="AA29" s="376"/>
      <c r="AB29" s="376"/>
      <c r="AC29" s="376"/>
      <c r="AD29" s="376"/>
      <c r="AE29" s="376"/>
      <c r="AF29" s="376"/>
      <c r="AG29" s="377"/>
      <c r="AH29" s="372">
        <v>135</v>
      </c>
      <c r="AI29" s="373"/>
      <c r="AJ29" s="373"/>
      <c r="AK29" s="373"/>
      <c r="AL29" s="374"/>
      <c r="AM29" s="372">
        <v>426821</v>
      </c>
      <c r="AN29" s="373"/>
      <c r="AO29" s="373"/>
      <c r="AP29" s="373"/>
      <c r="AQ29" s="373"/>
      <c r="AR29" s="374"/>
      <c r="AS29" s="372">
        <v>3162</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60671</v>
      </c>
      <c r="BO29" s="420"/>
      <c r="BP29" s="420"/>
      <c r="BQ29" s="420"/>
      <c r="BR29" s="420"/>
      <c r="BS29" s="420"/>
      <c r="BT29" s="420"/>
      <c r="BU29" s="421"/>
      <c r="BV29" s="419">
        <v>60666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98.2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302340</v>
      </c>
      <c r="BO30" s="454"/>
      <c r="BP30" s="454"/>
      <c r="BQ30" s="454"/>
      <c r="BR30" s="454"/>
      <c r="BS30" s="454"/>
      <c r="BT30" s="454"/>
      <c r="BU30" s="455"/>
      <c r="BV30" s="453">
        <v>478225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IF('各会計、関係団体の財政状況及び健全化判断比率'!B33="","",'各会計、関係団体の財政状況及び健全化判断比率'!B33)</f>
        <v>土地造成事業特別会計</v>
      </c>
      <c r="BH34" s="368"/>
      <c r="BI34" s="368"/>
      <c r="BJ34" s="368"/>
      <c r="BK34" s="368"/>
      <c r="BL34" s="368"/>
      <c r="BM34" s="368"/>
      <c r="BN34" s="368"/>
      <c r="BO34" s="368"/>
      <c r="BP34" s="368"/>
      <c r="BQ34" s="368"/>
      <c r="BR34" s="368"/>
      <c r="BS34" s="368"/>
      <c r="BT34" s="368"/>
      <c r="BU34" s="368"/>
      <c r="BV34" s="181"/>
      <c r="BW34" s="367" t="str">
        <f>IF(BY34="","",MAX(C34:D43,U34:V43,AM34:AN43,BE34:BF43)+1)</f>
        <v/>
      </c>
      <c r="BX34" s="367"/>
      <c r="BY34" s="368" t="str">
        <f>IF('各会計、関係団体の財政状況及び健全化判断比率'!B68="","",'各会計、関係団体の財政状況及び健全化判断比率'!B68)</f>
        <v/>
      </c>
      <c r="BZ34" s="368"/>
      <c r="CA34" s="368"/>
      <c r="CB34" s="368"/>
      <c r="CC34" s="368"/>
      <c r="CD34" s="368"/>
      <c r="CE34" s="368"/>
      <c r="CF34" s="368"/>
      <c r="CG34" s="368"/>
      <c r="CH34" s="368"/>
      <c r="CI34" s="368"/>
      <c r="CJ34" s="368"/>
      <c r="CK34" s="368"/>
      <c r="CL34" s="368"/>
      <c r="CM34" s="368"/>
      <c r="CN34" s="181"/>
      <c r="CO34" s="367">
        <f>IF(CQ34="","",MAX(C34:D43,U34:V43,AM34:AN43,BE34:BF43,BW34:BX43)+1)</f>
        <v>8</v>
      </c>
      <c r="CP34" s="367"/>
      <c r="CQ34" s="368" t="str">
        <f>IF('各会計、関係団体の財政状況及び健全化判断比率'!BS7="","",'各会計、関係団体の財政状況及び健全化判断比率'!BS7)</f>
        <v>白河地方土地開発公社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t="str">
        <f t="shared" ref="BW35:BW43" si="2">IF(BY35="","",BW34+1)</f>
        <v/>
      </c>
      <c r="BX35" s="367"/>
      <c r="BY35" s="368" t="str">
        <f>IF('各会計、関係団体の財政状況及び健全化判断比率'!B69="","",'各会計、関係団体の財政状況及び健全化判断比率'!B69)</f>
        <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w045mWqf47OFROeDTSAAsLD0j3JJBM4RTHXpjhPV4etfMf1o58BEg4nFXJZ0oeXPtFIs9zuyIUNuvkWFkIjsgA==" saltValue="uw6sRSr8AYwwp4w8oWgr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70" zoomScaleNormal="70" zoomScaleSheetLayoutView="100" workbookViewId="0">
      <selection activeCell="G61" sqref="G6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0" t="s">
        <v>535</v>
      </c>
      <c r="D34" s="1150"/>
      <c r="E34" s="1151"/>
      <c r="F34" s="32">
        <v>0</v>
      </c>
      <c r="G34" s="33">
        <v>0</v>
      </c>
      <c r="H34" s="33">
        <v>0.01</v>
      </c>
      <c r="I34" s="33">
        <v>0.01</v>
      </c>
      <c r="J34" s="34" t="s">
        <v>536</v>
      </c>
      <c r="K34" s="22"/>
      <c r="L34" s="22"/>
      <c r="M34" s="22"/>
      <c r="N34" s="22"/>
      <c r="O34" s="22"/>
      <c r="P34" s="22"/>
    </row>
    <row r="35" spans="1:16" ht="39" customHeight="1" x14ac:dyDescent="0.2">
      <c r="A35" s="22"/>
      <c r="B35" s="35"/>
      <c r="C35" s="1144" t="s">
        <v>537</v>
      </c>
      <c r="D35" s="1145"/>
      <c r="E35" s="1146"/>
      <c r="F35" s="36">
        <v>7.95</v>
      </c>
      <c r="G35" s="37">
        <v>9.01</v>
      </c>
      <c r="H35" s="37">
        <v>9.48</v>
      </c>
      <c r="I35" s="37">
        <v>10.26</v>
      </c>
      <c r="J35" s="38">
        <v>11.18</v>
      </c>
      <c r="K35" s="22"/>
      <c r="L35" s="22"/>
      <c r="M35" s="22"/>
      <c r="N35" s="22"/>
      <c r="O35" s="22"/>
      <c r="P35" s="22"/>
    </row>
    <row r="36" spans="1:16" ht="39" customHeight="1" x14ac:dyDescent="0.2">
      <c r="A36" s="22"/>
      <c r="B36" s="35"/>
      <c r="C36" s="1144" t="s">
        <v>538</v>
      </c>
      <c r="D36" s="1145"/>
      <c r="E36" s="1146"/>
      <c r="F36" s="36">
        <v>12.06</v>
      </c>
      <c r="G36" s="37">
        <v>6.11</v>
      </c>
      <c r="H36" s="37">
        <v>8.34</v>
      </c>
      <c r="I36" s="37">
        <v>4.45</v>
      </c>
      <c r="J36" s="38">
        <v>3.47</v>
      </c>
      <c r="K36" s="22"/>
      <c r="L36" s="22"/>
      <c r="M36" s="22"/>
      <c r="N36" s="22"/>
      <c r="O36" s="22"/>
      <c r="P36" s="22"/>
    </row>
    <row r="37" spans="1:16" ht="39" customHeight="1" x14ac:dyDescent="0.2">
      <c r="A37" s="22"/>
      <c r="B37" s="35"/>
      <c r="C37" s="1144" t="s">
        <v>539</v>
      </c>
      <c r="D37" s="1145"/>
      <c r="E37" s="1146"/>
      <c r="F37" s="36" t="s">
        <v>488</v>
      </c>
      <c r="G37" s="37" t="s">
        <v>488</v>
      </c>
      <c r="H37" s="37" t="s">
        <v>488</v>
      </c>
      <c r="I37" s="37">
        <v>1.1599999999999999</v>
      </c>
      <c r="J37" s="38">
        <v>1.58</v>
      </c>
      <c r="K37" s="22"/>
      <c r="L37" s="22"/>
      <c r="M37" s="22"/>
      <c r="N37" s="22"/>
      <c r="O37" s="22"/>
      <c r="P37" s="22"/>
    </row>
    <row r="38" spans="1:16" ht="39" customHeight="1" x14ac:dyDescent="0.2">
      <c r="A38" s="22"/>
      <c r="B38" s="35"/>
      <c r="C38" s="1144" t="s">
        <v>540</v>
      </c>
      <c r="D38" s="1145"/>
      <c r="E38" s="1146"/>
      <c r="F38" s="36">
        <v>0.77</v>
      </c>
      <c r="G38" s="37">
        <v>1.1299999999999999</v>
      </c>
      <c r="H38" s="37">
        <v>1.37</v>
      </c>
      <c r="I38" s="37">
        <v>0.88</v>
      </c>
      <c r="J38" s="38">
        <v>0.26</v>
      </c>
      <c r="K38" s="22"/>
      <c r="L38" s="22"/>
      <c r="M38" s="22"/>
      <c r="N38" s="22"/>
      <c r="O38" s="22"/>
      <c r="P38" s="22"/>
    </row>
    <row r="39" spans="1:16" ht="39" customHeight="1" x14ac:dyDescent="0.2">
      <c r="A39" s="22"/>
      <c r="B39" s="35"/>
      <c r="C39" s="1144" t="s">
        <v>541</v>
      </c>
      <c r="D39" s="1145"/>
      <c r="E39" s="1146"/>
      <c r="F39" s="36">
        <v>1.44</v>
      </c>
      <c r="G39" s="37">
        <v>0.73</v>
      </c>
      <c r="H39" s="37">
        <v>0.28000000000000003</v>
      </c>
      <c r="I39" s="37">
        <v>0.3</v>
      </c>
      <c r="J39" s="38">
        <v>0.14000000000000001</v>
      </c>
      <c r="K39" s="22"/>
      <c r="L39" s="22"/>
      <c r="M39" s="22"/>
      <c r="N39" s="22"/>
      <c r="O39" s="22"/>
      <c r="P39" s="22"/>
    </row>
    <row r="40" spans="1:16" ht="39" customHeight="1" x14ac:dyDescent="0.2">
      <c r="A40" s="22"/>
      <c r="B40" s="35"/>
      <c r="C40" s="1144" t="s">
        <v>542</v>
      </c>
      <c r="D40" s="1145"/>
      <c r="E40" s="1146"/>
      <c r="F40" s="36">
        <v>0</v>
      </c>
      <c r="G40" s="37">
        <v>0</v>
      </c>
      <c r="H40" s="37">
        <v>0</v>
      </c>
      <c r="I40" s="37">
        <v>0</v>
      </c>
      <c r="J40" s="38">
        <v>0</v>
      </c>
      <c r="K40" s="22"/>
      <c r="L40" s="22"/>
      <c r="M40" s="22"/>
      <c r="N40" s="22"/>
      <c r="O40" s="22"/>
      <c r="P40" s="22"/>
    </row>
    <row r="41" spans="1:16" ht="39" customHeight="1" x14ac:dyDescent="0.2">
      <c r="A41" s="22"/>
      <c r="B41" s="35"/>
      <c r="C41" s="1144"/>
      <c r="D41" s="1145"/>
      <c r="E41" s="1146"/>
      <c r="F41" s="36"/>
      <c r="G41" s="37"/>
      <c r="H41" s="37"/>
      <c r="I41" s="37"/>
      <c r="J41" s="38"/>
      <c r="K41" s="22"/>
      <c r="L41" s="22"/>
      <c r="M41" s="22"/>
      <c r="N41" s="22"/>
      <c r="O41" s="22"/>
      <c r="P41" s="22"/>
    </row>
    <row r="42" spans="1:16" ht="39" customHeight="1" x14ac:dyDescent="0.2">
      <c r="A42" s="22"/>
      <c r="B42" s="39"/>
      <c r="C42" s="1144" t="s">
        <v>543</v>
      </c>
      <c r="D42" s="1145"/>
      <c r="E42" s="1146"/>
      <c r="F42" s="36" t="s">
        <v>488</v>
      </c>
      <c r="G42" s="37" t="s">
        <v>488</v>
      </c>
      <c r="H42" s="37" t="s">
        <v>488</v>
      </c>
      <c r="I42" s="37" t="s">
        <v>488</v>
      </c>
      <c r="J42" s="38" t="s">
        <v>488</v>
      </c>
      <c r="K42" s="22"/>
      <c r="L42" s="22"/>
      <c r="M42" s="22"/>
      <c r="N42" s="22"/>
      <c r="O42" s="22"/>
      <c r="P42" s="22"/>
    </row>
    <row r="43" spans="1:16" ht="39" customHeight="1" thickBot="1" x14ac:dyDescent="0.25">
      <c r="A43" s="22"/>
      <c r="B43" s="40"/>
      <c r="C43" s="1147" t="s">
        <v>544</v>
      </c>
      <c r="D43" s="1148"/>
      <c r="E43" s="1149"/>
      <c r="F43" s="41">
        <v>0.01</v>
      </c>
      <c r="G43" s="42">
        <v>0.36</v>
      </c>
      <c r="H43" s="42">
        <v>0.41</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qvgzA5uRRt1qHbltxBZS80NlRDb3ADO0jU1XMKOj1mppAsWu1oJJkWMFhBNv1K07v7Xv6rmFkSzi6JRZak6VQ==" saltValue="ghX6tXxRhLWNFbOdxMj5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4" zoomScale="70" zoomScaleNormal="70" zoomScaleSheetLayoutView="55" workbookViewId="0">
      <selection activeCell="G61" sqref="G6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5" t="s">
        <v>9</v>
      </c>
      <c r="C45" s="1176"/>
      <c r="D45" s="58"/>
      <c r="E45" s="1181" t="s">
        <v>10</v>
      </c>
      <c r="F45" s="1181"/>
      <c r="G45" s="1181"/>
      <c r="H45" s="1181"/>
      <c r="I45" s="1181"/>
      <c r="J45" s="1182"/>
      <c r="K45" s="59">
        <v>725</v>
      </c>
      <c r="L45" s="60">
        <v>728</v>
      </c>
      <c r="M45" s="60">
        <v>720</v>
      </c>
      <c r="N45" s="60">
        <v>727</v>
      </c>
      <c r="O45" s="61">
        <v>713</v>
      </c>
      <c r="P45" s="48"/>
      <c r="Q45" s="48"/>
      <c r="R45" s="48"/>
      <c r="S45" s="48"/>
      <c r="T45" s="48"/>
      <c r="U45" s="48"/>
    </row>
    <row r="46" spans="1:21" ht="30.75" customHeight="1" x14ac:dyDescent="0.2">
      <c r="A46" s="48"/>
      <c r="B46" s="1177"/>
      <c r="C46" s="1178"/>
      <c r="D46" s="62"/>
      <c r="E46" s="1154" t="s">
        <v>11</v>
      </c>
      <c r="F46" s="1154"/>
      <c r="G46" s="1154"/>
      <c r="H46" s="1154"/>
      <c r="I46" s="1154"/>
      <c r="J46" s="1155"/>
      <c r="K46" s="63" t="s">
        <v>488</v>
      </c>
      <c r="L46" s="64" t="s">
        <v>488</v>
      </c>
      <c r="M46" s="64" t="s">
        <v>488</v>
      </c>
      <c r="N46" s="64" t="s">
        <v>488</v>
      </c>
      <c r="O46" s="65" t="s">
        <v>488</v>
      </c>
      <c r="P46" s="48"/>
      <c r="Q46" s="48"/>
      <c r="R46" s="48"/>
      <c r="S46" s="48"/>
      <c r="T46" s="48"/>
      <c r="U46" s="48"/>
    </row>
    <row r="47" spans="1:21" ht="30.75" customHeight="1" x14ac:dyDescent="0.2">
      <c r="A47" s="48"/>
      <c r="B47" s="1177"/>
      <c r="C47" s="1178"/>
      <c r="D47" s="62"/>
      <c r="E47" s="1154" t="s">
        <v>12</v>
      </c>
      <c r="F47" s="1154"/>
      <c r="G47" s="1154"/>
      <c r="H47" s="1154"/>
      <c r="I47" s="1154"/>
      <c r="J47" s="1155"/>
      <c r="K47" s="63" t="s">
        <v>488</v>
      </c>
      <c r="L47" s="64" t="s">
        <v>488</v>
      </c>
      <c r="M47" s="64" t="s">
        <v>488</v>
      </c>
      <c r="N47" s="64" t="s">
        <v>488</v>
      </c>
      <c r="O47" s="65" t="s">
        <v>488</v>
      </c>
      <c r="P47" s="48"/>
      <c r="Q47" s="48"/>
      <c r="R47" s="48"/>
      <c r="S47" s="48"/>
      <c r="T47" s="48"/>
      <c r="U47" s="48"/>
    </row>
    <row r="48" spans="1:21" ht="30.75" customHeight="1" x14ac:dyDescent="0.2">
      <c r="A48" s="48"/>
      <c r="B48" s="1177"/>
      <c r="C48" s="1178"/>
      <c r="D48" s="62"/>
      <c r="E48" s="1154" t="s">
        <v>13</v>
      </c>
      <c r="F48" s="1154"/>
      <c r="G48" s="1154"/>
      <c r="H48" s="1154"/>
      <c r="I48" s="1154"/>
      <c r="J48" s="1155"/>
      <c r="K48" s="63">
        <v>313</v>
      </c>
      <c r="L48" s="64">
        <v>315</v>
      </c>
      <c r="M48" s="64">
        <v>339</v>
      </c>
      <c r="N48" s="64">
        <v>357</v>
      </c>
      <c r="O48" s="65">
        <v>313</v>
      </c>
      <c r="P48" s="48"/>
      <c r="Q48" s="48"/>
      <c r="R48" s="48"/>
      <c r="S48" s="48"/>
      <c r="T48" s="48"/>
      <c r="U48" s="48"/>
    </row>
    <row r="49" spans="1:21" ht="30.75" customHeight="1" x14ac:dyDescent="0.2">
      <c r="A49" s="48"/>
      <c r="B49" s="1177"/>
      <c r="C49" s="1178"/>
      <c r="D49" s="62"/>
      <c r="E49" s="1154" t="s">
        <v>14</v>
      </c>
      <c r="F49" s="1154"/>
      <c r="G49" s="1154"/>
      <c r="H49" s="1154"/>
      <c r="I49" s="1154"/>
      <c r="J49" s="1155"/>
      <c r="K49" s="63">
        <v>11</v>
      </c>
      <c r="L49" s="64">
        <v>10</v>
      </c>
      <c r="M49" s="64">
        <v>14</v>
      </c>
      <c r="N49" s="64">
        <v>15</v>
      </c>
      <c r="O49" s="65">
        <v>13</v>
      </c>
      <c r="P49" s="48"/>
      <c r="Q49" s="48"/>
      <c r="R49" s="48"/>
      <c r="S49" s="48"/>
      <c r="T49" s="48"/>
      <c r="U49" s="48"/>
    </row>
    <row r="50" spans="1:21" ht="30.75" customHeight="1" x14ac:dyDescent="0.2">
      <c r="A50" s="48"/>
      <c r="B50" s="1177"/>
      <c r="C50" s="1178"/>
      <c r="D50" s="62"/>
      <c r="E50" s="1154" t="s">
        <v>15</v>
      </c>
      <c r="F50" s="1154"/>
      <c r="G50" s="1154"/>
      <c r="H50" s="1154"/>
      <c r="I50" s="1154"/>
      <c r="J50" s="1155"/>
      <c r="K50" s="63">
        <v>75</v>
      </c>
      <c r="L50" s="64">
        <v>78</v>
      </c>
      <c r="M50" s="64">
        <v>71</v>
      </c>
      <c r="N50" s="64">
        <v>82</v>
      </c>
      <c r="O50" s="65">
        <v>83</v>
      </c>
      <c r="P50" s="48"/>
      <c r="Q50" s="48"/>
      <c r="R50" s="48"/>
      <c r="S50" s="48"/>
      <c r="T50" s="48"/>
      <c r="U50" s="48"/>
    </row>
    <row r="51" spans="1:21" ht="30.75" customHeight="1" x14ac:dyDescent="0.2">
      <c r="A51" s="48"/>
      <c r="B51" s="1179"/>
      <c r="C51" s="1180"/>
      <c r="D51" s="66"/>
      <c r="E51" s="1154" t="s">
        <v>16</v>
      </c>
      <c r="F51" s="1154"/>
      <c r="G51" s="1154"/>
      <c r="H51" s="1154"/>
      <c r="I51" s="1154"/>
      <c r="J51" s="1155"/>
      <c r="K51" s="63">
        <v>0</v>
      </c>
      <c r="L51" s="64">
        <v>0</v>
      </c>
      <c r="M51" s="64">
        <v>0</v>
      </c>
      <c r="N51" s="64">
        <v>0</v>
      </c>
      <c r="O51" s="65">
        <v>0</v>
      </c>
      <c r="P51" s="48"/>
      <c r="Q51" s="48"/>
      <c r="R51" s="48"/>
      <c r="S51" s="48"/>
      <c r="T51" s="48"/>
      <c r="U51" s="48"/>
    </row>
    <row r="52" spans="1:21" ht="30.75" customHeight="1" x14ac:dyDescent="0.2">
      <c r="A52" s="48"/>
      <c r="B52" s="1152" t="s">
        <v>17</v>
      </c>
      <c r="C52" s="1153"/>
      <c r="D52" s="66"/>
      <c r="E52" s="1154" t="s">
        <v>18</v>
      </c>
      <c r="F52" s="1154"/>
      <c r="G52" s="1154"/>
      <c r="H52" s="1154"/>
      <c r="I52" s="1154"/>
      <c r="J52" s="1155"/>
      <c r="K52" s="63">
        <v>680</v>
      </c>
      <c r="L52" s="64">
        <v>673</v>
      </c>
      <c r="M52" s="64">
        <v>668</v>
      </c>
      <c r="N52" s="64">
        <v>648</v>
      </c>
      <c r="O52" s="65">
        <v>668</v>
      </c>
      <c r="P52" s="48"/>
      <c r="Q52" s="48"/>
      <c r="R52" s="48"/>
      <c r="S52" s="48"/>
      <c r="T52" s="48"/>
      <c r="U52" s="48"/>
    </row>
    <row r="53" spans="1:21" ht="30.75" customHeight="1" thickBot="1" x14ac:dyDescent="0.25">
      <c r="A53" s="48"/>
      <c r="B53" s="1156" t="s">
        <v>19</v>
      </c>
      <c r="C53" s="1157"/>
      <c r="D53" s="67"/>
      <c r="E53" s="1158" t="s">
        <v>20</v>
      </c>
      <c r="F53" s="1158"/>
      <c r="G53" s="1158"/>
      <c r="H53" s="1158"/>
      <c r="I53" s="1158"/>
      <c r="J53" s="1159"/>
      <c r="K53" s="68">
        <v>444</v>
      </c>
      <c r="L53" s="69">
        <v>458</v>
      </c>
      <c r="M53" s="69">
        <v>476</v>
      </c>
      <c r="N53" s="69">
        <v>533</v>
      </c>
      <c r="O53" s="70">
        <v>454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0" t="s">
        <v>24</v>
      </c>
      <c r="C58" s="1161"/>
      <c r="D58" s="1166" t="s">
        <v>25</v>
      </c>
      <c r="E58" s="1167"/>
      <c r="F58" s="1167"/>
      <c r="G58" s="1167"/>
      <c r="H58" s="1167"/>
      <c r="I58" s="1167"/>
      <c r="J58" s="1168"/>
      <c r="K58" s="83"/>
      <c r="L58" s="84"/>
      <c r="M58" s="84"/>
      <c r="N58" s="84"/>
      <c r="O58" s="85"/>
    </row>
    <row r="59" spans="1:21" ht="31.5" customHeight="1" x14ac:dyDescent="0.2">
      <c r="B59" s="1162"/>
      <c r="C59" s="1163"/>
      <c r="D59" s="1169" t="s">
        <v>26</v>
      </c>
      <c r="E59" s="1170"/>
      <c r="F59" s="1170"/>
      <c r="G59" s="1170"/>
      <c r="H59" s="1170"/>
      <c r="I59" s="1170"/>
      <c r="J59" s="1171"/>
      <c r="K59" s="86"/>
      <c r="L59" s="87"/>
      <c r="M59" s="87"/>
      <c r="N59" s="87"/>
      <c r="O59" s="88"/>
    </row>
    <row r="60" spans="1:21" ht="31.5" customHeight="1" thickBot="1" x14ac:dyDescent="0.25">
      <c r="B60" s="1164"/>
      <c r="C60" s="1165"/>
      <c r="D60" s="1172" t="s">
        <v>27</v>
      </c>
      <c r="E60" s="1173"/>
      <c r="F60" s="1173"/>
      <c r="G60" s="1173"/>
      <c r="H60" s="1173"/>
      <c r="I60" s="1173"/>
      <c r="J60" s="117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y9mrByeiZB+rz+uIX+mk2JsAf/2Lg9UKGboGmCK9WbeBjUrQDlxmy1C6ynCV18KO1Lq4XL2wmNV9YPMfqcEQg==" saltValue="91gHVlWbU695P3v0SU42L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7" zoomScale="70" zoomScaleNormal="70" zoomScaleSheetLayoutView="100" workbookViewId="0">
      <selection activeCell="G61" sqref="G61"/>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5" t="s">
        <v>30</v>
      </c>
      <c r="C41" s="1196"/>
      <c r="D41" s="105"/>
      <c r="E41" s="1197" t="s">
        <v>31</v>
      </c>
      <c r="F41" s="1197"/>
      <c r="G41" s="1197"/>
      <c r="H41" s="1198"/>
      <c r="I41" s="355">
        <v>7870</v>
      </c>
      <c r="J41" s="356">
        <v>8078</v>
      </c>
      <c r="K41" s="356">
        <v>8007</v>
      </c>
      <c r="L41" s="356">
        <v>7774</v>
      </c>
      <c r="M41" s="357">
        <v>7475</v>
      </c>
    </row>
    <row r="42" spans="2:13" ht="27.75" customHeight="1" x14ac:dyDescent="0.2">
      <c r="B42" s="1185"/>
      <c r="C42" s="1186"/>
      <c r="D42" s="106"/>
      <c r="E42" s="1189" t="s">
        <v>32</v>
      </c>
      <c r="F42" s="1189"/>
      <c r="G42" s="1189"/>
      <c r="H42" s="1190"/>
      <c r="I42" s="358">
        <v>985</v>
      </c>
      <c r="J42" s="359">
        <v>684</v>
      </c>
      <c r="K42" s="359">
        <v>637</v>
      </c>
      <c r="L42" s="359">
        <v>590</v>
      </c>
      <c r="M42" s="360">
        <v>543</v>
      </c>
    </row>
    <row r="43" spans="2:13" ht="27.75" customHeight="1" x14ac:dyDescent="0.2">
      <c r="B43" s="1185"/>
      <c r="C43" s="1186"/>
      <c r="D43" s="106"/>
      <c r="E43" s="1189" t="s">
        <v>33</v>
      </c>
      <c r="F43" s="1189"/>
      <c r="G43" s="1189"/>
      <c r="H43" s="1190"/>
      <c r="I43" s="358">
        <v>3709</v>
      </c>
      <c r="J43" s="359">
        <v>3612</v>
      </c>
      <c r="K43" s="359">
        <v>3145</v>
      </c>
      <c r="L43" s="359">
        <v>2865</v>
      </c>
      <c r="M43" s="360">
        <v>2489</v>
      </c>
    </row>
    <row r="44" spans="2:13" ht="27.75" customHeight="1" x14ac:dyDescent="0.2">
      <c r="B44" s="1185"/>
      <c r="C44" s="1186"/>
      <c r="D44" s="106"/>
      <c r="E44" s="1189" t="s">
        <v>34</v>
      </c>
      <c r="F44" s="1189"/>
      <c r="G44" s="1189"/>
      <c r="H44" s="1190"/>
      <c r="I44" s="358">
        <v>70</v>
      </c>
      <c r="J44" s="359">
        <v>83</v>
      </c>
      <c r="K44" s="359">
        <v>76</v>
      </c>
      <c r="L44" s="359">
        <v>65</v>
      </c>
      <c r="M44" s="360">
        <v>61</v>
      </c>
    </row>
    <row r="45" spans="2:13" ht="27.75" customHeight="1" x14ac:dyDescent="0.2">
      <c r="B45" s="1185"/>
      <c r="C45" s="1186"/>
      <c r="D45" s="106"/>
      <c r="E45" s="1189" t="s">
        <v>35</v>
      </c>
      <c r="F45" s="1189"/>
      <c r="G45" s="1189"/>
      <c r="H45" s="1190"/>
      <c r="I45" s="358">
        <v>797</v>
      </c>
      <c r="J45" s="359">
        <v>795</v>
      </c>
      <c r="K45" s="359">
        <v>751</v>
      </c>
      <c r="L45" s="359">
        <v>716</v>
      </c>
      <c r="M45" s="360">
        <v>742</v>
      </c>
    </row>
    <row r="46" spans="2:13" ht="27.75" customHeight="1" x14ac:dyDescent="0.2">
      <c r="B46" s="1185"/>
      <c r="C46" s="1186"/>
      <c r="D46" s="107"/>
      <c r="E46" s="1189" t="s">
        <v>36</v>
      </c>
      <c r="F46" s="1189"/>
      <c r="G46" s="1189"/>
      <c r="H46" s="1190"/>
      <c r="I46" s="358" t="s">
        <v>488</v>
      </c>
      <c r="J46" s="359" t="s">
        <v>488</v>
      </c>
      <c r="K46" s="359" t="s">
        <v>488</v>
      </c>
      <c r="L46" s="359" t="s">
        <v>488</v>
      </c>
      <c r="M46" s="360" t="s">
        <v>488</v>
      </c>
    </row>
    <row r="47" spans="2:13" ht="27.75" customHeight="1" x14ac:dyDescent="0.2">
      <c r="B47" s="1185"/>
      <c r="C47" s="1186"/>
      <c r="D47" s="108"/>
      <c r="E47" s="1199" t="s">
        <v>37</v>
      </c>
      <c r="F47" s="1200"/>
      <c r="G47" s="1200"/>
      <c r="H47" s="1201"/>
      <c r="I47" s="358" t="s">
        <v>488</v>
      </c>
      <c r="J47" s="359" t="s">
        <v>488</v>
      </c>
      <c r="K47" s="359" t="s">
        <v>488</v>
      </c>
      <c r="L47" s="359" t="s">
        <v>488</v>
      </c>
      <c r="M47" s="360" t="s">
        <v>488</v>
      </c>
    </row>
    <row r="48" spans="2:13" ht="27.75" customHeight="1" x14ac:dyDescent="0.2">
      <c r="B48" s="1185"/>
      <c r="C48" s="1186"/>
      <c r="D48" s="106"/>
      <c r="E48" s="1189" t="s">
        <v>38</v>
      </c>
      <c r="F48" s="1189"/>
      <c r="G48" s="1189"/>
      <c r="H48" s="1190"/>
      <c r="I48" s="358" t="s">
        <v>488</v>
      </c>
      <c r="J48" s="359" t="s">
        <v>488</v>
      </c>
      <c r="K48" s="359" t="s">
        <v>488</v>
      </c>
      <c r="L48" s="359" t="s">
        <v>488</v>
      </c>
      <c r="M48" s="360" t="s">
        <v>488</v>
      </c>
    </row>
    <row r="49" spans="2:13" ht="27.75" customHeight="1" x14ac:dyDescent="0.2">
      <c r="B49" s="1187"/>
      <c r="C49" s="1188"/>
      <c r="D49" s="106"/>
      <c r="E49" s="1189" t="s">
        <v>39</v>
      </c>
      <c r="F49" s="1189"/>
      <c r="G49" s="1189"/>
      <c r="H49" s="1190"/>
      <c r="I49" s="358" t="s">
        <v>488</v>
      </c>
      <c r="J49" s="359" t="s">
        <v>488</v>
      </c>
      <c r="K49" s="359" t="s">
        <v>488</v>
      </c>
      <c r="L49" s="359" t="s">
        <v>488</v>
      </c>
      <c r="M49" s="360" t="s">
        <v>488</v>
      </c>
    </row>
    <row r="50" spans="2:13" ht="27.75" customHeight="1" x14ac:dyDescent="0.2">
      <c r="B50" s="1183" t="s">
        <v>40</v>
      </c>
      <c r="C50" s="1184"/>
      <c r="D50" s="109"/>
      <c r="E50" s="1189" t="s">
        <v>41</v>
      </c>
      <c r="F50" s="1189"/>
      <c r="G50" s="1189"/>
      <c r="H50" s="1190"/>
      <c r="I50" s="358">
        <v>1734</v>
      </c>
      <c r="J50" s="359">
        <v>2025</v>
      </c>
      <c r="K50" s="359">
        <v>2248</v>
      </c>
      <c r="L50" s="359">
        <v>2045</v>
      </c>
      <c r="M50" s="360">
        <v>1603</v>
      </c>
    </row>
    <row r="51" spans="2:13" ht="27.75" customHeight="1" x14ac:dyDescent="0.2">
      <c r="B51" s="1185"/>
      <c r="C51" s="1186"/>
      <c r="D51" s="106"/>
      <c r="E51" s="1189" t="s">
        <v>42</v>
      </c>
      <c r="F51" s="1189"/>
      <c r="G51" s="1189"/>
      <c r="H51" s="1190"/>
      <c r="I51" s="358">
        <v>227</v>
      </c>
      <c r="J51" s="359">
        <v>204</v>
      </c>
      <c r="K51" s="359">
        <v>195</v>
      </c>
      <c r="L51" s="359">
        <v>172</v>
      </c>
      <c r="M51" s="360">
        <v>176</v>
      </c>
    </row>
    <row r="52" spans="2:13" ht="27.75" customHeight="1" x14ac:dyDescent="0.2">
      <c r="B52" s="1187"/>
      <c r="C52" s="1188"/>
      <c r="D52" s="106"/>
      <c r="E52" s="1189" t="s">
        <v>43</v>
      </c>
      <c r="F52" s="1189"/>
      <c r="G52" s="1189"/>
      <c r="H52" s="1190"/>
      <c r="I52" s="358">
        <v>7481</v>
      </c>
      <c r="J52" s="359">
        <v>7406</v>
      </c>
      <c r="K52" s="359">
        <v>6970</v>
      </c>
      <c r="L52" s="359">
        <v>6697</v>
      </c>
      <c r="M52" s="360">
        <v>6332</v>
      </c>
    </row>
    <row r="53" spans="2:13" ht="27.75" customHeight="1" thickBot="1" x14ac:dyDescent="0.25">
      <c r="B53" s="1191" t="s">
        <v>19</v>
      </c>
      <c r="C53" s="1192"/>
      <c r="D53" s="110"/>
      <c r="E53" s="1193" t="s">
        <v>44</v>
      </c>
      <c r="F53" s="1193"/>
      <c r="G53" s="1193"/>
      <c r="H53" s="1194"/>
      <c r="I53" s="361">
        <v>3990</v>
      </c>
      <c r="J53" s="362">
        <v>3618</v>
      </c>
      <c r="K53" s="362">
        <v>3204</v>
      </c>
      <c r="L53" s="362">
        <v>3096</v>
      </c>
      <c r="M53" s="363">
        <v>3199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fhraZsxXeAF4cGdE47JPTTiA4cC5KNU8+zETG0AEw/dPiVJKtSyvu+T8KvNg9alymejnOPUuRVmeVh6Nz6JFMQ==" saltValue="3DsdsQ7E54xOTIFSU9jf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46" zoomScale="55" zoomScaleNormal="55" zoomScaleSheetLayoutView="100" workbookViewId="0">
      <selection activeCell="G61" sqref="G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0" t="s">
        <v>46</v>
      </c>
      <c r="D55" s="1210"/>
      <c r="E55" s="1211"/>
      <c r="F55" s="122">
        <v>1173</v>
      </c>
      <c r="G55" s="122">
        <v>1054</v>
      </c>
      <c r="H55" s="123">
        <v>838</v>
      </c>
    </row>
    <row r="56" spans="2:8" ht="52.5" customHeight="1" x14ac:dyDescent="0.2">
      <c r="B56" s="124"/>
      <c r="C56" s="1212" t="s">
        <v>47</v>
      </c>
      <c r="D56" s="1212"/>
      <c r="E56" s="1213"/>
      <c r="F56" s="125">
        <v>95</v>
      </c>
      <c r="G56" s="125">
        <v>61</v>
      </c>
      <c r="H56" s="126">
        <v>61</v>
      </c>
    </row>
    <row r="57" spans="2:8" ht="53.25" customHeight="1" x14ac:dyDescent="0.2">
      <c r="B57" s="124"/>
      <c r="C57" s="1214" t="s">
        <v>48</v>
      </c>
      <c r="D57" s="1214"/>
      <c r="E57" s="1215"/>
      <c r="F57" s="127">
        <v>533</v>
      </c>
      <c r="G57" s="127">
        <v>478</v>
      </c>
      <c r="H57" s="128">
        <v>302</v>
      </c>
    </row>
    <row r="58" spans="2:8" ht="45.75" customHeight="1" x14ac:dyDescent="0.2">
      <c r="B58" s="129"/>
      <c r="C58" s="1202" t="s">
        <v>551</v>
      </c>
      <c r="D58" s="1203"/>
      <c r="E58" s="1204"/>
      <c r="F58" s="130">
        <v>291</v>
      </c>
      <c r="G58" s="130">
        <v>255</v>
      </c>
      <c r="H58" s="131">
        <v>178</v>
      </c>
    </row>
    <row r="59" spans="2:8" ht="45.75" customHeight="1" x14ac:dyDescent="0.2">
      <c r="B59" s="129"/>
      <c r="C59" s="1202" t="s">
        <v>552</v>
      </c>
      <c r="D59" s="1203"/>
      <c r="E59" s="1204"/>
      <c r="F59" s="130">
        <v>36</v>
      </c>
      <c r="G59" s="130">
        <v>40</v>
      </c>
      <c r="H59" s="131">
        <v>40</v>
      </c>
    </row>
    <row r="60" spans="2:8" ht="45.75" customHeight="1" x14ac:dyDescent="0.2">
      <c r="B60" s="129"/>
      <c r="C60" s="1202" t="s">
        <v>553</v>
      </c>
      <c r="D60" s="1203"/>
      <c r="E60" s="1204"/>
      <c r="F60" s="130">
        <v>45</v>
      </c>
      <c r="G60" s="130">
        <v>46</v>
      </c>
      <c r="H60" s="131">
        <v>16</v>
      </c>
    </row>
    <row r="61" spans="2:8" ht="45.75" customHeight="1" x14ac:dyDescent="0.2">
      <c r="B61" s="129"/>
      <c r="C61" s="1202" t="s">
        <v>554</v>
      </c>
      <c r="D61" s="1203"/>
      <c r="E61" s="1204"/>
      <c r="F61" s="130">
        <v>5</v>
      </c>
      <c r="G61" s="130">
        <v>10</v>
      </c>
      <c r="H61" s="131">
        <v>15</v>
      </c>
    </row>
    <row r="62" spans="2:8" ht="45.75" customHeight="1" thickBot="1" x14ac:dyDescent="0.25">
      <c r="B62" s="132"/>
      <c r="C62" s="1205" t="s">
        <v>555</v>
      </c>
      <c r="D62" s="1206"/>
      <c r="E62" s="1207"/>
      <c r="F62" s="133">
        <v>0</v>
      </c>
      <c r="G62" s="133">
        <v>0</v>
      </c>
      <c r="H62" s="134">
        <v>10</v>
      </c>
    </row>
    <row r="63" spans="2:8" ht="52.5" customHeight="1" thickBot="1" x14ac:dyDescent="0.25">
      <c r="B63" s="135"/>
      <c r="C63" s="1208" t="s">
        <v>49</v>
      </c>
      <c r="D63" s="1208"/>
      <c r="E63" s="1209"/>
      <c r="F63" s="136">
        <v>1801</v>
      </c>
      <c r="G63" s="136">
        <v>1593</v>
      </c>
      <c r="H63" s="137">
        <v>1201</v>
      </c>
    </row>
    <row r="64" spans="2:8" ht="13.2" x14ac:dyDescent="0.2"/>
  </sheetData>
  <sheetProtection algorithmName="SHA-512" hashValue="UEgDKdD0HFhQbZrojxeJwRz6fyyFK0Xgs/9MCtRO3J/vitXVlLhknPz6fE9zHyoEEypisBFffDtNh6z+g3HpNw==" saltValue="EMaunu96dQwKNhAcbTrX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N58" zoomScaleNormal="100" zoomScaleSheetLayoutView="55" workbookViewId="0">
      <selection activeCell="BI71" sqref="BI71"/>
    </sheetView>
  </sheetViews>
  <sheetFormatPr defaultColWidth="0" defaultRowHeight="13.5" customHeight="1" zeroHeight="1" x14ac:dyDescent="0.2"/>
  <cols>
    <col min="1" max="1" width="6.33203125" style="1218" customWidth="1"/>
    <col min="2" max="107" width="2.44140625" style="1218" customWidth="1"/>
    <col min="108" max="108" width="6.109375" style="1225" customWidth="1"/>
    <col min="109" max="109" width="5.88671875" style="1224" customWidth="1"/>
    <col min="110" max="16384" width="8.6640625" style="1218" hidden="1"/>
  </cols>
  <sheetData>
    <row r="1" spans="1:109" ht="42.75" customHeight="1" x14ac:dyDescent="0.2">
      <c r="A1" s="1216"/>
      <c r="B1" s="1217"/>
      <c r="DD1" s="1218"/>
      <c r="DE1" s="1218"/>
    </row>
    <row r="2" spans="1:109" ht="25.5" customHeight="1" x14ac:dyDescent="0.2">
      <c r="A2" s="1219"/>
      <c r="C2" s="1219"/>
      <c r="O2" s="1219"/>
      <c r="P2" s="1219"/>
      <c r="Q2" s="1219"/>
      <c r="R2" s="1219"/>
      <c r="S2" s="1219"/>
      <c r="T2" s="1219"/>
      <c r="U2" s="1219"/>
      <c r="V2" s="1219"/>
      <c r="W2" s="1219"/>
      <c r="X2" s="1219"/>
      <c r="Y2" s="1219"/>
      <c r="Z2" s="1219"/>
      <c r="AA2" s="1219"/>
      <c r="AB2" s="1219"/>
      <c r="AC2" s="1219"/>
      <c r="AD2" s="1219"/>
      <c r="AE2" s="1219"/>
      <c r="AF2" s="1219"/>
      <c r="AG2" s="1219"/>
      <c r="AH2" s="1219"/>
      <c r="AI2" s="1219"/>
      <c r="AU2" s="1219"/>
      <c r="BG2" s="1219"/>
      <c r="BS2" s="1219"/>
      <c r="CE2" s="1219"/>
      <c r="CQ2" s="1219"/>
      <c r="DD2" s="1218"/>
      <c r="DE2" s="1218"/>
    </row>
    <row r="3" spans="1:109" ht="25.5" customHeight="1" x14ac:dyDescent="0.2">
      <c r="A3" s="1219"/>
      <c r="C3" s="1219"/>
      <c r="O3" s="1219"/>
      <c r="P3" s="1219"/>
      <c r="Q3" s="1219"/>
      <c r="R3" s="1219"/>
      <c r="S3" s="1219"/>
      <c r="T3" s="1219"/>
      <c r="U3" s="1219"/>
      <c r="V3" s="1219"/>
      <c r="W3" s="1219"/>
      <c r="X3" s="1219"/>
      <c r="Y3" s="1219"/>
      <c r="Z3" s="1219"/>
      <c r="AA3" s="1219"/>
      <c r="AB3" s="1219"/>
      <c r="AC3" s="1219"/>
      <c r="AD3" s="1219"/>
      <c r="AE3" s="1219"/>
      <c r="AF3" s="1219"/>
      <c r="AG3" s="1219"/>
      <c r="AH3" s="1219"/>
      <c r="AI3" s="1219"/>
      <c r="AU3" s="1219"/>
      <c r="BG3" s="1219"/>
      <c r="BS3" s="1219"/>
      <c r="CE3" s="1219"/>
      <c r="CQ3" s="1219"/>
      <c r="DD3" s="1218"/>
      <c r="DE3" s="1218"/>
    </row>
    <row r="4" spans="1:109" s="259" customFormat="1" ht="13.2" x14ac:dyDescent="0.2">
      <c r="A4" s="1219"/>
      <c r="B4" s="1219"/>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c r="BK4" s="1219"/>
      <c r="BL4" s="1219"/>
      <c r="BM4" s="1219"/>
      <c r="BN4" s="1219"/>
      <c r="BO4" s="1219"/>
      <c r="BP4" s="1219"/>
      <c r="BQ4" s="1219"/>
      <c r="BR4" s="1219"/>
      <c r="BS4" s="1219"/>
      <c r="BT4" s="1219"/>
      <c r="BU4" s="1219"/>
      <c r="BV4" s="1219"/>
      <c r="BW4" s="1219"/>
      <c r="BX4" s="1219"/>
      <c r="BY4" s="1219"/>
      <c r="BZ4" s="1219"/>
      <c r="CA4" s="1219"/>
      <c r="CB4" s="1219"/>
      <c r="CC4" s="1219"/>
      <c r="CD4" s="1219"/>
      <c r="CE4" s="1219"/>
      <c r="CF4" s="1219"/>
      <c r="CG4" s="1219"/>
      <c r="CH4" s="1219"/>
      <c r="CI4" s="1219"/>
      <c r="CJ4" s="1219"/>
      <c r="CK4" s="1219"/>
      <c r="CL4" s="1219"/>
      <c r="CM4" s="1219"/>
      <c r="CN4" s="1219"/>
      <c r="CO4" s="1219"/>
      <c r="CP4" s="1219"/>
      <c r="CQ4" s="1219"/>
      <c r="CR4" s="1219"/>
      <c r="CS4" s="1219"/>
      <c r="CT4" s="1219"/>
      <c r="CU4" s="1219"/>
      <c r="CV4" s="1219"/>
      <c r="CW4" s="1219"/>
      <c r="CX4" s="1219"/>
      <c r="CY4" s="1219"/>
      <c r="CZ4" s="1219"/>
      <c r="DA4" s="1219"/>
      <c r="DB4" s="1219"/>
      <c r="DC4" s="1219"/>
      <c r="DD4" s="1219"/>
      <c r="DE4" s="1219"/>
    </row>
    <row r="5" spans="1:109" s="259" customFormat="1" ht="13.2" x14ac:dyDescent="0.2">
      <c r="A5" s="1219"/>
      <c r="B5" s="1219"/>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c r="BK5" s="1219"/>
      <c r="BL5" s="1219"/>
      <c r="BM5" s="1219"/>
      <c r="BN5" s="1219"/>
      <c r="BO5" s="1219"/>
      <c r="BP5" s="1219"/>
      <c r="BQ5" s="1219"/>
      <c r="BR5" s="1219"/>
      <c r="BS5" s="1219"/>
      <c r="BT5" s="1219"/>
      <c r="BU5" s="1219"/>
      <c r="BV5" s="1219"/>
      <c r="BW5" s="1219"/>
      <c r="BX5" s="1219"/>
      <c r="BY5" s="1219"/>
      <c r="BZ5" s="1219"/>
      <c r="CA5" s="1219"/>
      <c r="CB5" s="1219"/>
      <c r="CC5" s="1219"/>
      <c r="CD5" s="1219"/>
      <c r="CE5" s="1219"/>
      <c r="CF5" s="1219"/>
      <c r="CG5" s="1219"/>
      <c r="CH5" s="1219"/>
      <c r="CI5" s="1219"/>
      <c r="CJ5" s="1219"/>
      <c r="CK5" s="1219"/>
      <c r="CL5" s="1219"/>
      <c r="CM5" s="1219"/>
      <c r="CN5" s="1219"/>
      <c r="CO5" s="1219"/>
      <c r="CP5" s="1219"/>
      <c r="CQ5" s="1219"/>
      <c r="CR5" s="1219"/>
      <c r="CS5" s="1219"/>
      <c r="CT5" s="1219"/>
      <c r="CU5" s="1219"/>
      <c r="CV5" s="1219"/>
      <c r="CW5" s="1219"/>
      <c r="CX5" s="1219"/>
      <c r="CY5" s="1219"/>
      <c r="CZ5" s="1219"/>
      <c r="DA5" s="1219"/>
      <c r="DB5" s="1219"/>
      <c r="DC5" s="1219"/>
      <c r="DD5" s="1219"/>
      <c r="DE5" s="1219"/>
    </row>
    <row r="6" spans="1:109" s="259" customFormat="1" ht="13.2" x14ac:dyDescent="0.2">
      <c r="A6" s="1219"/>
      <c r="B6" s="1219"/>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c r="AF6" s="1219"/>
      <c r="AG6" s="1219"/>
      <c r="AH6" s="1219"/>
      <c r="AI6" s="1219"/>
      <c r="AJ6" s="1219"/>
      <c r="AK6" s="1219"/>
      <c r="AL6" s="1219"/>
      <c r="AM6" s="1219"/>
      <c r="AN6" s="1219"/>
      <c r="AO6" s="1219"/>
      <c r="AP6" s="1219"/>
      <c r="AQ6" s="1219"/>
      <c r="AR6" s="1219"/>
      <c r="AS6" s="1219"/>
      <c r="AT6" s="1219"/>
      <c r="AU6" s="1219"/>
      <c r="AV6" s="1219"/>
      <c r="AW6" s="1219"/>
      <c r="AX6" s="1219"/>
      <c r="AY6" s="1219"/>
      <c r="AZ6" s="1219"/>
      <c r="BA6" s="1219"/>
      <c r="BB6" s="1219"/>
      <c r="BC6" s="1219"/>
      <c r="BD6" s="1219"/>
      <c r="BE6" s="1219"/>
      <c r="BF6" s="1219"/>
      <c r="BG6" s="1219"/>
      <c r="BH6" s="1219"/>
      <c r="BI6" s="1219"/>
      <c r="BJ6" s="1219"/>
      <c r="BK6" s="1219"/>
      <c r="BL6" s="1219"/>
      <c r="BM6" s="1219"/>
      <c r="BN6" s="1219"/>
      <c r="BO6" s="1219"/>
      <c r="BP6" s="1219"/>
      <c r="BQ6" s="1219"/>
      <c r="BR6" s="1219"/>
      <c r="BS6" s="1219"/>
      <c r="BT6" s="1219"/>
      <c r="BU6" s="1219"/>
      <c r="BV6" s="1219"/>
      <c r="BW6" s="1219"/>
      <c r="BX6" s="1219"/>
      <c r="BY6" s="1219"/>
      <c r="BZ6" s="1219"/>
      <c r="CA6" s="1219"/>
      <c r="CB6" s="1219"/>
      <c r="CC6" s="1219"/>
      <c r="CD6" s="1219"/>
      <c r="CE6" s="1219"/>
      <c r="CF6" s="1219"/>
      <c r="CG6" s="1219"/>
      <c r="CH6" s="1219"/>
      <c r="CI6" s="1219"/>
      <c r="CJ6" s="1219"/>
      <c r="CK6" s="1219"/>
      <c r="CL6" s="1219"/>
      <c r="CM6" s="1219"/>
      <c r="CN6" s="1219"/>
      <c r="CO6" s="1219"/>
      <c r="CP6" s="1219"/>
      <c r="CQ6" s="1219"/>
      <c r="CR6" s="1219"/>
      <c r="CS6" s="1219"/>
      <c r="CT6" s="1219"/>
      <c r="CU6" s="1219"/>
      <c r="CV6" s="1219"/>
      <c r="CW6" s="1219"/>
      <c r="CX6" s="1219"/>
      <c r="CY6" s="1219"/>
      <c r="CZ6" s="1219"/>
      <c r="DA6" s="1219"/>
      <c r="DB6" s="1219"/>
      <c r="DC6" s="1219"/>
      <c r="DD6" s="1219"/>
      <c r="DE6" s="1219"/>
    </row>
    <row r="7" spans="1:109" s="259" customFormat="1" ht="13.2" x14ac:dyDescent="0.2">
      <c r="A7" s="1219"/>
      <c r="B7" s="1219"/>
      <c r="C7" s="1219"/>
      <c r="D7" s="1219"/>
      <c r="E7" s="1219"/>
      <c r="F7" s="1219"/>
      <c r="G7" s="1219"/>
      <c r="H7" s="1219"/>
      <c r="I7" s="1219"/>
      <c r="J7" s="1219"/>
      <c r="K7" s="1219"/>
      <c r="L7" s="1219"/>
      <c r="M7" s="1219"/>
      <c r="N7" s="1219"/>
      <c r="O7" s="1219"/>
      <c r="P7" s="1219"/>
      <c r="Q7" s="1219"/>
      <c r="R7" s="1219"/>
      <c r="S7" s="1219"/>
      <c r="T7" s="1219"/>
      <c r="U7" s="1219"/>
      <c r="V7" s="1219"/>
      <c r="W7" s="1219"/>
      <c r="X7" s="1219"/>
      <c r="Y7" s="1219"/>
      <c r="Z7" s="1219"/>
      <c r="AA7" s="1219"/>
      <c r="AB7" s="1219"/>
      <c r="AC7" s="1219"/>
      <c r="AD7" s="1219"/>
      <c r="AE7" s="1219"/>
      <c r="AF7" s="1219"/>
      <c r="AG7" s="1219"/>
      <c r="AH7" s="1219"/>
      <c r="AI7" s="1219"/>
      <c r="AJ7" s="1219"/>
      <c r="AK7" s="1219"/>
      <c r="AL7" s="1219"/>
      <c r="AM7" s="1219"/>
      <c r="AN7" s="1219"/>
      <c r="AO7" s="1219"/>
      <c r="AP7" s="1219"/>
      <c r="AQ7" s="1219"/>
      <c r="AR7" s="1219"/>
      <c r="AS7" s="1219"/>
      <c r="AT7" s="1219"/>
      <c r="AU7" s="1219"/>
      <c r="AV7" s="1219"/>
      <c r="AW7" s="1219"/>
      <c r="AX7" s="1219"/>
      <c r="AY7" s="1219"/>
      <c r="AZ7" s="1219"/>
      <c r="BA7" s="1219"/>
      <c r="BB7" s="1219"/>
      <c r="BC7" s="1219"/>
      <c r="BD7" s="1219"/>
      <c r="BE7" s="1219"/>
      <c r="BF7" s="1219"/>
      <c r="BG7" s="1219"/>
      <c r="BH7" s="1219"/>
      <c r="BI7" s="1219"/>
      <c r="BJ7" s="1219"/>
      <c r="BK7" s="1219"/>
      <c r="BL7" s="1219"/>
      <c r="BM7" s="1219"/>
      <c r="BN7" s="1219"/>
      <c r="BO7" s="1219"/>
      <c r="BP7" s="1219"/>
      <c r="BQ7" s="1219"/>
      <c r="BR7" s="1219"/>
      <c r="BS7" s="1219"/>
      <c r="BT7" s="1219"/>
      <c r="BU7" s="1219"/>
      <c r="BV7" s="1219"/>
      <c r="BW7" s="1219"/>
      <c r="BX7" s="1219"/>
      <c r="BY7" s="1219"/>
      <c r="BZ7" s="1219"/>
      <c r="CA7" s="1219"/>
      <c r="CB7" s="1219"/>
      <c r="CC7" s="1219"/>
      <c r="CD7" s="1219"/>
      <c r="CE7" s="1219"/>
      <c r="CF7" s="1219"/>
      <c r="CG7" s="1219"/>
      <c r="CH7" s="1219"/>
      <c r="CI7" s="1219"/>
      <c r="CJ7" s="1219"/>
      <c r="CK7" s="1219"/>
      <c r="CL7" s="1219"/>
      <c r="CM7" s="1219"/>
      <c r="CN7" s="1219"/>
      <c r="CO7" s="1219"/>
      <c r="CP7" s="1219"/>
      <c r="CQ7" s="1219"/>
      <c r="CR7" s="1219"/>
      <c r="CS7" s="1219"/>
      <c r="CT7" s="1219"/>
      <c r="CU7" s="1219"/>
      <c r="CV7" s="1219"/>
      <c r="CW7" s="1219"/>
      <c r="CX7" s="1219"/>
      <c r="CY7" s="1219"/>
      <c r="CZ7" s="1219"/>
      <c r="DA7" s="1219"/>
      <c r="DB7" s="1219"/>
      <c r="DC7" s="1219"/>
      <c r="DD7" s="1219"/>
      <c r="DE7" s="1219"/>
    </row>
    <row r="8" spans="1:109" s="259" customFormat="1" ht="13.2" x14ac:dyDescent="0.2">
      <c r="A8" s="1219"/>
      <c r="B8" s="1219"/>
      <c r="C8" s="1219"/>
      <c r="D8" s="1219"/>
      <c r="E8" s="1219"/>
      <c r="F8" s="1219"/>
      <c r="G8" s="1219"/>
      <c r="H8" s="1219"/>
      <c r="I8" s="1219"/>
      <c r="J8" s="1219"/>
      <c r="K8" s="1219"/>
      <c r="L8" s="1219"/>
      <c r="M8" s="1219"/>
      <c r="N8" s="1219"/>
      <c r="O8" s="1219"/>
      <c r="P8" s="1219"/>
      <c r="Q8" s="1219"/>
      <c r="R8" s="1219"/>
      <c r="S8" s="1219"/>
      <c r="T8" s="1219"/>
      <c r="U8" s="1219"/>
      <c r="V8" s="1219"/>
      <c r="W8" s="1219"/>
      <c r="X8" s="1219"/>
      <c r="Y8" s="1219"/>
      <c r="Z8" s="1219"/>
      <c r="AA8" s="1219"/>
      <c r="AB8" s="1219"/>
      <c r="AC8" s="1219"/>
      <c r="AD8" s="1219"/>
      <c r="AE8" s="1219"/>
      <c r="AF8" s="1219"/>
      <c r="AG8" s="1219"/>
      <c r="AH8" s="1219"/>
      <c r="AI8" s="1219"/>
      <c r="AJ8" s="1219"/>
      <c r="AK8" s="1219"/>
      <c r="AL8" s="1219"/>
      <c r="AM8" s="1219"/>
      <c r="AN8" s="1219"/>
      <c r="AO8" s="1219"/>
      <c r="AP8" s="1219"/>
      <c r="AQ8" s="1219"/>
      <c r="AR8" s="1219"/>
      <c r="AS8" s="1219"/>
      <c r="AT8" s="1219"/>
      <c r="AU8" s="1219"/>
      <c r="AV8" s="1219"/>
      <c r="AW8" s="1219"/>
      <c r="AX8" s="1219"/>
      <c r="AY8" s="1219"/>
      <c r="AZ8" s="1219"/>
      <c r="BA8" s="1219"/>
      <c r="BB8" s="1219"/>
      <c r="BC8" s="1219"/>
      <c r="BD8" s="1219"/>
      <c r="BE8" s="1219"/>
      <c r="BF8" s="1219"/>
      <c r="BG8" s="1219"/>
      <c r="BH8" s="1219"/>
      <c r="BI8" s="1219"/>
      <c r="BJ8" s="1219"/>
      <c r="BK8" s="1219"/>
      <c r="BL8" s="1219"/>
      <c r="BM8" s="1219"/>
      <c r="BN8" s="1219"/>
      <c r="BO8" s="1219"/>
      <c r="BP8" s="1219"/>
      <c r="BQ8" s="1219"/>
      <c r="BR8" s="1219"/>
      <c r="BS8" s="1219"/>
      <c r="BT8" s="1219"/>
      <c r="BU8" s="1219"/>
      <c r="BV8" s="1219"/>
      <c r="BW8" s="1219"/>
      <c r="BX8" s="1219"/>
      <c r="BY8" s="1219"/>
      <c r="BZ8" s="1219"/>
      <c r="CA8" s="1219"/>
      <c r="CB8" s="1219"/>
      <c r="CC8" s="1219"/>
      <c r="CD8" s="1219"/>
      <c r="CE8" s="1219"/>
      <c r="CF8" s="1219"/>
      <c r="CG8" s="1219"/>
      <c r="CH8" s="1219"/>
      <c r="CI8" s="1219"/>
      <c r="CJ8" s="1219"/>
      <c r="CK8" s="1219"/>
      <c r="CL8" s="1219"/>
      <c r="CM8" s="1219"/>
      <c r="CN8" s="1219"/>
      <c r="CO8" s="1219"/>
      <c r="CP8" s="1219"/>
      <c r="CQ8" s="1219"/>
      <c r="CR8" s="1219"/>
      <c r="CS8" s="1219"/>
      <c r="CT8" s="1219"/>
      <c r="CU8" s="1219"/>
      <c r="CV8" s="1219"/>
      <c r="CW8" s="1219"/>
      <c r="CX8" s="1219"/>
      <c r="CY8" s="1219"/>
      <c r="CZ8" s="1219"/>
      <c r="DA8" s="1219"/>
      <c r="DB8" s="1219"/>
      <c r="DC8" s="1219"/>
      <c r="DD8" s="1219"/>
      <c r="DE8" s="1219"/>
    </row>
    <row r="9" spans="1:109" s="259" customFormat="1" ht="13.2" x14ac:dyDescent="0.2">
      <c r="A9" s="1219"/>
      <c r="B9" s="1219"/>
      <c r="C9" s="1219"/>
      <c r="D9" s="1219"/>
      <c r="E9" s="1219"/>
      <c r="F9" s="1219"/>
      <c r="G9" s="1219"/>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1219"/>
      <c r="AK9" s="1219"/>
      <c r="AL9" s="1219"/>
      <c r="AM9" s="1219"/>
      <c r="AN9" s="1219"/>
      <c r="AO9" s="1219"/>
      <c r="AP9" s="1219"/>
      <c r="AQ9" s="1219"/>
      <c r="AR9" s="1219"/>
      <c r="AS9" s="1219"/>
      <c r="AT9" s="1219"/>
      <c r="AU9" s="1219"/>
      <c r="AV9" s="1219"/>
      <c r="AW9" s="1219"/>
      <c r="AX9" s="1219"/>
      <c r="AY9" s="1219"/>
      <c r="AZ9" s="1219"/>
      <c r="BA9" s="1219"/>
      <c r="BB9" s="1219"/>
      <c r="BC9" s="1219"/>
      <c r="BD9" s="1219"/>
      <c r="BE9" s="1219"/>
      <c r="BF9" s="1219"/>
      <c r="BG9" s="1219"/>
      <c r="BH9" s="1219"/>
      <c r="BI9" s="1219"/>
      <c r="BJ9" s="1219"/>
      <c r="BK9" s="1219"/>
      <c r="BL9" s="1219"/>
      <c r="BM9" s="1219"/>
      <c r="BN9" s="1219"/>
      <c r="BO9" s="1219"/>
      <c r="BP9" s="1219"/>
      <c r="BQ9" s="1219"/>
      <c r="BR9" s="1219"/>
      <c r="BS9" s="1219"/>
      <c r="BT9" s="1219"/>
      <c r="BU9" s="1219"/>
      <c r="BV9" s="1219"/>
      <c r="BW9" s="1219"/>
      <c r="BX9" s="1219"/>
      <c r="BY9" s="1219"/>
      <c r="BZ9" s="1219"/>
      <c r="CA9" s="1219"/>
      <c r="CB9" s="1219"/>
      <c r="CC9" s="1219"/>
      <c r="CD9" s="1219"/>
      <c r="CE9" s="1219"/>
      <c r="CF9" s="1219"/>
      <c r="CG9" s="1219"/>
      <c r="CH9" s="1219"/>
      <c r="CI9" s="1219"/>
      <c r="CJ9" s="1219"/>
      <c r="CK9" s="1219"/>
      <c r="CL9" s="1219"/>
      <c r="CM9" s="1219"/>
      <c r="CN9" s="1219"/>
      <c r="CO9" s="1219"/>
      <c r="CP9" s="1219"/>
      <c r="CQ9" s="1219"/>
      <c r="CR9" s="1219"/>
      <c r="CS9" s="1219"/>
      <c r="CT9" s="1219"/>
      <c r="CU9" s="1219"/>
      <c r="CV9" s="1219"/>
      <c r="CW9" s="1219"/>
      <c r="CX9" s="1219"/>
      <c r="CY9" s="1219"/>
      <c r="CZ9" s="1219"/>
      <c r="DA9" s="1219"/>
      <c r="DB9" s="1219"/>
      <c r="DC9" s="1219"/>
      <c r="DD9" s="1219"/>
      <c r="DE9" s="1219"/>
    </row>
    <row r="10" spans="1:109" s="259" customFormat="1" ht="13.2" x14ac:dyDescent="0.2">
      <c r="A10" s="1219"/>
      <c r="B10" s="1219"/>
      <c r="C10" s="1219"/>
      <c r="D10" s="1219"/>
      <c r="E10" s="1219"/>
      <c r="F10" s="1219"/>
      <c r="G10" s="1219"/>
      <c r="H10" s="1219"/>
      <c r="I10" s="1219"/>
      <c r="J10" s="1219"/>
      <c r="K10" s="1219"/>
      <c r="L10" s="1219"/>
      <c r="M10" s="1219"/>
      <c r="N10" s="1219"/>
      <c r="O10" s="1219"/>
      <c r="P10" s="1219"/>
      <c r="Q10" s="1219"/>
      <c r="R10" s="1219"/>
      <c r="S10" s="1219"/>
      <c r="T10" s="1219"/>
      <c r="U10" s="1219"/>
      <c r="V10" s="1219"/>
      <c r="W10" s="1219"/>
      <c r="X10" s="1219"/>
      <c r="Y10" s="1219"/>
      <c r="Z10" s="1219"/>
      <c r="AA10" s="1219"/>
      <c r="AB10" s="1219"/>
      <c r="AC10" s="1219"/>
      <c r="AD10" s="1219"/>
      <c r="AE10" s="1219"/>
      <c r="AF10" s="1219"/>
      <c r="AG10" s="1219"/>
      <c r="AH10" s="1219"/>
      <c r="AI10" s="1219"/>
      <c r="AJ10" s="1219"/>
      <c r="AK10" s="1219"/>
      <c r="AL10" s="1219"/>
      <c r="AM10" s="1219"/>
      <c r="AN10" s="1219"/>
      <c r="AO10" s="1219"/>
      <c r="AP10" s="1219"/>
      <c r="AQ10" s="1219"/>
      <c r="AR10" s="1219"/>
      <c r="AS10" s="1219"/>
      <c r="AT10" s="1219"/>
      <c r="AU10" s="1219"/>
      <c r="AV10" s="1219"/>
      <c r="AW10" s="1219"/>
      <c r="AX10" s="1219"/>
      <c r="AY10" s="1219"/>
      <c r="AZ10" s="1219"/>
      <c r="BA10" s="1219"/>
      <c r="BB10" s="1219"/>
      <c r="BC10" s="1219"/>
      <c r="BD10" s="1219"/>
      <c r="BE10" s="1219"/>
      <c r="BF10" s="1219"/>
      <c r="BG10" s="1219"/>
      <c r="BH10" s="1219"/>
      <c r="BI10" s="1219"/>
      <c r="BJ10" s="1219"/>
      <c r="BK10" s="1219"/>
      <c r="BL10" s="1219"/>
      <c r="BM10" s="1219"/>
      <c r="BN10" s="1219"/>
      <c r="BO10" s="1219"/>
      <c r="BP10" s="1219"/>
      <c r="BQ10" s="1219"/>
      <c r="BR10" s="1219"/>
      <c r="BS10" s="1219"/>
      <c r="BT10" s="1219"/>
      <c r="BU10" s="1219"/>
      <c r="BV10" s="1219"/>
      <c r="BW10" s="1219"/>
      <c r="BX10" s="1219"/>
      <c r="BY10" s="1219"/>
      <c r="BZ10" s="1219"/>
      <c r="CA10" s="1219"/>
      <c r="CB10" s="1219"/>
      <c r="CC10" s="1219"/>
      <c r="CD10" s="1219"/>
      <c r="CE10" s="1219"/>
      <c r="CF10" s="1219"/>
      <c r="CG10" s="1219"/>
      <c r="CH10" s="1219"/>
      <c r="CI10" s="1219"/>
      <c r="CJ10" s="1219"/>
      <c r="CK10" s="1219"/>
      <c r="CL10" s="1219"/>
      <c r="CM10" s="1219"/>
      <c r="CN10" s="1219"/>
      <c r="CO10" s="1219"/>
      <c r="CP10" s="1219"/>
      <c r="CQ10" s="1219"/>
      <c r="CR10" s="1219"/>
      <c r="CS10" s="1219"/>
      <c r="CT10" s="1219"/>
      <c r="CU10" s="1219"/>
      <c r="CV10" s="1219"/>
      <c r="CW10" s="1219"/>
      <c r="CX10" s="1219"/>
      <c r="CY10" s="1219"/>
      <c r="CZ10" s="1219"/>
      <c r="DA10" s="1219"/>
      <c r="DB10" s="1219"/>
      <c r="DC10" s="1219"/>
      <c r="DD10" s="1219"/>
      <c r="DE10" s="1219"/>
    </row>
    <row r="11" spans="1:109" s="259" customFormat="1" ht="13.2" x14ac:dyDescent="0.2">
      <c r="A11" s="1219"/>
      <c r="B11" s="1219"/>
      <c r="C11" s="1219"/>
      <c r="D11" s="1219"/>
      <c r="E11" s="1219"/>
      <c r="F11" s="1219"/>
      <c r="G11" s="1219"/>
      <c r="H11" s="1219"/>
      <c r="I11" s="1219"/>
      <c r="J11" s="1219"/>
      <c r="K11" s="1219"/>
      <c r="L11" s="1219"/>
      <c r="M11" s="1219"/>
      <c r="N11" s="1219"/>
      <c r="O11" s="1219"/>
      <c r="P11" s="1219"/>
      <c r="Q11" s="1219"/>
      <c r="R11" s="1219"/>
      <c r="S11" s="1219"/>
      <c r="T11" s="1219"/>
      <c r="U11" s="1219"/>
      <c r="V11" s="1219"/>
      <c r="W11" s="1219"/>
      <c r="X11" s="1219"/>
      <c r="Y11" s="1219"/>
      <c r="Z11" s="1219"/>
      <c r="AA11" s="1219"/>
      <c r="AB11" s="1219"/>
      <c r="AC11" s="1219"/>
      <c r="AD11" s="1219"/>
      <c r="AE11" s="1219"/>
      <c r="AF11" s="1219"/>
      <c r="AG11" s="1219"/>
      <c r="AH11" s="1219"/>
      <c r="AI11" s="1219"/>
      <c r="AJ11" s="1219"/>
      <c r="AK11" s="1219"/>
      <c r="AL11" s="1219"/>
      <c r="AM11" s="1219"/>
      <c r="AN11" s="1219"/>
      <c r="AO11" s="1219"/>
      <c r="AP11" s="1219"/>
      <c r="AQ11" s="1219"/>
      <c r="AR11" s="1219"/>
      <c r="AS11" s="1219"/>
      <c r="AT11" s="1219"/>
      <c r="AU11" s="1219"/>
      <c r="AV11" s="1219"/>
      <c r="AW11" s="1219"/>
      <c r="AX11" s="1219"/>
      <c r="AY11" s="1219"/>
      <c r="AZ11" s="1219"/>
      <c r="BA11" s="1219"/>
      <c r="BB11" s="1219"/>
      <c r="BC11" s="1219"/>
      <c r="BD11" s="1219"/>
      <c r="BE11" s="1219"/>
      <c r="BF11" s="1219"/>
      <c r="BG11" s="1219"/>
      <c r="BH11" s="1219"/>
      <c r="BI11" s="1219"/>
      <c r="BJ11" s="1219"/>
      <c r="BK11" s="1219"/>
      <c r="BL11" s="1219"/>
      <c r="BM11" s="1219"/>
      <c r="BN11" s="1219"/>
      <c r="BO11" s="1219"/>
      <c r="BP11" s="1219"/>
      <c r="BQ11" s="1219"/>
      <c r="BR11" s="1219"/>
      <c r="BS11" s="1219"/>
      <c r="BT11" s="1219"/>
      <c r="BU11" s="1219"/>
      <c r="BV11" s="1219"/>
      <c r="BW11" s="1219"/>
      <c r="BX11" s="1219"/>
      <c r="BY11" s="1219"/>
      <c r="BZ11" s="1219"/>
      <c r="CA11" s="1219"/>
      <c r="CB11" s="1219"/>
      <c r="CC11" s="1219"/>
      <c r="CD11" s="1219"/>
      <c r="CE11" s="1219"/>
      <c r="CF11" s="1219"/>
      <c r="CG11" s="1219"/>
      <c r="CH11" s="1219"/>
      <c r="CI11" s="1219"/>
      <c r="CJ11" s="1219"/>
      <c r="CK11" s="1219"/>
      <c r="CL11" s="1219"/>
      <c r="CM11" s="1219"/>
      <c r="CN11" s="1219"/>
      <c r="CO11" s="1219"/>
      <c r="CP11" s="1219"/>
      <c r="CQ11" s="1219"/>
      <c r="CR11" s="1219"/>
      <c r="CS11" s="1219"/>
      <c r="CT11" s="1219"/>
      <c r="CU11" s="1219"/>
      <c r="CV11" s="1219"/>
      <c r="CW11" s="1219"/>
      <c r="CX11" s="1219"/>
      <c r="CY11" s="1219"/>
      <c r="CZ11" s="1219"/>
      <c r="DA11" s="1219"/>
      <c r="DB11" s="1219"/>
      <c r="DC11" s="1219"/>
      <c r="DD11" s="1219"/>
      <c r="DE11" s="1219"/>
    </row>
    <row r="12" spans="1:109" s="259" customFormat="1" ht="13.2" x14ac:dyDescent="0.2">
      <c r="A12" s="1219"/>
      <c r="B12" s="1219"/>
      <c r="C12" s="1219"/>
      <c r="D12" s="1219"/>
      <c r="E12" s="1219"/>
      <c r="F12" s="1219"/>
      <c r="G12" s="1219"/>
      <c r="H12" s="1219"/>
      <c r="I12" s="1219"/>
      <c r="J12" s="1219"/>
      <c r="K12" s="1219"/>
      <c r="L12" s="1219"/>
      <c r="M12" s="1219"/>
      <c r="N12" s="1219"/>
      <c r="O12" s="1219"/>
      <c r="P12" s="1219"/>
      <c r="Q12" s="1219"/>
      <c r="R12" s="1219"/>
      <c r="S12" s="1219"/>
      <c r="T12" s="1219"/>
      <c r="U12" s="1219"/>
      <c r="V12" s="1219"/>
      <c r="W12" s="1219"/>
      <c r="X12" s="1219"/>
      <c r="Y12" s="1219"/>
      <c r="Z12" s="1219"/>
      <c r="AA12" s="1219"/>
      <c r="AB12" s="1219"/>
      <c r="AC12" s="1219"/>
      <c r="AD12" s="1219"/>
      <c r="AE12" s="1219"/>
      <c r="AF12" s="1219"/>
      <c r="AG12" s="1219"/>
      <c r="AH12" s="1219"/>
      <c r="AI12" s="1219"/>
      <c r="AJ12" s="1219"/>
      <c r="AK12" s="1219"/>
      <c r="AL12" s="1219"/>
      <c r="AM12" s="1219"/>
      <c r="AN12" s="1219"/>
      <c r="AO12" s="1219"/>
      <c r="AP12" s="1219"/>
      <c r="AQ12" s="1219"/>
      <c r="AR12" s="1219"/>
      <c r="AS12" s="1219"/>
      <c r="AT12" s="1219"/>
      <c r="AU12" s="1219"/>
      <c r="AV12" s="1219"/>
      <c r="AW12" s="1219"/>
      <c r="AX12" s="1219"/>
      <c r="AY12" s="1219"/>
      <c r="AZ12" s="1219"/>
      <c r="BA12" s="1219"/>
      <c r="BB12" s="1219"/>
      <c r="BC12" s="1219"/>
      <c r="BD12" s="1219"/>
      <c r="BE12" s="1219"/>
      <c r="BF12" s="1219"/>
      <c r="BG12" s="1219"/>
      <c r="BH12" s="1219"/>
      <c r="BI12" s="1219"/>
      <c r="BJ12" s="1219"/>
      <c r="BK12" s="1219"/>
      <c r="BL12" s="1219"/>
      <c r="BM12" s="1219"/>
      <c r="BN12" s="1219"/>
      <c r="BO12" s="1219"/>
      <c r="BP12" s="1219"/>
      <c r="BQ12" s="1219"/>
      <c r="BR12" s="1219"/>
      <c r="BS12" s="1219"/>
      <c r="BT12" s="1219"/>
      <c r="BU12" s="1219"/>
      <c r="BV12" s="1219"/>
      <c r="BW12" s="1219"/>
      <c r="BX12" s="1219"/>
      <c r="BY12" s="1219"/>
      <c r="BZ12" s="1219"/>
      <c r="CA12" s="1219"/>
      <c r="CB12" s="1219"/>
      <c r="CC12" s="1219"/>
      <c r="CD12" s="1219"/>
      <c r="CE12" s="1219"/>
      <c r="CF12" s="1219"/>
      <c r="CG12" s="1219"/>
      <c r="CH12" s="1219"/>
      <c r="CI12" s="1219"/>
      <c r="CJ12" s="1219"/>
      <c r="CK12" s="1219"/>
      <c r="CL12" s="1219"/>
      <c r="CM12" s="1219"/>
      <c r="CN12" s="1219"/>
      <c r="CO12" s="1219"/>
      <c r="CP12" s="1219"/>
      <c r="CQ12" s="1219"/>
      <c r="CR12" s="1219"/>
      <c r="CS12" s="1219"/>
      <c r="CT12" s="1219"/>
      <c r="CU12" s="1219"/>
      <c r="CV12" s="1219"/>
      <c r="CW12" s="1219"/>
      <c r="CX12" s="1219"/>
      <c r="CY12" s="1219"/>
      <c r="CZ12" s="1219"/>
      <c r="DA12" s="1219"/>
      <c r="DB12" s="1219"/>
      <c r="DC12" s="1219"/>
      <c r="DD12" s="1219"/>
      <c r="DE12" s="1219"/>
    </row>
    <row r="13" spans="1:109" s="259" customFormat="1" ht="13.2" x14ac:dyDescent="0.2">
      <c r="A13" s="1219"/>
      <c r="B13" s="1219"/>
      <c r="C13" s="1219"/>
      <c r="D13" s="1219"/>
      <c r="E13" s="1219"/>
      <c r="F13" s="1219"/>
      <c r="G13" s="1219"/>
      <c r="H13" s="1219"/>
      <c r="I13" s="1219"/>
      <c r="J13" s="1219"/>
      <c r="K13" s="1219"/>
      <c r="L13" s="1219"/>
      <c r="M13" s="1219"/>
      <c r="N13" s="1219"/>
      <c r="O13" s="1219"/>
      <c r="P13" s="1219"/>
      <c r="Q13" s="1219"/>
      <c r="R13" s="1219"/>
      <c r="S13" s="1219"/>
      <c r="T13" s="1219"/>
      <c r="U13" s="1219"/>
      <c r="V13" s="1219"/>
      <c r="W13" s="1219"/>
      <c r="X13" s="1219"/>
      <c r="Y13" s="1219"/>
      <c r="Z13" s="1219"/>
      <c r="AA13" s="1219"/>
      <c r="AB13" s="1219"/>
      <c r="AC13" s="1219"/>
      <c r="AD13" s="1219"/>
      <c r="AE13" s="1219"/>
      <c r="AF13" s="1219"/>
      <c r="AG13" s="1219"/>
      <c r="AH13" s="1219"/>
      <c r="AI13" s="1219"/>
      <c r="AJ13" s="1219"/>
      <c r="AK13" s="1219"/>
      <c r="AL13" s="1219"/>
      <c r="AM13" s="1219"/>
      <c r="AN13" s="1219"/>
      <c r="AO13" s="1219"/>
      <c r="AP13" s="1219"/>
      <c r="AQ13" s="1219"/>
      <c r="AR13" s="1219"/>
      <c r="AS13" s="1219"/>
      <c r="AT13" s="1219"/>
      <c r="AU13" s="1219"/>
      <c r="AV13" s="1219"/>
      <c r="AW13" s="1219"/>
      <c r="AX13" s="1219"/>
      <c r="AY13" s="1219"/>
      <c r="AZ13" s="1219"/>
      <c r="BA13" s="1219"/>
      <c r="BB13" s="1219"/>
      <c r="BC13" s="1219"/>
      <c r="BD13" s="1219"/>
      <c r="BE13" s="1219"/>
      <c r="BF13" s="1219"/>
      <c r="BG13" s="1219"/>
      <c r="BH13" s="1219"/>
      <c r="BI13" s="1219"/>
      <c r="BJ13" s="1219"/>
      <c r="BK13" s="1219"/>
      <c r="BL13" s="1219"/>
      <c r="BM13" s="1219"/>
      <c r="BN13" s="1219"/>
      <c r="BO13" s="1219"/>
      <c r="BP13" s="1219"/>
      <c r="BQ13" s="1219"/>
      <c r="BR13" s="1219"/>
      <c r="BS13" s="1219"/>
      <c r="BT13" s="1219"/>
      <c r="BU13" s="1219"/>
      <c r="BV13" s="1219"/>
      <c r="BW13" s="1219"/>
      <c r="BX13" s="1219"/>
      <c r="BY13" s="1219"/>
      <c r="BZ13" s="1219"/>
      <c r="CA13" s="1219"/>
      <c r="CB13" s="1219"/>
      <c r="CC13" s="1219"/>
      <c r="CD13" s="1219"/>
      <c r="CE13" s="1219"/>
      <c r="CF13" s="1219"/>
      <c r="CG13" s="1219"/>
      <c r="CH13" s="1219"/>
      <c r="CI13" s="1219"/>
      <c r="CJ13" s="1219"/>
      <c r="CK13" s="1219"/>
      <c r="CL13" s="1219"/>
      <c r="CM13" s="1219"/>
      <c r="CN13" s="1219"/>
      <c r="CO13" s="1219"/>
      <c r="CP13" s="1219"/>
      <c r="CQ13" s="1219"/>
      <c r="CR13" s="1219"/>
      <c r="CS13" s="1219"/>
      <c r="CT13" s="1219"/>
      <c r="CU13" s="1219"/>
      <c r="CV13" s="1219"/>
      <c r="CW13" s="1219"/>
      <c r="CX13" s="1219"/>
      <c r="CY13" s="1219"/>
      <c r="CZ13" s="1219"/>
      <c r="DA13" s="1219"/>
      <c r="DB13" s="1219"/>
      <c r="DC13" s="1219"/>
      <c r="DD13" s="1219"/>
      <c r="DE13" s="1219"/>
    </row>
    <row r="14" spans="1:109" s="259" customFormat="1" ht="13.2" x14ac:dyDescent="0.2">
      <c r="A14" s="1219"/>
      <c r="B14" s="1219"/>
      <c r="C14" s="1219"/>
      <c r="D14" s="1219"/>
      <c r="E14" s="1219"/>
      <c r="F14" s="1219"/>
      <c r="G14" s="1219"/>
      <c r="H14" s="1219"/>
      <c r="I14" s="1219"/>
      <c r="J14" s="1219"/>
      <c r="K14" s="1219"/>
      <c r="L14" s="1219"/>
      <c r="M14" s="1219"/>
      <c r="N14" s="1219"/>
      <c r="O14" s="1219"/>
      <c r="P14" s="1219"/>
      <c r="Q14" s="1219"/>
      <c r="R14" s="1219"/>
      <c r="S14" s="1219"/>
      <c r="T14" s="1219"/>
      <c r="U14" s="1219"/>
      <c r="V14" s="1219"/>
      <c r="W14" s="1219"/>
      <c r="X14" s="1219"/>
      <c r="Y14" s="1219"/>
      <c r="Z14" s="1219"/>
      <c r="AA14" s="1219"/>
      <c r="AB14" s="1219"/>
      <c r="AC14" s="1219"/>
      <c r="AD14" s="1219"/>
      <c r="AE14" s="1219"/>
      <c r="AF14" s="1219"/>
      <c r="AG14" s="1219"/>
      <c r="AH14" s="1219"/>
      <c r="AI14" s="1219"/>
      <c r="AJ14" s="1219"/>
      <c r="AK14" s="1219"/>
      <c r="AL14" s="1219"/>
      <c r="AM14" s="1219"/>
      <c r="AN14" s="1219"/>
      <c r="AO14" s="1219"/>
      <c r="AP14" s="1219"/>
      <c r="AQ14" s="1219"/>
      <c r="AR14" s="1219"/>
      <c r="AS14" s="1219"/>
      <c r="AT14" s="1219"/>
      <c r="AU14" s="1219"/>
      <c r="AV14" s="1219"/>
      <c r="AW14" s="1219"/>
      <c r="AX14" s="1219"/>
      <c r="AY14" s="1219"/>
      <c r="AZ14" s="1219"/>
      <c r="BA14" s="1219"/>
      <c r="BB14" s="1219"/>
      <c r="BC14" s="1219"/>
      <c r="BD14" s="1219"/>
      <c r="BE14" s="1219"/>
      <c r="BF14" s="1219"/>
      <c r="BG14" s="1219"/>
      <c r="BH14" s="1219"/>
      <c r="BI14" s="1219"/>
      <c r="BJ14" s="1219"/>
      <c r="BK14" s="1219"/>
      <c r="BL14" s="1219"/>
      <c r="BM14" s="1219"/>
      <c r="BN14" s="1219"/>
      <c r="BO14" s="1219"/>
      <c r="BP14" s="1219"/>
      <c r="BQ14" s="1219"/>
      <c r="BR14" s="1219"/>
      <c r="BS14" s="1219"/>
      <c r="BT14" s="1219"/>
      <c r="BU14" s="1219"/>
      <c r="BV14" s="1219"/>
      <c r="BW14" s="1219"/>
      <c r="BX14" s="1219"/>
      <c r="BY14" s="1219"/>
      <c r="BZ14" s="1219"/>
      <c r="CA14" s="1219"/>
      <c r="CB14" s="1219"/>
      <c r="CC14" s="1219"/>
      <c r="CD14" s="1219"/>
      <c r="CE14" s="1219"/>
      <c r="CF14" s="1219"/>
      <c r="CG14" s="1219"/>
      <c r="CH14" s="1219"/>
      <c r="CI14" s="1219"/>
      <c r="CJ14" s="1219"/>
      <c r="CK14" s="1219"/>
      <c r="CL14" s="1219"/>
      <c r="CM14" s="1219"/>
      <c r="CN14" s="1219"/>
      <c r="CO14" s="1219"/>
      <c r="CP14" s="1219"/>
      <c r="CQ14" s="1219"/>
      <c r="CR14" s="1219"/>
      <c r="CS14" s="1219"/>
      <c r="CT14" s="1219"/>
      <c r="CU14" s="1219"/>
      <c r="CV14" s="1219"/>
      <c r="CW14" s="1219"/>
      <c r="CX14" s="1219"/>
      <c r="CY14" s="1219"/>
      <c r="CZ14" s="1219"/>
      <c r="DA14" s="1219"/>
      <c r="DB14" s="1219"/>
      <c r="DC14" s="1219"/>
      <c r="DD14" s="1219"/>
      <c r="DE14" s="1219"/>
    </row>
    <row r="15" spans="1:109" s="259" customFormat="1" ht="13.2" x14ac:dyDescent="0.2">
      <c r="A15" s="1218"/>
      <c r="B15" s="1219"/>
      <c r="C15" s="1219"/>
      <c r="D15" s="1219"/>
      <c r="E15" s="1219"/>
      <c r="F15" s="1219"/>
      <c r="G15" s="1219"/>
      <c r="H15" s="1219"/>
      <c r="I15" s="1219"/>
      <c r="J15" s="1219"/>
      <c r="K15" s="1219"/>
      <c r="L15" s="1219"/>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19"/>
      <c r="AM15" s="1219"/>
      <c r="AN15" s="1219"/>
      <c r="AO15" s="1219"/>
      <c r="AP15" s="1219"/>
      <c r="AQ15" s="1219"/>
      <c r="AR15" s="1219"/>
      <c r="AS15" s="1219"/>
      <c r="AT15" s="1219"/>
      <c r="AU15" s="1219"/>
      <c r="AV15" s="1219"/>
      <c r="AW15" s="1219"/>
      <c r="AX15" s="1219"/>
      <c r="AY15" s="1219"/>
      <c r="AZ15" s="1219"/>
      <c r="BA15" s="1219"/>
      <c r="BB15" s="1219"/>
      <c r="BC15" s="1219"/>
      <c r="BD15" s="1219"/>
      <c r="BE15" s="1219"/>
      <c r="BF15" s="1219"/>
      <c r="BG15" s="1219"/>
      <c r="BH15" s="1219"/>
      <c r="BI15" s="1219"/>
      <c r="BJ15" s="1219"/>
      <c r="BK15" s="1219"/>
      <c r="BL15" s="1219"/>
      <c r="BM15" s="1219"/>
      <c r="BN15" s="1219"/>
      <c r="BO15" s="1219"/>
      <c r="BP15" s="1219"/>
      <c r="BQ15" s="1219"/>
      <c r="BR15" s="1219"/>
      <c r="BS15" s="1219"/>
      <c r="BT15" s="1219"/>
      <c r="BU15" s="1219"/>
      <c r="BV15" s="1219"/>
      <c r="BW15" s="1219"/>
      <c r="BX15" s="1219"/>
      <c r="BY15" s="1219"/>
      <c r="BZ15" s="1219"/>
      <c r="CA15" s="1219"/>
      <c r="CB15" s="1219"/>
      <c r="CC15" s="1219"/>
      <c r="CD15" s="1219"/>
      <c r="CE15" s="1219"/>
      <c r="CF15" s="1219"/>
      <c r="CG15" s="1219"/>
      <c r="CH15" s="1219"/>
      <c r="CI15" s="1219"/>
      <c r="CJ15" s="1219"/>
      <c r="CK15" s="1219"/>
      <c r="CL15" s="1219"/>
      <c r="CM15" s="1219"/>
      <c r="CN15" s="1219"/>
      <c r="CO15" s="1219"/>
      <c r="CP15" s="1219"/>
      <c r="CQ15" s="1219"/>
      <c r="CR15" s="1219"/>
      <c r="CS15" s="1219"/>
      <c r="CT15" s="1219"/>
      <c r="CU15" s="1219"/>
      <c r="CV15" s="1219"/>
      <c r="CW15" s="1219"/>
      <c r="CX15" s="1219"/>
      <c r="CY15" s="1219"/>
      <c r="CZ15" s="1219"/>
      <c r="DA15" s="1219"/>
      <c r="DB15" s="1219"/>
      <c r="DC15" s="1219"/>
      <c r="DD15" s="1219"/>
      <c r="DE15" s="1219"/>
    </row>
    <row r="16" spans="1:109" s="259" customFormat="1" ht="13.2" x14ac:dyDescent="0.2">
      <c r="A16" s="1218"/>
      <c r="B16" s="1219"/>
      <c r="C16" s="1219"/>
      <c r="D16" s="1219"/>
      <c r="E16" s="1219"/>
      <c r="F16" s="1219"/>
      <c r="G16" s="1219"/>
      <c r="H16" s="1219"/>
      <c r="I16" s="1219"/>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19"/>
      <c r="AJ16" s="1219"/>
      <c r="AK16" s="1219"/>
      <c r="AL16" s="1219"/>
      <c r="AM16" s="1219"/>
      <c r="AN16" s="1219"/>
      <c r="AO16" s="1219"/>
      <c r="AP16" s="1219"/>
      <c r="AQ16" s="1219"/>
      <c r="AR16" s="1219"/>
      <c r="AS16" s="1219"/>
      <c r="AT16" s="1219"/>
      <c r="AU16" s="1219"/>
      <c r="AV16" s="1219"/>
      <c r="AW16" s="1219"/>
      <c r="AX16" s="1219"/>
      <c r="AY16" s="1219"/>
      <c r="AZ16" s="1219"/>
      <c r="BA16" s="1219"/>
      <c r="BB16" s="1219"/>
      <c r="BC16" s="1219"/>
      <c r="BD16" s="1219"/>
      <c r="BE16" s="1219"/>
      <c r="BF16" s="1219"/>
      <c r="BG16" s="1219"/>
      <c r="BH16" s="1219"/>
      <c r="BI16" s="1219"/>
      <c r="BJ16" s="1219"/>
      <c r="BK16" s="1219"/>
      <c r="BL16" s="1219"/>
      <c r="BM16" s="1219"/>
      <c r="BN16" s="1219"/>
      <c r="BO16" s="1219"/>
      <c r="BP16" s="1219"/>
      <c r="BQ16" s="1219"/>
      <c r="BR16" s="1219"/>
      <c r="BS16" s="1219"/>
      <c r="BT16" s="1219"/>
      <c r="BU16" s="1219"/>
      <c r="BV16" s="1219"/>
      <c r="BW16" s="1219"/>
      <c r="BX16" s="1219"/>
      <c r="BY16" s="1219"/>
      <c r="BZ16" s="1219"/>
      <c r="CA16" s="1219"/>
      <c r="CB16" s="1219"/>
      <c r="CC16" s="1219"/>
      <c r="CD16" s="1219"/>
      <c r="CE16" s="1219"/>
      <c r="CF16" s="1219"/>
      <c r="CG16" s="1219"/>
      <c r="CH16" s="1219"/>
      <c r="CI16" s="1219"/>
      <c r="CJ16" s="1219"/>
      <c r="CK16" s="1219"/>
      <c r="CL16" s="1219"/>
      <c r="CM16" s="1219"/>
      <c r="CN16" s="1219"/>
      <c r="CO16" s="1219"/>
      <c r="CP16" s="1219"/>
      <c r="CQ16" s="1219"/>
      <c r="CR16" s="1219"/>
      <c r="CS16" s="1219"/>
      <c r="CT16" s="1219"/>
      <c r="CU16" s="1219"/>
      <c r="CV16" s="1219"/>
      <c r="CW16" s="1219"/>
      <c r="CX16" s="1219"/>
      <c r="CY16" s="1219"/>
      <c r="CZ16" s="1219"/>
      <c r="DA16" s="1219"/>
      <c r="DB16" s="1219"/>
      <c r="DC16" s="1219"/>
      <c r="DD16" s="1219"/>
      <c r="DE16" s="1219"/>
    </row>
    <row r="17" spans="1:109" s="259" customFormat="1" ht="13.2" x14ac:dyDescent="0.2">
      <c r="A17" s="1218"/>
      <c r="B17" s="1219"/>
      <c r="C17" s="1219"/>
      <c r="D17" s="1219"/>
      <c r="E17" s="1219"/>
      <c r="F17" s="1219"/>
      <c r="G17" s="1219"/>
      <c r="H17" s="1219"/>
      <c r="I17" s="1219"/>
      <c r="J17" s="1219"/>
      <c r="K17" s="1219"/>
      <c r="L17" s="1219"/>
      <c r="M17" s="1219"/>
      <c r="N17" s="1219"/>
      <c r="O17" s="1219"/>
      <c r="P17" s="1219"/>
      <c r="Q17" s="1219"/>
      <c r="R17" s="1219"/>
      <c r="S17" s="1219"/>
      <c r="T17" s="1219"/>
      <c r="U17" s="1219"/>
      <c r="V17" s="1219"/>
      <c r="W17" s="1219"/>
      <c r="X17" s="1219"/>
      <c r="Y17" s="1219"/>
      <c r="Z17" s="1219"/>
      <c r="AA17" s="1219"/>
      <c r="AB17" s="1219"/>
      <c r="AC17" s="1219"/>
      <c r="AD17" s="1219"/>
      <c r="AE17" s="1219"/>
      <c r="AF17" s="1219"/>
      <c r="AG17" s="1219"/>
      <c r="AH17" s="1219"/>
      <c r="AI17" s="1219"/>
      <c r="AJ17" s="1219"/>
      <c r="AK17" s="1219"/>
      <c r="AL17" s="1219"/>
      <c r="AM17" s="1219"/>
      <c r="AN17" s="1219"/>
      <c r="AO17" s="1219"/>
      <c r="AP17" s="1219"/>
      <c r="AQ17" s="1219"/>
      <c r="AR17" s="1219"/>
      <c r="AS17" s="1219"/>
      <c r="AT17" s="1219"/>
      <c r="AU17" s="1219"/>
      <c r="AV17" s="1219"/>
      <c r="AW17" s="1219"/>
      <c r="AX17" s="1219"/>
      <c r="AY17" s="1219"/>
      <c r="AZ17" s="1219"/>
      <c r="BA17" s="1219"/>
      <c r="BB17" s="1219"/>
      <c r="BC17" s="1219"/>
      <c r="BD17" s="1219"/>
      <c r="BE17" s="1219"/>
      <c r="BF17" s="1219"/>
      <c r="BG17" s="1219"/>
      <c r="BH17" s="1219"/>
      <c r="BI17" s="1219"/>
      <c r="BJ17" s="1219"/>
      <c r="BK17" s="1219"/>
      <c r="BL17" s="1219"/>
      <c r="BM17" s="1219"/>
      <c r="BN17" s="1219"/>
      <c r="BO17" s="1219"/>
      <c r="BP17" s="1219"/>
      <c r="BQ17" s="1219"/>
      <c r="BR17" s="1219"/>
      <c r="BS17" s="1219"/>
      <c r="BT17" s="1219"/>
      <c r="BU17" s="1219"/>
      <c r="BV17" s="1219"/>
      <c r="BW17" s="1219"/>
      <c r="BX17" s="1219"/>
      <c r="BY17" s="1219"/>
      <c r="BZ17" s="1219"/>
      <c r="CA17" s="1219"/>
      <c r="CB17" s="1219"/>
      <c r="CC17" s="1219"/>
      <c r="CD17" s="1219"/>
      <c r="CE17" s="1219"/>
      <c r="CF17" s="1219"/>
      <c r="CG17" s="1219"/>
      <c r="CH17" s="1219"/>
      <c r="CI17" s="1219"/>
      <c r="CJ17" s="1219"/>
      <c r="CK17" s="1219"/>
      <c r="CL17" s="1219"/>
      <c r="CM17" s="1219"/>
      <c r="CN17" s="1219"/>
      <c r="CO17" s="1219"/>
      <c r="CP17" s="1219"/>
      <c r="CQ17" s="1219"/>
      <c r="CR17" s="1219"/>
      <c r="CS17" s="1219"/>
      <c r="CT17" s="1219"/>
      <c r="CU17" s="1219"/>
      <c r="CV17" s="1219"/>
      <c r="CW17" s="1219"/>
      <c r="CX17" s="1219"/>
      <c r="CY17" s="1219"/>
      <c r="CZ17" s="1219"/>
      <c r="DA17" s="1219"/>
      <c r="DB17" s="1219"/>
      <c r="DC17" s="1219"/>
      <c r="DD17" s="1219"/>
      <c r="DE17" s="1219"/>
    </row>
    <row r="18" spans="1:109" s="259" customFormat="1" ht="13.2" x14ac:dyDescent="0.2">
      <c r="A18" s="1218"/>
      <c r="B18" s="1219"/>
      <c r="C18" s="1219"/>
      <c r="D18" s="1219"/>
      <c r="E18" s="1219"/>
      <c r="F18" s="1219"/>
      <c r="G18" s="1219"/>
      <c r="H18" s="1219"/>
      <c r="I18" s="1219"/>
      <c r="J18" s="1219"/>
      <c r="K18" s="1219"/>
      <c r="L18" s="1219"/>
      <c r="M18" s="1219"/>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19"/>
      <c r="AL18" s="1219"/>
      <c r="AM18" s="1219"/>
      <c r="AN18" s="1219"/>
      <c r="AO18" s="1219"/>
      <c r="AP18" s="1219"/>
      <c r="AQ18" s="1219"/>
      <c r="AR18" s="1219"/>
      <c r="AS18" s="1219"/>
      <c r="AT18" s="1219"/>
      <c r="AU18" s="1219"/>
      <c r="AV18" s="1219"/>
      <c r="AW18" s="1219"/>
      <c r="AX18" s="1219"/>
      <c r="AY18" s="1219"/>
      <c r="AZ18" s="1219"/>
      <c r="BA18" s="1219"/>
      <c r="BB18" s="1219"/>
      <c r="BC18" s="1219"/>
      <c r="BD18" s="1219"/>
      <c r="BE18" s="1219"/>
      <c r="BF18" s="1219"/>
      <c r="BG18" s="1219"/>
      <c r="BH18" s="1219"/>
      <c r="BI18" s="1219"/>
      <c r="BJ18" s="1219"/>
      <c r="BK18" s="1219"/>
      <c r="BL18" s="1219"/>
      <c r="BM18" s="1219"/>
      <c r="BN18" s="1219"/>
      <c r="BO18" s="1219"/>
      <c r="BP18" s="1219"/>
      <c r="BQ18" s="1219"/>
      <c r="BR18" s="1219"/>
      <c r="BS18" s="1219"/>
      <c r="BT18" s="1219"/>
      <c r="BU18" s="1219"/>
      <c r="BV18" s="1219"/>
      <c r="BW18" s="1219"/>
      <c r="BX18" s="1219"/>
      <c r="BY18" s="1219"/>
      <c r="BZ18" s="1219"/>
      <c r="CA18" s="1219"/>
      <c r="CB18" s="1219"/>
      <c r="CC18" s="1219"/>
      <c r="CD18" s="1219"/>
      <c r="CE18" s="1219"/>
      <c r="CF18" s="1219"/>
      <c r="CG18" s="1219"/>
      <c r="CH18" s="1219"/>
      <c r="CI18" s="1219"/>
      <c r="CJ18" s="1219"/>
      <c r="CK18" s="1219"/>
      <c r="CL18" s="1219"/>
      <c r="CM18" s="1219"/>
      <c r="CN18" s="1219"/>
      <c r="CO18" s="1219"/>
      <c r="CP18" s="1219"/>
      <c r="CQ18" s="1219"/>
      <c r="CR18" s="1219"/>
      <c r="CS18" s="1219"/>
      <c r="CT18" s="1219"/>
      <c r="CU18" s="1219"/>
      <c r="CV18" s="1219"/>
      <c r="CW18" s="1219"/>
      <c r="CX18" s="1219"/>
      <c r="CY18" s="1219"/>
      <c r="CZ18" s="1219"/>
      <c r="DA18" s="1219"/>
      <c r="DB18" s="1219"/>
      <c r="DC18" s="1219"/>
      <c r="DD18" s="1219"/>
      <c r="DE18" s="1219"/>
    </row>
    <row r="19" spans="1:109" ht="13.2" x14ac:dyDescent="0.2">
      <c r="DD19" s="1218"/>
      <c r="DE19" s="1218"/>
    </row>
    <row r="20" spans="1:109" ht="13.2" x14ac:dyDescent="0.2">
      <c r="DD20" s="1218"/>
      <c r="DE20" s="1218"/>
    </row>
    <row r="21" spans="1:109" ht="17.25" customHeight="1" x14ac:dyDescent="0.2">
      <c r="B21" s="1220"/>
      <c r="C21" s="1221"/>
      <c r="D21" s="1221"/>
      <c r="E21" s="1221"/>
      <c r="F21" s="1221"/>
      <c r="G21" s="1221"/>
      <c r="H21" s="1221"/>
      <c r="I21" s="1221"/>
      <c r="J21" s="1221"/>
      <c r="K21" s="1221"/>
      <c r="L21" s="1221"/>
      <c r="M21" s="1221"/>
      <c r="N21" s="1222"/>
      <c r="O21" s="1221"/>
      <c r="P21" s="1221"/>
      <c r="Q21" s="1221"/>
      <c r="R21" s="1221"/>
      <c r="S21" s="1221"/>
      <c r="T21" s="1221"/>
      <c r="U21" s="1221"/>
      <c r="V21" s="1221"/>
      <c r="W21" s="1221"/>
      <c r="X21" s="1221"/>
      <c r="Y21" s="1221"/>
      <c r="Z21" s="1221"/>
      <c r="AA21" s="1221"/>
      <c r="AB21" s="1221"/>
      <c r="AC21" s="1221"/>
      <c r="AD21" s="1221"/>
      <c r="AE21" s="1221"/>
      <c r="AF21" s="1221"/>
      <c r="AG21" s="1221"/>
      <c r="AH21" s="1221"/>
      <c r="AI21" s="1221"/>
      <c r="AJ21" s="1221"/>
      <c r="AK21" s="1221"/>
      <c r="AL21" s="1221"/>
      <c r="AM21" s="1221"/>
      <c r="AN21" s="1221"/>
      <c r="AO21" s="1221"/>
      <c r="AP21" s="1221"/>
      <c r="AQ21" s="1221"/>
      <c r="AR21" s="1221"/>
      <c r="AS21" s="1221"/>
      <c r="AT21" s="1222"/>
      <c r="AU21" s="1221"/>
      <c r="AV21" s="1221"/>
      <c r="AW21" s="1221"/>
      <c r="AX21" s="1221"/>
      <c r="AY21" s="1221"/>
      <c r="AZ21" s="1221"/>
      <c r="BA21" s="1221"/>
      <c r="BB21" s="1221"/>
      <c r="BC21" s="1221"/>
      <c r="BD21" s="1221"/>
      <c r="BE21" s="1221"/>
      <c r="BF21" s="1222"/>
      <c r="BG21" s="1221"/>
      <c r="BH21" s="1221"/>
      <c r="BI21" s="1221"/>
      <c r="BJ21" s="1221"/>
      <c r="BK21" s="1221"/>
      <c r="BL21" s="1221"/>
      <c r="BM21" s="1221"/>
      <c r="BN21" s="1221"/>
      <c r="BO21" s="1221"/>
      <c r="BP21" s="1221"/>
      <c r="BQ21" s="1221"/>
      <c r="BR21" s="1222"/>
      <c r="BS21" s="1221"/>
      <c r="BT21" s="1221"/>
      <c r="BU21" s="1221"/>
      <c r="BV21" s="1221"/>
      <c r="BW21" s="1221"/>
      <c r="BX21" s="1221"/>
      <c r="BY21" s="1221"/>
      <c r="BZ21" s="1221"/>
      <c r="CA21" s="1221"/>
      <c r="CB21" s="1221"/>
      <c r="CC21" s="1221"/>
      <c r="CD21" s="1222"/>
      <c r="CE21" s="1221"/>
      <c r="CF21" s="1221"/>
      <c r="CG21" s="1221"/>
      <c r="CH21" s="1221"/>
      <c r="CI21" s="1221"/>
      <c r="CJ21" s="1221"/>
      <c r="CK21" s="1221"/>
      <c r="CL21" s="1221"/>
      <c r="CM21" s="1221"/>
      <c r="CN21" s="1221"/>
      <c r="CO21" s="1221"/>
      <c r="CP21" s="1222"/>
      <c r="CQ21" s="1221"/>
      <c r="CR21" s="1221"/>
      <c r="CS21" s="1221"/>
      <c r="CT21" s="1221"/>
      <c r="CU21" s="1221"/>
      <c r="CV21" s="1221"/>
      <c r="CW21" s="1221"/>
      <c r="CX21" s="1221"/>
      <c r="CY21" s="1221"/>
      <c r="CZ21" s="1221"/>
      <c r="DA21" s="1221"/>
      <c r="DB21" s="1222"/>
      <c r="DC21" s="1221"/>
      <c r="DD21" s="1223"/>
      <c r="DE21" s="1218"/>
    </row>
    <row r="22" spans="1:109" ht="17.25" customHeight="1" x14ac:dyDescent="0.2">
      <c r="B22" s="1224"/>
    </row>
    <row r="23" spans="1:109" ht="13.2" x14ac:dyDescent="0.2">
      <c r="B23" s="1224"/>
    </row>
    <row r="24" spans="1:109" ht="13.2" x14ac:dyDescent="0.2">
      <c r="B24" s="1224"/>
    </row>
    <row r="25" spans="1:109" ht="13.2" x14ac:dyDescent="0.2">
      <c r="B25" s="1224"/>
    </row>
    <row r="26" spans="1:109" ht="13.2" x14ac:dyDescent="0.2">
      <c r="B26" s="1224"/>
    </row>
    <row r="27" spans="1:109" ht="13.2" x14ac:dyDescent="0.2">
      <c r="B27" s="1224"/>
    </row>
    <row r="28" spans="1:109" ht="13.2" x14ac:dyDescent="0.2">
      <c r="B28" s="1224"/>
    </row>
    <row r="29" spans="1:109" ht="13.2" x14ac:dyDescent="0.2">
      <c r="B29" s="1224"/>
    </row>
    <row r="30" spans="1:109" ht="13.2" x14ac:dyDescent="0.2">
      <c r="B30" s="1224"/>
    </row>
    <row r="31" spans="1:109" ht="13.2" x14ac:dyDescent="0.2">
      <c r="B31" s="1224"/>
    </row>
    <row r="32" spans="1:109" ht="13.2" x14ac:dyDescent="0.2">
      <c r="B32" s="1224"/>
    </row>
    <row r="33" spans="2:109" ht="13.2" x14ac:dyDescent="0.2">
      <c r="B33" s="1224"/>
    </row>
    <row r="34" spans="2:109" ht="13.2" x14ac:dyDescent="0.2">
      <c r="B34" s="1224"/>
    </row>
    <row r="35" spans="2:109" ht="13.2" x14ac:dyDescent="0.2">
      <c r="B35" s="1224"/>
    </row>
    <row r="36" spans="2:109" ht="13.2" x14ac:dyDescent="0.2">
      <c r="B36" s="1224"/>
    </row>
    <row r="37" spans="2:109" ht="13.2" x14ac:dyDescent="0.2">
      <c r="B37" s="1224"/>
    </row>
    <row r="38" spans="2:109" ht="13.2" x14ac:dyDescent="0.2">
      <c r="B38" s="1224"/>
    </row>
    <row r="39" spans="2:109" ht="13.2" x14ac:dyDescent="0.2">
      <c r="B39" s="1226"/>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1227"/>
      <c r="AM39" s="1227"/>
      <c r="AN39" s="1227"/>
      <c r="AO39" s="1227"/>
      <c r="AP39" s="1227"/>
      <c r="AQ39" s="1227"/>
      <c r="AR39" s="1227"/>
      <c r="AS39" s="1227"/>
      <c r="AT39" s="1227"/>
      <c r="AU39" s="1227"/>
      <c r="AV39" s="1227"/>
      <c r="AW39" s="1227"/>
      <c r="AX39" s="1227"/>
      <c r="AY39" s="1227"/>
      <c r="AZ39" s="1227"/>
      <c r="BA39" s="1227"/>
      <c r="BB39" s="1227"/>
      <c r="BC39" s="1227"/>
      <c r="BD39" s="1227"/>
      <c r="BE39" s="1227"/>
      <c r="BF39" s="1227"/>
      <c r="BG39" s="1227"/>
      <c r="BH39" s="1227"/>
      <c r="BI39" s="1227"/>
      <c r="BJ39" s="1227"/>
      <c r="BK39" s="1227"/>
      <c r="BL39" s="1227"/>
      <c r="BM39" s="1227"/>
      <c r="BN39" s="1227"/>
      <c r="BO39" s="1227"/>
      <c r="BP39" s="1227"/>
      <c r="BQ39" s="1227"/>
      <c r="BR39" s="1227"/>
      <c r="BS39" s="1227"/>
      <c r="BT39" s="1227"/>
      <c r="BU39" s="1227"/>
      <c r="BV39" s="1227"/>
      <c r="BW39" s="1227"/>
      <c r="BX39" s="1227"/>
      <c r="BY39" s="1227"/>
      <c r="BZ39" s="1227"/>
      <c r="CA39" s="1227"/>
      <c r="CB39" s="1227"/>
      <c r="CC39" s="1227"/>
      <c r="CD39" s="1227"/>
      <c r="CE39" s="1227"/>
      <c r="CF39" s="1227"/>
      <c r="CG39" s="1227"/>
      <c r="CH39" s="1227"/>
      <c r="CI39" s="1227"/>
      <c r="CJ39" s="1227"/>
      <c r="CK39" s="1227"/>
      <c r="CL39" s="1227"/>
      <c r="CM39" s="1227"/>
      <c r="CN39" s="1227"/>
      <c r="CO39" s="1227"/>
      <c r="CP39" s="1227"/>
      <c r="CQ39" s="1227"/>
      <c r="CR39" s="1227"/>
      <c r="CS39" s="1227"/>
      <c r="CT39" s="1227"/>
      <c r="CU39" s="1227"/>
      <c r="CV39" s="1227"/>
      <c r="CW39" s="1227"/>
      <c r="CX39" s="1227"/>
      <c r="CY39" s="1227"/>
      <c r="CZ39" s="1227"/>
      <c r="DA39" s="1227"/>
      <c r="DB39" s="1227"/>
      <c r="DC39" s="1227"/>
      <c r="DD39" s="1228"/>
    </row>
    <row r="40" spans="2:109" ht="13.2" x14ac:dyDescent="0.2">
      <c r="B40" s="1229"/>
      <c r="DD40" s="1229"/>
      <c r="DE40" s="1218"/>
    </row>
    <row r="41" spans="2:109" ht="16.2" x14ac:dyDescent="0.2">
      <c r="B41" s="1230" t="s">
        <v>556</v>
      </c>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1221"/>
      <c r="AL41" s="1221"/>
      <c r="AM41" s="1221"/>
      <c r="AN41" s="1221"/>
      <c r="AO41" s="1221"/>
      <c r="AP41" s="1221"/>
      <c r="AQ41" s="1221"/>
      <c r="AR41" s="1221"/>
      <c r="AS41" s="1221"/>
      <c r="AT41" s="1221"/>
      <c r="AU41" s="1221"/>
      <c r="AV41" s="1221"/>
      <c r="AW41" s="1221"/>
      <c r="AX41" s="1221"/>
      <c r="AY41" s="1221"/>
      <c r="AZ41" s="1221"/>
      <c r="BA41" s="1221"/>
      <c r="BB41" s="1221"/>
      <c r="BC41" s="1221"/>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c r="CF41" s="1221"/>
      <c r="CG41" s="1221"/>
      <c r="CH41" s="1221"/>
      <c r="CI41" s="1221"/>
      <c r="CJ41" s="1221"/>
      <c r="CK41" s="1221"/>
      <c r="CL41" s="1221"/>
      <c r="CM41" s="1221"/>
      <c r="CN41" s="1221"/>
      <c r="CO41" s="1221"/>
      <c r="CP41" s="1221"/>
      <c r="CQ41" s="1221"/>
      <c r="CR41" s="1221"/>
      <c r="CS41" s="1221"/>
      <c r="CT41" s="1221"/>
      <c r="CU41" s="1221"/>
      <c r="CV41" s="1221"/>
      <c r="CW41" s="1221"/>
      <c r="CX41" s="1221"/>
      <c r="CY41" s="1221"/>
      <c r="CZ41" s="1221"/>
      <c r="DA41" s="1221"/>
      <c r="DB41" s="1221"/>
      <c r="DC41" s="1221"/>
      <c r="DD41" s="1223"/>
    </row>
    <row r="42" spans="2:109" ht="13.2" x14ac:dyDescent="0.2">
      <c r="B42" s="1224"/>
      <c r="G42" s="1231"/>
      <c r="I42" s="1232"/>
      <c r="J42" s="1232"/>
      <c r="K42" s="1232"/>
      <c r="AM42" s="1231"/>
      <c r="AN42" s="1231" t="s">
        <v>557</v>
      </c>
      <c r="AP42" s="1232"/>
      <c r="AQ42" s="1232"/>
      <c r="AR42" s="1232"/>
      <c r="AY42" s="1231"/>
      <c r="BA42" s="1232"/>
      <c r="BB42" s="1232"/>
      <c r="BC42" s="1232"/>
      <c r="BK42" s="1231"/>
      <c r="BM42" s="1232"/>
      <c r="BN42" s="1232"/>
      <c r="BO42" s="1232"/>
      <c r="BW42" s="1231"/>
      <c r="BY42" s="1232"/>
      <c r="BZ42" s="1232"/>
      <c r="CA42" s="1232"/>
      <c r="CI42" s="1231"/>
      <c r="CK42" s="1232"/>
      <c r="CL42" s="1232"/>
      <c r="CM42" s="1232"/>
      <c r="CU42" s="1231"/>
      <c r="CW42" s="1232"/>
      <c r="CX42" s="1232"/>
      <c r="CY42" s="1232"/>
    </row>
    <row r="43" spans="2:109" ht="13.5" customHeight="1" x14ac:dyDescent="0.2">
      <c r="B43" s="1224"/>
      <c r="AN43" s="1233" t="s">
        <v>558</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ht="13.2" x14ac:dyDescent="0.2">
      <c r="B44" s="1224"/>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ht="13.2" x14ac:dyDescent="0.2">
      <c r="B45" s="1224"/>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ht="13.2" x14ac:dyDescent="0.2">
      <c r="B46" s="1224"/>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ht="13.2" x14ac:dyDescent="0.2">
      <c r="B47" s="1224"/>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ht="13.2" x14ac:dyDescent="0.2">
      <c r="B48" s="1224"/>
      <c r="H48" s="1242"/>
      <c r="I48" s="1242"/>
      <c r="J48" s="1242"/>
      <c r="AN48" s="1242"/>
      <c r="AO48" s="1242"/>
      <c r="AP48" s="1242"/>
      <c r="AZ48" s="1242"/>
      <c r="BA48" s="1242"/>
      <c r="BB48" s="1242"/>
      <c r="BL48" s="1242"/>
      <c r="BM48" s="1242"/>
      <c r="BN48" s="1242"/>
      <c r="BX48" s="1242"/>
      <c r="BY48" s="1242"/>
      <c r="BZ48" s="1242"/>
      <c r="CJ48" s="1242"/>
      <c r="CK48" s="1242"/>
      <c r="CL48" s="1242"/>
      <c r="CV48" s="1242"/>
      <c r="CW48" s="1242"/>
      <c r="CX48" s="1242"/>
    </row>
    <row r="49" spans="1:109" ht="13.2" x14ac:dyDescent="0.2">
      <c r="B49" s="1224"/>
      <c r="AN49" s="1218" t="s">
        <v>559</v>
      </c>
    </row>
    <row r="50" spans="1:109" ht="13.2" x14ac:dyDescent="0.2">
      <c r="B50" s="1224"/>
      <c r="G50" s="1243"/>
      <c r="H50" s="1243"/>
      <c r="I50" s="1243"/>
      <c r="J50" s="1243"/>
      <c r="K50" s="1244"/>
      <c r="L50" s="1244"/>
      <c r="M50" s="1245"/>
      <c r="N50" s="1245"/>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527</v>
      </c>
      <c r="BQ50" s="1249"/>
      <c r="BR50" s="1249"/>
      <c r="BS50" s="1249"/>
      <c r="BT50" s="1249"/>
      <c r="BU50" s="1249"/>
      <c r="BV50" s="1249"/>
      <c r="BW50" s="1249"/>
      <c r="BX50" s="1249" t="s">
        <v>528</v>
      </c>
      <c r="BY50" s="1249"/>
      <c r="BZ50" s="1249"/>
      <c r="CA50" s="1249"/>
      <c r="CB50" s="1249"/>
      <c r="CC50" s="1249"/>
      <c r="CD50" s="1249"/>
      <c r="CE50" s="1249"/>
      <c r="CF50" s="1249" t="s">
        <v>529</v>
      </c>
      <c r="CG50" s="1249"/>
      <c r="CH50" s="1249"/>
      <c r="CI50" s="1249"/>
      <c r="CJ50" s="1249"/>
      <c r="CK50" s="1249"/>
      <c r="CL50" s="1249"/>
      <c r="CM50" s="1249"/>
      <c r="CN50" s="1249" t="s">
        <v>530</v>
      </c>
      <c r="CO50" s="1249"/>
      <c r="CP50" s="1249"/>
      <c r="CQ50" s="1249"/>
      <c r="CR50" s="1249"/>
      <c r="CS50" s="1249"/>
      <c r="CT50" s="1249"/>
      <c r="CU50" s="1249"/>
      <c r="CV50" s="1249" t="s">
        <v>531</v>
      </c>
      <c r="CW50" s="1249"/>
      <c r="CX50" s="1249"/>
      <c r="CY50" s="1249"/>
      <c r="CZ50" s="1249"/>
      <c r="DA50" s="1249"/>
      <c r="DB50" s="1249"/>
      <c r="DC50" s="1249"/>
    </row>
    <row r="51" spans="1:109" ht="13.5" customHeight="1" x14ac:dyDescent="0.2">
      <c r="B51" s="1224"/>
      <c r="G51" s="1250"/>
      <c r="H51" s="1250"/>
      <c r="I51" s="1251"/>
      <c r="J51" s="1251"/>
      <c r="K51" s="1252"/>
      <c r="L51" s="1252"/>
      <c r="M51" s="1252"/>
      <c r="N51" s="1252"/>
      <c r="AM51" s="1242"/>
      <c r="AN51" s="1253" t="s">
        <v>560</v>
      </c>
      <c r="AO51" s="1253"/>
      <c r="AP51" s="1253"/>
      <c r="AQ51" s="1253"/>
      <c r="AR51" s="1253"/>
      <c r="AS51" s="1253"/>
      <c r="AT51" s="1253"/>
      <c r="AU51" s="1253"/>
      <c r="AV51" s="1253"/>
      <c r="AW51" s="1253"/>
      <c r="AX51" s="1253"/>
      <c r="AY51" s="1253"/>
      <c r="AZ51" s="1253"/>
      <c r="BA51" s="1253"/>
      <c r="BB51" s="1253" t="s">
        <v>561</v>
      </c>
      <c r="BC51" s="1253"/>
      <c r="BD51" s="1253"/>
      <c r="BE51" s="1253"/>
      <c r="BF51" s="1253"/>
      <c r="BG51" s="1253"/>
      <c r="BH51" s="1253"/>
      <c r="BI51" s="1253"/>
      <c r="BJ51" s="1253"/>
      <c r="BK51" s="1253"/>
      <c r="BL51" s="1253"/>
      <c r="BM51" s="1253"/>
      <c r="BN51" s="1253"/>
      <c r="BO51" s="1253"/>
      <c r="BP51" s="1254">
        <v>103.7</v>
      </c>
      <c r="BQ51" s="1254"/>
      <c r="BR51" s="1254"/>
      <c r="BS51" s="1254"/>
      <c r="BT51" s="1254"/>
      <c r="BU51" s="1254"/>
      <c r="BV51" s="1254"/>
      <c r="BW51" s="1254"/>
      <c r="BX51" s="1254">
        <v>89.5</v>
      </c>
      <c r="BY51" s="1254"/>
      <c r="BZ51" s="1254"/>
      <c r="CA51" s="1254"/>
      <c r="CB51" s="1254"/>
      <c r="CC51" s="1254"/>
      <c r="CD51" s="1254"/>
      <c r="CE51" s="1254"/>
      <c r="CF51" s="1254">
        <v>73.099999999999994</v>
      </c>
      <c r="CG51" s="1254"/>
      <c r="CH51" s="1254"/>
      <c r="CI51" s="1254"/>
      <c r="CJ51" s="1254"/>
      <c r="CK51" s="1254"/>
      <c r="CL51" s="1254"/>
      <c r="CM51" s="1254"/>
      <c r="CN51" s="1254">
        <v>72.3</v>
      </c>
      <c r="CO51" s="1254"/>
      <c r="CP51" s="1254"/>
      <c r="CQ51" s="1254"/>
      <c r="CR51" s="1254"/>
      <c r="CS51" s="1254"/>
      <c r="CT51" s="1254"/>
      <c r="CU51" s="1254"/>
      <c r="CV51" s="1254">
        <v>72.599999999999994</v>
      </c>
      <c r="CW51" s="1254"/>
      <c r="CX51" s="1254"/>
      <c r="CY51" s="1254"/>
      <c r="CZ51" s="1254"/>
      <c r="DA51" s="1254"/>
      <c r="DB51" s="1254"/>
      <c r="DC51" s="1254"/>
    </row>
    <row r="52" spans="1:109" ht="13.2" x14ac:dyDescent="0.2">
      <c r="B52" s="1224"/>
      <c r="G52" s="1250"/>
      <c r="H52" s="1250"/>
      <c r="I52" s="1251"/>
      <c r="J52" s="1251"/>
      <c r="K52" s="1252"/>
      <c r="L52" s="1252"/>
      <c r="M52" s="1252"/>
      <c r="N52" s="1252"/>
      <c r="AM52" s="1242"/>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2" x14ac:dyDescent="0.2">
      <c r="A53" s="1232"/>
      <c r="B53" s="1224"/>
      <c r="G53" s="1250"/>
      <c r="H53" s="1250"/>
      <c r="I53" s="1243"/>
      <c r="J53" s="1243"/>
      <c r="K53" s="1252"/>
      <c r="L53" s="1252"/>
      <c r="M53" s="1252"/>
      <c r="N53" s="1252"/>
      <c r="AM53" s="1242"/>
      <c r="AN53" s="1253"/>
      <c r="AO53" s="1253"/>
      <c r="AP53" s="1253"/>
      <c r="AQ53" s="1253"/>
      <c r="AR53" s="1253"/>
      <c r="AS53" s="1253"/>
      <c r="AT53" s="1253"/>
      <c r="AU53" s="1253"/>
      <c r="AV53" s="1253"/>
      <c r="AW53" s="1253"/>
      <c r="AX53" s="1253"/>
      <c r="AY53" s="1253"/>
      <c r="AZ53" s="1253"/>
      <c r="BA53" s="1253"/>
      <c r="BB53" s="1253" t="s">
        <v>562</v>
      </c>
      <c r="BC53" s="1253"/>
      <c r="BD53" s="1253"/>
      <c r="BE53" s="1253"/>
      <c r="BF53" s="1253"/>
      <c r="BG53" s="1253"/>
      <c r="BH53" s="1253"/>
      <c r="BI53" s="1253"/>
      <c r="BJ53" s="1253"/>
      <c r="BK53" s="1253"/>
      <c r="BL53" s="1253"/>
      <c r="BM53" s="1253"/>
      <c r="BN53" s="1253"/>
      <c r="BO53" s="1253"/>
      <c r="BP53" s="1254">
        <v>52.8</v>
      </c>
      <c r="BQ53" s="1254"/>
      <c r="BR53" s="1254"/>
      <c r="BS53" s="1254"/>
      <c r="BT53" s="1254"/>
      <c r="BU53" s="1254"/>
      <c r="BV53" s="1254"/>
      <c r="BW53" s="1254"/>
      <c r="BX53" s="1254">
        <v>50</v>
      </c>
      <c r="BY53" s="1254"/>
      <c r="BZ53" s="1254"/>
      <c r="CA53" s="1254"/>
      <c r="CB53" s="1254"/>
      <c r="CC53" s="1254"/>
      <c r="CD53" s="1254"/>
      <c r="CE53" s="1254"/>
      <c r="CF53" s="1254">
        <v>51.3</v>
      </c>
      <c r="CG53" s="1254"/>
      <c r="CH53" s="1254"/>
      <c r="CI53" s="1254"/>
      <c r="CJ53" s="1254"/>
      <c r="CK53" s="1254"/>
      <c r="CL53" s="1254"/>
      <c r="CM53" s="1254"/>
      <c r="CN53" s="1254">
        <v>54.4</v>
      </c>
      <c r="CO53" s="1254"/>
      <c r="CP53" s="1254"/>
      <c r="CQ53" s="1254"/>
      <c r="CR53" s="1254"/>
      <c r="CS53" s="1254"/>
      <c r="CT53" s="1254"/>
      <c r="CU53" s="1254"/>
      <c r="CV53" s="1254">
        <v>54.7</v>
      </c>
      <c r="CW53" s="1254"/>
      <c r="CX53" s="1254"/>
      <c r="CY53" s="1254"/>
      <c r="CZ53" s="1254"/>
      <c r="DA53" s="1254"/>
      <c r="DB53" s="1254"/>
      <c r="DC53" s="1254"/>
    </row>
    <row r="54" spans="1:109" ht="13.2" x14ac:dyDescent="0.2">
      <c r="A54" s="1232"/>
      <c r="B54" s="1224"/>
      <c r="G54" s="1250"/>
      <c r="H54" s="1250"/>
      <c r="I54" s="1243"/>
      <c r="J54" s="1243"/>
      <c r="K54" s="1252"/>
      <c r="L54" s="1252"/>
      <c r="M54" s="1252"/>
      <c r="N54" s="1252"/>
      <c r="AM54" s="1242"/>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2" x14ac:dyDescent="0.2">
      <c r="A55" s="1232"/>
      <c r="B55" s="1224"/>
      <c r="G55" s="1243"/>
      <c r="H55" s="1243"/>
      <c r="I55" s="1243"/>
      <c r="J55" s="1243"/>
      <c r="K55" s="1252"/>
      <c r="L55" s="1252"/>
      <c r="M55" s="1252"/>
      <c r="N55" s="1252"/>
      <c r="AN55" s="1249" t="s">
        <v>563</v>
      </c>
      <c r="AO55" s="1249"/>
      <c r="AP55" s="1249"/>
      <c r="AQ55" s="1249"/>
      <c r="AR55" s="1249"/>
      <c r="AS55" s="1249"/>
      <c r="AT55" s="1249"/>
      <c r="AU55" s="1249"/>
      <c r="AV55" s="1249"/>
      <c r="AW55" s="1249"/>
      <c r="AX55" s="1249"/>
      <c r="AY55" s="1249"/>
      <c r="AZ55" s="1249"/>
      <c r="BA55" s="1249"/>
      <c r="BB55" s="1253" t="s">
        <v>561</v>
      </c>
      <c r="BC55" s="1253"/>
      <c r="BD55" s="1253"/>
      <c r="BE55" s="1253"/>
      <c r="BF55" s="1253"/>
      <c r="BG55" s="1253"/>
      <c r="BH55" s="1253"/>
      <c r="BI55" s="1253"/>
      <c r="BJ55" s="1253"/>
      <c r="BK55" s="1253"/>
      <c r="BL55" s="1253"/>
      <c r="BM55" s="1253"/>
      <c r="BN55" s="1253"/>
      <c r="BO55" s="1253"/>
      <c r="BP55" s="1254">
        <v>35.4</v>
      </c>
      <c r="BQ55" s="1254"/>
      <c r="BR55" s="1254"/>
      <c r="BS55" s="1254"/>
      <c r="BT55" s="1254"/>
      <c r="BU55" s="1254"/>
      <c r="BV55" s="1254"/>
      <c r="BW55" s="1254"/>
      <c r="BX55" s="1254">
        <v>13.4</v>
      </c>
      <c r="BY55" s="1254"/>
      <c r="BZ55" s="1254"/>
      <c r="CA55" s="1254"/>
      <c r="CB55" s="1254"/>
      <c r="CC55" s="1254"/>
      <c r="CD55" s="1254"/>
      <c r="CE55" s="1254"/>
      <c r="CF55" s="1254">
        <v>0</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ht="13.2" x14ac:dyDescent="0.2">
      <c r="A56" s="1232"/>
      <c r="B56" s="1224"/>
      <c r="G56" s="1243"/>
      <c r="H56" s="1243"/>
      <c r="I56" s="1243"/>
      <c r="J56" s="1243"/>
      <c r="K56" s="1252"/>
      <c r="L56" s="1252"/>
      <c r="M56" s="1252"/>
      <c r="N56" s="1252"/>
      <c r="AN56" s="1249"/>
      <c r="AO56" s="1249"/>
      <c r="AP56" s="1249"/>
      <c r="AQ56" s="1249"/>
      <c r="AR56" s="1249"/>
      <c r="AS56" s="1249"/>
      <c r="AT56" s="1249"/>
      <c r="AU56" s="1249"/>
      <c r="AV56" s="1249"/>
      <c r="AW56" s="1249"/>
      <c r="AX56" s="1249"/>
      <c r="AY56" s="1249"/>
      <c r="AZ56" s="1249"/>
      <c r="BA56" s="1249"/>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1232" customFormat="1" ht="13.2" x14ac:dyDescent="0.2">
      <c r="B57" s="1255"/>
      <c r="G57" s="1243"/>
      <c r="H57" s="1243"/>
      <c r="I57" s="1256"/>
      <c r="J57" s="1256"/>
      <c r="K57" s="1252"/>
      <c r="L57" s="1252"/>
      <c r="M57" s="1252"/>
      <c r="N57" s="1252"/>
      <c r="AM57" s="1218"/>
      <c r="AN57" s="1249"/>
      <c r="AO57" s="1249"/>
      <c r="AP57" s="1249"/>
      <c r="AQ57" s="1249"/>
      <c r="AR57" s="1249"/>
      <c r="AS57" s="1249"/>
      <c r="AT57" s="1249"/>
      <c r="AU57" s="1249"/>
      <c r="AV57" s="1249"/>
      <c r="AW57" s="1249"/>
      <c r="AX57" s="1249"/>
      <c r="AY57" s="1249"/>
      <c r="AZ57" s="1249"/>
      <c r="BA57" s="1249"/>
      <c r="BB57" s="1253" t="s">
        <v>562</v>
      </c>
      <c r="BC57" s="1253"/>
      <c r="BD57" s="1253"/>
      <c r="BE57" s="1253"/>
      <c r="BF57" s="1253"/>
      <c r="BG57" s="1253"/>
      <c r="BH57" s="1253"/>
      <c r="BI57" s="1253"/>
      <c r="BJ57" s="1253"/>
      <c r="BK57" s="1253"/>
      <c r="BL57" s="1253"/>
      <c r="BM57" s="1253"/>
      <c r="BN57" s="1253"/>
      <c r="BO57" s="1253"/>
      <c r="BP57" s="1254">
        <v>66</v>
      </c>
      <c r="BQ57" s="1254"/>
      <c r="BR57" s="1254"/>
      <c r="BS57" s="1254"/>
      <c r="BT57" s="1254"/>
      <c r="BU57" s="1254"/>
      <c r="BV57" s="1254"/>
      <c r="BW57" s="1254"/>
      <c r="BX57" s="1254">
        <v>65.099999999999994</v>
      </c>
      <c r="BY57" s="1254"/>
      <c r="BZ57" s="1254"/>
      <c r="CA57" s="1254"/>
      <c r="CB57" s="1254"/>
      <c r="CC57" s="1254"/>
      <c r="CD57" s="1254"/>
      <c r="CE57" s="1254"/>
      <c r="CF57" s="1254">
        <v>64.3</v>
      </c>
      <c r="CG57" s="1254"/>
      <c r="CH57" s="1254"/>
      <c r="CI57" s="1254"/>
      <c r="CJ57" s="1254"/>
      <c r="CK57" s="1254"/>
      <c r="CL57" s="1254"/>
      <c r="CM57" s="1254"/>
      <c r="CN57" s="1254">
        <v>65.7</v>
      </c>
      <c r="CO57" s="1254"/>
      <c r="CP57" s="1254"/>
      <c r="CQ57" s="1254"/>
      <c r="CR57" s="1254"/>
      <c r="CS57" s="1254"/>
      <c r="CT57" s="1254"/>
      <c r="CU57" s="1254"/>
      <c r="CV57" s="1254">
        <v>66.3</v>
      </c>
      <c r="CW57" s="1254"/>
      <c r="CX57" s="1254"/>
      <c r="CY57" s="1254"/>
      <c r="CZ57" s="1254"/>
      <c r="DA57" s="1254"/>
      <c r="DB57" s="1254"/>
      <c r="DC57" s="1254"/>
      <c r="DD57" s="1257"/>
      <c r="DE57" s="1255"/>
    </row>
    <row r="58" spans="1:109" s="1232" customFormat="1" ht="13.2" x14ac:dyDescent="0.2">
      <c r="A58" s="1218"/>
      <c r="B58" s="1255"/>
      <c r="G58" s="1243"/>
      <c r="H58" s="1243"/>
      <c r="I58" s="1256"/>
      <c r="J58" s="1256"/>
      <c r="K58" s="1252"/>
      <c r="L58" s="1252"/>
      <c r="M58" s="1252"/>
      <c r="N58" s="1252"/>
      <c r="AM58" s="1218"/>
      <c r="AN58" s="1249"/>
      <c r="AO58" s="1249"/>
      <c r="AP58" s="1249"/>
      <c r="AQ58" s="1249"/>
      <c r="AR58" s="1249"/>
      <c r="AS58" s="1249"/>
      <c r="AT58" s="1249"/>
      <c r="AU58" s="1249"/>
      <c r="AV58" s="1249"/>
      <c r="AW58" s="1249"/>
      <c r="AX58" s="1249"/>
      <c r="AY58" s="1249"/>
      <c r="AZ58" s="1249"/>
      <c r="BA58" s="1249"/>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1257"/>
      <c r="DE58" s="1255"/>
    </row>
    <row r="59" spans="1:109" s="1232" customFormat="1" ht="13.2" x14ac:dyDescent="0.2">
      <c r="A59" s="1218"/>
      <c r="B59" s="1255"/>
      <c r="K59" s="1258"/>
      <c r="L59" s="1258"/>
      <c r="M59" s="1258"/>
      <c r="N59" s="1258"/>
      <c r="AQ59" s="1258"/>
      <c r="AR59" s="1258"/>
      <c r="AS59" s="1258"/>
      <c r="AT59" s="1258"/>
      <c r="BC59" s="1258"/>
      <c r="BD59" s="1258"/>
      <c r="BE59" s="1258"/>
      <c r="BF59" s="1258"/>
      <c r="BO59" s="1258"/>
      <c r="BP59" s="1258"/>
      <c r="BQ59" s="1258"/>
      <c r="BR59" s="1258"/>
      <c r="CA59" s="1258"/>
      <c r="CB59" s="1258"/>
      <c r="CC59" s="1258"/>
      <c r="CD59" s="1258"/>
      <c r="CM59" s="1258"/>
      <c r="CN59" s="1258"/>
      <c r="CO59" s="1258"/>
      <c r="CP59" s="1258"/>
      <c r="CY59" s="1258"/>
      <c r="CZ59" s="1258"/>
      <c r="DA59" s="1258"/>
      <c r="DB59" s="1258"/>
      <c r="DC59" s="1258"/>
      <c r="DD59" s="1257"/>
      <c r="DE59" s="1255"/>
    </row>
    <row r="60" spans="1:109" s="1232" customFormat="1" ht="13.2" x14ac:dyDescent="0.2">
      <c r="A60" s="1218"/>
      <c r="B60" s="1255"/>
      <c r="K60" s="1258"/>
      <c r="L60" s="1258"/>
      <c r="M60" s="1258"/>
      <c r="N60" s="1258"/>
      <c r="AQ60" s="1258"/>
      <c r="AR60" s="1258"/>
      <c r="AS60" s="1258"/>
      <c r="AT60" s="1258"/>
      <c r="BC60" s="1258"/>
      <c r="BD60" s="1258"/>
      <c r="BE60" s="1258"/>
      <c r="BF60" s="1258"/>
      <c r="BO60" s="1258"/>
      <c r="BP60" s="1258"/>
      <c r="BQ60" s="1258"/>
      <c r="BR60" s="1258"/>
      <c r="CA60" s="1258"/>
      <c r="CB60" s="1258"/>
      <c r="CC60" s="1258"/>
      <c r="CD60" s="1258"/>
      <c r="CM60" s="1258"/>
      <c r="CN60" s="1258"/>
      <c r="CO60" s="1258"/>
      <c r="CP60" s="1258"/>
      <c r="CY60" s="1258"/>
      <c r="CZ60" s="1258"/>
      <c r="DA60" s="1258"/>
      <c r="DB60" s="1258"/>
      <c r="DC60" s="1258"/>
      <c r="DD60" s="1257"/>
      <c r="DE60" s="1255"/>
    </row>
    <row r="61" spans="1:109" s="1232" customFormat="1" ht="13.2" x14ac:dyDescent="0.2">
      <c r="A61" s="1218"/>
      <c r="B61" s="1259"/>
      <c r="C61" s="1260"/>
      <c r="D61" s="1260"/>
      <c r="E61" s="1260"/>
      <c r="F61" s="1260"/>
      <c r="G61" s="1260"/>
      <c r="H61" s="1260"/>
      <c r="I61" s="1260"/>
      <c r="J61" s="1260"/>
      <c r="K61" s="1260"/>
      <c r="L61" s="1260"/>
      <c r="M61" s="1261"/>
      <c r="N61" s="1261"/>
      <c r="O61" s="1260"/>
      <c r="P61" s="1260"/>
      <c r="Q61" s="1260"/>
      <c r="R61" s="1260"/>
      <c r="S61" s="1260"/>
      <c r="T61" s="1260"/>
      <c r="U61" s="1260"/>
      <c r="V61" s="1260"/>
      <c r="W61" s="1260"/>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60"/>
      <c r="AS61" s="1261"/>
      <c r="AT61" s="1261"/>
      <c r="AU61" s="1260"/>
      <c r="AV61" s="1260"/>
      <c r="AW61" s="1260"/>
      <c r="AX61" s="1260"/>
      <c r="AY61" s="1260"/>
      <c r="AZ61" s="1260"/>
      <c r="BA61" s="1260"/>
      <c r="BB61" s="1260"/>
      <c r="BC61" s="1260"/>
      <c r="BD61" s="1260"/>
      <c r="BE61" s="1261"/>
      <c r="BF61" s="1261"/>
      <c r="BG61" s="1260"/>
      <c r="BH61" s="1260"/>
      <c r="BI61" s="1260"/>
      <c r="BJ61" s="1260"/>
      <c r="BK61" s="1260"/>
      <c r="BL61" s="1260"/>
      <c r="BM61" s="1260"/>
      <c r="BN61" s="1260"/>
      <c r="BO61" s="1260"/>
      <c r="BP61" s="1260"/>
      <c r="BQ61" s="1261"/>
      <c r="BR61" s="1261"/>
      <c r="BS61" s="1260"/>
      <c r="BT61" s="1260"/>
      <c r="BU61" s="1260"/>
      <c r="BV61" s="1260"/>
      <c r="BW61" s="1260"/>
      <c r="BX61" s="1260"/>
      <c r="BY61" s="1260"/>
      <c r="BZ61" s="1260"/>
      <c r="CA61" s="1260"/>
      <c r="CB61" s="1260"/>
      <c r="CC61" s="1261"/>
      <c r="CD61" s="1261"/>
      <c r="CE61" s="1260"/>
      <c r="CF61" s="1260"/>
      <c r="CG61" s="1260"/>
      <c r="CH61" s="1260"/>
      <c r="CI61" s="1260"/>
      <c r="CJ61" s="1260"/>
      <c r="CK61" s="1260"/>
      <c r="CL61" s="1260"/>
      <c r="CM61" s="1260"/>
      <c r="CN61" s="1260"/>
      <c r="CO61" s="1261"/>
      <c r="CP61" s="1261"/>
      <c r="CQ61" s="1260"/>
      <c r="CR61" s="1260"/>
      <c r="CS61" s="1260"/>
      <c r="CT61" s="1260"/>
      <c r="CU61" s="1260"/>
      <c r="CV61" s="1260"/>
      <c r="CW61" s="1260"/>
      <c r="CX61" s="1260"/>
      <c r="CY61" s="1260"/>
      <c r="CZ61" s="1260"/>
      <c r="DA61" s="1261"/>
      <c r="DB61" s="1261"/>
      <c r="DC61" s="1261"/>
      <c r="DD61" s="1262"/>
      <c r="DE61" s="1255"/>
    </row>
    <row r="62" spans="1:109" ht="13.2" x14ac:dyDescent="0.2">
      <c r="B62" s="1229"/>
      <c r="C62" s="1229"/>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29"/>
      <c r="BD62" s="1229"/>
      <c r="BE62" s="1229"/>
      <c r="BF62" s="1229"/>
      <c r="BG62" s="1229"/>
      <c r="BH62" s="1229"/>
      <c r="BI62" s="1229"/>
      <c r="BJ62" s="1229"/>
      <c r="BK62" s="1229"/>
      <c r="BL62" s="1229"/>
      <c r="BM62" s="1229"/>
      <c r="BN62" s="1229"/>
      <c r="BO62" s="1229"/>
      <c r="BP62" s="1229"/>
      <c r="BQ62" s="1229"/>
      <c r="BR62" s="1229"/>
      <c r="BS62" s="1229"/>
      <c r="BT62" s="1229"/>
      <c r="BU62" s="1229"/>
      <c r="BV62" s="1229"/>
      <c r="BW62" s="1229"/>
      <c r="BX62" s="1229"/>
      <c r="BY62" s="1229"/>
      <c r="BZ62" s="1229"/>
      <c r="CA62" s="1229"/>
      <c r="CB62" s="1229"/>
      <c r="CC62" s="1229"/>
      <c r="CD62" s="1229"/>
      <c r="CE62" s="1229"/>
      <c r="CF62" s="1229"/>
      <c r="CG62" s="1229"/>
      <c r="CH62" s="1229"/>
      <c r="CI62" s="1229"/>
      <c r="CJ62" s="1229"/>
      <c r="CK62" s="1229"/>
      <c r="CL62" s="1229"/>
      <c r="CM62" s="1229"/>
      <c r="CN62" s="1229"/>
      <c r="CO62" s="1229"/>
      <c r="CP62" s="1229"/>
      <c r="CQ62" s="1229"/>
      <c r="CR62" s="1229"/>
      <c r="CS62" s="1229"/>
      <c r="CT62" s="1229"/>
      <c r="CU62" s="1229"/>
      <c r="CV62" s="1229"/>
      <c r="CW62" s="1229"/>
      <c r="CX62" s="1229"/>
      <c r="CY62" s="1229"/>
      <c r="CZ62" s="1229"/>
      <c r="DA62" s="1229"/>
      <c r="DB62" s="1229"/>
      <c r="DC62" s="1229"/>
      <c r="DD62" s="1229"/>
      <c r="DE62" s="1218"/>
    </row>
    <row r="63" spans="1:109" ht="16.2" x14ac:dyDescent="0.2">
      <c r="B63" s="1263" t="s">
        <v>564</v>
      </c>
    </row>
    <row r="64" spans="1:109" ht="13.2" x14ac:dyDescent="0.2">
      <c r="B64" s="1224"/>
      <c r="G64" s="1231"/>
      <c r="I64" s="1264"/>
      <c r="J64" s="1264"/>
      <c r="K64" s="1264"/>
      <c r="L64" s="1264"/>
      <c r="M64" s="1264"/>
      <c r="N64" s="1265"/>
      <c r="AM64" s="1231"/>
      <c r="AN64" s="1231" t="s">
        <v>557</v>
      </c>
      <c r="AP64" s="1232"/>
      <c r="AQ64" s="1232"/>
      <c r="AR64" s="1232"/>
      <c r="AY64" s="1231"/>
      <c r="BA64" s="1232"/>
      <c r="BB64" s="1232"/>
      <c r="BC64" s="1232"/>
      <c r="BK64" s="1231"/>
      <c r="BM64" s="1232"/>
      <c r="BN64" s="1232"/>
      <c r="BO64" s="1232"/>
      <c r="BW64" s="1231"/>
      <c r="BY64" s="1232"/>
      <c r="BZ64" s="1232"/>
      <c r="CA64" s="1232"/>
      <c r="CI64" s="1231"/>
      <c r="CK64" s="1232"/>
      <c r="CL64" s="1232"/>
      <c r="CM64" s="1232"/>
      <c r="CU64" s="1231"/>
      <c r="CW64" s="1232"/>
      <c r="CX64" s="1232"/>
      <c r="CY64" s="1232"/>
    </row>
    <row r="65" spans="2:107" ht="13.2" x14ac:dyDescent="0.2">
      <c r="B65" s="1224"/>
      <c r="AN65" s="1233" t="s">
        <v>565</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5"/>
    </row>
    <row r="66" spans="2:107" ht="13.2" x14ac:dyDescent="0.2">
      <c r="B66" s="1224"/>
      <c r="AN66" s="1236"/>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7"/>
      <c r="CA66" s="1237"/>
      <c r="CB66" s="1237"/>
      <c r="CC66" s="1237"/>
      <c r="CD66" s="1237"/>
      <c r="CE66" s="1237"/>
      <c r="CF66" s="1237"/>
      <c r="CG66" s="1237"/>
      <c r="CH66" s="1237"/>
      <c r="CI66" s="1237"/>
      <c r="CJ66" s="1237"/>
      <c r="CK66" s="1237"/>
      <c r="CL66" s="1237"/>
      <c r="CM66" s="1237"/>
      <c r="CN66" s="1237"/>
      <c r="CO66" s="1237"/>
      <c r="CP66" s="1237"/>
      <c r="CQ66" s="1237"/>
      <c r="CR66" s="1237"/>
      <c r="CS66" s="1237"/>
      <c r="CT66" s="1237"/>
      <c r="CU66" s="1237"/>
      <c r="CV66" s="1237"/>
      <c r="CW66" s="1237"/>
      <c r="CX66" s="1237"/>
      <c r="CY66" s="1237"/>
      <c r="CZ66" s="1237"/>
      <c r="DA66" s="1237"/>
      <c r="DB66" s="1237"/>
      <c r="DC66" s="1238"/>
    </row>
    <row r="67" spans="2:107" ht="13.2" x14ac:dyDescent="0.2">
      <c r="B67" s="1224"/>
      <c r="AN67" s="1236"/>
      <c r="AO67" s="1237"/>
      <c r="AP67" s="1237"/>
      <c r="AQ67" s="1237"/>
      <c r="AR67" s="1237"/>
      <c r="AS67" s="1237"/>
      <c r="AT67" s="1237"/>
      <c r="AU67" s="1237"/>
      <c r="AV67" s="1237"/>
      <c r="AW67" s="1237"/>
      <c r="AX67" s="1237"/>
      <c r="AY67" s="1237"/>
      <c r="AZ67" s="1237"/>
      <c r="BA67" s="1237"/>
      <c r="BB67" s="1237"/>
      <c r="BC67" s="1237"/>
      <c r="BD67" s="1237"/>
      <c r="BE67" s="1237"/>
      <c r="BF67" s="1237"/>
      <c r="BG67" s="1237"/>
      <c r="BH67" s="1237"/>
      <c r="BI67" s="1237"/>
      <c r="BJ67" s="1237"/>
      <c r="BK67" s="1237"/>
      <c r="BL67" s="1237"/>
      <c r="BM67" s="1237"/>
      <c r="BN67" s="1237"/>
      <c r="BO67" s="1237"/>
      <c r="BP67" s="1237"/>
      <c r="BQ67" s="1237"/>
      <c r="BR67" s="1237"/>
      <c r="BS67" s="1237"/>
      <c r="BT67" s="1237"/>
      <c r="BU67" s="1237"/>
      <c r="BV67" s="1237"/>
      <c r="BW67" s="1237"/>
      <c r="BX67" s="1237"/>
      <c r="BY67" s="1237"/>
      <c r="BZ67" s="1237"/>
      <c r="CA67" s="1237"/>
      <c r="CB67" s="1237"/>
      <c r="CC67" s="1237"/>
      <c r="CD67" s="1237"/>
      <c r="CE67" s="1237"/>
      <c r="CF67" s="1237"/>
      <c r="CG67" s="1237"/>
      <c r="CH67" s="1237"/>
      <c r="CI67" s="1237"/>
      <c r="CJ67" s="1237"/>
      <c r="CK67" s="1237"/>
      <c r="CL67" s="1237"/>
      <c r="CM67" s="1237"/>
      <c r="CN67" s="1237"/>
      <c r="CO67" s="1237"/>
      <c r="CP67" s="1237"/>
      <c r="CQ67" s="1237"/>
      <c r="CR67" s="1237"/>
      <c r="CS67" s="1237"/>
      <c r="CT67" s="1237"/>
      <c r="CU67" s="1237"/>
      <c r="CV67" s="1237"/>
      <c r="CW67" s="1237"/>
      <c r="CX67" s="1237"/>
      <c r="CY67" s="1237"/>
      <c r="CZ67" s="1237"/>
      <c r="DA67" s="1237"/>
      <c r="DB67" s="1237"/>
      <c r="DC67" s="1238"/>
    </row>
    <row r="68" spans="2:107" ht="13.2" x14ac:dyDescent="0.2">
      <c r="B68" s="1224"/>
      <c r="AN68" s="1236"/>
      <c r="AO68" s="1237"/>
      <c r="AP68" s="1237"/>
      <c r="AQ68" s="1237"/>
      <c r="AR68" s="1237"/>
      <c r="AS68" s="1237"/>
      <c r="AT68" s="1237"/>
      <c r="AU68" s="1237"/>
      <c r="AV68" s="1237"/>
      <c r="AW68" s="1237"/>
      <c r="AX68" s="1237"/>
      <c r="AY68" s="1237"/>
      <c r="AZ68" s="1237"/>
      <c r="BA68" s="1237"/>
      <c r="BB68" s="1237"/>
      <c r="BC68" s="1237"/>
      <c r="BD68" s="1237"/>
      <c r="BE68" s="1237"/>
      <c r="BF68" s="1237"/>
      <c r="BG68" s="1237"/>
      <c r="BH68" s="1237"/>
      <c r="BI68" s="1237"/>
      <c r="BJ68" s="1237"/>
      <c r="BK68" s="1237"/>
      <c r="BL68" s="1237"/>
      <c r="BM68" s="1237"/>
      <c r="BN68" s="1237"/>
      <c r="BO68" s="1237"/>
      <c r="BP68" s="1237"/>
      <c r="BQ68" s="1237"/>
      <c r="BR68" s="1237"/>
      <c r="BS68" s="1237"/>
      <c r="BT68" s="1237"/>
      <c r="BU68" s="1237"/>
      <c r="BV68" s="1237"/>
      <c r="BW68" s="1237"/>
      <c r="BX68" s="1237"/>
      <c r="BY68" s="1237"/>
      <c r="BZ68" s="1237"/>
      <c r="CA68" s="1237"/>
      <c r="CB68" s="1237"/>
      <c r="CC68" s="1237"/>
      <c r="CD68" s="1237"/>
      <c r="CE68" s="1237"/>
      <c r="CF68" s="1237"/>
      <c r="CG68" s="1237"/>
      <c r="CH68" s="1237"/>
      <c r="CI68" s="1237"/>
      <c r="CJ68" s="1237"/>
      <c r="CK68" s="1237"/>
      <c r="CL68" s="1237"/>
      <c r="CM68" s="1237"/>
      <c r="CN68" s="1237"/>
      <c r="CO68" s="1237"/>
      <c r="CP68" s="1237"/>
      <c r="CQ68" s="1237"/>
      <c r="CR68" s="1237"/>
      <c r="CS68" s="1237"/>
      <c r="CT68" s="1237"/>
      <c r="CU68" s="1237"/>
      <c r="CV68" s="1237"/>
      <c r="CW68" s="1237"/>
      <c r="CX68" s="1237"/>
      <c r="CY68" s="1237"/>
      <c r="CZ68" s="1237"/>
      <c r="DA68" s="1237"/>
      <c r="DB68" s="1237"/>
      <c r="DC68" s="1238"/>
    </row>
    <row r="69" spans="2:107" ht="13.2" x14ac:dyDescent="0.2">
      <c r="B69" s="1224"/>
      <c r="AN69" s="1239"/>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41"/>
    </row>
    <row r="70" spans="2:107" ht="13.2" x14ac:dyDescent="0.2">
      <c r="B70" s="1224"/>
      <c r="H70" s="1266"/>
      <c r="I70" s="1266"/>
      <c r="J70" s="1267"/>
      <c r="K70" s="1267"/>
      <c r="L70" s="1268"/>
      <c r="M70" s="1267"/>
      <c r="N70" s="1268"/>
      <c r="AN70" s="1242"/>
      <c r="AO70" s="1242"/>
      <c r="AP70" s="1242"/>
      <c r="AZ70" s="1242"/>
      <c r="BA70" s="1242"/>
      <c r="BB70" s="1242"/>
      <c r="BL70" s="1242"/>
      <c r="BM70" s="1242"/>
      <c r="BN70" s="1242"/>
      <c r="BX70" s="1242"/>
      <c r="BY70" s="1242"/>
      <c r="BZ70" s="1242"/>
      <c r="CJ70" s="1242"/>
      <c r="CK70" s="1242"/>
      <c r="CL70" s="1242"/>
      <c r="CV70" s="1242"/>
      <c r="CW70" s="1242"/>
      <c r="CX70" s="1242"/>
    </row>
    <row r="71" spans="2:107" ht="13.2" x14ac:dyDescent="0.2">
      <c r="B71" s="1224"/>
      <c r="G71" s="1269"/>
      <c r="I71" s="1270"/>
      <c r="J71" s="1267"/>
      <c r="K71" s="1267"/>
      <c r="L71" s="1268"/>
      <c r="M71" s="1267"/>
      <c r="N71" s="1268"/>
      <c r="AM71" s="1269"/>
      <c r="AN71" s="1218" t="s">
        <v>559</v>
      </c>
    </row>
    <row r="72" spans="2:107" ht="13.2" x14ac:dyDescent="0.2">
      <c r="B72" s="1224"/>
      <c r="G72" s="1243"/>
      <c r="H72" s="1243"/>
      <c r="I72" s="1243"/>
      <c r="J72" s="1243"/>
      <c r="K72" s="1244"/>
      <c r="L72" s="1244"/>
      <c r="M72" s="1245"/>
      <c r="N72" s="1245"/>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527</v>
      </c>
      <c r="BQ72" s="1249"/>
      <c r="BR72" s="1249"/>
      <c r="BS72" s="1249"/>
      <c r="BT72" s="1249"/>
      <c r="BU72" s="1249"/>
      <c r="BV72" s="1249"/>
      <c r="BW72" s="1249"/>
      <c r="BX72" s="1249" t="s">
        <v>528</v>
      </c>
      <c r="BY72" s="1249"/>
      <c r="BZ72" s="1249"/>
      <c r="CA72" s="1249"/>
      <c r="CB72" s="1249"/>
      <c r="CC72" s="1249"/>
      <c r="CD72" s="1249"/>
      <c r="CE72" s="1249"/>
      <c r="CF72" s="1249" t="s">
        <v>529</v>
      </c>
      <c r="CG72" s="1249"/>
      <c r="CH72" s="1249"/>
      <c r="CI72" s="1249"/>
      <c r="CJ72" s="1249"/>
      <c r="CK72" s="1249"/>
      <c r="CL72" s="1249"/>
      <c r="CM72" s="1249"/>
      <c r="CN72" s="1249" t="s">
        <v>530</v>
      </c>
      <c r="CO72" s="1249"/>
      <c r="CP72" s="1249"/>
      <c r="CQ72" s="1249"/>
      <c r="CR72" s="1249"/>
      <c r="CS72" s="1249"/>
      <c r="CT72" s="1249"/>
      <c r="CU72" s="1249"/>
      <c r="CV72" s="1249" t="s">
        <v>531</v>
      </c>
      <c r="CW72" s="1249"/>
      <c r="CX72" s="1249"/>
      <c r="CY72" s="1249"/>
      <c r="CZ72" s="1249"/>
      <c r="DA72" s="1249"/>
      <c r="DB72" s="1249"/>
      <c r="DC72" s="1249"/>
    </row>
    <row r="73" spans="2:107" ht="13.2" x14ac:dyDescent="0.2">
      <c r="B73" s="1224"/>
      <c r="G73" s="1250"/>
      <c r="H73" s="1250"/>
      <c r="I73" s="1250"/>
      <c r="J73" s="1250"/>
      <c r="K73" s="1271"/>
      <c r="L73" s="1271"/>
      <c r="M73" s="1271"/>
      <c r="N73" s="1271"/>
      <c r="AM73" s="1242"/>
      <c r="AN73" s="1253" t="s">
        <v>560</v>
      </c>
      <c r="AO73" s="1253"/>
      <c r="AP73" s="1253"/>
      <c r="AQ73" s="1253"/>
      <c r="AR73" s="1253"/>
      <c r="AS73" s="1253"/>
      <c r="AT73" s="1253"/>
      <c r="AU73" s="1253"/>
      <c r="AV73" s="1253"/>
      <c r="AW73" s="1253"/>
      <c r="AX73" s="1253"/>
      <c r="AY73" s="1253"/>
      <c r="AZ73" s="1253"/>
      <c r="BA73" s="1253"/>
      <c r="BB73" s="1253" t="s">
        <v>561</v>
      </c>
      <c r="BC73" s="1253"/>
      <c r="BD73" s="1253"/>
      <c r="BE73" s="1253"/>
      <c r="BF73" s="1253"/>
      <c r="BG73" s="1253"/>
      <c r="BH73" s="1253"/>
      <c r="BI73" s="1253"/>
      <c r="BJ73" s="1253"/>
      <c r="BK73" s="1253"/>
      <c r="BL73" s="1253"/>
      <c r="BM73" s="1253"/>
      <c r="BN73" s="1253"/>
      <c r="BO73" s="1253"/>
      <c r="BP73" s="1254">
        <v>103.7</v>
      </c>
      <c r="BQ73" s="1254"/>
      <c r="BR73" s="1254"/>
      <c r="BS73" s="1254"/>
      <c r="BT73" s="1254"/>
      <c r="BU73" s="1254"/>
      <c r="BV73" s="1254"/>
      <c r="BW73" s="1254"/>
      <c r="BX73" s="1254">
        <v>89.5</v>
      </c>
      <c r="BY73" s="1254"/>
      <c r="BZ73" s="1254"/>
      <c r="CA73" s="1254"/>
      <c r="CB73" s="1254"/>
      <c r="CC73" s="1254"/>
      <c r="CD73" s="1254"/>
      <c r="CE73" s="1254"/>
      <c r="CF73" s="1254">
        <v>73.099999999999994</v>
      </c>
      <c r="CG73" s="1254"/>
      <c r="CH73" s="1254"/>
      <c r="CI73" s="1254"/>
      <c r="CJ73" s="1254"/>
      <c r="CK73" s="1254"/>
      <c r="CL73" s="1254"/>
      <c r="CM73" s="1254"/>
      <c r="CN73" s="1254">
        <v>72.3</v>
      </c>
      <c r="CO73" s="1254"/>
      <c r="CP73" s="1254"/>
      <c r="CQ73" s="1254"/>
      <c r="CR73" s="1254"/>
      <c r="CS73" s="1254"/>
      <c r="CT73" s="1254"/>
      <c r="CU73" s="1254"/>
      <c r="CV73" s="1254">
        <v>72.599999999999994</v>
      </c>
      <c r="CW73" s="1254"/>
      <c r="CX73" s="1254"/>
      <c r="CY73" s="1254"/>
      <c r="CZ73" s="1254"/>
      <c r="DA73" s="1254"/>
      <c r="DB73" s="1254"/>
      <c r="DC73" s="1254"/>
    </row>
    <row r="74" spans="2:107" ht="13.2" x14ac:dyDescent="0.2">
      <c r="B74" s="1224"/>
      <c r="G74" s="1250"/>
      <c r="H74" s="1250"/>
      <c r="I74" s="1250"/>
      <c r="J74" s="1250"/>
      <c r="K74" s="1271"/>
      <c r="L74" s="1271"/>
      <c r="M74" s="1271"/>
      <c r="N74" s="1271"/>
      <c r="AM74" s="1242"/>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2" x14ac:dyDescent="0.2">
      <c r="B75" s="1224"/>
      <c r="G75" s="1250"/>
      <c r="H75" s="1250"/>
      <c r="I75" s="1243"/>
      <c r="J75" s="1243"/>
      <c r="K75" s="1252"/>
      <c r="L75" s="1252"/>
      <c r="M75" s="1252"/>
      <c r="N75" s="1252"/>
      <c r="AM75" s="1242"/>
      <c r="AN75" s="1253"/>
      <c r="AO75" s="1253"/>
      <c r="AP75" s="1253"/>
      <c r="AQ75" s="1253"/>
      <c r="AR75" s="1253"/>
      <c r="AS75" s="1253"/>
      <c r="AT75" s="1253"/>
      <c r="AU75" s="1253"/>
      <c r="AV75" s="1253"/>
      <c r="AW75" s="1253"/>
      <c r="AX75" s="1253"/>
      <c r="AY75" s="1253"/>
      <c r="AZ75" s="1253"/>
      <c r="BA75" s="1253"/>
      <c r="BB75" s="1253" t="s">
        <v>566</v>
      </c>
      <c r="BC75" s="1253"/>
      <c r="BD75" s="1253"/>
      <c r="BE75" s="1253"/>
      <c r="BF75" s="1253"/>
      <c r="BG75" s="1253"/>
      <c r="BH75" s="1253"/>
      <c r="BI75" s="1253"/>
      <c r="BJ75" s="1253"/>
      <c r="BK75" s="1253"/>
      <c r="BL75" s="1253"/>
      <c r="BM75" s="1253"/>
      <c r="BN75" s="1253"/>
      <c r="BO75" s="1253"/>
      <c r="BP75" s="1254">
        <v>12</v>
      </c>
      <c r="BQ75" s="1254"/>
      <c r="BR75" s="1254"/>
      <c r="BS75" s="1254"/>
      <c r="BT75" s="1254"/>
      <c r="BU75" s="1254"/>
      <c r="BV75" s="1254"/>
      <c r="BW75" s="1254"/>
      <c r="BX75" s="1254">
        <v>11.5</v>
      </c>
      <c r="BY75" s="1254"/>
      <c r="BZ75" s="1254"/>
      <c r="CA75" s="1254"/>
      <c r="CB75" s="1254"/>
      <c r="CC75" s="1254"/>
      <c r="CD75" s="1254"/>
      <c r="CE75" s="1254"/>
      <c r="CF75" s="1254">
        <v>11.2</v>
      </c>
      <c r="CG75" s="1254"/>
      <c r="CH75" s="1254"/>
      <c r="CI75" s="1254"/>
      <c r="CJ75" s="1254"/>
      <c r="CK75" s="1254"/>
      <c r="CL75" s="1254"/>
      <c r="CM75" s="1254"/>
      <c r="CN75" s="1254">
        <v>11.5</v>
      </c>
      <c r="CO75" s="1254"/>
      <c r="CP75" s="1254"/>
      <c r="CQ75" s="1254"/>
      <c r="CR75" s="1254"/>
      <c r="CS75" s="1254"/>
      <c r="CT75" s="1254"/>
      <c r="CU75" s="1254"/>
      <c r="CV75" s="1254">
        <v>11.2</v>
      </c>
      <c r="CW75" s="1254"/>
      <c r="CX75" s="1254"/>
      <c r="CY75" s="1254"/>
      <c r="CZ75" s="1254"/>
      <c r="DA75" s="1254"/>
      <c r="DB75" s="1254"/>
      <c r="DC75" s="1254"/>
    </row>
    <row r="76" spans="2:107" ht="13.2" x14ac:dyDescent="0.2">
      <c r="B76" s="1224"/>
      <c r="G76" s="1250"/>
      <c r="H76" s="1250"/>
      <c r="I76" s="1243"/>
      <c r="J76" s="1243"/>
      <c r="K76" s="1252"/>
      <c r="L76" s="1252"/>
      <c r="M76" s="1252"/>
      <c r="N76" s="1252"/>
      <c r="AM76" s="1242"/>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2" x14ac:dyDescent="0.2">
      <c r="B77" s="1224"/>
      <c r="G77" s="1243"/>
      <c r="H77" s="1243"/>
      <c r="I77" s="1243"/>
      <c r="J77" s="1243"/>
      <c r="K77" s="1271"/>
      <c r="L77" s="1271"/>
      <c r="M77" s="1271"/>
      <c r="N77" s="1271"/>
      <c r="AN77" s="1249" t="s">
        <v>563</v>
      </c>
      <c r="AO77" s="1249"/>
      <c r="AP77" s="1249"/>
      <c r="AQ77" s="1249"/>
      <c r="AR77" s="1249"/>
      <c r="AS77" s="1249"/>
      <c r="AT77" s="1249"/>
      <c r="AU77" s="1249"/>
      <c r="AV77" s="1249"/>
      <c r="AW77" s="1249"/>
      <c r="AX77" s="1249"/>
      <c r="AY77" s="1249"/>
      <c r="AZ77" s="1249"/>
      <c r="BA77" s="1249"/>
      <c r="BB77" s="1253" t="s">
        <v>561</v>
      </c>
      <c r="BC77" s="1253"/>
      <c r="BD77" s="1253"/>
      <c r="BE77" s="1253"/>
      <c r="BF77" s="1253"/>
      <c r="BG77" s="1253"/>
      <c r="BH77" s="1253"/>
      <c r="BI77" s="1253"/>
      <c r="BJ77" s="1253"/>
      <c r="BK77" s="1253"/>
      <c r="BL77" s="1253"/>
      <c r="BM77" s="1253"/>
      <c r="BN77" s="1253"/>
      <c r="BO77" s="1253"/>
      <c r="BP77" s="1254">
        <v>35.4</v>
      </c>
      <c r="BQ77" s="1254"/>
      <c r="BR77" s="1254"/>
      <c r="BS77" s="1254"/>
      <c r="BT77" s="1254"/>
      <c r="BU77" s="1254"/>
      <c r="BV77" s="1254"/>
      <c r="BW77" s="1254"/>
      <c r="BX77" s="1254">
        <v>13.4</v>
      </c>
      <c r="BY77" s="1254"/>
      <c r="BZ77" s="1254"/>
      <c r="CA77" s="1254"/>
      <c r="CB77" s="1254"/>
      <c r="CC77" s="1254"/>
      <c r="CD77" s="1254"/>
      <c r="CE77" s="1254"/>
      <c r="CF77" s="1254">
        <v>0</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ht="13.2" x14ac:dyDescent="0.2">
      <c r="B78" s="1224"/>
      <c r="G78" s="1243"/>
      <c r="H78" s="1243"/>
      <c r="I78" s="1243"/>
      <c r="J78" s="1243"/>
      <c r="K78" s="1271"/>
      <c r="L78" s="1271"/>
      <c r="M78" s="1271"/>
      <c r="N78" s="1271"/>
      <c r="AN78" s="1249"/>
      <c r="AO78" s="1249"/>
      <c r="AP78" s="1249"/>
      <c r="AQ78" s="1249"/>
      <c r="AR78" s="1249"/>
      <c r="AS78" s="1249"/>
      <c r="AT78" s="1249"/>
      <c r="AU78" s="1249"/>
      <c r="AV78" s="1249"/>
      <c r="AW78" s="1249"/>
      <c r="AX78" s="1249"/>
      <c r="AY78" s="1249"/>
      <c r="AZ78" s="1249"/>
      <c r="BA78" s="1249"/>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2" x14ac:dyDescent="0.2">
      <c r="B79" s="1224"/>
      <c r="G79" s="1243"/>
      <c r="H79" s="1243"/>
      <c r="I79" s="1256"/>
      <c r="J79" s="1256"/>
      <c r="K79" s="1272"/>
      <c r="L79" s="1272"/>
      <c r="M79" s="1272"/>
      <c r="N79" s="1272"/>
      <c r="AN79" s="1249"/>
      <c r="AO79" s="1249"/>
      <c r="AP79" s="1249"/>
      <c r="AQ79" s="1249"/>
      <c r="AR79" s="1249"/>
      <c r="AS79" s="1249"/>
      <c r="AT79" s="1249"/>
      <c r="AU79" s="1249"/>
      <c r="AV79" s="1249"/>
      <c r="AW79" s="1249"/>
      <c r="AX79" s="1249"/>
      <c r="AY79" s="1249"/>
      <c r="AZ79" s="1249"/>
      <c r="BA79" s="1249"/>
      <c r="BB79" s="1253" t="s">
        <v>566</v>
      </c>
      <c r="BC79" s="1253"/>
      <c r="BD79" s="1253"/>
      <c r="BE79" s="1253"/>
      <c r="BF79" s="1253"/>
      <c r="BG79" s="1253"/>
      <c r="BH79" s="1253"/>
      <c r="BI79" s="1253"/>
      <c r="BJ79" s="1253"/>
      <c r="BK79" s="1253"/>
      <c r="BL79" s="1253"/>
      <c r="BM79" s="1253"/>
      <c r="BN79" s="1253"/>
      <c r="BO79" s="1253"/>
      <c r="BP79" s="1254">
        <v>8.8000000000000007</v>
      </c>
      <c r="BQ79" s="1254"/>
      <c r="BR79" s="1254"/>
      <c r="BS79" s="1254"/>
      <c r="BT79" s="1254"/>
      <c r="BU79" s="1254"/>
      <c r="BV79" s="1254"/>
      <c r="BW79" s="1254"/>
      <c r="BX79" s="1254">
        <v>8.3000000000000007</v>
      </c>
      <c r="BY79" s="1254"/>
      <c r="BZ79" s="1254"/>
      <c r="CA79" s="1254"/>
      <c r="CB79" s="1254"/>
      <c r="CC79" s="1254"/>
      <c r="CD79" s="1254"/>
      <c r="CE79" s="1254"/>
      <c r="CF79" s="1254">
        <v>8</v>
      </c>
      <c r="CG79" s="1254"/>
      <c r="CH79" s="1254"/>
      <c r="CI79" s="1254"/>
      <c r="CJ79" s="1254"/>
      <c r="CK79" s="1254"/>
      <c r="CL79" s="1254"/>
      <c r="CM79" s="1254"/>
      <c r="CN79" s="1254">
        <v>8</v>
      </c>
      <c r="CO79" s="1254"/>
      <c r="CP79" s="1254"/>
      <c r="CQ79" s="1254"/>
      <c r="CR79" s="1254"/>
      <c r="CS79" s="1254"/>
      <c r="CT79" s="1254"/>
      <c r="CU79" s="1254"/>
      <c r="CV79" s="1254">
        <v>8</v>
      </c>
      <c r="CW79" s="1254"/>
      <c r="CX79" s="1254"/>
      <c r="CY79" s="1254"/>
      <c r="CZ79" s="1254"/>
      <c r="DA79" s="1254"/>
      <c r="DB79" s="1254"/>
      <c r="DC79" s="1254"/>
    </row>
    <row r="80" spans="2:107" ht="13.2" x14ac:dyDescent="0.2">
      <c r="B80" s="1224"/>
      <c r="G80" s="1243"/>
      <c r="H80" s="1243"/>
      <c r="I80" s="1256"/>
      <c r="J80" s="1256"/>
      <c r="K80" s="1272"/>
      <c r="L80" s="1272"/>
      <c r="M80" s="1272"/>
      <c r="N80" s="1272"/>
      <c r="AN80" s="1249"/>
      <c r="AO80" s="1249"/>
      <c r="AP80" s="1249"/>
      <c r="AQ80" s="1249"/>
      <c r="AR80" s="1249"/>
      <c r="AS80" s="1249"/>
      <c r="AT80" s="1249"/>
      <c r="AU80" s="1249"/>
      <c r="AV80" s="1249"/>
      <c r="AW80" s="1249"/>
      <c r="AX80" s="1249"/>
      <c r="AY80" s="1249"/>
      <c r="AZ80" s="1249"/>
      <c r="BA80" s="1249"/>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2" x14ac:dyDescent="0.2">
      <c r="B81" s="1224"/>
    </row>
    <row r="82" spans="2:109" ht="16.2" x14ac:dyDescent="0.2">
      <c r="B82" s="1224"/>
      <c r="K82" s="1273"/>
      <c r="L82" s="1273"/>
      <c r="M82" s="1273"/>
      <c r="N82" s="1273"/>
      <c r="AQ82" s="1273"/>
      <c r="AR82" s="1273"/>
      <c r="AS82" s="1273"/>
      <c r="AT82" s="1273"/>
      <c r="BC82" s="1273"/>
      <c r="BD82" s="1273"/>
      <c r="BE82" s="1273"/>
      <c r="BF82" s="1273"/>
      <c r="BO82" s="1273"/>
      <c r="BP82" s="1273"/>
      <c r="BQ82" s="1273"/>
      <c r="BR82" s="1273"/>
      <c r="CA82" s="1273"/>
      <c r="CB82" s="1273"/>
      <c r="CC82" s="1273"/>
      <c r="CD82" s="1273"/>
      <c r="CM82" s="1273"/>
      <c r="CN82" s="1273"/>
      <c r="CO82" s="1273"/>
      <c r="CP82" s="1273"/>
      <c r="CY82" s="1273"/>
      <c r="CZ82" s="1273"/>
      <c r="DA82" s="1273"/>
      <c r="DB82" s="1273"/>
      <c r="DC82" s="1273"/>
    </row>
    <row r="83" spans="2:109" ht="13.2" x14ac:dyDescent="0.2">
      <c r="B83" s="1226"/>
      <c r="C83" s="1227"/>
      <c r="D83" s="1227"/>
      <c r="E83" s="1227"/>
      <c r="F83" s="1227"/>
      <c r="G83" s="1227"/>
      <c r="H83" s="1227"/>
      <c r="I83" s="1227"/>
      <c r="J83" s="1227"/>
      <c r="K83" s="1227"/>
      <c r="L83" s="1227"/>
      <c r="M83" s="1227"/>
      <c r="N83" s="1227"/>
      <c r="O83" s="1227"/>
      <c r="P83" s="1227"/>
      <c r="Q83" s="1227"/>
      <c r="R83" s="1227"/>
      <c r="S83" s="1227"/>
      <c r="T83" s="1227"/>
      <c r="U83" s="1227"/>
      <c r="V83" s="1227"/>
      <c r="W83" s="1227"/>
      <c r="X83" s="1227"/>
      <c r="Y83" s="1227"/>
      <c r="Z83" s="1227"/>
      <c r="AA83" s="1227"/>
      <c r="AB83" s="1227"/>
      <c r="AC83" s="1227"/>
      <c r="AD83" s="1227"/>
      <c r="AE83" s="1227"/>
      <c r="AF83" s="1227"/>
      <c r="AG83" s="1227"/>
      <c r="AH83" s="1227"/>
      <c r="AI83" s="1227"/>
      <c r="AJ83" s="1227"/>
      <c r="AK83" s="1227"/>
      <c r="AL83" s="1227"/>
      <c r="AM83" s="1227"/>
      <c r="AN83" s="1227"/>
      <c r="AO83" s="1227"/>
      <c r="AP83" s="1227"/>
      <c r="AQ83" s="1227"/>
      <c r="AR83" s="1227"/>
      <c r="AS83" s="1227"/>
      <c r="AT83" s="1227"/>
      <c r="AU83" s="1227"/>
      <c r="AV83" s="1227"/>
      <c r="AW83" s="1227"/>
      <c r="AX83" s="1227"/>
      <c r="AY83" s="1227"/>
      <c r="AZ83" s="1227"/>
      <c r="BA83" s="1227"/>
      <c r="BB83" s="1227"/>
      <c r="BC83" s="1227"/>
      <c r="BD83" s="1227"/>
      <c r="BE83" s="1227"/>
      <c r="BF83" s="1227"/>
      <c r="BG83" s="1227"/>
      <c r="BH83" s="1227"/>
      <c r="BI83" s="1227"/>
      <c r="BJ83" s="1227"/>
      <c r="BK83" s="1227"/>
      <c r="BL83" s="1227"/>
      <c r="BM83" s="1227"/>
      <c r="BN83" s="1227"/>
      <c r="BO83" s="1227"/>
      <c r="BP83" s="1227"/>
      <c r="BQ83" s="1227"/>
      <c r="BR83" s="1227"/>
      <c r="BS83" s="1227"/>
      <c r="BT83" s="1227"/>
      <c r="BU83" s="1227"/>
      <c r="BV83" s="1227"/>
      <c r="BW83" s="1227"/>
      <c r="BX83" s="1227"/>
      <c r="BY83" s="1227"/>
      <c r="BZ83" s="1227"/>
      <c r="CA83" s="1227"/>
      <c r="CB83" s="1227"/>
      <c r="CC83" s="1227"/>
      <c r="CD83" s="1227"/>
      <c r="CE83" s="1227"/>
      <c r="CF83" s="1227"/>
      <c r="CG83" s="1227"/>
      <c r="CH83" s="1227"/>
      <c r="CI83" s="1227"/>
      <c r="CJ83" s="1227"/>
      <c r="CK83" s="1227"/>
      <c r="CL83" s="1227"/>
      <c r="CM83" s="1227"/>
      <c r="CN83" s="1227"/>
      <c r="CO83" s="1227"/>
      <c r="CP83" s="1227"/>
      <c r="CQ83" s="1227"/>
      <c r="CR83" s="1227"/>
      <c r="CS83" s="1227"/>
      <c r="CT83" s="1227"/>
      <c r="CU83" s="1227"/>
      <c r="CV83" s="1227"/>
      <c r="CW83" s="1227"/>
      <c r="CX83" s="1227"/>
      <c r="CY83" s="1227"/>
      <c r="CZ83" s="1227"/>
      <c r="DA83" s="1227"/>
      <c r="DB83" s="1227"/>
      <c r="DC83" s="1227"/>
      <c r="DD83" s="1228"/>
    </row>
    <row r="84" spans="2:109" ht="13.2" x14ac:dyDescent="0.2">
      <c r="DD84" s="1218"/>
      <c r="DE84" s="1218"/>
    </row>
    <row r="85" spans="2:109" ht="13.2" x14ac:dyDescent="0.2">
      <c r="DD85" s="1218"/>
      <c r="DE85" s="1218"/>
    </row>
  </sheetData>
  <sheetProtection algorithmName="SHA-512" hashValue="OWLVWCBG82AImc9aLAs0gOX0nLrXJY/gKm+XAtXI2oXNlTiOtsei7DXUbuTxFeW6Qw1dk3WOzQtXFRti3bmiUQ==" saltValue="lOVp72j8Q1fA/DRR1mLz8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9" zoomScale="80" zoomScaleNormal="80" zoomScaleSheetLayoutView="70" workbookViewId="0">
      <selection activeCell="BI71" sqref="BI7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TyGMCbtGwEjy2sqmbIjUWIVcLUTicHSv7m0tEUXN0tG9fv+sQZ0SeHwzHIKZLEkWM9EJSwHsY+mX6cfEcIbVCg==" saltValue="NUsh8NSBuzFeFidN8E2zK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70" zoomScaleNormal="70" zoomScaleSheetLayoutView="55" workbookViewId="0">
      <selection activeCell="BI71" sqref="BI7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8r/9mt6P9pbP1UUcOqSIfJwyzUnFhoLkWfjWhWIFalPLFK8fQciQlVpVtn8x8U+4q9mi6MVFjqdqYR0iEJdhBA==" saltValue="U2dq7GlyXHa9ZjY2d4ECb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45450</v>
      </c>
      <c r="E3" s="156"/>
      <c r="F3" s="157">
        <v>83103</v>
      </c>
      <c r="G3" s="158"/>
      <c r="H3" s="159"/>
    </row>
    <row r="4" spans="1:8" x14ac:dyDescent="0.2">
      <c r="A4" s="160"/>
      <c r="B4" s="161"/>
      <c r="C4" s="162"/>
      <c r="D4" s="163">
        <v>15692</v>
      </c>
      <c r="E4" s="164"/>
      <c r="F4" s="165">
        <v>41378</v>
      </c>
      <c r="G4" s="166"/>
      <c r="H4" s="167"/>
    </row>
    <row r="5" spans="1:8" x14ac:dyDescent="0.2">
      <c r="A5" s="148" t="s">
        <v>521</v>
      </c>
      <c r="B5" s="153"/>
      <c r="C5" s="154"/>
      <c r="D5" s="155">
        <v>111218</v>
      </c>
      <c r="E5" s="156"/>
      <c r="F5" s="157">
        <v>84459</v>
      </c>
      <c r="G5" s="158"/>
      <c r="H5" s="159"/>
    </row>
    <row r="6" spans="1:8" x14ac:dyDescent="0.2">
      <c r="A6" s="160"/>
      <c r="B6" s="161"/>
      <c r="C6" s="162"/>
      <c r="D6" s="163">
        <v>30572</v>
      </c>
      <c r="E6" s="164"/>
      <c r="F6" s="165">
        <v>47314</v>
      </c>
      <c r="G6" s="166"/>
      <c r="H6" s="167"/>
    </row>
    <row r="7" spans="1:8" x14ac:dyDescent="0.2">
      <c r="A7" s="148" t="s">
        <v>522</v>
      </c>
      <c r="B7" s="153"/>
      <c r="C7" s="154"/>
      <c r="D7" s="155">
        <v>46483</v>
      </c>
      <c r="E7" s="156"/>
      <c r="F7" s="157">
        <v>74568</v>
      </c>
      <c r="G7" s="158"/>
      <c r="H7" s="159"/>
    </row>
    <row r="8" spans="1:8" x14ac:dyDescent="0.2">
      <c r="A8" s="160"/>
      <c r="B8" s="161"/>
      <c r="C8" s="162"/>
      <c r="D8" s="163">
        <v>14087</v>
      </c>
      <c r="E8" s="164"/>
      <c r="F8" s="165">
        <v>42558</v>
      </c>
      <c r="G8" s="166"/>
      <c r="H8" s="167"/>
    </row>
    <row r="9" spans="1:8" x14ac:dyDescent="0.2">
      <c r="A9" s="148" t="s">
        <v>523</v>
      </c>
      <c r="B9" s="153"/>
      <c r="C9" s="154"/>
      <c r="D9" s="155">
        <v>58503</v>
      </c>
      <c r="E9" s="156"/>
      <c r="F9" s="157">
        <v>73693</v>
      </c>
      <c r="G9" s="158"/>
      <c r="H9" s="159"/>
    </row>
    <row r="10" spans="1:8" x14ac:dyDescent="0.2">
      <c r="A10" s="160"/>
      <c r="B10" s="161"/>
      <c r="C10" s="162"/>
      <c r="D10" s="163">
        <v>29317</v>
      </c>
      <c r="E10" s="164"/>
      <c r="F10" s="165">
        <v>44203</v>
      </c>
      <c r="G10" s="166"/>
      <c r="H10" s="167"/>
    </row>
    <row r="11" spans="1:8" x14ac:dyDescent="0.2">
      <c r="A11" s="148" t="s">
        <v>524</v>
      </c>
      <c r="B11" s="153"/>
      <c r="C11" s="154"/>
      <c r="D11" s="155">
        <v>48595</v>
      </c>
      <c r="E11" s="156"/>
      <c r="F11" s="157">
        <v>79401</v>
      </c>
      <c r="G11" s="158"/>
      <c r="H11" s="159"/>
    </row>
    <row r="12" spans="1:8" x14ac:dyDescent="0.2">
      <c r="A12" s="160"/>
      <c r="B12" s="161"/>
      <c r="C12" s="168"/>
      <c r="D12" s="163">
        <v>26791</v>
      </c>
      <c r="E12" s="164"/>
      <c r="F12" s="165">
        <v>49347</v>
      </c>
      <c r="G12" s="166"/>
      <c r="H12" s="167"/>
    </row>
    <row r="13" spans="1:8" x14ac:dyDescent="0.2">
      <c r="A13" s="148"/>
      <c r="B13" s="153"/>
      <c r="C13" s="169"/>
      <c r="D13" s="170">
        <v>62050</v>
      </c>
      <c r="E13" s="171"/>
      <c r="F13" s="172">
        <v>79045</v>
      </c>
      <c r="G13" s="173"/>
      <c r="H13" s="159"/>
    </row>
    <row r="14" spans="1:8" x14ac:dyDescent="0.2">
      <c r="A14" s="160"/>
      <c r="B14" s="161"/>
      <c r="C14" s="162"/>
      <c r="D14" s="163">
        <v>23292</v>
      </c>
      <c r="E14" s="164"/>
      <c r="F14" s="165">
        <v>44960</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12.06</v>
      </c>
      <c r="C19" s="174">
        <f>ROUND(VALUE(SUBSTITUTE(実質収支比率等に係る経年分析!G$48,"▲","-")),2)</f>
        <v>6.11</v>
      </c>
      <c r="D19" s="174">
        <f>ROUND(VALUE(SUBSTITUTE(実質収支比率等に係る経年分析!H$48,"▲","-")),2)</f>
        <v>8.34</v>
      </c>
      <c r="E19" s="174">
        <f>ROUND(VALUE(SUBSTITUTE(実質収支比率等に係る経年分析!I$48,"▲","-")),2)</f>
        <v>4.46</v>
      </c>
      <c r="F19" s="174">
        <f>ROUND(VALUE(SUBSTITUTE(実質収支比率等に係る経年分析!J$48,"▲","-")),2)</f>
        <v>3.47</v>
      </c>
    </row>
    <row r="20" spans="1:11" x14ac:dyDescent="0.2">
      <c r="A20" s="174" t="s">
        <v>53</v>
      </c>
      <c r="B20" s="174">
        <f>ROUND(VALUE(SUBSTITUTE(実質収支比率等に係る経年分析!F$47,"▲","-")),2)</f>
        <v>17.84</v>
      </c>
      <c r="C20" s="174">
        <f>ROUND(VALUE(SUBSTITUTE(実質収支比率等に係る経年分析!G$47,"▲","-")),2)</f>
        <v>21.85</v>
      </c>
      <c r="D20" s="174">
        <f>ROUND(VALUE(SUBSTITUTE(実質収支比率等に係る経年分析!H$47,"▲","-")),2)</f>
        <v>23.34</v>
      </c>
      <c r="E20" s="174">
        <f>ROUND(VALUE(SUBSTITUTE(実質収支比率等に係る経年分析!I$47,"▲","-")),2)</f>
        <v>21.51</v>
      </c>
      <c r="F20" s="174">
        <f>ROUND(VALUE(SUBSTITUTE(実質収支比率等に係る経年分析!J$47,"▲","-")),2)</f>
        <v>16.600000000000001</v>
      </c>
    </row>
    <row r="21" spans="1:11" x14ac:dyDescent="0.2">
      <c r="A21" s="174" t="s">
        <v>54</v>
      </c>
      <c r="B21" s="174">
        <f>IF(ISNUMBER(VALUE(SUBSTITUTE(実質収支比率等に係る経年分析!F$49,"▲","-"))),ROUND(VALUE(SUBSTITUTE(実質収支比率等に係る経年分析!F$49,"▲","-")),2),NA())</f>
        <v>10.039999999999999</v>
      </c>
      <c r="C21" s="174">
        <f>IF(ISNUMBER(VALUE(SUBSTITUTE(実質収支比率等に係る経年分析!G$49,"▲","-"))),ROUND(VALUE(SUBSTITUTE(実質収支比率等に係る経年分析!G$49,"▲","-")),2),NA())</f>
        <v>-6.46</v>
      </c>
      <c r="D21" s="174">
        <f>IF(ISNUMBER(VALUE(SUBSTITUTE(実質収支比率等に係る経年分析!H$49,"▲","-"))),ROUND(VALUE(SUBSTITUTE(実質収支比率等に係る経年分析!H$49,"▲","-")),2),NA())</f>
        <v>3.88</v>
      </c>
      <c r="E21" s="174">
        <f>IF(ISNUMBER(VALUE(SUBSTITUTE(実質収支比率等に係る経年分析!I$49,"▲","-"))),ROUND(VALUE(SUBSTITUTE(実質収支比率等に係る経年分析!I$49,"▲","-")),2),NA())</f>
        <v>-9.83</v>
      </c>
      <c r="F21" s="174">
        <f>IF(ISNUMBER(VALUE(SUBSTITUTE(実質収支比率等に係る経年分析!J$49,"▲","-"))),ROUND(VALUE(SUBSTITUTE(実質収支比率等に係る経年分析!J$49,"▲","-")),2),NA())</f>
        <v>-6.05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0.41</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土地造成事業特別会計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1.44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0.28000000000000003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1.1299999999999999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0.26</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1.1599999999999999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1.58</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6.11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8.34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4.45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3.47</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7.95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9.48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10.26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11.18</v>
      </c>
    </row>
    <row r="36" spans="1:16" x14ac:dyDescent="0.2">
      <c r="A36" s="175" t="str">
        <f>IF(連結実質赤字比率に係る赤字・黒字の構成分析!C$34="",NA(),連結実質赤字比率に係る赤字・黒字の構成分析!C$34)</f>
        <v>後期高齢者医療特別会計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0.01</v>
      </c>
      <c r="J36" s="175">
        <f>IF(ROUND(VALUE(SUBSTITUTE(連結実質赤字比率に係る赤字・黒字の構成分析!J$34,"▲", "-")), 2) &lt; 0, ABS(ROUND(VALUE(SUBSTITUTE(連結実質赤字比率に係る赤字・黒字の構成分析!J$34,"▲", "-")), 2)), NA())</f>
        <v>0.02</v>
      </c>
      <c r="K36" s="175" t="e">
        <f>IF(ROUND(VALUE(SUBSTITUTE(連結実質赤字比率に係る赤字・黒字の構成分析!J$34,"▲", "-")), 2) &gt;= 0, ABS(ROUND(VALUE(SUBSTITUTE(連結実質赤字比率に係る赤字・黒字の構成分析!J$34,"▲", "-")), 2)), NA())</f>
        <v>#N/A</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680</v>
      </c>
      <c r="E42" s="176"/>
      <c r="F42" s="176"/>
      <c r="G42" s="176">
        <f>'実質公債費比率（分子）の構造'!L$52</f>
        <v>673</v>
      </c>
      <c r="H42" s="176"/>
      <c r="I42" s="176"/>
      <c r="J42" s="176">
        <f>'実質公債費比率（分子）の構造'!M$52</f>
        <v>668</v>
      </c>
      <c r="K42" s="176"/>
      <c r="L42" s="176"/>
      <c r="M42" s="176">
        <f>'実質公債費比率（分子）の構造'!N$52</f>
        <v>648</v>
      </c>
      <c r="N42" s="176"/>
      <c r="O42" s="176"/>
      <c r="P42" s="176">
        <f>'実質公債費比率（分子）の構造'!O$52</f>
        <v>668</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75</v>
      </c>
      <c r="C44" s="176"/>
      <c r="D44" s="176"/>
      <c r="E44" s="176">
        <f>'実質公債費比率（分子）の構造'!L$50</f>
        <v>78</v>
      </c>
      <c r="F44" s="176"/>
      <c r="G44" s="176"/>
      <c r="H44" s="176">
        <f>'実質公債費比率（分子）の構造'!M$50</f>
        <v>71</v>
      </c>
      <c r="I44" s="176"/>
      <c r="J44" s="176"/>
      <c r="K44" s="176">
        <f>'実質公債費比率（分子）の構造'!N$50</f>
        <v>82</v>
      </c>
      <c r="L44" s="176"/>
      <c r="M44" s="176"/>
      <c r="N44" s="176">
        <f>'実質公債費比率（分子）の構造'!O$50</f>
        <v>83</v>
      </c>
      <c r="O44" s="176"/>
      <c r="P44" s="176"/>
    </row>
    <row r="45" spans="1:16" x14ac:dyDescent="0.2">
      <c r="A45" s="176" t="s">
        <v>63</v>
      </c>
      <c r="B45" s="176">
        <f>'実質公債費比率（分子）の構造'!K$49</f>
        <v>11</v>
      </c>
      <c r="C45" s="176"/>
      <c r="D45" s="176"/>
      <c r="E45" s="176">
        <f>'実質公債費比率（分子）の構造'!L$49</f>
        <v>10</v>
      </c>
      <c r="F45" s="176"/>
      <c r="G45" s="176"/>
      <c r="H45" s="176">
        <f>'実質公債費比率（分子）の構造'!M$49</f>
        <v>14</v>
      </c>
      <c r="I45" s="176"/>
      <c r="J45" s="176"/>
      <c r="K45" s="176">
        <f>'実質公債費比率（分子）の構造'!N$49</f>
        <v>15</v>
      </c>
      <c r="L45" s="176"/>
      <c r="M45" s="176"/>
      <c r="N45" s="176">
        <f>'実質公債費比率（分子）の構造'!O$49</f>
        <v>13</v>
      </c>
      <c r="O45" s="176"/>
      <c r="P45" s="176"/>
    </row>
    <row r="46" spans="1:16" x14ac:dyDescent="0.2">
      <c r="A46" s="176" t="s">
        <v>64</v>
      </c>
      <c r="B46" s="176">
        <f>'実質公債費比率（分子）の構造'!K$48</f>
        <v>313</v>
      </c>
      <c r="C46" s="176"/>
      <c r="D46" s="176"/>
      <c r="E46" s="176">
        <f>'実質公債費比率（分子）の構造'!L$48</f>
        <v>315</v>
      </c>
      <c r="F46" s="176"/>
      <c r="G46" s="176"/>
      <c r="H46" s="176">
        <f>'実質公債費比率（分子）の構造'!M$48</f>
        <v>339</v>
      </c>
      <c r="I46" s="176"/>
      <c r="J46" s="176"/>
      <c r="K46" s="176">
        <f>'実質公債費比率（分子）の構造'!N$48</f>
        <v>357</v>
      </c>
      <c r="L46" s="176"/>
      <c r="M46" s="176"/>
      <c r="N46" s="176">
        <f>'実質公債費比率（分子）の構造'!O$48</f>
        <v>313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725</v>
      </c>
      <c r="C49" s="176"/>
      <c r="D49" s="176"/>
      <c r="E49" s="176">
        <f>'実質公債費比率（分子）の構造'!L$45</f>
        <v>728</v>
      </c>
      <c r="F49" s="176"/>
      <c r="G49" s="176"/>
      <c r="H49" s="176">
        <f>'実質公債費比率（分子）の構造'!M$45</f>
        <v>720</v>
      </c>
      <c r="I49" s="176"/>
      <c r="J49" s="176"/>
      <c r="K49" s="176">
        <f>'実質公債費比率（分子）の構造'!N$45</f>
        <v>727</v>
      </c>
      <c r="L49" s="176"/>
      <c r="M49" s="176"/>
      <c r="N49" s="176">
        <f>'実質公債費比率（分子）の構造'!O$45</f>
        <v>713</v>
      </c>
      <c r="O49" s="176"/>
      <c r="P49" s="176"/>
    </row>
    <row r="50" spans="1:16" x14ac:dyDescent="0.2">
      <c r="A50" s="176" t="s">
        <v>67</v>
      </c>
      <c r="B50" s="176" t="e">
        <f>NA()</f>
        <v>#N/A</v>
      </c>
      <c r="C50" s="176">
        <f>IF(ISNUMBER('実質公債費比率（分子）の構造'!K$53),'実質公債費比率（分子）の構造'!K$53,NA())</f>
        <v>444</v>
      </c>
      <c r="D50" s="176" t="e">
        <f>NA()</f>
        <v>#N/A</v>
      </c>
      <c r="E50" s="176" t="e">
        <f>NA()</f>
        <v>#N/A</v>
      </c>
      <c r="F50" s="176">
        <f>IF(ISNUMBER('実質公債費比率（分子）の構造'!L$53),'実質公債費比率（分子）の構造'!L$53,NA())</f>
        <v>458</v>
      </c>
      <c r="G50" s="176" t="e">
        <f>NA()</f>
        <v>#N/A</v>
      </c>
      <c r="H50" s="176" t="e">
        <f>NA()</f>
        <v>#N/A</v>
      </c>
      <c r="I50" s="176">
        <f>IF(ISNUMBER('実質公債費比率（分子）の構造'!M$53),'実質公債費比率（分子）の構造'!M$53,NA())</f>
        <v>476</v>
      </c>
      <c r="J50" s="176" t="e">
        <f>NA()</f>
        <v>#N/A</v>
      </c>
      <c r="K50" s="176" t="e">
        <f>NA()</f>
        <v>#N/A</v>
      </c>
      <c r="L50" s="176">
        <f>IF(ISNUMBER('実質公債費比率（分子）の構造'!N$53),'実質公債費比率（分子）の構造'!N$53,NA())</f>
        <v>533</v>
      </c>
      <c r="M50" s="176" t="e">
        <f>NA()</f>
        <v>#N/A</v>
      </c>
      <c r="N50" s="176" t="e">
        <f>NA()</f>
        <v>#N/A</v>
      </c>
      <c r="O50" s="176">
        <f>IF(ISNUMBER('実質公債費比率（分子）の構造'!O$53),'実質公債費比率（分子）の構造'!O$53,NA())</f>
        <v>454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7481</v>
      </c>
      <c r="E56" s="175"/>
      <c r="F56" s="175"/>
      <c r="G56" s="175">
        <f>'将来負担比率（分子）の構造'!J$52</f>
        <v>7406</v>
      </c>
      <c r="H56" s="175"/>
      <c r="I56" s="175"/>
      <c r="J56" s="175">
        <f>'将来負担比率（分子）の構造'!K$52</f>
        <v>6970</v>
      </c>
      <c r="K56" s="175"/>
      <c r="L56" s="175"/>
      <c r="M56" s="175">
        <f>'将来負担比率（分子）の構造'!L$52</f>
        <v>6697</v>
      </c>
      <c r="N56" s="175"/>
      <c r="O56" s="175"/>
      <c r="P56" s="175">
        <f>'将来負担比率（分子）の構造'!M$52</f>
        <v>6332</v>
      </c>
    </row>
    <row r="57" spans="1:16" x14ac:dyDescent="0.2">
      <c r="A57" s="175" t="s">
        <v>42</v>
      </c>
      <c r="B57" s="175"/>
      <c r="C57" s="175"/>
      <c r="D57" s="175">
        <f>'将来負担比率（分子）の構造'!I$51</f>
        <v>227</v>
      </c>
      <c r="E57" s="175"/>
      <c r="F57" s="175"/>
      <c r="G57" s="175">
        <f>'将来負担比率（分子）の構造'!J$51</f>
        <v>204</v>
      </c>
      <c r="H57" s="175"/>
      <c r="I57" s="175"/>
      <c r="J57" s="175">
        <f>'将来負担比率（分子）の構造'!K$51</f>
        <v>195</v>
      </c>
      <c r="K57" s="175"/>
      <c r="L57" s="175"/>
      <c r="M57" s="175">
        <f>'将来負担比率（分子）の構造'!L$51</f>
        <v>172</v>
      </c>
      <c r="N57" s="175"/>
      <c r="O57" s="175"/>
      <c r="P57" s="175">
        <f>'将来負担比率（分子）の構造'!M$51</f>
        <v>176</v>
      </c>
    </row>
    <row r="58" spans="1:16" x14ac:dyDescent="0.2">
      <c r="A58" s="175" t="s">
        <v>41</v>
      </c>
      <c r="B58" s="175"/>
      <c r="C58" s="175"/>
      <c r="D58" s="175">
        <f>'将来負担比率（分子）の構造'!I$50</f>
        <v>1734</v>
      </c>
      <c r="E58" s="175"/>
      <c r="F58" s="175"/>
      <c r="G58" s="175">
        <f>'将来負担比率（分子）の構造'!J$50</f>
        <v>2025</v>
      </c>
      <c r="H58" s="175"/>
      <c r="I58" s="175"/>
      <c r="J58" s="175">
        <f>'将来負担比率（分子）の構造'!K$50</f>
        <v>2248</v>
      </c>
      <c r="K58" s="175"/>
      <c r="L58" s="175"/>
      <c r="M58" s="175">
        <f>'将来負担比率（分子）の構造'!L$50</f>
        <v>2045</v>
      </c>
      <c r="N58" s="175"/>
      <c r="O58" s="175"/>
      <c r="P58" s="175">
        <f>'将来負担比率（分子）の構造'!M$50</f>
        <v>1603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797</v>
      </c>
      <c r="C62" s="175"/>
      <c r="D62" s="175"/>
      <c r="E62" s="175">
        <f>'将来負担比率（分子）の構造'!J$45</f>
        <v>795</v>
      </c>
      <c r="F62" s="175"/>
      <c r="G62" s="175"/>
      <c r="H62" s="175">
        <f>'将来負担比率（分子）の構造'!K$45</f>
        <v>751</v>
      </c>
      <c r="I62" s="175"/>
      <c r="J62" s="175"/>
      <c r="K62" s="175">
        <f>'将来負担比率（分子）の構造'!L$45</f>
        <v>716</v>
      </c>
      <c r="L62" s="175"/>
      <c r="M62" s="175"/>
      <c r="N62" s="175">
        <f>'将来負担比率（分子）の構造'!M$45</f>
        <v>742</v>
      </c>
      <c r="O62" s="175"/>
      <c r="P62" s="175"/>
    </row>
    <row r="63" spans="1:16" x14ac:dyDescent="0.2">
      <c r="A63" s="175" t="s">
        <v>34</v>
      </c>
      <c r="B63" s="175">
        <f>'将来負担比率（分子）の構造'!I$44</f>
        <v>70</v>
      </c>
      <c r="C63" s="175"/>
      <c r="D63" s="175"/>
      <c r="E63" s="175">
        <f>'将来負担比率（分子）の構造'!J$44</f>
        <v>83</v>
      </c>
      <c r="F63" s="175"/>
      <c r="G63" s="175"/>
      <c r="H63" s="175">
        <f>'将来負担比率（分子）の構造'!K$44</f>
        <v>76</v>
      </c>
      <c r="I63" s="175"/>
      <c r="J63" s="175"/>
      <c r="K63" s="175">
        <f>'将来負担比率（分子）の構造'!L$44</f>
        <v>65</v>
      </c>
      <c r="L63" s="175"/>
      <c r="M63" s="175"/>
      <c r="N63" s="175">
        <f>'将来負担比率（分子）の構造'!M$44</f>
        <v>61</v>
      </c>
      <c r="O63" s="175"/>
      <c r="P63" s="175"/>
    </row>
    <row r="64" spans="1:16" x14ac:dyDescent="0.2">
      <c r="A64" s="175" t="s">
        <v>33</v>
      </c>
      <c r="B64" s="175">
        <f>'将来負担比率（分子）の構造'!I$43</f>
        <v>3709</v>
      </c>
      <c r="C64" s="175"/>
      <c r="D64" s="175"/>
      <c r="E64" s="175">
        <f>'将来負担比率（分子）の構造'!J$43</f>
        <v>3612</v>
      </c>
      <c r="F64" s="175"/>
      <c r="G64" s="175"/>
      <c r="H64" s="175">
        <f>'将来負担比率（分子）の構造'!K$43</f>
        <v>3145</v>
      </c>
      <c r="I64" s="175"/>
      <c r="J64" s="175"/>
      <c r="K64" s="175">
        <f>'将来負担比率（分子）の構造'!L$43</f>
        <v>2865</v>
      </c>
      <c r="L64" s="175"/>
      <c r="M64" s="175"/>
      <c r="N64" s="175">
        <f>'将来負担比率（分子）の構造'!M$43</f>
        <v>2489</v>
      </c>
      <c r="O64" s="175"/>
      <c r="P64" s="175"/>
    </row>
    <row r="65" spans="1:16" x14ac:dyDescent="0.2">
      <c r="A65" s="175" t="s">
        <v>32</v>
      </c>
      <c r="B65" s="175">
        <f>'将来負担比率（分子）の構造'!I$42</f>
        <v>985</v>
      </c>
      <c r="C65" s="175"/>
      <c r="D65" s="175"/>
      <c r="E65" s="175">
        <f>'将来負担比率（分子）の構造'!J$42</f>
        <v>684</v>
      </c>
      <c r="F65" s="175"/>
      <c r="G65" s="175"/>
      <c r="H65" s="175">
        <f>'将来負担比率（分子）の構造'!K$42</f>
        <v>637</v>
      </c>
      <c r="I65" s="175"/>
      <c r="J65" s="175"/>
      <c r="K65" s="175">
        <f>'将来負担比率（分子）の構造'!L$42</f>
        <v>590</v>
      </c>
      <c r="L65" s="175"/>
      <c r="M65" s="175"/>
      <c r="N65" s="175">
        <f>'将来負担比率（分子）の構造'!M$42</f>
        <v>543</v>
      </c>
      <c r="O65" s="175"/>
      <c r="P65" s="175"/>
    </row>
    <row r="66" spans="1:16" x14ac:dyDescent="0.2">
      <c r="A66" s="175" t="s">
        <v>31</v>
      </c>
      <c r="B66" s="175">
        <f>'将来負担比率（分子）の構造'!I$41</f>
        <v>7870</v>
      </c>
      <c r="C66" s="175"/>
      <c r="D66" s="175"/>
      <c r="E66" s="175">
        <f>'将来負担比率（分子）の構造'!J$41</f>
        <v>8078</v>
      </c>
      <c r="F66" s="175"/>
      <c r="G66" s="175"/>
      <c r="H66" s="175">
        <f>'将来負担比率（分子）の構造'!K$41</f>
        <v>8007</v>
      </c>
      <c r="I66" s="175"/>
      <c r="J66" s="175"/>
      <c r="K66" s="175">
        <f>'将来負担比率（分子）の構造'!L$41</f>
        <v>7774</v>
      </c>
      <c r="L66" s="175"/>
      <c r="M66" s="175"/>
      <c r="N66" s="175">
        <f>'将来負担比率（分子）の構造'!M$41</f>
        <v>7475</v>
      </c>
      <c r="O66" s="175"/>
      <c r="P66" s="175"/>
    </row>
    <row r="67" spans="1:16" x14ac:dyDescent="0.2">
      <c r="A67" s="175" t="s">
        <v>71</v>
      </c>
      <c r="B67" s="175" t="e">
        <f>NA()</f>
        <v>#N/A</v>
      </c>
      <c r="C67" s="175">
        <f>IF(ISNUMBER('将来負担比率（分子）の構造'!I$53), IF('将来負担比率（分子）の構造'!I$53 &lt; 0, 0, '将来負担比率（分子）の構造'!I$53), NA())</f>
        <v>3990</v>
      </c>
      <c r="D67" s="175" t="e">
        <f>NA()</f>
        <v>#N/A</v>
      </c>
      <c r="E67" s="175" t="e">
        <f>NA()</f>
        <v>#N/A</v>
      </c>
      <c r="F67" s="175">
        <f>IF(ISNUMBER('将来負担比率（分子）の構造'!J$53), IF('将来負担比率（分子）の構造'!J$53 &lt; 0, 0, '将来負担比率（分子）の構造'!J$53), NA())</f>
        <v>3618</v>
      </c>
      <c r="G67" s="175" t="e">
        <f>NA()</f>
        <v>#N/A</v>
      </c>
      <c r="H67" s="175" t="e">
        <f>NA()</f>
        <v>#N/A</v>
      </c>
      <c r="I67" s="175">
        <f>IF(ISNUMBER('将来負担比率（分子）の構造'!K$53), IF('将来負担比率（分子）の構造'!K$53 &lt; 0, 0, '将来負担比率（分子）の構造'!K$53), NA())</f>
        <v>3204</v>
      </c>
      <c r="J67" s="175" t="e">
        <f>NA()</f>
        <v>#N/A</v>
      </c>
      <c r="K67" s="175" t="e">
        <f>NA()</f>
        <v>#N/A</v>
      </c>
      <c r="L67" s="175">
        <f>IF(ISNUMBER('将来負担比率（分子）の構造'!L$53), IF('将来負担比率（分子）の構造'!L$53 &lt; 0, 0, '将来負担比率（分子）の構造'!L$53), NA())</f>
        <v>3096</v>
      </c>
      <c r="M67" s="175" t="e">
        <f>NA()</f>
        <v>#N/A</v>
      </c>
      <c r="N67" s="175" t="e">
        <f>NA()</f>
        <v>#N/A</v>
      </c>
      <c r="O67" s="175">
        <f>IF(ISNUMBER('将来負担比率（分子）の構造'!M$53), IF('将来負担比率（分子）の構造'!M$53 &lt; 0, 0, '将来負担比率（分子）の構造'!M$53), NA())</f>
        <v>3199</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1173</v>
      </c>
      <c r="C72" s="179">
        <f>基金残高に係る経年分析!G55</f>
        <v>1054</v>
      </c>
      <c r="D72" s="179">
        <f>基金残高に係る経年分析!H55</f>
        <v>838</v>
      </c>
    </row>
    <row r="73" spans="1:16" x14ac:dyDescent="0.2">
      <c r="A73" s="178" t="s">
        <v>74</v>
      </c>
      <c r="B73" s="179">
        <f>基金残高に係る経年分析!F56</f>
        <v>95</v>
      </c>
      <c r="C73" s="179">
        <f>基金残高に係る経年分析!G56</f>
        <v>61</v>
      </c>
      <c r="D73" s="179">
        <f>基金残高に係る経年分析!H56</f>
        <v>61</v>
      </c>
    </row>
    <row r="74" spans="1:16" x14ac:dyDescent="0.2">
      <c r="A74" s="178" t="s">
        <v>75</v>
      </c>
      <c r="B74" s="179">
        <f>基金残高に係る経年分析!F57</f>
        <v>533</v>
      </c>
      <c r="C74" s="179">
        <f>基金残高に係る経年分析!G57</f>
        <v>478</v>
      </c>
      <c r="D74" s="179">
        <f>基金残高に係る経年分析!H57</f>
        <v>302</v>
      </c>
    </row>
  </sheetData>
  <sheetProtection algorithmName="SHA-512" hashValue="Rfin9kMPFTglu+LEtP0NOJQ+FbFnQrJ37F5YH5zPZKZrkS/xS1ecjEjuIFAJe0kK7azc2EXC928IaJwtdszZVw==" saltValue="XuUghHFHnF7xJ8ymJMD0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zoomScaleNormal="100" workbookViewId="0">
      <selection activeCell="G61" sqref="G61"/>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2544516</v>
      </c>
      <c r="S5" s="677"/>
      <c r="T5" s="677"/>
      <c r="U5" s="677"/>
      <c r="V5" s="677"/>
      <c r="W5" s="677"/>
      <c r="X5" s="677"/>
      <c r="Y5" s="702"/>
      <c r="Z5" s="715">
        <v>29.8</v>
      </c>
      <c r="AA5" s="715"/>
      <c r="AB5" s="715"/>
      <c r="AC5" s="715"/>
      <c r="AD5" s="716">
        <v>2544516</v>
      </c>
      <c r="AE5" s="716"/>
      <c r="AF5" s="716"/>
      <c r="AG5" s="716"/>
      <c r="AH5" s="716"/>
      <c r="AI5" s="716"/>
      <c r="AJ5" s="716"/>
      <c r="AK5" s="716"/>
      <c r="AL5" s="703">
        <v>51.1</v>
      </c>
      <c r="AM5" s="685"/>
      <c r="AN5" s="685"/>
      <c r="AO5" s="704"/>
      <c r="AP5" s="679" t="s">
        <v>217</v>
      </c>
      <c r="AQ5" s="680"/>
      <c r="AR5" s="680"/>
      <c r="AS5" s="680"/>
      <c r="AT5" s="680"/>
      <c r="AU5" s="680"/>
      <c r="AV5" s="680"/>
      <c r="AW5" s="680"/>
      <c r="AX5" s="680"/>
      <c r="AY5" s="680"/>
      <c r="AZ5" s="680"/>
      <c r="BA5" s="680"/>
      <c r="BB5" s="680"/>
      <c r="BC5" s="680"/>
      <c r="BD5" s="680"/>
      <c r="BE5" s="680"/>
      <c r="BF5" s="681"/>
      <c r="BG5" s="621">
        <v>2532640</v>
      </c>
      <c r="BH5" s="622"/>
      <c r="BI5" s="622"/>
      <c r="BJ5" s="622"/>
      <c r="BK5" s="622"/>
      <c r="BL5" s="622"/>
      <c r="BM5" s="622"/>
      <c r="BN5" s="623"/>
      <c r="BO5" s="659">
        <v>99.5</v>
      </c>
      <c r="BP5" s="659"/>
      <c r="BQ5" s="659"/>
      <c r="BR5" s="659"/>
      <c r="BS5" s="660" t="s">
        <v>121</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105719</v>
      </c>
      <c r="S6" s="622"/>
      <c r="T6" s="622"/>
      <c r="U6" s="622"/>
      <c r="V6" s="622"/>
      <c r="W6" s="622"/>
      <c r="X6" s="622"/>
      <c r="Y6" s="623"/>
      <c r="Z6" s="659">
        <v>1.2</v>
      </c>
      <c r="AA6" s="659"/>
      <c r="AB6" s="659"/>
      <c r="AC6" s="659"/>
      <c r="AD6" s="660">
        <v>105719</v>
      </c>
      <c r="AE6" s="660"/>
      <c r="AF6" s="660"/>
      <c r="AG6" s="660"/>
      <c r="AH6" s="660"/>
      <c r="AI6" s="660"/>
      <c r="AJ6" s="660"/>
      <c r="AK6" s="660"/>
      <c r="AL6" s="624">
        <v>2.1</v>
      </c>
      <c r="AM6" s="625"/>
      <c r="AN6" s="625"/>
      <c r="AO6" s="661"/>
      <c r="AP6" s="618" t="s">
        <v>222</v>
      </c>
      <c r="AQ6" s="619"/>
      <c r="AR6" s="619"/>
      <c r="AS6" s="619"/>
      <c r="AT6" s="619"/>
      <c r="AU6" s="619"/>
      <c r="AV6" s="619"/>
      <c r="AW6" s="619"/>
      <c r="AX6" s="619"/>
      <c r="AY6" s="619"/>
      <c r="AZ6" s="619"/>
      <c r="BA6" s="619"/>
      <c r="BB6" s="619"/>
      <c r="BC6" s="619"/>
      <c r="BD6" s="619"/>
      <c r="BE6" s="619"/>
      <c r="BF6" s="620"/>
      <c r="BG6" s="621">
        <v>2532640</v>
      </c>
      <c r="BH6" s="622"/>
      <c r="BI6" s="622"/>
      <c r="BJ6" s="622"/>
      <c r="BK6" s="622"/>
      <c r="BL6" s="622"/>
      <c r="BM6" s="622"/>
      <c r="BN6" s="623"/>
      <c r="BO6" s="659">
        <v>99.5</v>
      </c>
      <c r="BP6" s="659"/>
      <c r="BQ6" s="659"/>
      <c r="BR6" s="659"/>
      <c r="BS6" s="660" t="s">
        <v>121</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102648</v>
      </c>
      <c r="CS6" s="622"/>
      <c r="CT6" s="622"/>
      <c r="CU6" s="622"/>
      <c r="CV6" s="622"/>
      <c r="CW6" s="622"/>
      <c r="CX6" s="622"/>
      <c r="CY6" s="623"/>
      <c r="CZ6" s="703">
        <v>1.2</v>
      </c>
      <c r="DA6" s="685"/>
      <c r="DB6" s="685"/>
      <c r="DC6" s="705"/>
      <c r="DD6" s="627" t="s">
        <v>121</v>
      </c>
      <c r="DE6" s="622"/>
      <c r="DF6" s="622"/>
      <c r="DG6" s="622"/>
      <c r="DH6" s="622"/>
      <c r="DI6" s="622"/>
      <c r="DJ6" s="622"/>
      <c r="DK6" s="622"/>
      <c r="DL6" s="622"/>
      <c r="DM6" s="622"/>
      <c r="DN6" s="622"/>
      <c r="DO6" s="622"/>
      <c r="DP6" s="623"/>
      <c r="DQ6" s="627">
        <v>102638</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576</v>
      </c>
      <c r="S7" s="622"/>
      <c r="T7" s="622"/>
      <c r="U7" s="622"/>
      <c r="V7" s="622"/>
      <c r="W7" s="622"/>
      <c r="X7" s="622"/>
      <c r="Y7" s="623"/>
      <c r="Z7" s="659">
        <v>0</v>
      </c>
      <c r="AA7" s="659"/>
      <c r="AB7" s="659"/>
      <c r="AC7" s="659"/>
      <c r="AD7" s="660">
        <v>576</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878519</v>
      </c>
      <c r="BH7" s="622"/>
      <c r="BI7" s="622"/>
      <c r="BJ7" s="622"/>
      <c r="BK7" s="622"/>
      <c r="BL7" s="622"/>
      <c r="BM7" s="622"/>
      <c r="BN7" s="623"/>
      <c r="BO7" s="659">
        <v>34.5</v>
      </c>
      <c r="BP7" s="659"/>
      <c r="BQ7" s="659"/>
      <c r="BR7" s="659"/>
      <c r="BS7" s="660" t="s">
        <v>121</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1135020</v>
      </c>
      <c r="CS7" s="622"/>
      <c r="CT7" s="622"/>
      <c r="CU7" s="622"/>
      <c r="CV7" s="622"/>
      <c r="CW7" s="622"/>
      <c r="CX7" s="622"/>
      <c r="CY7" s="623"/>
      <c r="CZ7" s="659">
        <v>13.7</v>
      </c>
      <c r="DA7" s="659"/>
      <c r="DB7" s="659"/>
      <c r="DC7" s="659"/>
      <c r="DD7" s="627">
        <v>21252</v>
      </c>
      <c r="DE7" s="622"/>
      <c r="DF7" s="622"/>
      <c r="DG7" s="622"/>
      <c r="DH7" s="622"/>
      <c r="DI7" s="622"/>
      <c r="DJ7" s="622"/>
      <c r="DK7" s="622"/>
      <c r="DL7" s="622"/>
      <c r="DM7" s="622"/>
      <c r="DN7" s="622"/>
      <c r="DO7" s="622"/>
      <c r="DP7" s="623"/>
      <c r="DQ7" s="627">
        <v>966193</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7665</v>
      </c>
      <c r="S8" s="622"/>
      <c r="T8" s="622"/>
      <c r="U8" s="622"/>
      <c r="V8" s="622"/>
      <c r="W8" s="622"/>
      <c r="X8" s="622"/>
      <c r="Y8" s="623"/>
      <c r="Z8" s="659">
        <v>0.1</v>
      </c>
      <c r="AA8" s="659"/>
      <c r="AB8" s="659"/>
      <c r="AC8" s="659"/>
      <c r="AD8" s="660">
        <v>7665</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30260</v>
      </c>
      <c r="BH8" s="622"/>
      <c r="BI8" s="622"/>
      <c r="BJ8" s="622"/>
      <c r="BK8" s="622"/>
      <c r="BL8" s="622"/>
      <c r="BM8" s="622"/>
      <c r="BN8" s="623"/>
      <c r="BO8" s="659">
        <v>1.2</v>
      </c>
      <c r="BP8" s="659"/>
      <c r="BQ8" s="659"/>
      <c r="BR8" s="659"/>
      <c r="BS8" s="660" t="s">
        <v>121</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2571616</v>
      </c>
      <c r="CS8" s="622"/>
      <c r="CT8" s="622"/>
      <c r="CU8" s="622"/>
      <c r="CV8" s="622"/>
      <c r="CW8" s="622"/>
      <c r="CX8" s="622"/>
      <c r="CY8" s="623"/>
      <c r="CZ8" s="659">
        <v>31</v>
      </c>
      <c r="DA8" s="659"/>
      <c r="DB8" s="659"/>
      <c r="DC8" s="659"/>
      <c r="DD8" s="627">
        <v>67841</v>
      </c>
      <c r="DE8" s="622"/>
      <c r="DF8" s="622"/>
      <c r="DG8" s="622"/>
      <c r="DH8" s="622"/>
      <c r="DI8" s="622"/>
      <c r="DJ8" s="622"/>
      <c r="DK8" s="622"/>
      <c r="DL8" s="622"/>
      <c r="DM8" s="622"/>
      <c r="DN8" s="622"/>
      <c r="DO8" s="622"/>
      <c r="DP8" s="623"/>
      <c r="DQ8" s="627">
        <v>1079633</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8305</v>
      </c>
      <c r="S9" s="622"/>
      <c r="T9" s="622"/>
      <c r="U9" s="622"/>
      <c r="V9" s="622"/>
      <c r="W9" s="622"/>
      <c r="X9" s="622"/>
      <c r="Y9" s="623"/>
      <c r="Z9" s="659">
        <v>0.1</v>
      </c>
      <c r="AA9" s="659"/>
      <c r="AB9" s="659"/>
      <c r="AC9" s="659"/>
      <c r="AD9" s="660">
        <v>8305</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726221</v>
      </c>
      <c r="BH9" s="622"/>
      <c r="BI9" s="622"/>
      <c r="BJ9" s="622"/>
      <c r="BK9" s="622"/>
      <c r="BL9" s="622"/>
      <c r="BM9" s="622"/>
      <c r="BN9" s="623"/>
      <c r="BO9" s="659">
        <v>28.5</v>
      </c>
      <c r="BP9" s="659"/>
      <c r="BQ9" s="659"/>
      <c r="BR9" s="659"/>
      <c r="BS9" s="660" t="s">
        <v>121</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700618</v>
      </c>
      <c r="CS9" s="622"/>
      <c r="CT9" s="622"/>
      <c r="CU9" s="622"/>
      <c r="CV9" s="622"/>
      <c r="CW9" s="622"/>
      <c r="CX9" s="622"/>
      <c r="CY9" s="623"/>
      <c r="CZ9" s="659">
        <v>8.4</v>
      </c>
      <c r="DA9" s="659"/>
      <c r="DB9" s="659"/>
      <c r="DC9" s="659"/>
      <c r="DD9" s="627">
        <v>4666</v>
      </c>
      <c r="DE9" s="622"/>
      <c r="DF9" s="622"/>
      <c r="DG9" s="622"/>
      <c r="DH9" s="622"/>
      <c r="DI9" s="622"/>
      <c r="DJ9" s="622"/>
      <c r="DK9" s="622"/>
      <c r="DL9" s="622"/>
      <c r="DM9" s="622"/>
      <c r="DN9" s="622"/>
      <c r="DO9" s="622"/>
      <c r="DP9" s="623"/>
      <c r="DQ9" s="627">
        <v>573218</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56552</v>
      </c>
      <c r="BH10" s="622"/>
      <c r="BI10" s="622"/>
      <c r="BJ10" s="622"/>
      <c r="BK10" s="622"/>
      <c r="BL10" s="622"/>
      <c r="BM10" s="622"/>
      <c r="BN10" s="623"/>
      <c r="BO10" s="659">
        <v>2.2000000000000002</v>
      </c>
      <c r="BP10" s="659"/>
      <c r="BQ10" s="659"/>
      <c r="BR10" s="659"/>
      <c r="BS10" s="660" t="s">
        <v>121</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2500</v>
      </c>
      <c r="CS10" s="622"/>
      <c r="CT10" s="622"/>
      <c r="CU10" s="622"/>
      <c r="CV10" s="622"/>
      <c r="CW10" s="622"/>
      <c r="CX10" s="622"/>
      <c r="CY10" s="623"/>
      <c r="CZ10" s="659">
        <v>0</v>
      </c>
      <c r="DA10" s="659"/>
      <c r="DB10" s="659"/>
      <c r="DC10" s="659"/>
      <c r="DD10" s="627" t="s">
        <v>121</v>
      </c>
      <c r="DE10" s="622"/>
      <c r="DF10" s="622"/>
      <c r="DG10" s="622"/>
      <c r="DH10" s="622"/>
      <c r="DI10" s="622"/>
      <c r="DJ10" s="622"/>
      <c r="DK10" s="622"/>
      <c r="DL10" s="622"/>
      <c r="DM10" s="622"/>
      <c r="DN10" s="622"/>
      <c r="DO10" s="622"/>
      <c r="DP10" s="623"/>
      <c r="DQ10" s="627">
        <v>2500</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455467</v>
      </c>
      <c r="S11" s="622"/>
      <c r="T11" s="622"/>
      <c r="U11" s="622"/>
      <c r="V11" s="622"/>
      <c r="W11" s="622"/>
      <c r="X11" s="622"/>
      <c r="Y11" s="623"/>
      <c r="Z11" s="624">
        <v>5.3</v>
      </c>
      <c r="AA11" s="625"/>
      <c r="AB11" s="625"/>
      <c r="AC11" s="626"/>
      <c r="AD11" s="627">
        <v>455467</v>
      </c>
      <c r="AE11" s="622"/>
      <c r="AF11" s="622"/>
      <c r="AG11" s="622"/>
      <c r="AH11" s="622"/>
      <c r="AI11" s="622"/>
      <c r="AJ11" s="622"/>
      <c r="AK11" s="623"/>
      <c r="AL11" s="624">
        <v>9.1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65486</v>
      </c>
      <c r="BH11" s="622"/>
      <c r="BI11" s="622"/>
      <c r="BJ11" s="622"/>
      <c r="BK11" s="622"/>
      <c r="BL11" s="622"/>
      <c r="BM11" s="622"/>
      <c r="BN11" s="623"/>
      <c r="BO11" s="659">
        <v>2.6</v>
      </c>
      <c r="BP11" s="659"/>
      <c r="BQ11" s="659"/>
      <c r="BR11" s="659"/>
      <c r="BS11" s="660" t="s">
        <v>121</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616472</v>
      </c>
      <c r="CS11" s="622"/>
      <c r="CT11" s="622"/>
      <c r="CU11" s="622"/>
      <c r="CV11" s="622"/>
      <c r="CW11" s="622"/>
      <c r="CX11" s="622"/>
      <c r="CY11" s="623"/>
      <c r="CZ11" s="659">
        <v>7.4</v>
      </c>
      <c r="DA11" s="659"/>
      <c r="DB11" s="659"/>
      <c r="DC11" s="659"/>
      <c r="DD11" s="627">
        <v>160272</v>
      </c>
      <c r="DE11" s="622"/>
      <c r="DF11" s="622"/>
      <c r="DG11" s="622"/>
      <c r="DH11" s="622"/>
      <c r="DI11" s="622"/>
      <c r="DJ11" s="622"/>
      <c r="DK11" s="622"/>
      <c r="DL11" s="622"/>
      <c r="DM11" s="622"/>
      <c r="DN11" s="622"/>
      <c r="DO11" s="622"/>
      <c r="DP11" s="623"/>
      <c r="DQ11" s="627">
        <v>287632</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14805</v>
      </c>
      <c r="S12" s="622"/>
      <c r="T12" s="622"/>
      <c r="U12" s="622"/>
      <c r="V12" s="622"/>
      <c r="W12" s="622"/>
      <c r="X12" s="622"/>
      <c r="Y12" s="623"/>
      <c r="Z12" s="659">
        <v>0.2</v>
      </c>
      <c r="AA12" s="659"/>
      <c r="AB12" s="659"/>
      <c r="AC12" s="659"/>
      <c r="AD12" s="660">
        <v>14805</v>
      </c>
      <c r="AE12" s="660"/>
      <c r="AF12" s="660"/>
      <c r="AG12" s="660"/>
      <c r="AH12" s="660"/>
      <c r="AI12" s="660"/>
      <c r="AJ12" s="660"/>
      <c r="AK12" s="660"/>
      <c r="AL12" s="624">
        <v>0.3</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1405358</v>
      </c>
      <c r="BH12" s="622"/>
      <c r="BI12" s="622"/>
      <c r="BJ12" s="622"/>
      <c r="BK12" s="622"/>
      <c r="BL12" s="622"/>
      <c r="BM12" s="622"/>
      <c r="BN12" s="623"/>
      <c r="BO12" s="659">
        <v>55.2</v>
      </c>
      <c r="BP12" s="659"/>
      <c r="BQ12" s="659"/>
      <c r="BR12" s="659"/>
      <c r="BS12" s="660" t="s">
        <v>121</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137937</v>
      </c>
      <c r="CS12" s="622"/>
      <c r="CT12" s="622"/>
      <c r="CU12" s="622"/>
      <c r="CV12" s="622"/>
      <c r="CW12" s="622"/>
      <c r="CX12" s="622"/>
      <c r="CY12" s="623"/>
      <c r="CZ12" s="659">
        <v>1.7</v>
      </c>
      <c r="DA12" s="659"/>
      <c r="DB12" s="659"/>
      <c r="DC12" s="659"/>
      <c r="DD12" s="627">
        <v>473</v>
      </c>
      <c r="DE12" s="622"/>
      <c r="DF12" s="622"/>
      <c r="DG12" s="622"/>
      <c r="DH12" s="622"/>
      <c r="DI12" s="622"/>
      <c r="DJ12" s="622"/>
      <c r="DK12" s="622"/>
      <c r="DL12" s="622"/>
      <c r="DM12" s="622"/>
      <c r="DN12" s="622"/>
      <c r="DO12" s="622"/>
      <c r="DP12" s="623"/>
      <c r="DQ12" s="627">
        <v>105461</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1404950</v>
      </c>
      <c r="BH13" s="622"/>
      <c r="BI13" s="622"/>
      <c r="BJ13" s="622"/>
      <c r="BK13" s="622"/>
      <c r="BL13" s="622"/>
      <c r="BM13" s="622"/>
      <c r="BN13" s="623"/>
      <c r="BO13" s="659">
        <v>55.2</v>
      </c>
      <c r="BP13" s="659"/>
      <c r="BQ13" s="659"/>
      <c r="BR13" s="659"/>
      <c r="BS13" s="660" t="s">
        <v>121</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879634</v>
      </c>
      <c r="CS13" s="622"/>
      <c r="CT13" s="622"/>
      <c r="CU13" s="622"/>
      <c r="CV13" s="622"/>
      <c r="CW13" s="622"/>
      <c r="CX13" s="622"/>
      <c r="CY13" s="623"/>
      <c r="CZ13" s="659">
        <v>10.6</v>
      </c>
      <c r="DA13" s="659"/>
      <c r="DB13" s="659"/>
      <c r="DC13" s="659"/>
      <c r="DD13" s="627">
        <v>487943</v>
      </c>
      <c r="DE13" s="622"/>
      <c r="DF13" s="622"/>
      <c r="DG13" s="622"/>
      <c r="DH13" s="622"/>
      <c r="DI13" s="622"/>
      <c r="DJ13" s="622"/>
      <c r="DK13" s="622"/>
      <c r="DL13" s="622"/>
      <c r="DM13" s="622"/>
      <c r="DN13" s="622"/>
      <c r="DO13" s="622"/>
      <c r="DP13" s="623"/>
      <c r="DQ13" s="627">
        <v>544197</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1201</v>
      </c>
      <c r="S14" s="622"/>
      <c r="T14" s="622"/>
      <c r="U14" s="622"/>
      <c r="V14" s="622"/>
      <c r="W14" s="622"/>
      <c r="X14" s="622"/>
      <c r="Y14" s="623"/>
      <c r="Z14" s="659">
        <v>0</v>
      </c>
      <c r="AA14" s="659"/>
      <c r="AB14" s="659"/>
      <c r="AC14" s="659"/>
      <c r="AD14" s="660">
        <v>1201</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62128</v>
      </c>
      <c r="BH14" s="622"/>
      <c r="BI14" s="622"/>
      <c r="BJ14" s="622"/>
      <c r="BK14" s="622"/>
      <c r="BL14" s="622"/>
      <c r="BM14" s="622"/>
      <c r="BN14" s="623"/>
      <c r="BO14" s="659">
        <v>2.4</v>
      </c>
      <c r="BP14" s="659"/>
      <c r="BQ14" s="659"/>
      <c r="BR14" s="659"/>
      <c r="BS14" s="660" t="s">
        <v>121</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283341</v>
      </c>
      <c r="CS14" s="622"/>
      <c r="CT14" s="622"/>
      <c r="CU14" s="622"/>
      <c r="CV14" s="622"/>
      <c r="CW14" s="622"/>
      <c r="CX14" s="622"/>
      <c r="CY14" s="623"/>
      <c r="CZ14" s="659">
        <v>3.4</v>
      </c>
      <c r="DA14" s="659"/>
      <c r="DB14" s="659"/>
      <c r="DC14" s="659"/>
      <c r="DD14" s="627">
        <v>11519</v>
      </c>
      <c r="DE14" s="622"/>
      <c r="DF14" s="622"/>
      <c r="DG14" s="622"/>
      <c r="DH14" s="622"/>
      <c r="DI14" s="622"/>
      <c r="DJ14" s="622"/>
      <c r="DK14" s="622"/>
      <c r="DL14" s="622"/>
      <c r="DM14" s="622"/>
      <c r="DN14" s="622"/>
      <c r="DO14" s="622"/>
      <c r="DP14" s="623"/>
      <c r="DQ14" s="627">
        <v>270722</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186635</v>
      </c>
      <c r="BH15" s="622"/>
      <c r="BI15" s="622"/>
      <c r="BJ15" s="622"/>
      <c r="BK15" s="622"/>
      <c r="BL15" s="622"/>
      <c r="BM15" s="622"/>
      <c r="BN15" s="623"/>
      <c r="BO15" s="659">
        <v>7.3</v>
      </c>
      <c r="BP15" s="659"/>
      <c r="BQ15" s="659"/>
      <c r="BR15" s="659"/>
      <c r="BS15" s="660" t="s">
        <v>121</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1080761</v>
      </c>
      <c r="CS15" s="622"/>
      <c r="CT15" s="622"/>
      <c r="CU15" s="622"/>
      <c r="CV15" s="622"/>
      <c r="CW15" s="622"/>
      <c r="CX15" s="622"/>
      <c r="CY15" s="623"/>
      <c r="CZ15" s="659">
        <v>13</v>
      </c>
      <c r="DA15" s="659"/>
      <c r="DB15" s="659"/>
      <c r="DC15" s="659"/>
      <c r="DD15" s="627">
        <v>69429</v>
      </c>
      <c r="DE15" s="622"/>
      <c r="DF15" s="622"/>
      <c r="DG15" s="622"/>
      <c r="DH15" s="622"/>
      <c r="DI15" s="622"/>
      <c r="DJ15" s="622"/>
      <c r="DK15" s="622"/>
      <c r="DL15" s="622"/>
      <c r="DM15" s="622"/>
      <c r="DN15" s="622"/>
      <c r="DO15" s="622"/>
      <c r="DP15" s="623"/>
      <c r="DQ15" s="627">
        <v>946534</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8835</v>
      </c>
      <c r="S16" s="622"/>
      <c r="T16" s="622"/>
      <c r="U16" s="622"/>
      <c r="V16" s="622"/>
      <c r="W16" s="622"/>
      <c r="X16" s="622"/>
      <c r="Y16" s="623"/>
      <c r="Z16" s="659">
        <v>0.1</v>
      </c>
      <c r="AA16" s="659"/>
      <c r="AB16" s="659"/>
      <c r="AC16" s="659"/>
      <c r="AD16" s="660">
        <v>8835</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4928</v>
      </c>
      <c r="CS16" s="622"/>
      <c r="CT16" s="622"/>
      <c r="CU16" s="622"/>
      <c r="CV16" s="622"/>
      <c r="CW16" s="622"/>
      <c r="CX16" s="622"/>
      <c r="CY16" s="623"/>
      <c r="CZ16" s="659">
        <v>0.1</v>
      </c>
      <c r="DA16" s="659"/>
      <c r="DB16" s="659"/>
      <c r="DC16" s="659"/>
      <c r="DD16" s="627" t="s">
        <v>121</v>
      </c>
      <c r="DE16" s="622"/>
      <c r="DF16" s="622"/>
      <c r="DG16" s="622"/>
      <c r="DH16" s="622"/>
      <c r="DI16" s="622"/>
      <c r="DJ16" s="622"/>
      <c r="DK16" s="622"/>
      <c r="DL16" s="622"/>
      <c r="DM16" s="622"/>
      <c r="DN16" s="622"/>
      <c r="DO16" s="622"/>
      <c r="DP16" s="623"/>
      <c r="DQ16" s="627">
        <v>28</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48579</v>
      </c>
      <c r="S17" s="622"/>
      <c r="T17" s="622"/>
      <c r="U17" s="622"/>
      <c r="V17" s="622"/>
      <c r="W17" s="622"/>
      <c r="X17" s="622"/>
      <c r="Y17" s="623"/>
      <c r="Z17" s="659">
        <v>0.6</v>
      </c>
      <c r="AA17" s="659"/>
      <c r="AB17" s="659"/>
      <c r="AC17" s="659"/>
      <c r="AD17" s="660">
        <v>48579</v>
      </c>
      <c r="AE17" s="660"/>
      <c r="AF17" s="660"/>
      <c r="AG17" s="660"/>
      <c r="AH17" s="660"/>
      <c r="AI17" s="660"/>
      <c r="AJ17" s="660"/>
      <c r="AK17" s="660"/>
      <c r="AL17" s="624">
        <v>1</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777320</v>
      </c>
      <c r="CS17" s="622"/>
      <c r="CT17" s="622"/>
      <c r="CU17" s="622"/>
      <c r="CV17" s="622"/>
      <c r="CW17" s="622"/>
      <c r="CX17" s="622"/>
      <c r="CY17" s="623"/>
      <c r="CZ17" s="659">
        <v>9.4</v>
      </c>
      <c r="DA17" s="659"/>
      <c r="DB17" s="659"/>
      <c r="DC17" s="659"/>
      <c r="DD17" s="627" t="s">
        <v>121</v>
      </c>
      <c r="DE17" s="622"/>
      <c r="DF17" s="622"/>
      <c r="DG17" s="622"/>
      <c r="DH17" s="622"/>
      <c r="DI17" s="622"/>
      <c r="DJ17" s="622"/>
      <c r="DK17" s="622"/>
      <c r="DL17" s="622"/>
      <c r="DM17" s="622"/>
      <c r="DN17" s="622"/>
      <c r="DO17" s="622"/>
      <c r="DP17" s="623"/>
      <c r="DQ17" s="627">
        <v>754583</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67490</v>
      </c>
      <c r="S18" s="622"/>
      <c r="T18" s="622"/>
      <c r="U18" s="622"/>
      <c r="V18" s="622"/>
      <c r="W18" s="622"/>
      <c r="X18" s="622"/>
      <c r="Y18" s="623"/>
      <c r="Z18" s="659">
        <v>0.8</v>
      </c>
      <c r="AA18" s="659"/>
      <c r="AB18" s="659"/>
      <c r="AC18" s="659"/>
      <c r="AD18" s="660">
        <v>67490</v>
      </c>
      <c r="AE18" s="660"/>
      <c r="AF18" s="660"/>
      <c r="AG18" s="660"/>
      <c r="AH18" s="660"/>
      <c r="AI18" s="660"/>
      <c r="AJ18" s="660"/>
      <c r="AK18" s="660"/>
      <c r="AL18" s="624">
        <v>1.4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19605</v>
      </c>
      <c r="S19" s="622"/>
      <c r="T19" s="622"/>
      <c r="U19" s="622"/>
      <c r="V19" s="622"/>
      <c r="W19" s="622"/>
      <c r="X19" s="622"/>
      <c r="Y19" s="623"/>
      <c r="Z19" s="659">
        <v>0.2</v>
      </c>
      <c r="AA19" s="659"/>
      <c r="AB19" s="659"/>
      <c r="AC19" s="659"/>
      <c r="AD19" s="660">
        <v>19605</v>
      </c>
      <c r="AE19" s="660"/>
      <c r="AF19" s="660"/>
      <c r="AG19" s="660"/>
      <c r="AH19" s="660"/>
      <c r="AI19" s="660"/>
      <c r="AJ19" s="660"/>
      <c r="AK19" s="660"/>
      <c r="AL19" s="624">
        <v>0.4</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11876</v>
      </c>
      <c r="BH19" s="622"/>
      <c r="BI19" s="622"/>
      <c r="BJ19" s="622"/>
      <c r="BK19" s="622"/>
      <c r="BL19" s="622"/>
      <c r="BM19" s="622"/>
      <c r="BN19" s="623"/>
      <c r="BO19" s="659">
        <v>0.5</v>
      </c>
      <c r="BP19" s="659"/>
      <c r="BQ19" s="659"/>
      <c r="BR19" s="659"/>
      <c r="BS19" s="660" t="s">
        <v>121</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47885</v>
      </c>
      <c r="S20" s="622"/>
      <c r="T20" s="622"/>
      <c r="U20" s="622"/>
      <c r="V20" s="622"/>
      <c r="W20" s="622"/>
      <c r="X20" s="622"/>
      <c r="Y20" s="623"/>
      <c r="Z20" s="659">
        <v>0.6</v>
      </c>
      <c r="AA20" s="659"/>
      <c r="AB20" s="659"/>
      <c r="AC20" s="659"/>
      <c r="AD20" s="660">
        <v>47885</v>
      </c>
      <c r="AE20" s="660"/>
      <c r="AF20" s="660"/>
      <c r="AG20" s="660"/>
      <c r="AH20" s="660"/>
      <c r="AI20" s="660"/>
      <c r="AJ20" s="660"/>
      <c r="AK20" s="660"/>
      <c r="AL20" s="624">
        <v>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11876</v>
      </c>
      <c r="BH20" s="622"/>
      <c r="BI20" s="622"/>
      <c r="BJ20" s="622"/>
      <c r="BK20" s="622"/>
      <c r="BL20" s="622"/>
      <c r="BM20" s="622"/>
      <c r="BN20" s="623"/>
      <c r="BO20" s="659">
        <v>0.5</v>
      </c>
      <c r="BP20" s="659"/>
      <c r="BQ20" s="659"/>
      <c r="BR20" s="659"/>
      <c r="BS20" s="660" t="s">
        <v>121</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8292795</v>
      </c>
      <c r="CS20" s="622"/>
      <c r="CT20" s="622"/>
      <c r="CU20" s="622"/>
      <c r="CV20" s="622"/>
      <c r="CW20" s="622"/>
      <c r="CX20" s="622"/>
      <c r="CY20" s="623"/>
      <c r="CZ20" s="659">
        <v>100</v>
      </c>
      <c r="DA20" s="659"/>
      <c r="DB20" s="659"/>
      <c r="DC20" s="659"/>
      <c r="DD20" s="627">
        <v>823395</v>
      </c>
      <c r="DE20" s="622"/>
      <c r="DF20" s="622"/>
      <c r="DG20" s="622"/>
      <c r="DH20" s="622"/>
      <c r="DI20" s="622"/>
      <c r="DJ20" s="622"/>
      <c r="DK20" s="622"/>
      <c r="DL20" s="622"/>
      <c r="DM20" s="622"/>
      <c r="DN20" s="622"/>
      <c r="DO20" s="622"/>
      <c r="DP20" s="623"/>
      <c r="DQ20" s="627">
        <v>5633339</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1990944</v>
      </c>
      <c r="S21" s="622"/>
      <c r="T21" s="622"/>
      <c r="U21" s="622"/>
      <c r="V21" s="622"/>
      <c r="W21" s="622"/>
      <c r="X21" s="622"/>
      <c r="Y21" s="623"/>
      <c r="Z21" s="659">
        <v>23.3</v>
      </c>
      <c r="AA21" s="659"/>
      <c r="AB21" s="659"/>
      <c r="AC21" s="659"/>
      <c r="AD21" s="660">
        <v>1713768</v>
      </c>
      <c r="AE21" s="660"/>
      <c r="AF21" s="660"/>
      <c r="AG21" s="660"/>
      <c r="AH21" s="660"/>
      <c r="AI21" s="660"/>
      <c r="AJ21" s="660"/>
      <c r="AK21" s="660"/>
      <c r="AL21" s="624">
        <v>34.4</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11876</v>
      </c>
      <c r="BH21" s="622"/>
      <c r="BI21" s="622"/>
      <c r="BJ21" s="622"/>
      <c r="BK21" s="622"/>
      <c r="BL21" s="622"/>
      <c r="BM21" s="622"/>
      <c r="BN21" s="623"/>
      <c r="BO21" s="659">
        <v>0.5</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1713768</v>
      </c>
      <c r="S22" s="622"/>
      <c r="T22" s="622"/>
      <c r="U22" s="622"/>
      <c r="V22" s="622"/>
      <c r="W22" s="622"/>
      <c r="X22" s="622"/>
      <c r="Y22" s="623"/>
      <c r="Z22" s="659">
        <v>20.100000000000001</v>
      </c>
      <c r="AA22" s="659"/>
      <c r="AB22" s="659"/>
      <c r="AC22" s="659"/>
      <c r="AD22" s="660">
        <v>1713768</v>
      </c>
      <c r="AE22" s="660"/>
      <c r="AF22" s="660"/>
      <c r="AG22" s="660"/>
      <c r="AH22" s="660"/>
      <c r="AI22" s="660"/>
      <c r="AJ22" s="660"/>
      <c r="AK22" s="660"/>
      <c r="AL22" s="624">
        <v>34.4</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168217</v>
      </c>
      <c r="S23" s="622"/>
      <c r="T23" s="622"/>
      <c r="U23" s="622"/>
      <c r="V23" s="622"/>
      <c r="W23" s="622"/>
      <c r="X23" s="622"/>
      <c r="Y23" s="623"/>
      <c r="Z23" s="659">
        <v>2</v>
      </c>
      <c r="AA23" s="659"/>
      <c r="AB23" s="659"/>
      <c r="AC23" s="659"/>
      <c r="AD23" s="660" t="s">
        <v>121</v>
      </c>
      <c r="AE23" s="660"/>
      <c r="AF23" s="660"/>
      <c r="AG23" s="660"/>
      <c r="AH23" s="660"/>
      <c r="AI23" s="660"/>
      <c r="AJ23" s="660"/>
      <c r="AK23" s="660"/>
      <c r="AL23" s="624" t="s">
        <v>121</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v>108959</v>
      </c>
      <c r="S24" s="622"/>
      <c r="T24" s="622"/>
      <c r="U24" s="622"/>
      <c r="V24" s="622"/>
      <c r="W24" s="622"/>
      <c r="X24" s="622"/>
      <c r="Y24" s="623"/>
      <c r="Z24" s="659">
        <v>1.3</v>
      </c>
      <c r="AA24" s="659"/>
      <c r="AB24" s="659"/>
      <c r="AC24" s="659"/>
      <c r="AD24" s="660" t="s">
        <v>121</v>
      </c>
      <c r="AE24" s="660"/>
      <c r="AF24" s="660"/>
      <c r="AG24" s="660"/>
      <c r="AH24" s="660"/>
      <c r="AI24" s="660"/>
      <c r="AJ24" s="660"/>
      <c r="AK24" s="660"/>
      <c r="AL24" s="624" t="s">
        <v>121</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3107780</v>
      </c>
      <c r="CS24" s="677"/>
      <c r="CT24" s="677"/>
      <c r="CU24" s="677"/>
      <c r="CV24" s="677"/>
      <c r="CW24" s="677"/>
      <c r="CX24" s="677"/>
      <c r="CY24" s="702"/>
      <c r="CZ24" s="703">
        <v>37.5</v>
      </c>
      <c r="DA24" s="685"/>
      <c r="DB24" s="685"/>
      <c r="DC24" s="705"/>
      <c r="DD24" s="701">
        <v>2167552</v>
      </c>
      <c r="DE24" s="677"/>
      <c r="DF24" s="677"/>
      <c r="DG24" s="677"/>
      <c r="DH24" s="677"/>
      <c r="DI24" s="677"/>
      <c r="DJ24" s="677"/>
      <c r="DK24" s="702"/>
      <c r="DL24" s="701">
        <v>1945372</v>
      </c>
      <c r="DM24" s="677"/>
      <c r="DN24" s="677"/>
      <c r="DO24" s="677"/>
      <c r="DP24" s="677"/>
      <c r="DQ24" s="677"/>
      <c r="DR24" s="677"/>
      <c r="DS24" s="677"/>
      <c r="DT24" s="677"/>
      <c r="DU24" s="677"/>
      <c r="DV24" s="702"/>
      <c r="DW24" s="703">
        <v>38.799999999999997</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5254102</v>
      </c>
      <c r="S25" s="622"/>
      <c r="T25" s="622"/>
      <c r="U25" s="622"/>
      <c r="V25" s="622"/>
      <c r="W25" s="622"/>
      <c r="X25" s="622"/>
      <c r="Y25" s="623"/>
      <c r="Z25" s="659">
        <v>61.5</v>
      </c>
      <c r="AA25" s="659"/>
      <c r="AB25" s="659"/>
      <c r="AC25" s="659"/>
      <c r="AD25" s="660">
        <v>4976926</v>
      </c>
      <c r="AE25" s="660"/>
      <c r="AF25" s="660"/>
      <c r="AG25" s="660"/>
      <c r="AH25" s="660"/>
      <c r="AI25" s="660"/>
      <c r="AJ25" s="660"/>
      <c r="AK25" s="660"/>
      <c r="AL25" s="624">
        <v>100</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1361556</v>
      </c>
      <c r="CS25" s="634"/>
      <c r="CT25" s="634"/>
      <c r="CU25" s="634"/>
      <c r="CV25" s="634"/>
      <c r="CW25" s="634"/>
      <c r="CX25" s="634"/>
      <c r="CY25" s="635"/>
      <c r="CZ25" s="624">
        <v>16.399999999999999</v>
      </c>
      <c r="DA25" s="636"/>
      <c r="DB25" s="636"/>
      <c r="DC25" s="637"/>
      <c r="DD25" s="627">
        <v>1274046</v>
      </c>
      <c r="DE25" s="634"/>
      <c r="DF25" s="634"/>
      <c r="DG25" s="634"/>
      <c r="DH25" s="634"/>
      <c r="DI25" s="634"/>
      <c r="DJ25" s="634"/>
      <c r="DK25" s="635"/>
      <c r="DL25" s="627">
        <v>1130518</v>
      </c>
      <c r="DM25" s="634"/>
      <c r="DN25" s="634"/>
      <c r="DO25" s="634"/>
      <c r="DP25" s="634"/>
      <c r="DQ25" s="634"/>
      <c r="DR25" s="634"/>
      <c r="DS25" s="634"/>
      <c r="DT25" s="634"/>
      <c r="DU25" s="634"/>
      <c r="DV25" s="635"/>
      <c r="DW25" s="624">
        <v>22.5</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1367</v>
      </c>
      <c r="S26" s="622"/>
      <c r="T26" s="622"/>
      <c r="U26" s="622"/>
      <c r="V26" s="622"/>
      <c r="W26" s="622"/>
      <c r="X26" s="622"/>
      <c r="Y26" s="623"/>
      <c r="Z26" s="659">
        <v>0</v>
      </c>
      <c r="AA26" s="659"/>
      <c r="AB26" s="659"/>
      <c r="AC26" s="659"/>
      <c r="AD26" s="660">
        <v>1367</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845265</v>
      </c>
      <c r="CS26" s="622"/>
      <c r="CT26" s="622"/>
      <c r="CU26" s="622"/>
      <c r="CV26" s="622"/>
      <c r="CW26" s="622"/>
      <c r="CX26" s="622"/>
      <c r="CY26" s="623"/>
      <c r="CZ26" s="624">
        <v>10.199999999999999</v>
      </c>
      <c r="DA26" s="636"/>
      <c r="DB26" s="636"/>
      <c r="DC26" s="637"/>
      <c r="DD26" s="627">
        <v>792155</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10716</v>
      </c>
      <c r="S27" s="622"/>
      <c r="T27" s="622"/>
      <c r="U27" s="622"/>
      <c r="V27" s="622"/>
      <c r="W27" s="622"/>
      <c r="X27" s="622"/>
      <c r="Y27" s="623"/>
      <c r="Z27" s="659">
        <v>0.1</v>
      </c>
      <c r="AA27" s="659"/>
      <c r="AB27" s="659"/>
      <c r="AC27" s="659"/>
      <c r="AD27" s="660" t="s">
        <v>121</v>
      </c>
      <c r="AE27" s="660"/>
      <c r="AF27" s="660"/>
      <c r="AG27" s="660"/>
      <c r="AH27" s="660"/>
      <c r="AI27" s="660"/>
      <c r="AJ27" s="660"/>
      <c r="AK27" s="660"/>
      <c r="AL27" s="624" t="s">
        <v>121</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2544516</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968904</v>
      </c>
      <c r="CS27" s="634"/>
      <c r="CT27" s="634"/>
      <c r="CU27" s="634"/>
      <c r="CV27" s="634"/>
      <c r="CW27" s="634"/>
      <c r="CX27" s="634"/>
      <c r="CY27" s="635"/>
      <c r="CZ27" s="624">
        <v>11.7</v>
      </c>
      <c r="DA27" s="636"/>
      <c r="DB27" s="636"/>
      <c r="DC27" s="637"/>
      <c r="DD27" s="627">
        <v>138923</v>
      </c>
      <c r="DE27" s="634"/>
      <c r="DF27" s="634"/>
      <c r="DG27" s="634"/>
      <c r="DH27" s="634"/>
      <c r="DI27" s="634"/>
      <c r="DJ27" s="634"/>
      <c r="DK27" s="635"/>
      <c r="DL27" s="627">
        <v>124082</v>
      </c>
      <c r="DM27" s="634"/>
      <c r="DN27" s="634"/>
      <c r="DO27" s="634"/>
      <c r="DP27" s="634"/>
      <c r="DQ27" s="634"/>
      <c r="DR27" s="634"/>
      <c r="DS27" s="634"/>
      <c r="DT27" s="634"/>
      <c r="DU27" s="634"/>
      <c r="DV27" s="635"/>
      <c r="DW27" s="624">
        <v>2.5</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80927</v>
      </c>
      <c r="S28" s="622"/>
      <c r="T28" s="622"/>
      <c r="U28" s="622"/>
      <c r="V28" s="622"/>
      <c r="W28" s="622"/>
      <c r="X28" s="622"/>
      <c r="Y28" s="623"/>
      <c r="Z28" s="659">
        <v>0.9</v>
      </c>
      <c r="AA28" s="659"/>
      <c r="AB28" s="659"/>
      <c r="AC28" s="659"/>
      <c r="AD28" s="660" t="s">
        <v>121</v>
      </c>
      <c r="AE28" s="660"/>
      <c r="AF28" s="660"/>
      <c r="AG28" s="660"/>
      <c r="AH28" s="660"/>
      <c r="AI28" s="660"/>
      <c r="AJ28" s="660"/>
      <c r="AK28" s="660"/>
      <c r="AL28" s="624" t="s">
        <v>121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777320</v>
      </c>
      <c r="CS28" s="622"/>
      <c r="CT28" s="622"/>
      <c r="CU28" s="622"/>
      <c r="CV28" s="622"/>
      <c r="CW28" s="622"/>
      <c r="CX28" s="622"/>
      <c r="CY28" s="623"/>
      <c r="CZ28" s="624">
        <v>9.4</v>
      </c>
      <c r="DA28" s="636"/>
      <c r="DB28" s="636"/>
      <c r="DC28" s="637"/>
      <c r="DD28" s="627">
        <v>754583</v>
      </c>
      <c r="DE28" s="622"/>
      <c r="DF28" s="622"/>
      <c r="DG28" s="622"/>
      <c r="DH28" s="622"/>
      <c r="DI28" s="622"/>
      <c r="DJ28" s="622"/>
      <c r="DK28" s="623"/>
      <c r="DL28" s="627">
        <v>690772</v>
      </c>
      <c r="DM28" s="622"/>
      <c r="DN28" s="622"/>
      <c r="DO28" s="622"/>
      <c r="DP28" s="622"/>
      <c r="DQ28" s="622"/>
      <c r="DR28" s="622"/>
      <c r="DS28" s="622"/>
      <c r="DT28" s="622"/>
      <c r="DU28" s="622"/>
      <c r="DV28" s="623"/>
      <c r="DW28" s="624">
        <v>13.8</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8517</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777123</v>
      </c>
      <c r="CS29" s="634"/>
      <c r="CT29" s="634"/>
      <c r="CU29" s="634"/>
      <c r="CV29" s="634"/>
      <c r="CW29" s="634"/>
      <c r="CX29" s="634"/>
      <c r="CY29" s="635"/>
      <c r="CZ29" s="624">
        <v>9.4</v>
      </c>
      <c r="DA29" s="636"/>
      <c r="DB29" s="636"/>
      <c r="DC29" s="637"/>
      <c r="DD29" s="627">
        <v>754386</v>
      </c>
      <c r="DE29" s="634"/>
      <c r="DF29" s="634"/>
      <c r="DG29" s="634"/>
      <c r="DH29" s="634"/>
      <c r="DI29" s="634"/>
      <c r="DJ29" s="634"/>
      <c r="DK29" s="635"/>
      <c r="DL29" s="627">
        <v>690575</v>
      </c>
      <c r="DM29" s="634"/>
      <c r="DN29" s="634"/>
      <c r="DO29" s="634"/>
      <c r="DP29" s="634"/>
      <c r="DQ29" s="634"/>
      <c r="DR29" s="634"/>
      <c r="DS29" s="634"/>
      <c r="DT29" s="634"/>
      <c r="DU29" s="634"/>
      <c r="DV29" s="635"/>
      <c r="DW29" s="624">
        <v>13.8</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1229860</v>
      </c>
      <c r="S30" s="622"/>
      <c r="T30" s="622"/>
      <c r="U30" s="622"/>
      <c r="V30" s="622"/>
      <c r="W30" s="622"/>
      <c r="X30" s="622"/>
      <c r="Y30" s="623"/>
      <c r="Z30" s="659">
        <v>14.4</v>
      </c>
      <c r="AA30" s="659"/>
      <c r="AB30" s="659"/>
      <c r="AC30" s="659"/>
      <c r="AD30" s="660" t="s">
        <v>121</v>
      </c>
      <c r="AE30" s="660"/>
      <c r="AF30" s="660"/>
      <c r="AG30" s="660"/>
      <c r="AH30" s="660"/>
      <c r="AI30" s="660"/>
      <c r="AJ30" s="660"/>
      <c r="AK30" s="660"/>
      <c r="AL30" s="624" t="s">
        <v>121</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724091</v>
      </c>
      <c r="CS30" s="622"/>
      <c r="CT30" s="622"/>
      <c r="CU30" s="622"/>
      <c r="CV30" s="622"/>
      <c r="CW30" s="622"/>
      <c r="CX30" s="622"/>
      <c r="CY30" s="623"/>
      <c r="CZ30" s="624">
        <v>8.6999999999999993</v>
      </c>
      <c r="DA30" s="636"/>
      <c r="DB30" s="636"/>
      <c r="DC30" s="637"/>
      <c r="DD30" s="627">
        <v>701354</v>
      </c>
      <c r="DE30" s="622"/>
      <c r="DF30" s="622"/>
      <c r="DG30" s="622"/>
      <c r="DH30" s="622"/>
      <c r="DI30" s="622"/>
      <c r="DJ30" s="622"/>
      <c r="DK30" s="623"/>
      <c r="DL30" s="627">
        <v>637646</v>
      </c>
      <c r="DM30" s="622"/>
      <c r="DN30" s="622"/>
      <c r="DO30" s="622"/>
      <c r="DP30" s="622"/>
      <c r="DQ30" s="622"/>
      <c r="DR30" s="622"/>
      <c r="DS30" s="622"/>
      <c r="DT30" s="622"/>
      <c r="DU30" s="622"/>
      <c r="DV30" s="623"/>
      <c r="DW30" s="624">
        <v>12.7</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299</v>
      </c>
      <c r="AQ31" s="688"/>
      <c r="AR31" s="688"/>
      <c r="AS31" s="688"/>
      <c r="AT31" s="689" t="s">
        <v>300</v>
      </c>
      <c r="AU31" s="218"/>
      <c r="AV31" s="218"/>
      <c r="AW31" s="218"/>
      <c r="AX31" s="679" t="s">
        <v>178</v>
      </c>
      <c r="AY31" s="680"/>
      <c r="AZ31" s="680"/>
      <c r="BA31" s="680"/>
      <c r="BB31" s="680"/>
      <c r="BC31" s="680"/>
      <c r="BD31" s="680"/>
      <c r="BE31" s="680"/>
      <c r="BF31" s="681"/>
      <c r="BG31" s="683">
        <v>99.5</v>
      </c>
      <c r="BH31" s="684"/>
      <c r="BI31" s="684"/>
      <c r="BJ31" s="684"/>
      <c r="BK31" s="684"/>
      <c r="BL31" s="684"/>
      <c r="BM31" s="685">
        <v>97.2</v>
      </c>
      <c r="BN31" s="684"/>
      <c r="BO31" s="684"/>
      <c r="BP31" s="684"/>
      <c r="BQ31" s="686"/>
      <c r="BR31" s="683">
        <v>99.4</v>
      </c>
      <c r="BS31" s="684"/>
      <c r="BT31" s="684"/>
      <c r="BU31" s="684"/>
      <c r="BV31" s="684"/>
      <c r="BW31" s="684"/>
      <c r="BX31" s="685">
        <v>96.9</v>
      </c>
      <c r="BY31" s="684"/>
      <c r="BZ31" s="684"/>
      <c r="CA31" s="684"/>
      <c r="CB31" s="686"/>
      <c r="CD31" s="642"/>
      <c r="CE31" s="643"/>
      <c r="CF31" s="618" t="s">
        <v>301</v>
      </c>
      <c r="CG31" s="619"/>
      <c r="CH31" s="619"/>
      <c r="CI31" s="619"/>
      <c r="CJ31" s="619"/>
      <c r="CK31" s="619"/>
      <c r="CL31" s="619"/>
      <c r="CM31" s="619"/>
      <c r="CN31" s="619"/>
      <c r="CO31" s="619"/>
      <c r="CP31" s="619"/>
      <c r="CQ31" s="620"/>
      <c r="CR31" s="621">
        <v>53032</v>
      </c>
      <c r="CS31" s="634"/>
      <c r="CT31" s="634"/>
      <c r="CU31" s="634"/>
      <c r="CV31" s="634"/>
      <c r="CW31" s="634"/>
      <c r="CX31" s="634"/>
      <c r="CY31" s="635"/>
      <c r="CZ31" s="624">
        <v>0.6</v>
      </c>
      <c r="DA31" s="636"/>
      <c r="DB31" s="636"/>
      <c r="DC31" s="637"/>
      <c r="DD31" s="627">
        <v>53032</v>
      </c>
      <c r="DE31" s="634"/>
      <c r="DF31" s="634"/>
      <c r="DG31" s="634"/>
      <c r="DH31" s="634"/>
      <c r="DI31" s="634"/>
      <c r="DJ31" s="634"/>
      <c r="DK31" s="635"/>
      <c r="DL31" s="627">
        <v>52929</v>
      </c>
      <c r="DM31" s="634"/>
      <c r="DN31" s="634"/>
      <c r="DO31" s="634"/>
      <c r="DP31" s="634"/>
      <c r="DQ31" s="634"/>
      <c r="DR31" s="634"/>
      <c r="DS31" s="634"/>
      <c r="DT31" s="634"/>
      <c r="DU31" s="634"/>
      <c r="DV31" s="635"/>
      <c r="DW31" s="624">
        <v>1.1000000000000001</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680669</v>
      </c>
      <c r="S32" s="622"/>
      <c r="T32" s="622"/>
      <c r="U32" s="622"/>
      <c r="V32" s="622"/>
      <c r="W32" s="622"/>
      <c r="X32" s="622"/>
      <c r="Y32" s="623"/>
      <c r="Z32" s="659">
        <v>8</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14" t="s">
        <v>303</v>
      </c>
      <c r="AX32" s="618" t="s">
        <v>304</v>
      </c>
      <c r="AY32" s="619"/>
      <c r="AZ32" s="619"/>
      <c r="BA32" s="619"/>
      <c r="BB32" s="619"/>
      <c r="BC32" s="619"/>
      <c r="BD32" s="619"/>
      <c r="BE32" s="619"/>
      <c r="BF32" s="620"/>
      <c r="BG32" s="692">
        <v>99.6</v>
      </c>
      <c r="BH32" s="634"/>
      <c r="BI32" s="634"/>
      <c r="BJ32" s="634"/>
      <c r="BK32" s="634"/>
      <c r="BL32" s="634"/>
      <c r="BM32" s="625">
        <v>97.9</v>
      </c>
      <c r="BN32" s="634"/>
      <c r="BO32" s="634"/>
      <c r="BP32" s="634"/>
      <c r="BQ32" s="657"/>
      <c r="BR32" s="692">
        <v>99.3</v>
      </c>
      <c r="BS32" s="634"/>
      <c r="BT32" s="634"/>
      <c r="BU32" s="634"/>
      <c r="BV32" s="634"/>
      <c r="BW32" s="634"/>
      <c r="BX32" s="625">
        <v>97.4</v>
      </c>
      <c r="BY32" s="634"/>
      <c r="BZ32" s="634"/>
      <c r="CA32" s="634"/>
      <c r="CB32" s="657"/>
      <c r="CD32" s="644"/>
      <c r="CE32" s="645"/>
      <c r="CF32" s="618" t="s">
        <v>305</v>
      </c>
      <c r="CG32" s="619"/>
      <c r="CH32" s="619"/>
      <c r="CI32" s="619"/>
      <c r="CJ32" s="619"/>
      <c r="CK32" s="619"/>
      <c r="CL32" s="619"/>
      <c r="CM32" s="619"/>
      <c r="CN32" s="619"/>
      <c r="CO32" s="619"/>
      <c r="CP32" s="619"/>
      <c r="CQ32" s="620"/>
      <c r="CR32" s="621">
        <v>197</v>
      </c>
      <c r="CS32" s="622"/>
      <c r="CT32" s="622"/>
      <c r="CU32" s="622"/>
      <c r="CV32" s="622"/>
      <c r="CW32" s="622"/>
      <c r="CX32" s="622"/>
      <c r="CY32" s="623"/>
      <c r="CZ32" s="624">
        <v>0</v>
      </c>
      <c r="DA32" s="636"/>
      <c r="DB32" s="636"/>
      <c r="DC32" s="637"/>
      <c r="DD32" s="627">
        <v>197</v>
      </c>
      <c r="DE32" s="622"/>
      <c r="DF32" s="622"/>
      <c r="DG32" s="622"/>
      <c r="DH32" s="622"/>
      <c r="DI32" s="622"/>
      <c r="DJ32" s="622"/>
      <c r="DK32" s="623"/>
      <c r="DL32" s="627">
        <v>197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6562</v>
      </c>
      <c r="S33" s="622"/>
      <c r="T33" s="622"/>
      <c r="U33" s="622"/>
      <c r="V33" s="622"/>
      <c r="W33" s="622"/>
      <c r="X33" s="622"/>
      <c r="Y33" s="623"/>
      <c r="Z33" s="659">
        <v>0.1</v>
      </c>
      <c r="AA33" s="659"/>
      <c r="AB33" s="659"/>
      <c r="AC33" s="659"/>
      <c r="AD33" s="660" t="s">
        <v>121</v>
      </c>
      <c r="AE33" s="660"/>
      <c r="AF33" s="660"/>
      <c r="AG33" s="660"/>
      <c r="AH33" s="660"/>
      <c r="AI33" s="660"/>
      <c r="AJ33" s="660"/>
      <c r="AK33" s="660"/>
      <c r="AL33" s="624" t="s">
        <v>121</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99.4</v>
      </c>
      <c r="BH33" s="606"/>
      <c r="BI33" s="606"/>
      <c r="BJ33" s="606"/>
      <c r="BK33" s="606"/>
      <c r="BL33" s="606"/>
      <c r="BM33" s="652">
        <v>96.5</v>
      </c>
      <c r="BN33" s="606"/>
      <c r="BO33" s="606"/>
      <c r="BP33" s="606"/>
      <c r="BQ33" s="669"/>
      <c r="BR33" s="682">
        <v>99.4</v>
      </c>
      <c r="BS33" s="606"/>
      <c r="BT33" s="606"/>
      <c r="BU33" s="606"/>
      <c r="BV33" s="606"/>
      <c r="BW33" s="606"/>
      <c r="BX33" s="652">
        <v>96.2</v>
      </c>
      <c r="BY33" s="606"/>
      <c r="BZ33" s="606"/>
      <c r="CA33" s="606"/>
      <c r="CB33" s="669"/>
      <c r="CD33" s="618" t="s">
        <v>308</v>
      </c>
      <c r="CE33" s="619"/>
      <c r="CF33" s="619"/>
      <c r="CG33" s="619"/>
      <c r="CH33" s="619"/>
      <c r="CI33" s="619"/>
      <c r="CJ33" s="619"/>
      <c r="CK33" s="619"/>
      <c r="CL33" s="619"/>
      <c r="CM33" s="619"/>
      <c r="CN33" s="619"/>
      <c r="CO33" s="619"/>
      <c r="CP33" s="619"/>
      <c r="CQ33" s="620"/>
      <c r="CR33" s="621">
        <v>4356692</v>
      </c>
      <c r="CS33" s="634"/>
      <c r="CT33" s="634"/>
      <c r="CU33" s="634"/>
      <c r="CV33" s="634"/>
      <c r="CW33" s="634"/>
      <c r="CX33" s="634"/>
      <c r="CY33" s="635"/>
      <c r="CZ33" s="624">
        <v>52.5</v>
      </c>
      <c r="DA33" s="636"/>
      <c r="DB33" s="636"/>
      <c r="DC33" s="637"/>
      <c r="DD33" s="627">
        <v>3209249</v>
      </c>
      <c r="DE33" s="634"/>
      <c r="DF33" s="634"/>
      <c r="DG33" s="634"/>
      <c r="DH33" s="634"/>
      <c r="DI33" s="634"/>
      <c r="DJ33" s="634"/>
      <c r="DK33" s="635"/>
      <c r="DL33" s="627">
        <v>2503312</v>
      </c>
      <c r="DM33" s="634"/>
      <c r="DN33" s="634"/>
      <c r="DO33" s="634"/>
      <c r="DP33" s="634"/>
      <c r="DQ33" s="634"/>
      <c r="DR33" s="634"/>
      <c r="DS33" s="634"/>
      <c r="DT33" s="634"/>
      <c r="DU33" s="634"/>
      <c r="DV33" s="635"/>
      <c r="DW33" s="624">
        <v>49.9</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50759</v>
      </c>
      <c r="S34" s="622"/>
      <c r="T34" s="622"/>
      <c r="U34" s="622"/>
      <c r="V34" s="622"/>
      <c r="W34" s="622"/>
      <c r="X34" s="622"/>
      <c r="Y34" s="623"/>
      <c r="Z34" s="659">
        <v>0.6</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1553838</v>
      </c>
      <c r="CS34" s="622"/>
      <c r="CT34" s="622"/>
      <c r="CU34" s="622"/>
      <c r="CV34" s="622"/>
      <c r="CW34" s="622"/>
      <c r="CX34" s="622"/>
      <c r="CY34" s="623"/>
      <c r="CZ34" s="624">
        <v>18.7</v>
      </c>
      <c r="DA34" s="636"/>
      <c r="DB34" s="636"/>
      <c r="DC34" s="637"/>
      <c r="DD34" s="627">
        <v>1169297</v>
      </c>
      <c r="DE34" s="622"/>
      <c r="DF34" s="622"/>
      <c r="DG34" s="622"/>
      <c r="DH34" s="622"/>
      <c r="DI34" s="622"/>
      <c r="DJ34" s="622"/>
      <c r="DK34" s="623"/>
      <c r="DL34" s="627">
        <v>845017</v>
      </c>
      <c r="DM34" s="622"/>
      <c r="DN34" s="622"/>
      <c r="DO34" s="622"/>
      <c r="DP34" s="622"/>
      <c r="DQ34" s="622"/>
      <c r="DR34" s="622"/>
      <c r="DS34" s="622"/>
      <c r="DT34" s="622"/>
      <c r="DU34" s="622"/>
      <c r="DV34" s="623"/>
      <c r="DW34" s="624">
        <v>16.8</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552083</v>
      </c>
      <c r="S35" s="622"/>
      <c r="T35" s="622"/>
      <c r="U35" s="622"/>
      <c r="V35" s="622"/>
      <c r="W35" s="622"/>
      <c r="X35" s="622"/>
      <c r="Y35" s="623"/>
      <c r="Z35" s="659">
        <v>6.5</v>
      </c>
      <c r="AA35" s="659"/>
      <c r="AB35" s="659"/>
      <c r="AC35" s="659"/>
      <c r="AD35" s="660" t="s">
        <v>121</v>
      </c>
      <c r="AE35" s="660"/>
      <c r="AF35" s="660"/>
      <c r="AG35" s="660"/>
      <c r="AH35" s="660"/>
      <c r="AI35" s="660"/>
      <c r="AJ35" s="660"/>
      <c r="AK35" s="660"/>
      <c r="AL35" s="624" t="s">
        <v>121</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44803</v>
      </c>
      <c r="CS35" s="634"/>
      <c r="CT35" s="634"/>
      <c r="CU35" s="634"/>
      <c r="CV35" s="634"/>
      <c r="CW35" s="634"/>
      <c r="CX35" s="634"/>
      <c r="CY35" s="635"/>
      <c r="CZ35" s="624">
        <v>0.5</v>
      </c>
      <c r="DA35" s="636"/>
      <c r="DB35" s="636"/>
      <c r="DC35" s="637"/>
      <c r="DD35" s="627">
        <v>38612</v>
      </c>
      <c r="DE35" s="634"/>
      <c r="DF35" s="634"/>
      <c r="DG35" s="634"/>
      <c r="DH35" s="634"/>
      <c r="DI35" s="634"/>
      <c r="DJ35" s="634"/>
      <c r="DK35" s="635"/>
      <c r="DL35" s="627">
        <v>38612</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151699</v>
      </c>
      <c r="S36" s="622"/>
      <c r="T36" s="622"/>
      <c r="U36" s="622"/>
      <c r="V36" s="622"/>
      <c r="W36" s="622"/>
      <c r="X36" s="622"/>
      <c r="Y36" s="623"/>
      <c r="Z36" s="659">
        <v>1.8</v>
      </c>
      <c r="AA36" s="659"/>
      <c r="AB36" s="659"/>
      <c r="AC36" s="659"/>
      <c r="AD36" s="660" t="s">
        <v>121</v>
      </c>
      <c r="AE36" s="660"/>
      <c r="AF36" s="660"/>
      <c r="AG36" s="660"/>
      <c r="AH36" s="660"/>
      <c r="AI36" s="660"/>
      <c r="AJ36" s="660"/>
      <c r="AK36" s="660"/>
      <c r="AL36" s="624" t="s">
        <v>121</v>
      </c>
      <c r="AM36" s="625"/>
      <c r="AN36" s="625"/>
      <c r="AO36" s="661"/>
      <c r="AP36" s="222"/>
      <c r="AQ36" s="670" t="s">
        <v>316</v>
      </c>
      <c r="AR36" s="671"/>
      <c r="AS36" s="671"/>
      <c r="AT36" s="671"/>
      <c r="AU36" s="671"/>
      <c r="AV36" s="671"/>
      <c r="AW36" s="671"/>
      <c r="AX36" s="671"/>
      <c r="AY36" s="672"/>
      <c r="AZ36" s="676">
        <v>1012930</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7227</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2084283</v>
      </c>
      <c r="CS36" s="622"/>
      <c r="CT36" s="622"/>
      <c r="CU36" s="622"/>
      <c r="CV36" s="622"/>
      <c r="CW36" s="622"/>
      <c r="CX36" s="622"/>
      <c r="CY36" s="623"/>
      <c r="CZ36" s="624">
        <v>25.1</v>
      </c>
      <c r="DA36" s="636"/>
      <c r="DB36" s="636"/>
      <c r="DC36" s="637"/>
      <c r="DD36" s="627">
        <v>1483775</v>
      </c>
      <c r="DE36" s="622"/>
      <c r="DF36" s="622"/>
      <c r="DG36" s="622"/>
      <c r="DH36" s="622"/>
      <c r="DI36" s="622"/>
      <c r="DJ36" s="622"/>
      <c r="DK36" s="623"/>
      <c r="DL36" s="627">
        <v>1128954</v>
      </c>
      <c r="DM36" s="622"/>
      <c r="DN36" s="622"/>
      <c r="DO36" s="622"/>
      <c r="DP36" s="622"/>
      <c r="DQ36" s="622"/>
      <c r="DR36" s="622"/>
      <c r="DS36" s="622"/>
      <c r="DT36" s="622"/>
      <c r="DU36" s="622"/>
      <c r="DV36" s="623"/>
      <c r="DW36" s="624">
        <v>22.5</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84811</v>
      </c>
      <c r="S37" s="622"/>
      <c r="T37" s="622"/>
      <c r="U37" s="622"/>
      <c r="V37" s="622"/>
      <c r="W37" s="622"/>
      <c r="X37" s="622"/>
      <c r="Y37" s="623"/>
      <c r="Z37" s="659">
        <v>1</v>
      </c>
      <c r="AA37" s="659"/>
      <c r="AB37" s="659"/>
      <c r="AC37" s="659"/>
      <c r="AD37" s="660" t="s">
        <v>121</v>
      </c>
      <c r="AE37" s="660"/>
      <c r="AF37" s="660"/>
      <c r="AG37" s="660"/>
      <c r="AH37" s="660"/>
      <c r="AI37" s="660"/>
      <c r="AJ37" s="660"/>
      <c r="AK37" s="660"/>
      <c r="AL37" s="624" t="s">
        <v>121</v>
      </c>
      <c r="AM37" s="625"/>
      <c r="AN37" s="625"/>
      <c r="AO37" s="661"/>
      <c r="AQ37" s="654" t="s">
        <v>320</v>
      </c>
      <c r="AR37" s="655"/>
      <c r="AS37" s="655"/>
      <c r="AT37" s="655"/>
      <c r="AU37" s="655"/>
      <c r="AV37" s="655"/>
      <c r="AW37" s="655"/>
      <c r="AX37" s="655"/>
      <c r="AY37" s="656"/>
      <c r="AZ37" s="621">
        <v>386733</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-833</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497424</v>
      </c>
      <c r="CS37" s="634"/>
      <c r="CT37" s="634"/>
      <c r="CU37" s="634"/>
      <c r="CV37" s="634"/>
      <c r="CW37" s="634"/>
      <c r="CX37" s="634"/>
      <c r="CY37" s="635"/>
      <c r="CZ37" s="624">
        <v>6</v>
      </c>
      <c r="DA37" s="636"/>
      <c r="DB37" s="636"/>
      <c r="DC37" s="637"/>
      <c r="DD37" s="627">
        <v>493864</v>
      </c>
      <c r="DE37" s="634"/>
      <c r="DF37" s="634"/>
      <c r="DG37" s="634"/>
      <c r="DH37" s="634"/>
      <c r="DI37" s="634"/>
      <c r="DJ37" s="634"/>
      <c r="DK37" s="635"/>
      <c r="DL37" s="627">
        <v>464388</v>
      </c>
      <c r="DM37" s="634"/>
      <c r="DN37" s="634"/>
      <c r="DO37" s="634"/>
      <c r="DP37" s="634"/>
      <c r="DQ37" s="634"/>
      <c r="DR37" s="634"/>
      <c r="DS37" s="634"/>
      <c r="DT37" s="634"/>
      <c r="DU37" s="634"/>
      <c r="DV37" s="635"/>
      <c r="DW37" s="624">
        <v>9.3000000000000007</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425838</v>
      </c>
      <c r="S38" s="622"/>
      <c r="T38" s="622"/>
      <c r="U38" s="622"/>
      <c r="V38" s="622"/>
      <c r="W38" s="622"/>
      <c r="X38" s="622"/>
      <c r="Y38" s="623"/>
      <c r="Z38" s="659">
        <v>5</v>
      </c>
      <c r="AA38" s="659"/>
      <c r="AB38" s="659"/>
      <c r="AC38" s="659"/>
      <c r="AD38" s="660" t="s">
        <v>121</v>
      </c>
      <c r="AE38" s="660"/>
      <c r="AF38" s="660"/>
      <c r="AG38" s="660"/>
      <c r="AH38" s="660"/>
      <c r="AI38" s="660"/>
      <c r="AJ38" s="660"/>
      <c r="AK38" s="660"/>
      <c r="AL38" s="624" t="s">
        <v>121</v>
      </c>
      <c r="AM38" s="625"/>
      <c r="AN38" s="625"/>
      <c r="AO38" s="661"/>
      <c r="AQ38" s="654" t="s">
        <v>324</v>
      </c>
      <c r="AR38" s="655"/>
      <c r="AS38" s="655"/>
      <c r="AT38" s="655"/>
      <c r="AU38" s="655"/>
      <c r="AV38" s="655"/>
      <c r="AW38" s="655"/>
      <c r="AX38" s="655"/>
      <c r="AY38" s="656"/>
      <c r="AZ38" s="621">
        <v>19719</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2203</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606478</v>
      </c>
      <c r="CS38" s="622"/>
      <c r="CT38" s="622"/>
      <c r="CU38" s="622"/>
      <c r="CV38" s="622"/>
      <c r="CW38" s="622"/>
      <c r="CX38" s="622"/>
      <c r="CY38" s="623"/>
      <c r="CZ38" s="624">
        <v>7.3</v>
      </c>
      <c r="DA38" s="636"/>
      <c r="DB38" s="636"/>
      <c r="DC38" s="637"/>
      <c r="DD38" s="627">
        <v>489929</v>
      </c>
      <c r="DE38" s="622"/>
      <c r="DF38" s="622"/>
      <c r="DG38" s="622"/>
      <c r="DH38" s="622"/>
      <c r="DI38" s="622"/>
      <c r="DJ38" s="622"/>
      <c r="DK38" s="623"/>
      <c r="DL38" s="627">
        <v>489929</v>
      </c>
      <c r="DM38" s="622"/>
      <c r="DN38" s="622"/>
      <c r="DO38" s="622"/>
      <c r="DP38" s="622"/>
      <c r="DQ38" s="622"/>
      <c r="DR38" s="622"/>
      <c r="DS38" s="622"/>
      <c r="DT38" s="622"/>
      <c r="DU38" s="622"/>
      <c r="DV38" s="623"/>
      <c r="DW38" s="624">
        <v>9.8000000000000007</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328</v>
      </c>
      <c r="AR39" s="655"/>
      <c r="AS39" s="655"/>
      <c r="AT39" s="655"/>
      <c r="AU39" s="655"/>
      <c r="AV39" s="655"/>
      <c r="AW39" s="655"/>
      <c r="AX39" s="655"/>
      <c r="AY39" s="656"/>
      <c r="AZ39" s="621" t="s">
        <v>121</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3473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50490</v>
      </c>
      <c r="CS39" s="634"/>
      <c r="CT39" s="634"/>
      <c r="CU39" s="634"/>
      <c r="CV39" s="634"/>
      <c r="CW39" s="634"/>
      <c r="CX39" s="634"/>
      <c r="CY39" s="635"/>
      <c r="CZ39" s="624">
        <v>0.6</v>
      </c>
      <c r="DA39" s="636"/>
      <c r="DB39" s="636"/>
      <c r="DC39" s="637"/>
      <c r="DD39" s="627">
        <v>26836</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40838</v>
      </c>
      <c r="S40" s="622"/>
      <c r="T40" s="622"/>
      <c r="U40" s="622"/>
      <c r="V40" s="622"/>
      <c r="W40" s="622"/>
      <c r="X40" s="622"/>
      <c r="Y40" s="623"/>
      <c r="Z40" s="659">
        <v>0.5</v>
      </c>
      <c r="AA40" s="659"/>
      <c r="AB40" s="659"/>
      <c r="AC40" s="659"/>
      <c r="AD40" s="660" t="s">
        <v>121</v>
      </c>
      <c r="AE40" s="660"/>
      <c r="AF40" s="660"/>
      <c r="AG40" s="660"/>
      <c r="AH40" s="660"/>
      <c r="AI40" s="660"/>
      <c r="AJ40" s="660"/>
      <c r="AK40" s="660"/>
      <c r="AL40" s="624" t="s">
        <v>121</v>
      </c>
      <c r="AM40" s="625"/>
      <c r="AN40" s="625"/>
      <c r="AO40" s="661"/>
      <c r="AQ40" s="654" t="s">
        <v>332</v>
      </c>
      <c r="AR40" s="655"/>
      <c r="AS40" s="655"/>
      <c r="AT40" s="655"/>
      <c r="AU40" s="655"/>
      <c r="AV40" s="655"/>
      <c r="AW40" s="655"/>
      <c r="AX40" s="655"/>
      <c r="AY40" s="656"/>
      <c r="AZ40" s="621" t="s">
        <v>121</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85</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16800</v>
      </c>
      <c r="CS40" s="622"/>
      <c r="CT40" s="622"/>
      <c r="CU40" s="622"/>
      <c r="CV40" s="622"/>
      <c r="CW40" s="622"/>
      <c r="CX40" s="622"/>
      <c r="CY40" s="623"/>
      <c r="CZ40" s="624">
        <v>0.2</v>
      </c>
      <c r="DA40" s="636"/>
      <c r="DB40" s="636"/>
      <c r="DC40" s="637"/>
      <c r="DD40" s="627">
        <v>800</v>
      </c>
      <c r="DE40" s="622"/>
      <c r="DF40" s="622"/>
      <c r="DG40" s="622"/>
      <c r="DH40" s="622"/>
      <c r="DI40" s="622"/>
      <c r="DJ40" s="622"/>
      <c r="DK40" s="623"/>
      <c r="DL40" s="627">
        <v>800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8537910</v>
      </c>
      <c r="S41" s="646"/>
      <c r="T41" s="646"/>
      <c r="U41" s="646"/>
      <c r="V41" s="646"/>
      <c r="W41" s="646"/>
      <c r="X41" s="646"/>
      <c r="Y41" s="649"/>
      <c r="Z41" s="650">
        <v>100</v>
      </c>
      <c r="AA41" s="650"/>
      <c r="AB41" s="650"/>
      <c r="AC41" s="650"/>
      <c r="AD41" s="651">
        <v>4978293</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126293</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480185</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311</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828323</v>
      </c>
      <c r="CS42" s="634"/>
      <c r="CT42" s="634"/>
      <c r="CU42" s="634"/>
      <c r="CV42" s="634"/>
      <c r="CW42" s="634"/>
      <c r="CX42" s="634"/>
      <c r="CY42" s="635"/>
      <c r="CZ42" s="624">
        <v>10</v>
      </c>
      <c r="DA42" s="636"/>
      <c r="DB42" s="636"/>
      <c r="DC42" s="637"/>
      <c r="DD42" s="627">
        <v>256538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v>79624</v>
      </c>
      <c r="CS43" s="634"/>
      <c r="CT43" s="634"/>
      <c r="CU43" s="634"/>
      <c r="CV43" s="634"/>
      <c r="CW43" s="634"/>
      <c r="CX43" s="634"/>
      <c r="CY43" s="635"/>
      <c r="CZ43" s="624">
        <v>1</v>
      </c>
      <c r="DA43" s="636"/>
      <c r="DB43" s="636"/>
      <c r="DC43" s="637"/>
      <c r="DD43" s="627">
        <v>79124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823395</v>
      </c>
      <c r="CS44" s="622"/>
      <c r="CT44" s="622"/>
      <c r="CU44" s="622"/>
      <c r="CV44" s="622"/>
      <c r="CW44" s="622"/>
      <c r="CX44" s="622"/>
      <c r="CY44" s="623"/>
      <c r="CZ44" s="624">
        <v>9.9</v>
      </c>
      <c r="DA44" s="625"/>
      <c r="DB44" s="625"/>
      <c r="DC44" s="626"/>
      <c r="DD44" s="627">
        <v>256510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293452</v>
      </c>
      <c r="CS45" s="634"/>
      <c r="CT45" s="634"/>
      <c r="CU45" s="634"/>
      <c r="CV45" s="634"/>
      <c r="CW45" s="634"/>
      <c r="CX45" s="634"/>
      <c r="CY45" s="635"/>
      <c r="CZ45" s="624">
        <v>3.5</v>
      </c>
      <c r="DA45" s="636"/>
      <c r="DB45" s="636"/>
      <c r="DC45" s="637"/>
      <c r="DD45" s="627">
        <v>61465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453948</v>
      </c>
      <c r="CS46" s="622"/>
      <c r="CT46" s="622"/>
      <c r="CU46" s="622"/>
      <c r="CV46" s="622"/>
      <c r="CW46" s="622"/>
      <c r="CX46" s="622"/>
      <c r="CY46" s="623"/>
      <c r="CZ46" s="624">
        <v>5.5</v>
      </c>
      <c r="DA46" s="625"/>
      <c r="DB46" s="625"/>
      <c r="DC46" s="626"/>
      <c r="DD46" s="627">
        <v>190450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v>4928</v>
      </c>
      <c r="CS47" s="634"/>
      <c r="CT47" s="634"/>
      <c r="CU47" s="634"/>
      <c r="CV47" s="634"/>
      <c r="CW47" s="634"/>
      <c r="CX47" s="634"/>
      <c r="CY47" s="635"/>
      <c r="CZ47" s="624">
        <v>0.1</v>
      </c>
      <c r="DA47" s="636"/>
      <c r="DB47" s="636"/>
      <c r="DC47" s="637"/>
      <c r="DD47" s="627">
        <v>28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351</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8292795</v>
      </c>
      <c r="CS49" s="606"/>
      <c r="CT49" s="606"/>
      <c r="CU49" s="606"/>
      <c r="CV49" s="606"/>
      <c r="CW49" s="606"/>
      <c r="CX49" s="606"/>
      <c r="CY49" s="607"/>
      <c r="CZ49" s="608">
        <v>100</v>
      </c>
      <c r="DA49" s="609"/>
      <c r="DB49" s="609"/>
      <c r="DC49" s="610"/>
      <c r="DD49" s="611">
        <v>5633339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20D2NZd8O3BrPMOAlL/fm4h+xwdGbUsKYe5fhzlxmZg1momOsX45FZ8SJp5mmAvEqmcseIbfb50CsPygAjIw==" saltValue="xbxgmwyZJIEKyaQxqA4R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R1" zoomScale="70" zoomScaleNormal="25" zoomScaleSheetLayoutView="70" workbookViewId="0">
      <selection activeCell="B61" sqref="B61:P61"/>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8537</v>
      </c>
      <c r="R7" s="1103"/>
      <c r="S7" s="1103"/>
      <c r="T7" s="1103"/>
      <c r="U7" s="1103"/>
      <c r="V7" s="1103">
        <v>8293</v>
      </c>
      <c r="W7" s="1103"/>
      <c r="X7" s="1103"/>
      <c r="Y7" s="1103"/>
      <c r="Z7" s="1103"/>
      <c r="AA7" s="1103">
        <v>245</v>
      </c>
      <c r="AB7" s="1103"/>
      <c r="AC7" s="1103"/>
      <c r="AD7" s="1103"/>
      <c r="AE7" s="1104"/>
      <c r="AF7" s="1105">
        <v>175</v>
      </c>
      <c r="AG7" s="1106"/>
      <c r="AH7" s="1106"/>
      <c r="AI7" s="1106"/>
      <c r="AJ7" s="1107"/>
      <c r="AK7" s="1108">
        <v>0</v>
      </c>
      <c r="AL7" s="1109"/>
      <c r="AM7" s="1109"/>
      <c r="AN7" s="1109"/>
      <c r="AO7" s="1109"/>
      <c r="AP7" s="1109">
        <v>7475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992" t="s">
        <v>550</v>
      </c>
      <c r="BT7" s="993"/>
      <c r="BU7" s="993"/>
      <c r="BV7" s="993"/>
      <c r="BW7" s="993"/>
      <c r="BX7" s="993"/>
      <c r="BY7" s="993"/>
      <c r="BZ7" s="993"/>
      <c r="CA7" s="993"/>
      <c r="CB7" s="993"/>
      <c r="CC7" s="993"/>
      <c r="CD7" s="993"/>
      <c r="CE7" s="993"/>
      <c r="CF7" s="993"/>
      <c r="CG7" s="1014"/>
      <c r="CH7" s="989">
        <v>-921</v>
      </c>
      <c r="CI7" s="990"/>
      <c r="CJ7" s="990"/>
      <c r="CK7" s="990"/>
      <c r="CL7" s="991"/>
      <c r="CM7" s="989">
        <v>67</v>
      </c>
      <c r="CN7" s="990"/>
      <c r="CO7" s="990"/>
      <c r="CP7" s="990"/>
      <c r="CQ7" s="991"/>
      <c r="CR7" s="989">
        <v>950</v>
      </c>
      <c r="CS7" s="990"/>
      <c r="CT7" s="990"/>
      <c r="CU7" s="990"/>
      <c r="CV7" s="991"/>
      <c r="CW7" s="1096">
        <v>0</v>
      </c>
      <c r="CX7" s="1097"/>
      <c r="CY7" s="1097"/>
      <c r="CZ7" s="1097"/>
      <c r="DA7" s="1098"/>
      <c r="DB7" s="1096">
        <v>0</v>
      </c>
      <c r="DC7" s="1097"/>
      <c r="DD7" s="1097"/>
      <c r="DE7" s="1097"/>
      <c r="DF7" s="1098"/>
      <c r="DG7" s="1096">
        <v>0</v>
      </c>
      <c r="DH7" s="1097"/>
      <c r="DI7" s="1097"/>
      <c r="DJ7" s="1097"/>
      <c r="DK7" s="1098"/>
      <c r="DL7" s="1096">
        <v>0</v>
      </c>
      <c r="DM7" s="1097"/>
      <c r="DN7" s="1097"/>
      <c r="DO7" s="1097"/>
      <c r="DP7" s="1098"/>
      <c r="DQ7" s="1096">
        <v>0</v>
      </c>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175</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c r="R28" s="1051"/>
      <c r="S28" s="1051"/>
      <c r="T28" s="1051"/>
      <c r="U28" s="1051"/>
      <c r="V28" s="1051"/>
      <c r="W28" s="1051"/>
      <c r="X28" s="1051"/>
      <c r="Y28" s="1051"/>
      <c r="Z28" s="1051"/>
      <c r="AA28" s="1051"/>
      <c r="AB28" s="1051"/>
      <c r="AC28" s="1051"/>
      <c r="AD28" s="1051"/>
      <c r="AE28" s="1052"/>
      <c r="AF28" s="1053">
        <v>7</v>
      </c>
      <c r="AG28" s="1051"/>
      <c r="AH28" s="1051"/>
      <c r="AI28" s="1051"/>
      <c r="AJ28" s="1054"/>
      <c r="AK28" s="1042"/>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c r="R29" s="1039"/>
      <c r="S29" s="1039"/>
      <c r="T29" s="1039"/>
      <c r="U29" s="1039"/>
      <c r="V29" s="1039"/>
      <c r="W29" s="1039"/>
      <c r="X29" s="1039"/>
      <c r="Y29" s="1039"/>
      <c r="Z29" s="1039"/>
      <c r="AA29" s="1039"/>
      <c r="AB29" s="1039"/>
      <c r="AC29" s="1039"/>
      <c r="AD29" s="1039"/>
      <c r="AE29" s="1040"/>
      <c r="AF29" s="1035">
        <v>13</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c r="R30" s="1039"/>
      <c r="S30" s="1039"/>
      <c r="T30" s="1039"/>
      <c r="U30" s="1039"/>
      <c r="V30" s="1039"/>
      <c r="W30" s="1039"/>
      <c r="X30" s="1039"/>
      <c r="Y30" s="1039"/>
      <c r="Z30" s="1039"/>
      <c r="AA30" s="1039"/>
      <c r="AB30" s="1039"/>
      <c r="AC30" s="1039"/>
      <c r="AD30" s="1039"/>
      <c r="AE30" s="1040"/>
      <c r="AF30" s="1035">
        <v>-1</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v>565</v>
      </c>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394</v>
      </c>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v>80</v>
      </c>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395</v>
      </c>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v>0</v>
      </c>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t="s">
        <v>396</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665</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30"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719910</v>
      </c>
      <c r="AB110" s="889"/>
      <c r="AC110" s="889"/>
      <c r="AD110" s="889"/>
      <c r="AE110" s="890"/>
      <c r="AF110" s="891">
        <v>726905</v>
      </c>
      <c r="AG110" s="889"/>
      <c r="AH110" s="889"/>
      <c r="AI110" s="889"/>
      <c r="AJ110" s="890"/>
      <c r="AK110" s="891">
        <v>712959</v>
      </c>
      <c r="AL110" s="889"/>
      <c r="AM110" s="889"/>
      <c r="AN110" s="889"/>
      <c r="AO110" s="890"/>
      <c r="AP110" s="892">
        <v>16.2</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8007482</v>
      </c>
      <c r="BR110" s="842"/>
      <c r="BS110" s="842"/>
      <c r="BT110" s="842"/>
      <c r="BU110" s="842"/>
      <c r="BV110" s="842">
        <v>7773512</v>
      </c>
      <c r="BW110" s="842"/>
      <c r="BX110" s="842"/>
      <c r="BY110" s="842"/>
      <c r="BZ110" s="842"/>
      <c r="CA110" s="842">
        <v>7475261</v>
      </c>
      <c r="CB110" s="842"/>
      <c r="CC110" s="842"/>
      <c r="CD110" s="842"/>
      <c r="CE110" s="842"/>
      <c r="CF110" s="866">
        <v>169.8</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637252</v>
      </c>
      <c r="BR111" s="817"/>
      <c r="BS111" s="817"/>
      <c r="BT111" s="817"/>
      <c r="BU111" s="817"/>
      <c r="BV111" s="817">
        <v>590227</v>
      </c>
      <c r="BW111" s="817"/>
      <c r="BX111" s="817"/>
      <c r="BY111" s="817"/>
      <c r="BZ111" s="817"/>
      <c r="CA111" s="817">
        <v>543203</v>
      </c>
      <c r="CB111" s="817"/>
      <c r="CC111" s="817"/>
      <c r="CD111" s="817"/>
      <c r="CE111" s="817"/>
      <c r="CF111" s="875">
        <v>12.3</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3145318</v>
      </c>
      <c r="BR112" s="817"/>
      <c r="BS112" s="817"/>
      <c r="BT112" s="817"/>
      <c r="BU112" s="817"/>
      <c r="BV112" s="817">
        <v>2865329</v>
      </c>
      <c r="BW112" s="817"/>
      <c r="BX112" s="817"/>
      <c r="BY112" s="817"/>
      <c r="BZ112" s="817"/>
      <c r="CA112" s="817">
        <v>2488729</v>
      </c>
      <c r="CB112" s="817"/>
      <c r="CC112" s="817"/>
      <c r="CD112" s="817"/>
      <c r="CE112" s="817"/>
      <c r="CF112" s="875">
        <v>56.5</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637252</v>
      </c>
      <c r="DH112" s="817"/>
      <c r="DI112" s="817"/>
      <c r="DJ112" s="817"/>
      <c r="DK112" s="817"/>
      <c r="DL112" s="817">
        <v>590227</v>
      </c>
      <c r="DM112" s="817"/>
      <c r="DN112" s="817"/>
      <c r="DO112" s="817"/>
      <c r="DP112" s="817"/>
      <c r="DQ112" s="817">
        <v>543203</v>
      </c>
      <c r="DR112" s="817"/>
      <c r="DS112" s="817"/>
      <c r="DT112" s="817"/>
      <c r="DU112" s="817"/>
      <c r="DV112" s="794">
        <v>12.3</v>
      </c>
      <c r="DW112" s="794"/>
      <c r="DX112" s="794"/>
      <c r="DY112" s="794"/>
      <c r="DZ112" s="795"/>
    </row>
    <row r="113" spans="1:130" s="230"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338766</v>
      </c>
      <c r="AB113" s="919"/>
      <c r="AC113" s="919"/>
      <c r="AD113" s="919"/>
      <c r="AE113" s="920"/>
      <c r="AF113" s="921">
        <v>357493</v>
      </c>
      <c r="AG113" s="919"/>
      <c r="AH113" s="919"/>
      <c r="AI113" s="919"/>
      <c r="AJ113" s="920"/>
      <c r="AK113" s="921">
        <v>313248</v>
      </c>
      <c r="AL113" s="919"/>
      <c r="AM113" s="919"/>
      <c r="AN113" s="919"/>
      <c r="AO113" s="920"/>
      <c r="AP113" s="922">
        <v>7.1</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75528</v>
      </c>
      <c r="BR113" s="817"/>
      <c r="BS113" s="817"/>
      <c r="BT113" s="817"/>
      <c r="BU113" s="817"/>
      <c r="BV113" s="817">
        <v>65228</v>
      </c>
      <c r="BW113" s="817"/>
      <c r="BX113" s="817"/>
      <c r="BY113" s="817"/>
      <c r="BZ113" s="817"/>
      <c r="CA113" s="817">
        <v>61235</v>
      </c>
      <c r="CB113" s="817"/>
      <c r="CC113" s="817"/>
      <c r="CD113" s="817"/>
      <c r="CE113" s="817"/>
      <c r="CF113" s="875">
        <v>1.4</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14066</v>
      </c>
      <c r="AB114" s="780"/>
      <c r="AC114" s="780"/>
      <c r="AD114" s="780"/>
      <c r="AE114" s="781"/>
      <c r="AF114" s="782">
        <v>14605</v>
      </c>
      <c r="AG114" s="780"/>
      <c r="AH114" s="780"/>
      <c r="AI114" s="780"/>
      <c r="AJ114" s="781"/>
      <c r="AK114" s="782">
        <v>12808</v>
      </c>
      <c r="AL114" s="780"/>
      <c r="AM114" s="780"/>
      <c r="AN114" s="780"/>
      <c r="AO114" s="781"/>
      <c r="AP114" s="824">
        <v>0.3</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750745</v>
      </c>
      <c r="BR114" s="817"/>
      <c r="BS114" s="817"/>
      <c r="BT114" s="817"/>
      <c r="BU114" s="817"/>
      <c r="BV114" s="817">
        <v>715850</v>
      </c>
      <c r="BW114" s="817"/>
      <c r="BX114" s="817"/>
      <c r="BY114" s="817"/>
      <c r="BZ114" s="817"/>
      <c r="CA114" s="817">
        <v>741725</v>
      </c>
      <c r="CB114" s="817"/>
      <c r="CC114" s="817"/>
      <c r="CD114" s="817"/>
      <c r="CE114" s="817"/>
      <c r="CF114" s="875">
        <v>16.8</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71146</v>
      </c>
      <c r="AB115" s="919"/>
      <c r="AC115" s="919"/>
      <c r="AD115" s="919"/>
      <c r="AE115" s="920"/>
      <c r="AF115" s="921">
        <v>82201</v>
      </c>
      <c r="AG115" s="919"/>
      <c r="AH115" s="919"/>
      <c r="AI115" s="919"/>
      <c r="AJ115" s="920"/>
      <c r="AK115" s="921">
        <v>83015</v>
      </c>
      <c r="AL115" s="919"/>
      <c r="AM115" s="919"/>
      <c r="AN115" s="919"/>
      <c r="AO115" s="920"/>
      <c r="AP115" s="922">
        <v>1.9</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32</v>
      </c>
      <c r="AB116" s="780"/>
      <c r="AC116" s="780"/>
      <c r="AD116" s="780"/>
      <c r="AE116" s="781"/>
      <c r="AF116" s="782">
        <v>46</v>
      </c>
      <c r="AG116" s="780"/>
      <c r="AH116" s="780"/>
      <c r="AI116" s="780"/>
      <c r="AJ116" s="781"/>
      <c r="AK116" s="782">
        <v>197</v>
      </c>
      <c r="AL116" s="780"/>
      <c r="AM116" s="780"/>
      <c r="AN116" s="780"/>
      <c r="AO116" s="781"/>
      <c r="AP116" s="824">
        <v>0</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1143920</v>
      </c>
      <c r="AB117" s="903"/>
      <c r="AC117" s="903"/>
      <c r="AD117" s="903"/>
      <c r="AE117" s="904"/>
      <c r="AF117" s="905">
        <v>1181250</v>
      </c>
      <c r="AG117" s="903"/>
      <c r="AH117" s="903"/>
      <c r="AI117" s="903"/>
      <c r="AJ117" s="904"/>
      <c r="AK117" s="905">
        <v>1122227</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443</v>
      </c>
      <c r="BP119" s="878"/>
      <c r="BQ119" s="879">
        <v>12616325</v>
      </c>
      <c r="BR119" s="845"/>
      <c r="BS119" s="845"/>
      <c r="BT119" s="845"/>
      <c r="BU119" s="845"/>
      <c r="BV119" s="845">
        <v>12010146</v>
      </c>
      <c r="BW119" s="845"/>
      <c r="BX119" s="845"/>
      <c r="BY119" s="845"/>
      <c r="BZ119" s="845"/>
      <c r="CA119" s="845">
        <v>11310153</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2247716</v>
      </c>
      <c r="BR120" s="842"/>
      <c r="BS120" s="842"/>
      <c r="BT120" s="842"/>
      <c r="BU120" s="842"/>
      <c r="BV120" s="842">
        <v>2044804</v>
      </c>
      <c r="BW120" s="842"/>
      <c r="BX120" s="842"/>
      <c r="BY120" s="842"/>
      <c r="BZ120" s="842"/>
      <c r="CA120" s="842">
        <v>1603368</v>
      </c>
      <c r="CB120" s="842"/>
      <c r="CC120" s="842"/>
      <c r="CD120" s="842"/>
      <c r="CE120" s="842"/>
      <c r="CF120" s="866">
        <v>36.4</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v>2738933</v>
      </c>
      <c r="DM120" s="842"/>
      <c r="DN120" s="842"/>
      <c r="DO120" s="842"/>
      <c r="DP120" s="842"/>
      <c r="DQ120" s="842">
        <v>2427853</v>
      </c>
      <c r="DR120" s="842"/>
      <c r="DS120" s="842"/>
      <c r="DT120" s="842"/>
      <c r="DU120" s="842"/>
      <c r="DV120" s="843">
        <v>55.1</v>
      </c>
      <c r="DW120" s="843"/>
      <c r="DX120" s="843"/>
      <c r="DY120" s="843"/>
      <c r="DZ120" s="844"/>
    </row>
    <row r="121" spans="1:130" s="230"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71146</v>
      </c>
      <c r="AB121" s="780"/>
      <c r="AC121" s="780"/>
      <c r="AD121" s="780"/>
      <c r="AE121" s="781"/>
      <c r="AF121" s="782">
        <v>77649</v>
      </c>
      <c r="AG121" s="780"/>
      <c r="AH121" s="780"/>
      <c r="AI121" s="780"/>
      <c r="AJ121" s="781"/>
      <c r="AK121" s="782">
        <v>83015</v>
      </c>
      <c r="AL121" s="780"/>
      <c r="AM121" s="780"/>
      <c r="AN121" s="780"/>
      <c r="AO121" s="781"/>
      <c r="AP121" s="824">
        <v>1.9</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195246</v>
      </c>
      <c r="BR121" s="817"/>
      <c r="BS121" s="817"/>
      <c r="BT121" s="817"/>
      <c r="BU121" s="817"/>
      <c r="BV121" s="817">
        <v>171814</v>
      </c>
      <c r="BW121" s="817"/>
      <c r="BX121" s="817"/>
      <c r="BY121" s="817"/>
      <c r="BZ121" s="817"/>
      <c r="CA121" s="817">
        <v>175910</v>
      </c>
      <c r="CB121" s="817"/>
      <c r="CC121" s="817"/>
      <c r="CD121" s="817"/>
      <c r="CE121" s="817"/>
      <c r="CF121" s="875">
        <v>4</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95929</v>
      </c>
      <c r="DH121" s="817"/>
      <c r="DI121" s="817"/>
      <c r="DJ121" s="817"/>
      <c r="DK121" s="817"/>
      <c r="DL121" s="817">
        <v>126396</v>
      </c>
      <c r="DM121" s="817"/>
      <c r="DN121" s="817"/>
      <c r="DO121" s="817"/>
      <c r="DP121" s="817"/>
      <c r="DQ121" s="817">
        <v>60876</v>
      </c>
      <c r="DR121" s="817"/>
      <c r="DS121" s="817"/>
      <c r="DT121" s="817"/>
      <c r="DU121" s="817"/>
      <c r="DV121" s="794">
        <v>1.4</v>
      </c>
      <c r="DW121" s="794"/>
      <c r="DX121" s="794"/>
      <c r="DY121" s="794"/>
      <c r="DZ121" s="795"/>
    </row>
    <row r="122" spans="1:130" s="230"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6969797</v>
      </c>
      <c r="BR122" s="845"/>
      <c r="BS122" s="845"/>
      <c r="BT122" s="845"/>
      <c r="BU122" s="845"/>
      <c r="BV122" s="845">
        <v>6697250</v>
      </c>
      <c r="BW122" s="845"/>
      <c r="BX122" s="845"/>
      <c r="BY122" s="845"/>
      <c r="BZ122" s="845"/>
      <c r="CA122" s="845">
        <v>6332101</v>
      </c>
      <c r="CB122" s="845"/>
      <c r="CC122" s="845"/>
      <c r="CD122" s="845"/>
      <c r="CE122" s="845"/>
      <c r="CF122" s="846">
        <v>143.80000000000001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30"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451</v>
      </c>
      <c r="BP123" s="878"/>
      <c r="BQ123" s="832">
        <v>9412759</v>
      </c>
      <c r="BR123" s="833"/>
      <c r="BS123" s="833"/>
      <c r="BT123" s="833"/>
      <c r="BU123" s="833"/>
      <c r="BV123" s="833">
        <v>8913868</v>
      </c>
      <c r="BW123" s="833"/>
      <c r="BX123" s="833"/>
      <c r="BY123" s="833"/>
      <c r="BZ123" s="833"/>
      <c r="CA123" s="833">
        <v>8111379</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30"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73.099999999999994</v>
      </c>
      <c r="BR124" s="831"/>
      <c r="BS124" s="831"/>
      <c r="BT124" s="831"/>
      <c r="BU124" s="831"/>
      <c r="BV124" s="831">
        <v>72.3</v>
      </c>
      <c r="BW124" s="831"/>
      <c r="BX124" s="831"/>
      <c r="BY124" s="831"/>
      <c r="BZ124" s="831"/>
      <c r="CA124" s="831">
        <v>72.599999999999994</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3049389</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v>4552</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21821</v>
      </c>
      <c r="AB128" s="801"/>
      <c r="AC128" s="801"/>
      <c r="AD128" s="801"/>
      <c r="AE128" s="802"/>
      <c r="AF128" s="803">
        <v>22596</v>
      </c>
      <c r="AG128" s="801"/>
      <c r="AH128" s="801"/>
      <c r="AI128" s="801"/>
      <c r="AJ128" s="802"/>
      <c r="AK128" s="803">
        <v>22737</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121</v>
      </c>
      <c r="BG128" s="787"/>
      <c r="BH128" s="787"/>
      <c r="BI128" s="787"/>
      <c r="BJ128" s="787"/>
      <c r="BK128" s="787"/>
      <c r="BL128" s="810"/>
      <c r="BM128" s="786">
        <v>14.97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5024416</v>
      </c>
      <c r="AB129" s="780"/>
      <c r="AC129" s="780"/>
      <c r="AD129" s="780"/>
      <c r="AE129" s="781"/>
      <c r="AF129" s="782">
        <v>4901749</v>
      </c>
      <c r="AG129" s="780"/>
      <c r="AH129" s="780"/>
      <c r="AI129" s="780"/>
      <c r="AJ129" s="781"/>
      <c r="AK129" s="782">
        <v>5047471</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121</v>
      </c>
      <c r="BG129" s="771"/>
      <c r="BH129" s="771"/>
      <c r="BI129" s="771"/>
      <c r="BJ129" s="771"/>
      <c r="BK129" s="771"/>
      <c r="BL129" s="772"/>
      <c r="BM129" s="770">
        <v>19.97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645440</v>
      </c>
      <c r="AB130" s="780"/>
      <c r="AC130" s="780"/>
      <c r="AD130" s="780"/>
      <c r="AE130" s="781"/>
      <c r="AF130" s="782">
        <v>624321</v>
      </c>
      <c r="AG130" s="780"/>
      <c r="AH130" s="780"/>
      <c r="AI130" s="780"/>
      <c r="AJ130" s="781"/>
      <c r="AK130" s="782">
        <v>644817</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11.2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4378976</v>
      </c>
      <c r="AB131" s="764"/>
      <c r="AC131" s="764"/>
      <c r="AD131" s="764"/>
      <c r="AE131" s="765"/>
      <c r="AF131" s="766">
        <v>4277428</v>
      </c>
      <c r="AG131" s="764"/>
      <c r="AH131" s="764"/>
      <c r="AI131" s="764"/>
      <c r="AJ131" s="765"/>
      <c r="AK131" s="766">
        <v>4402654</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v>72.599999999999994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10.885170410000001</v>
      </c>
      <c r="AB132" s="745"/>
      <c r="AC132" s="745"/>
      <c r="AD132" s="745"/>
      <c r="AE132" s="746"/>
      <c r="AF132" s="747">
        <v>12.49192272</v>
      </c>
      <c r="AG132" s="745"/>
      <c r="AH132" s="745"/>
      <c r="AI132" s="745"/>
      <c r="AJ132" s="746"/>
      <c r="AK132" s="747">
        <v>10.327248060000001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11.2</v>
      </c>
      <c r="AB133" s="724"/>
      <c r="AC133" s="724"/>
      <c r="AD133" s="724"/>
      <c r="AE133" s="725"/>
      <c r="AF133" s="723">
        <v>11.5</v>
      </c>
      <c r="AG133" s="724"/>
      <c r="AH133" s="724"/>
      <c r="AI133" s="724"/>
      <c r="AJ133" s="725"/>
      <c r="AK133" s="723">
        <v>11.2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OSH9vqef8VlXGwnDOvtIp42gXx6laS8b89n0vF+5KpH1ko6kjd5ZijFlzsh9/ieTlGgdHfehx4lLjWvofxnvQ==" saltValue="eNJngrK7E6BS7U8eP3p09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0" zoomScale="70" zoomScaleNormal="85" zoomScaleSheetLayoutView="70" workbookViewId="0">
      <selection activeCell="G61" sqref="G61"/>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XruR/26N5EFS2f9xUqjfCDveKpby3t8BsGnjNkwfY2YxmRdSIL1BUYLPIMDGSb+ESGNNicOX0VCfZFcVMk8nw==" saltValue="fIsySG17C8SiSzM/WN2G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R58" zoomScale="85" zoomScaleNormal="85" zoomScaleSheetLayoutView="55" workbookViewId="0">
      <selection activeCell="G61" sqref="G61"/>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d7hJEpOnsFDLOaxxe8XRRujjxIKH9dxDzlEO3huD16FgQq99eez1nAZWttBIAGeGKFSA0PI2/FTcVbCtrhqfA==" saltValue="DQtXx/eklHaSmn91Yt/6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C55" workbookViewId="0">
      <selection activeCell="G61" sqref="G61"/>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7"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8"/>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485</v>
      </c>
      <c r="AL9" s="1130"/>
      <c r="AM9" s="1130"/>
      <c r="AN9" s="1131"/>
      <c r="AO9" s="281">
        <v>1361556</v>
      </c>
      <c r="AP9" s="281">
        <v>80356</v>
      </c>
      <c r="AQ9" s="282">
        <v>102178</v>
      </c>
      <c r="AR9" s="283">
        <v>-21.4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486</v>
      </c>
      <c r="AL10" s="1130"/>
      <c r="AM10" s="1130"/>
      <c r="AN10" s="1131"/>
      <c r="AO10" s="284">
        <v>202108</v>
      </c>
      <c r="AP10" s="284">
        <v>11928</v>
      </c>
      <c r="AQ10" s="285">
        <v>12375</v>
      </c>
      <c r="AR10" s="286">
        <v>-3.6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487</v>
      </c>
      <c r="AL11" s="1130"/>
      <c r="AM11" s="1130"/>
      <c r="AN11" s="1131"/>
      <c r="AO11" s="284" t="s">
        <v>488</v>
      </c>
      <c r="AP11" s="284" t="s">
        <v>488</v>
      </c>
      <c r="AQ11" s="285">
        <v>998</v>
      </c>
      <c r="AR11" s="286" t="s">
        <v>488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489</v>
      </c>
      <c r="AL12" s="1130"/>
      <c r="AM12" s="1130"/>
      <c r="AN12" s="1131"/>
      <c r="AO12" s="284" t="s">
        <v>488</v>
      </c>
      <c r="AP12" s="284" t="s">
        <v>488</v>
      </c>
      <c r="AQ12" s="285">
        <v>0</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490</v>
      </c>
      <c r="AL13" s="1130"/>
      <c r="AM13" s="1130"/>
      <c r="AN13" s="1131"/>
      <c r="AO13" s="284">
        <v>52622</v>
      </c>
      <c r="AP13" s="284">
        <v>3106</v>
      </c>
      <c r="AQ13" s="285">
        <v>3569</v>
      </c>
      <c r="AR13" s="286">
        <v>-13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491</v>
      </c>
      <c r="AL14" s="1130"/>
      <c r="AM14" s="1130"/>
      <c r="AN14" s="1131"/>
      <c r="AO14" s="284">
        <v>79624</v>
      </c>
      <c r="AP14" s="284">
        <v>4699</v>
      </c>
      <c r="AQ14" s="285">
        <v>2201</v>
      </c>
      <c r="AR14" s="286">
        <v>113.5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492</v>
      </c>
      <c r="AL15" s="1133"/>
      <c r="AM15" s="1133"/>
      <c r="AN15" s="1134"/>
      <c r="AO15" s="284">
        <v>-78331</v>
      </c>
      <c r="AP15" s="284">
        <v>-4623</v>
      </c>
      <c r="AQ15" s="285">
        <v>-6242</v>
      </c>
      <c r="AR15" s="286">
        <v>-25.9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178</v>
      </c>
      <c r="AL16" s="1133"/>
      <c r="AM16" s="1133"/>
      <c r="AN16" s="1134"/>
      <c r="AO16" s="284">
        <v>1617579</v>
      </c>
      <c r="AP16" s="284">
        <v>95466</v>
      </c>
      <c r="AQ16" s="285">
        <v>115079</v>
      </c>
      <c r="AR16" s="286">
        <v>-17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497</v>
      </c>
      <c r="AL21" s="1136"/>
      <c r="AM21" s="1136"/>
      <c r="AN21" s="1137"/>
      <c r="AO21" s="297">
        <v>7.97</v>
      </c>
      <c r="AP21" s="298">
        <v>9.93</v>
      </c>
      <c r="AQ21" s="299">
        <v>-1.96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498</v>
      </c>
      <c r="AL22" s="1136"/>
      <c r="AM22" s="1136"/>
      <c r="AN22" s="1137"/>
      <c r="AO22" s="302">
        <v>98.2</v>
      </c>
      <c r="AP22" s="303">
        <v>96.1</v>
      </c>
      <c r="AQ22" s="304">
        <v>2.1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8" t="s">
        <v>499</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7"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8"/>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9" t="s">
        <v>502</v>
      </c>
      <c r="AL32" s="1120"/>
      <c r="AM32" s="1120"/>
      <c r="AN32" s="1121"/>
      <c r="AO32" s="312">
        <v>712959</v>
      </c>
      <c r="AP32" s="312">
        <v>42077</v>
      </c>
      <c r="AQ32" s="313">
        <v>55825</v>
      </c>
      <c r="AR32" s="314">
        <v>-24.6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9" t="s">
        <v>503</v>
      </c>
      <c r="AL33" s="1120"/>
      <c r="AM33" s="1120"/>
      <c r="AN33" s="1121"/>
      <c r="AO33" s="312" t="s">
        <v>488</v>
      </c>
      <c r="AP33" s="312" t="s">
        <v>488</v>
      </c>
      <c r="AQ33" s="313">
        <v>10</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9" t="s">
        <v>504</v>
      </c>
      <c r="AL34" s="1120"/>
      <c r="AM34" s="1120"/>
      <c r="AN34" s="1121"/>
      <c r="AO34" s="312" t="s">
        <v>488</v>
      </c>
      <c r="AP34" s="312" t="s">
        <v>488</v>
      </c>
      <c r="AQ34" s="313">
        <v>2</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9" t="s">
        <v>505</v>
      </c>
      <c r="AL35" s="1120"/>
      <c r="AM35" s="1120"/>
      <c r="AN35" s="1121"/>
      <c r="AO35" s="312">
        <v>313248</v>
      </c>
      <c r="AP35" s="312">
        <v>18487</v>
      </c>
      <c r="AQ35" s="313">
        <v>20336</v>
      </c>
      <c r="AR35" s="314">
        <v>-9.1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9" t="s">
        <v>506</v>
      </c>
      <c r="AL36" s="1120"/>
      <c r="AM36" s="1120"/>
      <c r="AN36" s="1121"/>
      <c r="AO36" s="312">
        <v>12808</v>
      </c>
      <c r="AP36" s="312">
        <v>756</v>
      </c>
      <c r="AQ36" s="313">
        <v>2951</v>
      </c>
      <c r="AR36" s="314">
        <v>-74.400000000000006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9" t="s">
        <v>507</v>
      </c>
      <c r="AL37" s="1120"/>
      <c r="AM37" s="1120"/>
      <c r="AN37" s="1121"/>
      <c r="AO37" s="312">
        <v>83015</v>
      </c>
      <c r="AP37" s="312">
        <v>4899</v>
      </c>
      <c r="AQ37" s="313">
        <v>682</v>
      </c>
      <c r="AR37" s="314">
        <v>618.29999999999995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2" t="s">
        <v>508</v>
      </c>
      <c r="AL38" s="1123"/>
      <c r="AM38" s="1123"/>
      <c r="AN38" s="1124"/>
      <c r="AO38" s="315">
        <v>197</v>
      </c>
      <c r="AP38" s="315">
        <v>12</v>
      </c>
      <c r="AQ38" s="316">
        <v>2</v>
      </c>
      <c r="AR38" s="304">
        <v>500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2" t="s">
        <v>509</v>
      </c>
      <c r="AL39" s="1123"/>
      <c r="AM39" s="1123"/>
      <c r="AN39" s="1124"/>
      <c r="AO39" s="312">
        <v>-22737</v>
      </c>
      <c r="AP39" s="312">
        <v>-1342</v>
      </c>
      <c r="AQ39" s="313">
        <v>-2058</v>
      </c>
      <c r="AR39" s="314">
        <v>-34.799999999999997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9" t="s">
        <v>510</v>
      </c>
      <c r="AL40" s="1120"/>
      <c r="AM40" s="1120"/>
      <c r="AN40" s="1121"/>
      <c r="AO40" s="312">
        <v>-644817</v>
      </c>
      <c r="AP40" s="312">
        <v>-38056</v>
      </c>
      <c r="AQ40" s="313">
        <v>-53145</v>
      </c>
      <c r="AR40" s="314">
        <v>-28.4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5" t="s">
        <v>288</v>
      </c>
      <c r="AL41" s="1126"/>
      <c r="AM41" s="1126"/>
      <c r="AN41" s="1127"/>
      <c r="AO41" s="312">
        <v>454673</v>
      </c>
      <c r="AP41" s="312">
        <v>26834</v>
      </c>
      <c r="AQ41" s="313">
        <v>24606</v>
      </c>
      <c r="AR41" s="314">
        <v>9.1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2" t="s">
        <v>480</v>
      </c>
      <c r="AN49" s="1114" t="s">
        <v>513</v>
      </c>
      <c r="AO49" s="1115"/>
      <c r="AP49" s="1115"/>
      <c r="AQ49" s="1115"/>
      <c r="AR49" s="1116"/>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3"/>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789237</v>
      </c>
      <c r="AN51" s="334">
        <v>45450</v>
      </c>
      <c r="AO51" s="335">
        <v>-44.8</v>
      </c>
      <c r="AP51" s="336">
        <v>83103</v>
      </c>
      <c r="AQ51" s="337">
        <v>-13.8</v>
      </c>
      <c r="AR51" s="338">
        <v>-31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272486</v>
      </c>
      <c r="AN52" s="342">
        <v>15692</v>
      </c>
      <c r="AO52" s="343">
        <v>16.600000000000001</v>
      </c>
      <c r="AP52" s="344">
        <v>41378</v>
      </c>
      <c r="AQ52" s="345">
        <v>3.7</v>
      </c>
      <c r="AR52" s="346">
        <v>12.9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1915288</v>
      </c>
      <c r="AN53" s="334">
        <v>111218</v>
      </c>
      <c r="AO53" s="335">
        <v>144.69999999999999</v>
      </c>
      <c r="AP53" s="336">
        <v>84459</v>
      </c>
      <c r="AQ53" s="337">
        <v>1.6</v>
      </c>
      <c r="AR53" s="338">
        <v>143.1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526481</v>
      </c>
      <c r="AN54" s="342">
        <v>30572</v>
      </c>
      <c r="AO54" s="343">
        <v>94.8</v>
      </c>
      <c r="AP54" s="344">
        <v>47314</v>
      </c>
      <c r="AQ54" s="345">
        <v>14.3</v>
      </c>
      <c r="AR54" s="346">
        <v>80.5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794494</v>
      </c>
      <c r="AN55" s="334">
        <v>46483</v>
      </c>
      <c r="AO55" s="335">
        <v>-58.2</v>
      </c>
      <c r="AP55" s="336">
        <v>74568</v>
      </c>
      <c r="AQ55" s="337">
        <v>-11.7</v>
      </c>
      <c r="AR55" s="338">
        <v>-46.5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240783</v>
      </c>
      <c r="AN56" s="342">
        <v>14087</v>
      </c>
      <c r="AO56" s="343">
        <v>-53.9</v>
      </c>
      <c r="AP56" s="344">
        <v>42558</v>
      </c>
      <c r="AQ56" s="345">
        <v>-10.1</v>
      </c>
      <c r="AR56" s="346">
        <v>-43.8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992207</v>
      </c>
      <c r="AN57" s="334">
        <v>58503</v>
      </c>
      <c r="AO57" s="335">
        <v>25.9</v>
      </c>
      <c r="AP57" s="336">
        <v>73693</v>
      </c>
      <c r="AQ57" s="337">
        <v>-1.2</v>
      </c>
      <c r="AR57" s="338">
        <v>27.1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497213</v>
      </c>
      <c r="AN58" s="342">
        <v>29317</v>
      </c>
      <c r="AO58" s="343">
        <v>108.1</v>
      </c>
      <c r="AP58" s="344">
        <v>44203</v>
      </c>
      <c r="AQ58" s="345">
        <v>3.9</v>
      </c>
      <c r="AR58" s="346">
        <v>104.2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823395</v>
      </c>
      <c r="AN59" s="334">
        <v>48595</v>
      </c>
      <c r="AO59" s="335">
        <v>-16.899999999999999</v>
      </c>
      <c r="AP59" s="336">
        <v>79401</v>
      </c>
      <c r="AQ59" s="337">
        <v>7.7</v>
      </c>
      <c r="AR59" s="338">
        <v>-24.6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453948</v>
      </c>
      <c r="AN60" s="342">
        <v>26791</v>
      </c>
      <c r="AO60" s="343">
        <v>-8.6</v>
      </c>
      <c r="AP60" s="344">
        <v>49347</v>
      </c>
      <c r="AQ60" s="345">
        <v>11.6</v>
      </c>
      <c r="AR60" s="346">
        <v>-20.2</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1062924</v>
      </c>
      <c r="AN61" s="349">
        <v>62050</v>
      </c>
      <c r="AO61" s="350">
        <v>10.1</v>
      </c>
      <c r="AP61" s="351">
        <v>79045</v>
      </c>
      <c r="AQ61" s="352">
        <v>-3.5</v>
      </c>
      <c r="AR61" s="338">
        <v>13.6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398182</v>
      </c>
      <c r="AN62" s="342">
        <v>23292</v>
      </c>
      <c r="AO62" s="343">
        <v>31.4</v>
      </c>
      <c r="AP62" s="344">
        <v>44960</v>
      </c>
      <c r="AQ62" s="345">
        <v>4.7</v>
      </c>
      <c r="AR62" s="346">
        <v>26.7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HlVLt4zrQOm02H0L3BoShKvd4DLzlRRGBAOectg4zE6hAdWfMJwT56PCoH75KSoVp5KSTJAj/2F+D5yQibc4Kg==" saltValue="zt5kf0Ro758geE6unSiu1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J81" zoomScale="80" zoomScaleNormal="80" zoomScaleSheetLayoutView="55" workbookViewId="0">
      <selection activeCell="G61" sqref="G61"/>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0" spans="125:125" ht="13.5" hidden="1" customHeight="1" x14ac:dyDescent="0.2"/>
    <row r="121" spans="125:125" ht="13.5" hidden="1" customHeight="1" x14ac:dyDescent="0.2">
      <c r="DU121" s="259"/>
    </row>
  </sheetData>
  <sheetProtection algorithmName="SHA-512" hashValue="l5OIaE23KtJjKIWh6vhCdhHS5wAZY1IlDx8N2YiakCJMV4c+y7Q3yeGIcBYv9cVhNiNx8FAAZJhec6ggWi6SWw==" saltValue="5ybBBSXE0ixPfaYGI0AjhQ==" spinCount="100000" sheet="1" objects="1" scenarios="1"/>
  <dataConsolidate/>
  <phoneticPr fontId="2"/>
  <printOptions horizontalCentered="1" verticalCentered="1"/>
  <pageMargins left="0" right="0" top="0.19685039370078741" bottom="0" header="0.39370078740157483" footer="0"/>
  <pageSetup paperSize="9" scale="41"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2" zoomScaleNormal="100" zoomScaleSheetLayoutView="55" workbookViewId="0">
      <selection activeCell="G61" sqref="G61"/>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DjP2cYWdV5gSDc3IalXpGclDhMSs3OpeHw9mCj/rhZGUKYuf+JC11J1Y1RxTbhvZ0wJg0n1hmjupppMaEwNI4w==" saltValue="Nf32Y/8v29+uVaHkJl6DIA==" spinCount="100000" sheet="1" objects="1" scenarios="1"/>
  <dataConsolidate/>
  <phoneticPr fontId="2"/>
  <printOptions horizontalCentered="1" verticalCentered="1"/>
  <pageMargins left="0" right="0" top="0.19685039370078741" bottom="0" header="0.39370078740157483" footer="0"/>
  <pageSetup paperSize="9" scale="41"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70" zoomScaleNormal="70" zoomScaleSheetLayoutView="100" workbookViewId="0">
      <selection activeCell="G61" sqref="G6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8" t="s">
        <v>3</v>
      </c>
      <c r="D47" s="1138"/>
      <c r="E47" s="1139"/>
      <c r="F47" s="11">
        <v>17.84</v>
      </c>
      <c r="G47" s="12">
        <v>21.85</v>
      </c>
      <c r="H47" s="12">
        <v>23.34</v>
      </c>
      <c r="I47" s="12">
        <v>21.51</v>
      </c>
      <c r="J47" s="13">
        <v>16.600000000000001</v>
      </c>
    </row>
    <row r="48" spans="2:10" ht="57.75" customHeight="1" x14ac:dyDescent="0.2">
      <c r="B48" s="14"/>
      <c r="C48" s="1140" t="s">
        <v>4</v>
      </c>
      <c r="D48" s="1140"/>
      <c r="E48" s="1141"/>
      <c r="F48" s="15">
        <v>12.06</v>
      </c>
      <c r="G48" s="16">
        <v>6.11</v>
      </c>
      <c r="H48" s="16">
        <v>8.34</v>
      </c>
      <c r="I48" s="16">
        <v>4.46</v>
      </c>
      <c r="J48" s="17">
        <v>3.47</v>
      </c>
    </row>
    <row r="49" spans="2:10" ht="57.75" customHeight="1" thickBot="1" x14ac:dyDescent="0.25">
      <c r="B49" s="18"/>
      <c r="C49" s="1142" t="s">
        <v>5</v>
      </c>
      <c r="D49" s="1142"/>
      <c r="E49" s="1143"/>
      <c r="F49" s="19">
        <v>10.039999999999999</v>
      </c>
      <c r="G49" s="20" t="s">
        <v>532</v>
      </c>
      <c r="H49" s="20">
        <v>3.88</v>
      </c>
      <c r="I49" s="20" t="s">
        <v>533</v>
      </c>
      <c r="J49" s="21" t="s">
        <v>534</v>
      </c>
    </row>
    <row r="50" spans="2:10" ht="13.2" x14ac:dyDescent="0.2"/>
  </sheetData>
  <sheetProtection algorithmName="SHA-512" hashValue="DbmAz3/hGY2shKlR+Ivzv477rjtTgdVwwcstVaCIE6jgmIHRnj2NphrlKs1TRRJt6DttQ0xOK19YTDaAMwvRXw==" saltValue="4+rTR2DehtEiiV/6WrW3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2025-03-13T02:31:47Z</cp:lastPrinted>
  <dcterms:created xsi:type="dcterms:W3CDTF">2025-02-19T01:01:44Z</dcterms:created>
  <dcterms:modified xsi:type="dcterms:W3CDTF">2025-09-26T00:30:08Z</dcterms:modified>
  <cp:category/>
</cp:coreProperties>
</file>