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11.34\04shisetsu\Ｂ庁舎管理\光熱水費関係\◆【特高圧】電力契約\R7年度\01_入札実施・公告\"/>
    </mc:Choice>
  </mc:AlternateContent>
  <bookViews>
    <workbookView xWindow="0" yWindow="0" windowWidth="23040" windowHeight="9096"/>
  </bookViews>
  <sheets>
    <sheet name="内訳計算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F25" i="1"/>
  <c r="E25" i="1"/>
  <c r="P20" i="1" l="1"/>
  <c r="O20" i="1"/>
  <c r="N20" i="1"/>
  <c r="M20" i="1"/>
  <c r="L20" i="1"/>
  <c r="K20" i="1"/>
  <c r="J20" i="1"/>
  <c r="I20" i="1"/>
  <c r="H20" i="1"/>
  <c r="G20" i="1"/>
  <c r="F20" i="1"/>
  <c r="E20" i="1"/>
  <c r="E26" i="1" s="1"/>
  <c r="E28" i="1" s="1"/>
  <c r="E30" i="1" s="1"/>
  <c r="P14" i="1"/>
  <c r="P16" i="1" s="1"/>
  <c r="O14" i="1"/>
  <c r="O16" i="1" s="1"/>
  <c r="N14" i="1"/>
  <c r="N16" i="1" s="1"/>
  <c r="M14" i="1"/>
  <c r="M16" i="1" s="1"/>
  <c r="L14" i="1"/>
  <c r="L16" i="1" s="1"/>
  <c r="K14" i="1"/>
  <c r="K16" i="1" s="1"/>
  <c r="J14" i="1"/>
  <c r="J16" i="1" s="1"/>
  <c r="I14" i="1"/>
  <c r="I16" i="1" s="1"/>
  <c r="H14" i="1"/>
  <c r="H16" i="1" s="1"/>
  <c r="G14" i="1"/>
  <c r="G16" i="1" s="1"/>
  <c r="F14" i="1"/>
  <c r="F16" i="1" s="1"/>
  <c r="E14" i="1"/>
  <c r="E16" i="1" s="1"/>
  <c r="P9" i="1"/>
  <c r="P11" i="1" s="1"/>
  <c r="O9" i="1"/>
  <c r="O11" i="1" s="1"/>
  <c r="N9" i="1"/>
  <c r="N11" i="1" s="1"/>
  <c r="M9" i="1"/>
  <c r="M11" i="1" s="1"/>
  <c r="L9" i="1"/>
  <c r="L11" i="1" s="1"/>
  <c r="K9" i="1"/>
  <c r="K11" i="1" s="1"/>
  <c r="J9" i="1"/>
  <c r="J11" i="1" s="1"/>
  <c r="I9" i="1"/>
  <c r="I11" i="1" s="1"/>
  <c r="H9" i="1"/>
  <c r="H11" i="1" s="1"/>
  <c r="G9" i="1"/>
  <c r="G11" i="1" s="1"/>
  <c r="G17" i="1" s="1"/>
  <c r="F9" i="1"/>
  <c r="F11" i="1" s="1"/>
  <c r="E9" i="1"/>
  <c r="E11" i="1" s="1"/>
  <c r="P17" i="1" l="1"/>
  <c r="O17" i="1"/>
  <c r="L17" i="1"/>
  <c r="H17" i="1"/>
  <c r="F17" i="1"/>
  <c r="E17" i="1"/>
  <c r="K22" i="1"/>
  <c r="K24" i="1" s="1"/>
  <c r="K25" i="1"/>
  <c r="K26" i="1" s="1"/>
  <c r="K28" i="1" s="1"/>
  <c r="K30" i="1" s="1"/>
  <c r="H22" i="1"/>
  <c r="H24" i="1" s="1"/>
  <c r="H25" i="1"/>
  <c r="H26" i="1" s="1"/>
  <c r="H28" i="1" s="1"/>
  <c r="H30" i="1" s="1"/>
  <c r="L22" i="1"/>
  <c r="L24" i="1" s="1"/>
  <c r="L25" i="1"/>
  <c r="L26" i="1" s="1"/>
  <c r="L28" i="1" s="1"/>
  <c r="L30" i="1" s="1"/>
  <c r="P22" i="1"/>
  <c r="P24" i="1" s="1"/>
  <c r="P25" i="1"/>
  <c r="P26" i="1" s="1"/>
  <c r="P28" i="1" s="1"/>
  <c r="P30" i="1" s="1"/>
  <c r="O22" i="1"/>
  <c r="O24" i="1" s="1"/>
  <c r="O25" i="1"/>
  <c r="O26" i="1" s="1"/>
  <c r="O28" i="1" s="1"/>
  <c r="O30" i="1" s="1"/>
  <c r="E22" i="1"/>
  <c r="E24" i="1" s="1"/>
  <c r="I22" i="1"/>
  <c r="I24" i="1" s="1"/>
  <c r="I25" i="1"/>
  <c r="I26" i="1" s="1"/>
  <c r="I28" i="1" s="1"/>
  <c r="I30" i="1" s="1"/>
  <c r="M22" i="1"/>
  <c r="M24" i="1" s="1"/>
  <c r="M25" i="1"/>
  <c r="M26" i="1" s="1"/>
  <c r="M28" i="1" s="1"/>
  <c r="M30" i="1" s="1"/>
  <c r="G22" i="1"/>
  <c r="G24" i="1" s="1"/>
  <c r="G25" i="1"/>
  <c r="G26" i="1" s="1"/>
  <c r="G28" i="1" s="1"/>
  <c r="G30" i="1" s="1"/>
  <c r="F22" i="1"/>
  <c r="F24" i="1" s="1"/>
  <c r="F26" i="1"/>
  <c r="F28" i="1" s="1"/>
  <c r="F30" i="1" s="1"/>
  <c r="J22" i="1"/>
  <c r="J24" i="1" s="1"/>
  <c r="J26" i="1"/>
  <c r="J28" i="1" s="1"/>
  <c r="J30" i="1" s="1"/>
  <c r="N22" i="1"/>
  <c r="N24" i="1" s="1"/>
  <c r="N25" i="1"/>
  <c r="N26" i="1" s="1"/>
  <c r="N28" i="1" s="1"/>
  <c r="N30" i="1" s="1"/>
  <c r="I17" i="1"/>
  <c r="K17" i="1"/>
  <c r="M17" i="1"/>
  <c r="J17" i="1"/>
  <c r="N17" i="1"/>
  <c r="E32" i="1" l="1"/>
  <c r="O32" i="1"/>
  <c r="J32" i="1"/>
  <c r="G32" i="1"/>
  <c r="I32" i="1"/>
  <c r="L32" i="1"/>
  <c r="Q26" i="1"/>
  <c r="K32" i="1"/>
  <c r="N32" i="1"/>
  <c r="F32" i="1"/>
  <c r="M32" i="1"/>
  <c r="Q25" i="1"/>
  <c r="P32" i="1"/>
  <c r="H32" i="1"/>
  <c r="P34" i="1" l="1"/>
  <c r="P35" i="1" s="1"/>
  <c r="Q19" i="1"/>
  <c r="Q18" i="1"/>
  <c r="Q20" i="1"/>
</calcChain>
</file>

<file path=xl/sharedStrings.xml><?xml version="1.0" encoding="utf-8"?>
<sst xmlns="http://schemas.openxmlformats.org/spreadsheetml/2006/main" count="102" uniqueCount="94">
  <si>
    <t>基本料金</t>
    <rPh sb="0" eb="2">
      <t>キホン</t>
    </rPh>
    <rPh sb="2" eb="4">
      <t>リョウキン</t>
    </rPh>
    <phoneticPr fontId="3"/>
  </si>
  <si>
    <t>契約電力（kW）</t>
    <rPh sb="0" eb="2">
      <t>ケイヤク</t>
    </rPh>
    <rPh sb="2" eb="4">
      <t>デンリョク</t>
    </rPh>
    <phoneticPr fontId="3"/>
  </si>
  <si>
    <t>基本料金（円）</t>
    <rPh sb="0" eb="2">
      <t>キホン</t>
    </rPh>
    <rPh sb="2" eb="4">
      <t>リョウキン</t>
    </rPh>
    <rPh sb="5" eb="6">
      <t>エン</t>
    </rPh>
    <phoneticPr fontId="3"/>
  </si>
  <si>
    <t>ア</t>
    <phoneticPr fontId="3"/>
  </si>
  <si>
    <t>イ</t>
    <phoneticPr fontId="3"/>
  </si>
  <si>
    <t>ウ</t>
    <phoneticPr fontId="3"/>
  </si>
  <si>
    <t>エ</t>
    <phoneticPr fontId="3"/>
  </si>
  <si>
    <t>電力量料金</t>
    <rPh sb="0" eb="3">
      <t>デンリョクリョウ</t>
    </rPh>
    <rPh sb="3" eb="5">
      <t>リョウキン</t>
    </rPh>
    <phoneticPr fontId="3"/>
  </si>
  <si>
    <t>オ</t>
    <phoneticPr fontId="3"/>
  </si>
  <si>
    <t>カ</t>
    <phoneticPr fontId="3"/>
  </si>
  <si>
    <t>キ</t>
    <phoneticPr fontId="3"/>
  </si>
  <si>
    <t>ク</t>
    <phoneticPr fontId="3"/>
  </si>
  <si>
    <t>常時電力</t>
    <rPh sb="0" eb="2">
      <t>ジョウジ</t>
    </rPh>
    <rPh sb="2" eb="4">
      <t>デンリョク</t>
    </rPh>
    <phoneticPr fontId="3"/>
  </si>
  <si>
    <t>予備電源</t>
    <rPh sb="0" eb="2">
      <t>ヨビ</t>
    </rPh>
    <rPh sb="2" eb="4">
      <t>デンゲン</t>
    </rPh>
    <phoneticPr fontId="3"/>
  </si>
  <si>
    <t>ケ</t>
    <phoneticPr fontId="3"/>
  </si>
  <si>
    <t>割引後料金（円）</t>
    <rPh sb="0" eb="3">
      <t>ワリビキゴ</t>
    </rPh>
    <rPh sb="3" eb="5">
      <t>リョウキン</t>
    </rPh>
    <rPh sb="6" eb="7">
      <t>エン</t>
    </rPh>
    <phoneticPr fontId="3"/>
  </si>
  <si>
    <t>コ</t>
    <phoneticPr fontId="3"/>
  </si>
  <si>
    <t>サ</t>
    <phoneticPr fontId="3"/>
  </si>
  <si>
    <t>シ</t>
    <phoneticPr fontId="3"/>
  </si>
  <si>
    <t>ス</t>
    <phoneticPr fontId="3"/>
  </si>
  <si>
    <t>セ</t>
    <phoneticPr fontId="3"/>
  </si>
  <si>
    <t>ソ</t>
    <phoneticPr fontId="3"/>
  </si>
  <si>
    <t>タ</t>
    <phoneticPr fontId="3"/>
  </si>
  <si>
    <t>チ</t>
    <phoneticPr fontId="3"/>
  </si>
  <si>
    <t>ツ</t>
    <phoneticPr fontId="3"/>
  </si>
  <si>
    <t>昼間使用予定電力量（kWh）</t>
    <rPh sb="0" eb="2">
      <t>チュウカン</t>
    </rPh>
    <rPh sb="2" eb="4">
      <t>シヨウ</t>
    </rPh>
    <rPh sb="4" eb="6">
      <t>ヨテイ</t>
    </rPh>
    <rPh sb="6" eb="9">
      <t>デンリョクリョウ</t>
    </rPh>
    <phoneticPr fontId="3"/>
  </si>
  <si>
    <t>夜間使用予定電力量（kWh）</t>
    <rPh sb="0" eb="2">
      <t>ヤカン</t>
    </rPh>
    <rPh sb="2" eb="4">
      <t>シヨウ</t>
    </rPh>
    <rPh sb="4" eb="6">
      <t>ヨテイ</t>
    </rPh>
    <rPh sb="6" eb="9">
      <t>デンリョクリョウ</t>
    </rPh>
    <phoneticPr fontId="3"/>
  </si>
  <si>
    <t>使用予定電力量（kWh）</t>
    <rPh sb="0" eb="2">
      <t>シヨウ</t>
    </rPh>
    <rPh sb="2" eb="4">
      <t>ヨテイ</t>
    </rPh>
    <rPh sb="4" eb="7">
      <t>デンリョクリョウ</t>
    </rPh>
    <phoneticPr fontId="3"/>
  </si>
  <si>
    <t>基本料金単価（円／kW）</t>
    <rPh sb="0" eb="2">
      <t>キホン</t>
    </rPh>
    <rPh sb="2" eb="4">
      <t>リョウキン</t>
    </rPh>
    <rPh sb="4" eb="6">
      <t>タンカ</t>
    </rPh>
    <rPh sb="7" eb="8">
      <t>エン</t>
    </rPh>
    <phoneticPr fontId="3"/>
  </si>
  <si>
    <t>基本料金単価（円／kW）</t>
    <rPh sb="0" eb="4">
      <t>キホンリョウキン</t>
    </rPh>
    <rPh sb="4" eb="6">
      <t>タンカ</t>
    </rPh>
    <rPh sb="7" eb="8">
      <t>エン</t>
    </rPh>
    <phoneticPr fontId="3"/>
  </si>
  <si>
    <t>電力量料金単価（円／kWh）</t>
    <rPh sb="0" eb="3">
      <t>デンリョクリョウ</t>
    </rPh>
    <rPh sb="3" eb="5">
      <t>リョウキン</t>
    </rPh>
    <rPh sb="5" eb="7">
      <t>タンカ</t>
    </rPh>
    <rPh sb="8" eb="9">
      <t>エン</t>
    </rPh>
    <phoneticPr fontId="3"/>
  </si>
  <si>
    <t>電力量料金（円）</t>
    <rPh sb="0" eb="3">
      <t>デンリョクリョウ</t>
    </rPh>
    <rPh sb="3" eb="5">
      <t>リョウキン</t>
    </rPh>
    <rPh sb="6" eb="7">
      <t>エン</t>
    </rPh>
    <phoneticPr fontId="3"/>
  </si>
  <si>
    <t>○○割引（円）</t>
    <rPh sb="2" eb="4">
      <t>ワリビキ</t>
    </rPh>
    <rPh sb="5" eb="6">
      <t>エン</t>
    </rPh>
    <phoneticPr fontId="3"/>
  </si>
  <si>
    <t>月別料金見込額（円）</t>
    <rPh sb="0" eb="2">
      <t>ツキベツ</t>
    </rPh>
    <rPh sb="2" eb="4">
      <t>リョウキン</t>
    </rPh>
    <rPh sb="4" eb="6">
      <t>ミコ</t>
    </rPh>
    <rPh sb="6" eb="7">
      <t>ガク</t>
    </rPh>
    <rPh sb="8" eb="9">
      <t>エン</t>
    </rPh>
    <phoneticPr fontId="3"/>
  </si>
  <si>
    <t>●各料金の「○○割引」は該当がある場合、入力してください。</t>
    <rPh sb="1" eb="2">
      <t>カク</t>
    </rPh>
    <rPh sb="2" eb="4">
      <t>リョウキン</t>
    </rPh>
    <rPh sb="8" eb="10">
      <t>ワリビキ</t>
    </rPh>
    <phoneticPr fontId="1"/>
  </si>
  <si>
    <t>●自動計算された各項目の金額に誤りがないか、必ず検算してください。</t>
    <rPh sb="1" eb="3">
      <t>ジドウ</t>
    </rPh>
    <rPh sb="3" eb="5">
      <t>ケイサン</t>
    </rPh>
    <rPh sb="8" eb="11">
      <t>カクコウモク</t>
    </rPh>
    <rPh sb="12" eb="14">
      <t>キンガク</t>
    </rPh>
    <rPh sb="15" eb="16">
      <t>アヤマ</t>
    </rPh>
    <rPh sb="22" eb="23">
      <t>カナラ</t>
    </rPh>
    <rPh sb="24" eb="26">
      <t>ケンザン</t>
    </rPh>
    <phoneticPr fontId="1"/>
  </si>
  <si>
    <t>割引後基本料金計（円）</t>
    <rPh sb="0" eb="2">
      <t>ワリビキ</t>
    </rPh>
    <rPh sb="2" eb="3">
      <t>ゴ</t>
    </rPh>
    <rPh sb="3" eb="5">
      <t>キホン</t>
    </rPh>
    <rPh sb="5" eb="7">
      <t>リョウキン</t>
    </rPh>
    <rPh sb="7" eb="8">
      <t>ケイ</t>
    </rPh>
    <rPh sb="9" eb="10">
      <t>エン</t>
    </rPh>
    <phoneticPr fontId="3"/>
  </si>
  <si>
    <t>＝ウ－エ</t>
    <phoneticPr fontId="3"/>
  </si>
  <si>
    <t>＝ア×イ×85％(力率調整割合)</t>
    <phoneticPr fontId="3"/>
  </si>
  <si>
    <t>＝カ×キ</t>
    <phoneticPr fontId="3"/>
  </si>
  <si>
    <t>＝オ＋コ</t>
    <phoneticPr fontId="3"/>
  </si>
  <si>
    <t>＝タ－チ</t>
    <phoneticPr fontId="3"/>
  </si>
  <si>
    <t>＝セ×ソ</t>
    <phoneticPr fontId="3"/>
  </si>
  <si>
    <t>※予備電源の契約電力は、常時電力と供給電圧が異なるため計量損失率（3％）を含みます。</t>
    <rPh sb="1" eb="3">
      <t>ヨビ</t>
    </rPh>
    <rPh sb="3" eb="5">
      <t>デンゲン</t>
    </rPh>
    <phoneticPr fontId="3"/>
  </si>
  <si>
    <t>供給年月</t>
    <rPh sb="0" eb="2">
      <t>キョウキュウ</t>
    </rPh>
    <rPh sb="2" eb="4">
      <t>ネンゲツ</t>
    </rPh>
    <phoneticPr fontId="3"/>
  </si>
  <si>
    <t>入札書記入額（円）</t>
    <rPh sb="0" eb="3">
      <t>ニュウサツショ</t>
    </rPh>
    <rPh sb="3" eb="5">
      <t>キニュウ</t>
    </rPh>
    <rPh sb="5" eb="6">
      <t>ガク</t>
    </rPh>
    <rPh sb="7" eb="8">
      <t>エン</t>
    </rPh>
    <phoneticPr fontId="3"/>
  </si>
  <si>
    <t>※月別料金見込額の合計</t>
    <rPh sb="0" eb="2">
      <t>ツキベツ</t>
    </rPh>
    <rPh sb="2" eb="4">
      <t>リョウキン</t>
    </rPh>
    <rPh sb="4" eb="6">
      <t>ミコ</t>
    </rPh>
    <rPh sb="6" eb="7">
      <t>ガク</t>
    </rPh>
    <rPh sb="8" eb="10">
      <t>ゴウケイ</t>
    </rPh>
    <phoneticPr fontId="3"/>
  </si>
  <si>
    <t>内訳計算書</t>
    <rPh sb="0" eb="5">
      <t>ウチワケケイサンショ</t>
    </rPh>
    <phoneticPr fontId="3"/>
  </si>
  <si>
    <t>商号または名称</t>
    <rPh sb="0" eb="2">
      <t>ショウゴウ</t>
    </rPh>
    <rPh sb="5" eb="7">
      <t>メイショウ</t>
    </rPh>
    <phoneticPr fontId="3"/>
  </si>
  <si>
    <t>対象施設</t>
    <rPh sb="0" eb="2">
      <t>タイショウ</t>
    </rPh>
    <rPh sb="2" eb="4">
      <t>シセツ</t>
    </rPh>
    <phoneticPr fontId="3"/>
  </si>
  <si>
    <t>福島県庁舎</t>
    <rPh sb="0" eb="3">
      <t>フクシマケン</t>
    </rPh>
    <rPh sb="3" eb="5">
      <t>チョウシャ</t>
    </rPh>
    <phoneticPr fontId="3"/>
  </si>
  <si>
    <t>割引後電力量料金（円）</t>
    <rPh sb="0" eb="3">
      <t>ワリビキゴ</t>
    </rPh>
    <rPh sb="3" eb="6">
      <t>デンリョクリョウ</t>
    </rPh>
    <rPh sb="6" eb="8">
      <t>リョウキン</t>
    </rPh>
    <rPh sb="9" eb="10">
      <t>エン</t>
    </rPh>
    <phoneticPr fontId="3"/>
  </si>
  <si>
    <t>総計（円）</t>
    <rPh sb="0" eb="2">
      <t>ソウケイ</t>
    </rPh>
    <rPh sb="3" eb="4">
      <t>エン</t>
    </rPh>
    <phoneticPr fontId="3"/>
  </si>
  <si>
    <t>●各料金の単価には、燃料費等調整及び再生可能エネルギー発電促進賦課金の額を含みません。</t>
    <rPh sb="1" eb="4">
      <t>カクリョウキン</t>
    </rPh>
    <rPh sb="5" eb="7">
      <t>タンカ</t>
    </rPh>
    <rPh sb="10" eb="13">
      <t>ネンリョウヒ</t>
    </rPh>
    <rPh sb="13" eb="14">
      <t>トウ</t>
    </rPh>
    <rPh sb="14" eb="16">
      <t>チョウセイ</t>
    </rPh>
    <rPh sb="16" eb="17">
      <t>オヨ</t>
    </rPh>
    <rPh sb="18" eb="20">
      <t>サイセイ</t>
    </rPh>
    <rPh sb="20" eb="22">
      <t>カノウ</t>
    </rPh>
    <rPh sb="27" eb="29">
      <t>ハツデン</t>
    </rPh>
    <rPh sb="29" eb="31">
      <t>ソクシン</t>
    </rPh>
    <rPh sb="31" eb="34">
      <t>フカキン</t>
    </rPh>
    <rPh sb="35" eb="36">
      <t>ガク</t>
    </rPh>
    <rPh sb="37" eb="38">
      <t>フク</t>
    </rPh>
    <phoneticPr fontId="1"/>
  </si>
  <si>
    <t>合計</t>
    <rPh sb="0" eb="2">
      <t>ゴウケイ</t>
    </rPh>
    <phoneticPr fontId="3"/>
  </si>
  <si>
    <t>＝シ＋ス</t>
    <phoneticPr fontId="3"/>
  </si>
  <si>
    <t>環境価値料金</t>
    <rPh sb="0" eb="2">
      <t>カンキョウ</t>
    </rPh>
    <rPh sb="2" eb="4">
      <t>カチ</t>
    </rPh>
    <rPh sb="4" eb="6">
      <t>リョウキン</t>
    </rPh>
    <phoneticPr fontId="3"/>
  </si>
  <si>
    <t>環境価値料金単価（円／kWh）</t>
    <rPh sb="0" eb="2">
      <t>カンキョウ</t>
    </rPh>
    <rPh sb="2" eb="4">
      <t>カチ</t>
    </rPh>
    <rPh sb="4" eb="6">
      <t>リョウキン</t>
    </rPh>
    <rPh sb="6" eb="8">
      <t>タンカ</t>
    </rPh>
    <rPh sb="9" eb="10">
      <t>エン</t>
    </rPh>
    <phoneticPr fontId="3"/>
  </si>
  <si>
    <t>環境価値料金（円）</t>
    <rPh sb="0" eb="2">
      <t>カンキョウ</t>
    </rPh>
    <rPh sb="2" eb="4">
      <t>カチ</t>
    </rPh>
    <rPh sb="4" eb="6">
      <t>リョウキン</t>
    </rPh>
    <rPh sb="7" eb="8">
      <t>エン</t>
    </rPh>
    <phoneticPr fontId="3"/>
  </si>
  <si>
    <t>割引後環境価値料金（円）</t>
    <rPh sb="0" eb="3">
      <t>ワリビキゴ</t>
    </rPh>
    <rPh sb="3" eb="5">
      <t>カンキョウ</t>
    </rPh>
    <rPh sb="5" eb="7">
      <t>カチ</t>
    </rPh>
    <rPh sb="7" eb="9">
      <t>リョウキン</t>
    </rPh>
    <rPh sb="10" eb="11">
      <t>エン</t>
    </rPh>
    <phoneticPr fontId="3"/>
  </si>
  <si>
    <t>環境価値対象使用予定電力量（kWh）</t>
    <rPh sb="0" eb="2">
      <t>カンキョウ</t>
    </rPh>
    <rPh sb="2" eb="4">
      <t>カチ</t>
    </rPh>
    <rPh sb="4" eb="6">
      <t>タイショウ</t>
    </rPh>
    <rPh sb="6" eb="8">
      <t>シヨウ</t>
    </rPh>
    <rPh sb="8" eb="10">
      <t>ヨテイ</t>
    </rPh>
    <rPh sb="10" eb="13">
      <t>デンリョクリョウ</t>
    </rPh>
    <phoneticPr fontId="3"/>
  </si>
  <si>
    <t>●内訳計算書に入力された単価（割引料金を含む）を基に算出した合計（税込）＝基本料金の計＋電力量料金の計＋環境価値料金の計で、電気需給契約を締結します。必ず正確な単価を入力してください。</t>
    <rPh sb="1" eb="3">
      <t>ウチワケ</t>
    </rPh>
    <rPh sb="3" eb="6">
      <t>ケイサンショ</t>
    </rPh>
    <rPh sb="7" eb="9">
      <t>ニュウリョク</t>
    </rPh>
    <rPh sb="12" eb="14">
      <t>タンカ</t>
    </rPh>
    <rPh sb="15" eb="17">
      <t>ワリビキ</t>
    </rPh>
    <rPh sb="17" eb="19">
      <t>リョウキン</t>
    </rPh>
    <rPh sb="20" eb="21">
      <t>フク</t>
    </rPh>
    <rPh sb="24" eb="25">
      <t>モト</t>
    </rPh>
    <rPh sb="26" eb="28">
      <t>サンシュツ</t>
    </rPh>
    <rPh sb="30" eb="32">
      <t>ゴウケイ</t>
    </rPh>
    <rPh sb="33" eb="35">
      <t>ゼイコミ</t>
    </rPh>
    <rPh sb="37" eb="39">
      <t>キホン</t>
    </rPh>
    <rPh sb="39" eb="41">
      <t>リョウキン</t>
    </rPh>
    <rPh sb="42" eb="43">
      <t>ケイ</t>
    </rPh>
    <rPh sb="44" eb="49">
      <t>デンリョクリョウリョウキン</t>
    </rPh>
    <rPh sb="50" eb="51">
      <t>ケイ</t>
    </rPh>
    <rPh sb="52" eb="54">
      <t>カンキョウ</t>
    </rPh>
    <rPh sb="54" eb="56">
      <t>カチ</t>
    </rPh>
    <rPh sb="56" eb="58">
      <t>リョウキン</t>
    </rPh>
    <rPh sb="59" eb="60">
      <t>ケイ</t>
    </rPh>
    <rPh sb="62" eb="64">
      <t>デンキ</t>
    </rPh>
    <rPh sb="64" eb="66">
      <t>ジュキュウ</t>
    </rPh>
    <rPh sb="66" eb="68">
      <t>ケイヤク</t>
    </rPh>
    <rPh sb="69" eb="71">
      <t>テイケツ</t>
    </rPh>
    <rPh sb="75" eb="76">
      <t>カナラ</t>
    </rPh>
    <rPh sb="77" eb="79">
      <t>セイカク</t>
    </rPh>
    <rPh sb="80" eb="82">
      <t>タンカ</t>
    </rPh>
    <rPh sb="83" eb="85">
      <t>ニュウリョク</t>
    </rPh>
    <phoneticPr fontId="1"/>
  </si>
  <si>
    <t>テ</t>
    <phoneticPr fontId="3"/>
  </si>
  <si>
    <t>ト</t>
    <phoneticPr fontId="3"/>
  </si>
  <si>
    <t>ナ</t>
    <phoneticPr fontId="3"/>
  </si>
  <si>
    <t>ニ</t>
    <phoneticPr fontId="3"/>
  </si>
  <si>
    <t>ヌ</t>
    <phoneticPr fontId="3"/>
  </si>
  <si>
    <t>ネ</t>
    <phoneticPr fontId="3"/>
  </si>
  <si>
    <t>ノ</t>
    <phoneticPr fontId="3"/>
  </si>
  <si>
    <t>ハ</t>
    <phoneticPr fontId="3"/>
  </si>
  <si>
    <t>＝ノ×100/110
（小数点以下切り上げ）</t>
    <rPh sb="12" eb="15">
      <t>ショウスウテン</t>
    </rPh>
    <rPh sb="15" eb="17">
      <t>イカ</t>
    </rPh>
    <rPh sb="17" eb="18">
      <t>キ</t>
    </rPh>
    <rPh sb="19" eb="20">
      <t>ア</t>
    </rPh>
    <phoneticPr fontId="3"/>
  </si>
  <si>
    <t>＝サ＋ツ＋ヌ</t>
    <phoneticPr fontId="3"/>
  </si>
  <si>
    <t>＝テ×ト</t>
    <phoneticPr fontId="3"/>
  </si>
  <si>
    <t>＝ナ－ニ</t>
    <phoneticPr fontId="3"/>
  </si>
  <si>
    <t>●オ、コ、サ、ツ、ヌの料金については、１円未満の端数調整しない。</t>
    <rPh sb="11" eb="13">
      <t>リョウキン</t>
    </rPh>
    <rPh sb="20" eb="23">
      <t>エンミマン</t>
    </rPh>
    <rPh sb="24" eb="26">
      <t>ハスウ</t>
    </rPh>
    <rPh sb="26" eb="28">
      <t>チョウセイ</t>
    </rPh>
    <phoneticPr fontId="1"/>
  </si>
  <si>
    <t>●ネの料金については、各月において１円未満の端数があるときは、その端数を切り捨てるものとする。</t>
    <rPh sb="3" eb="5">
      <t>リョウキン</t>
    </rPh>
    <rPh sb="11" eb="13">
      <t>カクツキ</t>
    </rPh>
    <rPh sb="18" eb="21">
      <t>エンミマン</t>
    </rPh>
    <rPh sb="22" eb="24">
      <t>ハスウ</t>
    </rPh>
    <rPh sb="33" eb="35">
      <t>ハスウ</t>
    </rPh>
    <rPh sb="36" eb="37">
      <t>キ</t>
    </rPh>
    <rPh sb="38" eb="39">
      <t>ス</t>
    </rPh>
    <phoneticPr fontId="1"/>
  </si>
  <si>
    <t>●セの使用予定電力量については、各月において１kWh円未満の端数があるときは、その端数を小数点以下第一位を四捨五入するものとする。</t>
    <rPh sb="3" eb="10">
      <t>シヨウヨテイデンリョクリョウ</t>
    </rPh>
    <rPh sb="16" eb="18">
      <t>カクツキ</t>
    </rPh>
    <rPh sb="26" eb="29">
      <t>エンミマン</t>
    </rPh>
    <rPh sb="30" eb="32">
      <t>ハスウ</t>
    </rPh>
    <rPh sb="41" eb="43">
      <t>ハスウ</t>
    </rPh>
    <rPh sb="44" eb="49">
      <t>ショウスウテンイカ</t>
    </rPh>
    <rPh sb="49" eb="50">
      <t>ダイ</t>
    </rPh>
    <rPh sb="50" eb="52">
      <t>イチイ</t>
    </rPh>
    <rPh sb="53" eb="57">
      <t>シシャゴニュウ</t>
    </rPh>
    <phoneticPr fontId="1"/>
  </si>
  <si>
    <t>＝シ＋ス（再掲）</t>
    <rPh sb="5" eb="7">
      <t>サイケイ</t>
    </rPh>
    <phoneticPr fontId="3"/>
  </si>
  <si>
    <t>＝セ×10％</t>
    <phoneticPr fontId="3"/>
  </si>
  <si>
    <t>＝ク－ケ</t>
    <phoneticPr fontId="3"/>
  </si>
  <si>
    <t>令和8年1月</t>
    <rPh sb="0" eb="2">
      <t>レイワ</t>
    </rPh>
    <rPh sb="3" eb="4">
      <t>ネン</t>
    </rPh>
    <rPh sb="5" eb="6">
      <t>ガツ</t>
    </rPh>
    <phoneticPr fontId="3"/>
  </si>
  <si>
    <t>令和8年2月</t>
    <rPh sb="0" eb="2">
      <t>レイワ</t>
    </rPh>
    <rPh sb="3" eb="4">
      <t>ネン</t>
    </rPh>
    <rPh sb="5" eb="6">
      <t>ガツ</t>
    </rPh>
    <phoneticPr fontId="3"/>
  </si>
  <si>
    <t>令和8年3月</t>
    <rPh sb="0" eb="2">
      <t>レイワ</t>
    </rPh>
    <rPh sb="3" eb="4">
      <t>ネン</t>
    </rPh>
    <rPh sb="5" eb="6">
      <t>ガツ</t>
    </rPh>
    <phoneticPr fontId="3"/>
  </si>
  <si>
    <t>令和8年4月</t>
    <rPh sb="0" eb="2">
      <t>レイワ</t>
    </rPh>
    <rPh sb="3" eb="4">
      <t>ネン</t>
    </rPh>
    <rPh sb="5" eb="6">
      <t>ガツ</t>
    </rPh>
    <phoneticPr fontId="3"/>
  </si>
  <si>
    <t>令和8年5月</t>
    <rPh sb="0" eb="2">
      <t>レイワ</t>
    </rPh>
    <rPh sb="3" eb="4">
      <t>ネン</t>
    </rPh>
    <rPh sb="5" eb="6">
      <t>ガツ</t>
    </rPh>
    <phoneticPr fontId="3"/>
  </si>
  <si>
    <t>令和8年6月</t>
    <rPh sb="0" eb="2">
      <t>レイワ</t>
    </rPh>
    <rPh sb="3" eb="4">
      <t>ネン</t>
    </rPh>
    <rPh sb="5" eb="6">
      <t>ガツ</t>
    </rPh>
    <phoneticPr fontId="3"/>
  </si>
  <si>
    <t>令和8年7月</t>
    <rPh sb="0" eb="2">
      <t>レイワ</t>
    </rPh>
    <rPh sb="3" eb="4">
      <t>ネン</t>
    </rPh>
    <rPh sb="5" eb="6">
      <t>ガツ</t>
    </rPh>
    <phoneticPr fontId="3"/>
  </si>
  <si>
    <t>令和8年8月</t>
    <rPh sb="0" eb="2">
      <t>レイワ</t>
    </rPh>
    <rPh sb="3" eb="4">
      <t>ネン</t>
    </rPh>
    <rPh sb="5" eb="6">
      <t>ガツ</t>
    </rPh>
    <phoneticPr fontId="3"/>
  </si>
  <si>
    <t>令和8年9月</t>
    <rPh sb="0" eb="2">
      <t>レイワ</t>
    </rPh>
    <rPh sb="3" eb="4">
      <t>ネン</t>
    </rPh>
    <rPh sb="5" eb="6">
      <t>ガツ</t>
    </rPh>
    <phoneticPr fontId="3"/>
  </si>
  <si>
    <t>令和8年10月</t>
    <rPh sb="0" eb="2">
      <t>レイワ</t>
    </rPh>
    <rPh sb="3" eb="4">
      <t>ネン</t>
    </rPh>
    <rPh sb="6" eb="7">
      <t>ガツ</t>
    </rPh>
    <phoneticPr fontId="3"/>
  </si>
  <si>
    <t>令和8年11月</t>
    <rPh sb="0" eb="2">
      <t>レイワ</t>
    </rPh>
    <rPh sb="3" eb="4">
      <t>ネン</t>
    </rPh>
    <rPh sb="6" eb="7">
      <t>ガツ</t>
    </rPh>
    <phoneticPr fontId="3"/>
  </si>
  <si>
    <t>令和8年12月</t>
    <rPh sb="0" eb="2">
      <t>レイワ</t>
    </rPh>
    <rPh sb="3" eb="4">
      <t>ネン</t>
    </rPh>
    <rPh sb="6" eb="7">
      <t>ガツ</t>
    </rPh>
    <phoneticPr fontId="3"/>
  </si>
  <si>
    <t>【留意事項】</t>
    <rPh sb="1" eb="3">
      <t>リュウイ</t>
    </rPh>
    <rPh sb="3" eb="5">
      <t>ジコウ</t>
    </rPh>
    <phoneticPr fontId="3"/>
  </si>
  <si>
    <t>●太枠の欄にもれなく入力してください。なお、各単価は税込とし、小数点以下第二位まで入力できます。空欄やゼロ表記等は認められません。</t>
    <rPh sb="1" eb="3">
      <t>フトワク</t>
    </rPh>
    <rPh sb="4" eb="5">
      <t>ラン</t>
    </rPh>
    <rPh sb="10" eb="12">
      <t>ニュウリョク</t>
    </rPh>
    <rPh sb="22" eb="23">
      <t>カク</t>
    </rPh>
    <rPh sb="23" eb="25">
      <t>タンカ</t>
    </rPh>
    <rPh sb="26" eb="28">
      <t>ゼイコ</t>
    </rPh>
    <rPh sb="31" eb="34">
      <t>ショウスウテン</t>
    </rPh>
    <rPh sb="34" eb="36">
      <t>イカ</t>
    </rPh>
    <rPh sb="36" eb="37">
      <t>ダイ</t>
    </rPh>
    <rPh sb="37" eb="38">
      <t>2</t>
    </rPh>
    <rPh sb="38" eb="39">
      <t>イ</t>
    </rPh>
    <rPh sb="41" eb="43">
      <t>ニュウリョク</t>
    </rPh>
    <rPh sb="48" eb="50">
      <t>クウラン</t>
    </rPh>
    <rPh sb="53" eb="55">
      <t>ヒョウキ</t>
    </rPh>
    <rPh sb="55" eb="56">
      <t>トウ</t>
    </rPh>
    <rPh sb="57" eb="58">
      <t>ミト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</si>
</sst>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28"/>
      <color theme="1"/>
      <name val="ＭＳ 明朝"/>
      <family val="1"/>
      <charset val="128"/>
    </font>
    <font>
      <i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quotePrefix="1" applyFont="1">
      <alignment vertical="center"/>
    </xf>
    <xf numFmtId="0" fontId="4" fillId="0" borderId="0" xfId="0" quotePrefix="1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3" fontId="2" fillId="0" borderId="11" xfId="0" applyNumberFormat="1" applyFont="1" applyBorder="1" applyAlignment="1">
      <alignment vertical="center" shrinkToFit="1"/>
    </xf>
    <xf numFmtId="4" fontId="2" fillId="0" borderId="12" xfId="0" applyNumberFormat="1" applyFont="1" applyBorder="1" applyAlignment="1">
      <alignment vertical="center" shrinkToFit="1"/>
    </xf>
    <xf numFmtId="4" fontId="2" fillId="0" borderId="1" xfId="0" applyNumberFormat="1" applyFont="1" applyBorder="1" applyAlignment="1">
      <alignment vertical="center" shrinkToFit="1"/>
    </xf>
    <xf numFmtId="3" fontId="2" fillId="0" borderId="1" xfId="0" applyNumberFormat="1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4" fillId="3" borderId="0" xfId="0" applyFont="1" applyFill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3" borderId="0" xfId="0" quotePrefix="1" applyFont="1" applyFill="1" applyAlignment="1">
      <alignment vertical="center" wrapText="1"/>
    </xf>
    <xf numFmtId="4" fontId="8" fillId="2" borderId="10" xfId="0" applyNumberFormat="1" applyFont="1" applyFill="1" applyBorder="1" applyAlignment="1">
      <alignment vertical="center" shrinkToFit="1"/>
    </xf>
    <xf numFmtId="4" fontId="7" fillId="0" borderId="1" xfId="0" applyNumberFormat="1" applyFont="1" applyBorder="1" applyAlignment="1">
      <alignment vertical="center" shrinkToFit="1"/>
    </xf>
    <xf numFmtId="3" fontId="7" fillId="0" borderId="1" xfId="0" applyNumberFormat="1" applyFont="1" applyBorder="1" applyAlignment="1">
      <alignment vertical="center" shrinkToFit="1"/>
    </xf>
    <xf numFmtId="0" fontId="9" fillId="0" borderId="0" xfId="0" applyFont="1">
      <alignment vertical="center"/>
    </xf>
    <xf numFmtId="4" fontId="2" fillId="0" borderId="8" xfId="0" applyNumberFormat="1" applyFont="1" applyBorder="1" applyAlignment="1">
      <alignment vertical="center" shrinkToFit="1"/>
    </xf>
    <xf numFmtId="4" fontId="7" fillId="0" borderId="3" xfId="0" applyNumberFormat="1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 shrinkToFit="1"/>
    </xf>
    <xf numFmtId="4" fontId="2" fillId="0" borderId="3" xfId="0" applyNumberFormat="1" applyFont="1" applyBorder="1" applyAlignment="1">
      <alignment vertical="center" shrinkToFit="1"/>
    </xf>
    <xf numFmtId="3" fontId="2" fillId="0" borderId="3" xfId="0" applyNumberFormat="1" applyFont="1" applyBorder="1" applyAlignment="1">
      <alignment vertical="center" shrinkToFit="1"/>
    </xf>
    <xf numFmtId="3" fontId="7" fillId="0" borderId="3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/>
    </xf>
    <xf numFmtId="4" fontId="8" fillId="0" borderId="17" xfId="0" applyNumberFormat="1" applyFont="1" applyFill="1" applyBorder="1" applyAlignment="1">
      <alignment vertical="center" shrinkToFit="1"/>
    </xf>
    <xf numFmtId="3" fontId="2" fillId="0" borderId="16" xfId="0" applyNumberFormat="1" applyFont="1" applyBorder="1" applyAlignment="1">
      <alignment vertical="center" shrinkToFit="1"/>
    </xf>
    <xf numFmtId="3" fontId="2" fillId="0" borderId="18" xfId="0" applyNumberFormat="1" applyFont="1" applyBorder="1" applyAlignment="1">
      <alignment vertical="center" shrinkToFit="1"/>
    </xf>
    <xf numFmtId="4" fontId="2" fillId="0" borderId="17" xfId="0" applyNumberFormat="1" applyFont="1" applyFill="1" applyBorder="1" applyAlignment="1">
      <alignment vertical="center" shrinkToFit="1"/>
    </xf>
    <xf numFmtId="4" fontId="7" fillId="0" borderId="17" xfId="0" applyNumberFormat="1" applyFont="1" applyFill="1" applyBorder="1" applyAlignment="1">
      <alignment vertical="center" shrinkToFit="1"/>
    </xf>
    <xf numFmtId="4" fontId="8" fillId="0" borderId="19" xfId="0" applyNumberFormat="1" applyFont="1" applyFill="1" applyBorder="1" applyAlignment="1">
      <alignment vertical="center" shrinkToFit="1"/>
    </xf>
    <xf numFmtId="4" fontId="2" fillId="2" borderId="1" xfId="0" applyNumberFormat="1" applyFont="1" applyFill="1" applyBorder="1" applyAlignment="1">
      <alignment vertical="center" shrinkToFit="1"/>
    </xf>
    <xf numFmtId="4" fontId="2" fillId="2" borderId="3" xfId="0" applyNumberFormat="1" applyFont="1" applyFill="1" applyBorder="1" applyAlignment="1">
      <alignment vertical="center" shrinkToFit="1"/>
    </xf>
    <xf numFmtId="0" fontId="11" fillId="0" borderId="0" xfId="0" applyFont="1">
      <alignment vertical="center"/>
    </xf>
    <xf numFmtId="0" fontId="11" fillId="0" borderId="0" xfId="0" quotePrefix="1" applyFont="1">
      <alignment vertical="center"/>
    </xf>
    <xf numFmtId="0" fontId="2" fillId="0" borderId="0" xfId="0" quotePrefix="1" applyFont="1" applyAlignment="1">
      <alignment vertical="center" wrapText="1"/>
    </xf>
    <xf numFmtId="0" fontId="9" fillId="0" borderId="0" xfId="0" applyFont="1" applyFill="1">
      <alignment vertical="center"/>
    </xf>
    <xf numFmtId="0" fontId="2" fillId="0" borderId="0" xfId="0" applyFont="1" applyFill="1">
      <alignment vertical="center"/>
    </xf>
    <xf numFmtId="3" fontId="6" fillId="0" borderId="1" xfId="0" applyNumberFormat="1" applyFont="1" applyBorder="1" applyAlignment="1">
      <alignment horizontal="right" vertical="center" shrinkToFit="1"/>
    </xf>
    <xf numFmtId="0" fontId="5" fillId="2" borderId="1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0" borderId="0" xfId="0" applyFont="1">
      <alignment vertical="center"/>
    </xf>
    <xf numFmtId="0" fontId="7" fillId="3" borderId="1" xfId="0" applyFont="1" applyFill="1" applyBorder="1">
      <alignment vertical="center"/>
    </xf>
    <xf numFmtId="3" fontId="6" fillId="3" borderId="1" xfId="0" applyNumberFormat="1" applyFont="1" applyFill="1" applyBorder="1" applyAlignment="1">
      <alignment horizontal="right" vertical="center" shrinkToFit="1"/>
    </xf>
    <xf numFmtId="0" fontId="7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10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5"/>
  <sheetViews>
    <sheetView tabSelected="1" view="pageLayout" topLeftCell="A16" zoomScale="62" zoomScaleNormal="100" zoomScalePageLayoutView="62" workbookViewId="0">
      <selection activeCell="G27" sqref="G27"/>
    </sheetView>
  </sheetViews>
  <sheetFormatPr defaultColWidth="10" defaultRowHeight="18" customHeight="1" x14ac:dyDescent="0.45"/>
  <cols>
    <col min="1" max="3" width="5" style="1" customWidth="1"/>
    <col min="4" max="4" width="29.5" style="1" customWidth="1"/>
    <col min="5" max="17" width="12.5" style="1" customWidth="1"/>
    <col min="18" max="18" width="3.5" style="1" customWidth="1"/>
    <col min="19" max="19" width="27.5" style="1" customWidth="1"/>
    <col min="20" max="16384" width="10" style="1"/>
  </cols>
  <sheetData>
    <row r="1" spans="2:19" ht="33.6" customHeight="1" x14ac:dyDescent="0.45">
      <c r="J1" s="56" t="s">
        <v>47</v>
      </c>
      <c r="K1" s="56"/>
      <c r="L1" s="56"/>
    </row>
    <row r="2" spans="2:19" ht="18" customHeight="1" thickBot="1" x14ac:dyDescent="0.5"/>
    <row r="3" spans="2:19" ht="21" customHeight="1" thickBot="1" x14ac:dyDescent="0.5">
      <c r="D3" s="14" t="s">
        <v>48</v>
      </c>
      <c r="E3" s="46"/>
      <c r="F3" s="47"/>
      <c r="G3" s="47"/>
      <c r="H3" s="48"/>
    </row>
    <row r="4" spans="2:19" ht="21" customHeight="1" x14ac:dyDescent="0.45">
      <c r="D4" s="14" t="s">
        <v>49</v>
      </c>
      <c r="E4" s="49" t="s">
        <v>50</v>
      </c>
      <c r="F4" s="49"/>
      <c r="G4" s="49"/>
      <c r="H4" s="49"/>
    </row>
    <row r="6" spans="2:19" ht="18" customHeight="1" x14ac:dyDescent="0.45">
      <c r="D6" s="5" t="s">
        <v>44</v>
      </c>
      <c r="E6" s="5" t="s">
        <v>80</v>
      </c>
      <c r="F6" s="5" t="s">
        <v>81</v>
      </c>
      <c r="G6" s="5" t="s">
        <v>82</v>
      </c>
      <c r="H6" s="5" t="s">
        <v>83</v>
      </c>
      <c r="I6" s="5" t="s">
        <v>84</v>
      </c>
      <c r="J6" s="5" t="s">
        <v>85</v>
      </c>
      <c r="K6" s="5" t="s">
        <v>86</v>
      </c>
      <c r="L6" s="5" t="s">
        <v>87</v>
      </c>
      <c r="M6" s="5" t="s">
        <v>88</v>
      </c>
      <c r="N6" s="5" t="s">
        <v>89</v>
      </c>
      <c r="O6" s="5" t="s">
        <v>90</v>
      </c>
      <c r="P6" s="26" t="s">
        <v>91</v>
      </c>
      <c r="Q6" s="31" t="s">
        <v>54</v>
      </c>
    </row>
    <row r="7" spans="2:19" ht="26.4" customHeight="1" thickBot="1" x14ac:dyDescent="0.5">
      <c r="B7" s="57" t="s">
        <v>0</v>
      </c>
      <c r="C7" s="57" t="s">
        <v>12</v>
      </c>
      <c r="D7" s="16" t="s">
        <v>1</v>
      </c>
      <c r="E7" s="10">
        <v>1800</v>
      </c>
      <c r="F7" s="10">
        <v>1800</v>
      </c>
      <c r="G7" s="10">
        <v>1800</v>
      </c>
      <c r="H7" s="10">
        <v>1800</v>
      </c>
      <c r="I7" s="10">
        <v>1800</v>
      </c>
      <c r="J7" s="10">
        <v>1800</v>
      </c>
      <c r="K7" s="10">
        <v>1800</v>
      </c>
      <c r="L7" s="10">
        <v>1800</v>
      </c>
      <c r="M7" s="10">
        <v>1800</v>
      </c>
      <c r="N7" s="10">
        <v>1800</v>
      </c>
      <c r="O7" s="10">
        <v>1800</v>
      </c>
      <c r="P7" s="27">
        <v>1800</v>
      </c>
      <c r="Q7" s="32"/>
      <c r="R7" s="1" t="s">
        <v>3</v>
      </c>
    </row>
    <row r="8" spans="2:19" ht="26.4" customHeight="1" thickBot="1" x14ac:dyDescent="0.5">
      <c r="B8" s="57"/>
      <c r="C8" s="57"/>
      <c r="D8" s="17" t="s">
        <v>28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37"/>
      <c r="R8" s="1" t="s">
        <v>4</v>
      </c>
    </row>
    <row r="9" spans="2:19" ht="26.4" customHeight="1" x14ac:dyDescent="0.45">
      <c r="B9" s="57"/>
      <c r="C9" s="57"/>
      <c r="D9" s="16" t="s">
        <v>2</v>
      </c>
      <c r="E9" s="11">
        <f>(E7*E8)*0.85</f>
        <v>0</v>
      </c>
      <c r="F9" s="11">
        <f t="shared" ref="F9:P9" si="0">(F7*F8)*0.85</f>
        <v>0</v>
      </c>
      <c r="G9" s="11">
        <f t="shared" si="0"/>
        <v>0</v>
      </c>
      <c r="H9" s="11">
        <f t="shared" si="0"/>
        <v>0</v>
      </c>
      <c r="I9" s="11">
        <f t="shared" si="0"/>
        <v>0</v>
      </c>
      <c r="J9" s="11">
        <f t="shared" si="0"/>
        <v>0</v>
      </c>
      <c r="K9" s="11">
        <f t="shared" si="0"/>
        <v>0</v>
      </c>
      <c r="L9" s="11">
        <f t="shared" si="0"/>
        <v>0</v>
      </c>
      <c r="M9" s="11">
        <f t="shared" si="0"/>
        <v>0</v>
      </c>
      <c r="N9" s="11">
        <f t="shared" si="0"/>
        <v>0</v>
      </c>
      <c r="O9" s="11">
        <f t="shared" si="0"/>
        <v>0</v>
      </c>
      <c r="P9" s="24">
        <f t="shared" si="0"/>
        <v>0</v>
      </c>
      <c r="Q9" s="32"/>
      <c r="R9" s="1" t="s">
        <v>5</v>
      </c>
      <c r="S9" s="3" t="s">
        <v>38</v>
      </c>
    </row>
    <row r="10" spans="2:19" ht="26.4" customHeight="1" x14ac:dyDescent="0.45">
      <c r="B10" s="57"/>
      <c r="C10" s="57"/>
      <c r="D10" s="16" t="s">
        <v>32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9"/>
      <c r="Q10" s="32"/>
      <c r="R10" s="1" t="s">
        <v>6</v>
      </c>
    </row>
    <row r="11" spans="2:19" ht="26.4" customHeight="1" x14ac:dyDescent="0.45">
      <c r="B11" s="57"/>
      <c r="C11" s="57"/>
      <c r="D11" s="16" t="s">
        <v>15</v>
      </c>
      <c r="E11" s="12">
        <f>E9-E10</f>
        <v>0</v>
      </c>
      <c r="F11" s="12">
        <f t="shared" ref="F11:P11" si="1">F9-F10</f>
        <v>0</v>
      </c>
      <c r="G11" s="12">
        <f t="shared" si="1"/>
        <v>0</v>
      </c>
      <c r="H11" s="12">
        <f t="shared" si="1"/>
        <v>0</v>
      </c>
      <c r="I11" s="12">
        <f t="shared" si="1"/>
        <v>0</v>
      </c>
      <c r="J11" s="12">
        <f t="shared" si="1"/>
        <v>0</v>
      </c>
      <c r="K11" s="12">
        <f t="shared" si="1"/>
        <v>0</v>
      </c>
      <c r="L11" s="12">
        <f t="shared" si="1"/>
        <v>0</v>
      </c>
      <c r="M11" s="12">
        <f t="shared" si="1"/>
        <v>0</v>
      </c>
      <c r="N11" s="12">
        <f t="shared" si="1"/>
        <v>0</v>
      </c>
      <c r="O11" s="12">
        <f t="shared" si="1"/>
        <v>0</v>
      </c>
      <c r="P11" s="28">
        <f t="shared" si="1"/>
        <v>0</v>
      </c>
      <c r="Q11" s="32"/>
      <c r="R11" s="1" t="s">
        <v>8</v>
      </c>
      <c r="S11" s="3" t="s">
        <v>37</v>
      </c>
    </row>
    <row r="12" spans="2:19" ht="26.4" customHeight="1" thickBot="1" x14ac:dyDescent="0.5">
      <c r="B12" s="57"/>
      <c r="C12" s="57" t="s">
        <v>13</v>
      </c>
      <c r="D12" s="16" t="s">
        <v>1</v>
      </c>
      <c r="E12" s="10">
        <v>1854</v>
      </c>
      <c r="F12" s="10">
        <v>1854</v>
      </c>
      <c r="G12" s="10">
        <v>1854</v>
      </c>
      <c r="H12" s="10">
        <v>1854</v>
      </c>
      <c r="I12" s="10">
        <v>1854</v>
      </c>
      <c r="J12" s="10">
        <v>1854</v>
      </c>
      <c r="K12" s="10">
        <v>1854</v>
      </c>
      <c r="L12" s="10">
        <v>1854</v>
      </c>
      <c r="M12" s="10">
        <v>1854</v>
      </c>
      <c r="N12" s="10">
        <v>1854</v>
      </c>
      <c r="O12" s="10">
        <v>1854</v>
      </c>
      <c r="P12" s="27">
        <v>1854</v>
      </c>
      <c r="Q12" s="32"/>
      <c r="R12" s="1" t="s">
        <v>9</v>
      </c>
    </row>
    <row r="13" spans="2:19" ht="26.4" customHeight="1" thickBot="1" x14ac:dyDescent="0.5">
      <c r="B13" s="57"/>
      <c r="C13" s="57"/>
      <c r="D13" s="17" t="s">
        <v>29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37"/>
      <c r="R13" s="1" t="s">
        <v>10</v>
      </c>
      <c r="S13" s="3"/>
    </row>
    <row r="14" spans="2:19" ht="26.4" customHeight="1" x14ac:dyDescent="0.45">
      <c r="B14" s="57"/>
      <c r="C14" s="57"/>
      <c r="D14" s="16" t="s">
        <v>2</v>
      </c>
      <c r="E14" s="11">
        <f>E12*E13</f>
        <v>0</v>
      </c>
      <c r="F14" s="11">
        <f t="shared" ref="F14:P14" si="2">F12*F13</f>
        <v>0</v>
      </c>
      <c r="G14" s="11">
        <f t="shared" si="2"/>
        <v>0</v>
      </c>
      <c r="H14" s="11">
        <f t="shared" si="2"/>
        <v>0</v>
      </c>
      <c r="I14" s="11">
        <f t="shared" si="2"/>
        <v>0</v>
      </c>
      <c r="J14" s="11">
        <f t="shared" si="2"/>
        <v>0</v>
      </c>
      <c r="K14" s="11">
        <f t="shared" si="2"/>
        <v>0</v>
      </c>
      <c r="L14" s="11">
        <f t="shared" si="2"/>
        <v>0</v>
      </c>
      <c r="M14" s="11">
        <f t="shared" si="2"/>
        <v>0</v>
      </c>
      <c r="N14" s="11">
        <f t="shared" si="2"/>
        <v>0</v>
      </c>
      <c r="O14" s="11">
        <f t="shared" si="2"/>
        <v>0</v>
      </c>
      <c r="P14" s="24">
        <f t="shared" si="2"/>
        <v>0</v>
      </c>
      <c r="Q14" s="32"/>
      <c r="R14" s="1" t="s">
        <v>11</v>
      </c>
      <c r="S14" s="3" t="s">
        <v>39</v>
      </c>
    </row>
    <row r="15" spans="2:19" ht="26.4" customHeight="1" x14ac:dyDescent="0.45">
      <c r="B15" s="57"/>
      <c r="C15" s="57"/>
      <c r="D15" s="16" t="s">
        <v>32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9"/>
      <c r="Q15" s="32"/>
      <c r="R15" s="1" t="s">
        <v>14</v>
      </c>
      <c r="S15" s="3"/>
    </row>
    <row r="16" spans="2:19" ht="26.4" customHeight="1" x14ac:dyDescent="0.45">
      <c r="B16" s="57"/>
      <c r="C16" s="57"/>
      <c r="D16" s="16" t="s">
        <v>15</v>
      </c>
      <c r="E16" s="12">
        <f>E14-E15</f>
        <v>0</v>
      </c>
      <c r="F16" s="12">
        <f t="shared" ref="F16:P16" si="3">F14-F15</f>
        <v>0</v>
      </c>
      <c r="G16" s="12">
        <f t="shared" si="3"/>
        <v>0</v>
      </c>
      <c r="H16" s="12">
        <f t="shared" si="3"/>
        <v>0</v>
      </c>
      <c r="I16" s="12">
        <f t="shared" si="3"/>
        <v>0</v>
      </c>
      <c r="J16" s="12">
        <f t="shared" si="3"/>
        <v>0</v>
      </c>
      <c r="K16" s="12">
        <f t="shared" si="3"/>
        <v>0</v>
      </c>
      <c r="L16" s="12">
        <f t="shared" si="3"/>
        <v>0</v>
      </c>
      <c r="M16" s="12">
        <f t="shared" si="3"/>
        <v>0</v>
      </c>
      <c r="N16" s="12">
        <f t="shared" si="3"/>
        <v>0</v>
      </c>
      <c r="O16" s="12">
        <f t="shared" si="3"/>
        <v>0</v>
      </c>
      <c r="P16" s="28">
        <f t="shared" si="3"/>
        <v>0</v>
      </c>
      <c r="Q16" s="32"/>
      <c r="R16" s="1" t="s">
        <v>16</v>
      </c>
      <c r="S16" s="3" t="s">
        <v>79</v>
      </c>
    </row>
    <row r="17" spans="2:19" ht="30" customHeight="1" x14ac:dyDescent="0.45">
      <c r="B17" s="58"/>
      <c r="C17" s="6"/>
      <c r="D17" s="18" t="s">
        <v>36</v>
      </c>
      <c r="E17" s="21">
        <f>SUM(E11,E16)</f>
        <v>0</v>
      </c>
      <c r="F17" s="21">
        <f t="shared" ref="F17:P17" si="4">SUM(F11,F16)</f>
        <v>0</v>
      </c>
      <c r="G17" s="21">
        <f t="shared" si="4"/>
        <v>0</v>
      </c>
      <c r="H17" s="21">
        <f t="shared" si="4"/>
        <v>0</v>
      </c>
      <c r="I17" s="21">
        <f t="shared" si="4"/>
        <v>0</v>
      </c>
      <c r="J17" s="21">
        <f t="shared" si="4"/>
        <v>0</v>
      </c>
      <c r="K17" s="21">
        <f t="shared" si="4"/>
        <v>0</v>
      </c>
      <c r="L17" s="21">
        <f t="shared" si="4"/>
        <v>0</v>
      </c>
      <c r="M17" s="21">
        <f t="shared" si="4"/>
        <v>0</v>
      </c>
      <c r="N17" s="21">
        <f t="shared" si="4"/>
        <v>0</v>
      </c>
      <c r="O17" s="21">
        <f t="shared" si="4"/>
        <v>0</v>
      </c>
      <c r="P17" s="25">
        <f t="shared" si="4"/>
        <v>0</v>
      </c>
      <c r="Q17" s="32"/>
      <c r="R17" s="2" t="s">
        <v>17</v>
      </c>
      <c r="S17" s="4" t="s">
        <v>40</v>
      </c>
    </row>
    <row r="18" spans="2:19" ht="26.4" customHeight="1" x14ac:dyDescent="0.45">
      <c r="B18" s="53" t="s">
        <v>7</v>
      </c>
      <c r="C18" s="7"/>
      <c r="D18" s="16" t="s">
        <v>25</v>
      </c>
      <c r="E18" s="13">
        <v>258900</v>
      </c>
      <c r="F18" s="13">
        <v>249800</v>
      </c>
      <c r="G18" s="13">
        <v>243400</v>
      </c>
      <c r="H18" s="13">
        <v>160400</v>
      </c>
      <c r="I18" s="13">
        <v>159900</v>
      </c>
      <c r="J18" s="13">
        <v>218800</v>
      </c>
      <c r="K18" s="13">
        <v>269000</v>
      </c>
      <c r="L18" s="13">
        <v>294900</v>
      </c>
      <c r="M18" s="13">
        <v>254600</v>
      </c>
      <c r="N18" s="13">
        <v>167100</v>
      </c>
      <c r="O18" s="13">
        <v>183800</v>
      </c>
      <c r="P18" s="29">
        <v>254700</v>
      </c>
      <c r="Q18" s="33">
        <f t="shared" ref="Q18:Q19" si="5">SUM(E18:P18)</f>
        <v>2715300</v>
      </c>
      <c r="R18" s="1" t="s">
        <v>18</v>
      </c>
    </row>
    <row r="19" spans="2:19" ht="26.4" customHeight="1" x14ac:dyDescent="0.45">
      <c r="B19" s="54"/>
      <c r="C19" s="8"/>
      <c r="D19" s="16" t="s">
        <v>26</v>
      </c>
      <c r="E19" s="13">
        <v>74700</v>
      </c>
      <c r="F19" s="13">
        <v>73000</v>
      </c>
      <c r="G19" s="13">
        <v>72500</v>
      </c>
      <c r="H19" s="13">
        <v>56700</v>
      </c>
      <c r="I19" s="13">
        <v>64300</v>
      </c>
      <c r="J19" s="13">
        <v>139300</v>
      </c>
      <c r="K19" s="13">
        <v>213400</v>
      </c>
      <c r="L19" s="13">
        <v>260600</v>
      </c>
      <c r="M19" s="13">
        <v>190000</v>
      </c>
      <c r="N19" s="13">
        <v>68000</v>
      </c>
      <c r="O19" s="13">
        <v>58300</v>
      </c>
      <c r="P19" s="29">
        <v>70700</v>
      </c>
      <c r="Q19" s="33">
        <f t="shared" si="5"/>
        <v>1341500</v>
      </c>
      <c r="R19" s="1" t="s">
        <v>19</v>
      </c>
    </row>
    <row r="20" spans="2:19" ht="26.4" customHeight="1" thickBot="1" x14ac:dyDescent="0.5">
      <c r="B20" s="54"/>
      <c r="C20" s="8"/>
      <c r="D20" s="16" t="s">
        <v>27</v>
      </c>
      <c r="E20" s="10">
        <f>SUM(E18:E19)</f>
        <v>333600</v>
      </c>
      <c r="F20" s="10">
        <f t="shared" ref="F20:O20" si="6">SUM(F18:F19)</f>
        <v>322800</v>
      </c>
      <c r="G20" s="10">
        <f t="shared" si="6"/>
        <v>315900</v>
      </c>
      <c r="H20" s="10">
        <f t="shared" si="6"/>
        <v>217100</v>
      </c>
      <c r="I20" s="10">
        <f t="shared" si="6"/>
        <v>224200</v>
      </c>
      <c r="J20" s="10">
        <f t="shared" si="6"/>
        <v>358100</v>
      </c>
      <c r="K20" s="10">
        <f t="shared" si="6"/>
        <v>482400</v>
      </c>
      <c r="L20" s="10">
        <f t="shared" si="6"/>
        <v>555500</v>
      </c>
      <c r="M20" s="10">
        <f t="shared" si="6"/>
        <v>444600</v>
      </c>
      <c r="N20" s="10">
        <f t="shared" si="6"/>
        <v>235100</v>
      </c>
      <c r="O20" s="10">
        <f t="shared" si="6"/>
        <v>242100</v>
      </c>
      <c r="P20" s="27">
        <f>SUM(P18:P19)</f>
        <v>325400</v>
      </c>
      <c r="Q20" s="34">
        <f>SUM(E20:P20)</f>
        <v>4056800</v>
      </c>
      <c r="R20" s="1" t="s">
        <v>20</v>
      </c>
      <c r="S20" s="3" t="s">
        <v>55</v>
      </c>
    </row>
    <row r="21" spans="2:19" ht="26.4" customHeight="1" thickBot="1" x14ac:dyDescent="0.5">
      <c r="B21" s="54"/>
      <c r="C21" s="8"/>
      <c r="D21" s="17" t="s">
        <v>30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37"/>
      <c r="R21" s="1" t="s">
        <v>21</v>
      </c>
    </row>
    <row r="22" spans="2:19" ht="26.4" customHeight="1" x14ac:dyDescent="0.45">
      <c r="B22" s="54"/>
      <c r="C22" s="8"/>
      <c r="D22" s="16" t="s">
        <v>31</v>
      </c>
      <c r="E22" s="11">
        <f>E20*E21</f>
        <v>0</v>
      </c>
      <c r="F22" s="11">
        <f t="shared" ref="F22:P22" si="7">F20*F21</f>
        <v>0</v>
      </c>
      <c r="G22" s="11">
        <f t="shared" si="7"/>
        <v>0</v>
      </c>
      <c r="H22" s="11">
        <f t="shared" si="7"/>
        <v>0</v>
      </c>
      <c r="I22" s="11">
        <f t="shared" si="7"/>
        <v>0</v>
      </c>
      <c r="J22" s="11">
        <f t="shared" si="7"/>
        <v>0</v>
      </c>
      <c r="K22" s="11">
        <f t="shared" si="7"/>
        <v>0</v>
      </c>
      <c r="L22" s="11">
        <f t="shared" si="7"/>
        <v>0</v>
      </c>
      <c r="M22" s="11">
        <f t="shared" si="7"/>
        <v>0</v>
      </c>
      <c r="N22" s="11">
        <f t="shared" si="7"/>
        <v>0</v>
      </c>
      <c r="O22" s="11">
        <f t="shared" si="7"/>
        <v>0</v>
      </c>
      <c r="P22" s="24">
        <f t="shared" si="7"/>
        <v>0</v>
      </c>
      <c r="Q22" s="35"/>
      <c r="R22" s="1" t="s">
        <v>22</v>
      </c>
      <c r="S22" s="3" t="s">
        <v>42</v>
      </c>
    </row>
    <row r="23" spans="2:19" ht="26.4" customHeight="1" x14ac:dyDescent="0.45">
      <c r="B23" s="54"/>
      <c r="C23" s="8"/>
      <c r="D23" s="16" t="s">
        <v>32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9"/>
      <c r="Q23" s="35"/>
      <c r="R23" s="1" t="s">
        <v>23</v>
      </c>
    </row>
    <row r="24" spans="2:19" ht="30" customHeight="1" x14ac:dyDescent="0.45">
      <c r="B24" s="55"/>
      <c r="C24" s="9"/>
      <c r="D24" s="18" t="s">
        <v>51</v>
      </c>
      <c r="E24" s="21">
        <f>E22-E23</f>
        <v>0</v>
      </c>
      <c r="F24" s="21">
        <f t="shared" ref="F24:P24" si="8">F22-F23</f>
        <v>0</v>
      </c>
      <c r="G24" s="21">
        <f t="shared" si="8"/>
        <v>0</v>
      </c>
      <c r="H24" s="21">
        <f t="shared" si="8"/>
        <v>0</v>
      </c>
      <c r="I24" s="21">
        <f t="shared" si="8"/>
        <v>0</v>
      </c>
      <c r="J24" s="21">
        <f t="shared" si="8"/>
        <v>0</v>
      </c>
      <c r="K24" s="21">
        <f t="shared" si="8"/>
        <v>0</v>
      </c>
      <c r="L24" s="21">
        <f t="shared" si="8"/>
        <v>0</v>
      </c>
      <c r="M24" s="21">
        <f t="shared" si="8"/>
        <v>0</v>
      </c>
      <c r="N24" s="21">
        <f t="shared" si="8"/>
        <v>0</v>
      </c>
      <c r="O24" s="21">
        <f t="shared" si="8"/>
        <v>0</v>
      </c>
      <c r="P24" s="25">
        <f t="shared" si="8"/>
        <v>0</v>
      </c>
      <c r="Q24" s="36"/>
      <c r="R24" s="2" t="s">
        <v>24</v>
      </c>
      <c r="S24" s="4" t="s">
        <v>41</v>
      </c>
    </row>
    <row r="25" spans="2:19" ht="26.4" customHeight="1" x14ac:dyDescent="0.45">
      <c r="B25" s="53" t="s">
        <v>56</v>
      </c>
      <c r="C25" s="7"/>
      <c r="D25" s="16" t="s">
        <v>27</v>
      </c>
      <c r="E25" s="13">
        <f>E20</f>
        <v>333600</v>
      </c>
      <c r="F25" s="13">
        <f>F20</f>
        <v>322800</v>
      </c>
      <c r="G25" s="13">
        <f t="shared" ref="G25:P25" si="9">G20</f>
        <v>315900</v>
      </c>
      <c r="H25" s="13">
        <f t="shared" si="9"/>
        <v>217100</v>
      </c>
      <c r="I25" s="13">
        <f t="shared" si="9"/>
        <v>224200</v>
      </c>
      <c r="J25" s="13">
        <f>J20</f>
        <v>358100</v>
      </c>
      <c r="K25" s="13">
        <f t="shared" si="9"/>
        <v>482400</v>
      </c>
      <c r="L25" s="13">
        <f t="shared" si="9"/>
        <v>555500</v>
      </c>
      <c r="M25" s="13">
        <f t="shared" si="9"/>
        <v>444600</v>
      </c>
      <c r="N25" s="13">
        <f t="shared" si="9"/>
        <v>235100</v>
      </c>
      <c r="O25" s="13">
        <f t="shared" si="9"/>
        <v>242100</v>
      </c>
      <c r="P25" s="29">
        <f t="shared" si="9"/>
        <v>325400</v>
      </c>
      <c r="Q25" s="33">
        <f t="shared" ref="Q25" si="10">SUM(E25:P25)</f>
        <v>4056800</v>
      </c>
      <c r="R25" s="40" t="s">
        <v>20</v>
      </c>
      <c r="S25" s="41" t="s">
        <v>77</v>
      </c>
    </row>
    <row r="26" spans="2:19" ht="26.4" customHeight="1" thickBot="1" x14ac:dyDescent="0.5">
      <c r="B26" s="54"/>
      <c r="C26" s="8"/>
      <c r="D26" s="16" t="s">
        <v>60</v>
      </c>
      <c r="E26" s="10">
        <f>ROUND(E25*10/100,0)</f>
        <v>33360</v>
      </c>
      <c r="F26" s="10">
        <f t="shared" ref="F26:P26" si="11">ROUND(F25*10/100,0)</f>
        <v>32280</v>
      </c>
      <c r="G26" s="10">
        <f t="shared" si="11"/>
        <v>31590</v>
      </c>
      <c r="H26" s="10">
        <f t="shared" si="11"/>
        <v>21710</v>
      </c>
      <c r="I26" s="10">
        <f t="shared" si="11"/>
        <v>22420</v>
      </c>
      <c r="J26" s="10">
        <f t="shared" si="11"/>
        <v>35810</v>
      </c>
      <c r="K26" s="10">
        <f t="shared" si="11"/>
        <v>48240</v>
      </c>
      <c r="L26" s="10">
        <f t="shared" si="11"/>
        <v>55550</v>
      </c>
      <c r="M26" s="10">
        <f t="shared" si="11"/>
        <v>44460</v>
      </c>
      <c r="N26" s="10">
        <f>ROUND(N25*10/100,0)</f>
        <v>23510</v>
      </c>
      <c r="O26" s="10">
        <f t="shared" si="11"/>
        <v>24210</v>
      </c>
      <c r="P26" s="27">
        <f t="shared" si="11"/>
        <v>32540</v>
      </c>
      <c r="Q26" s="34">
        <f>SUM(E26:P26)</f>
        <v>405680</v>
      </c>
      <c r="R26" s="1" t="s">
        <v>62</v>
      </c>
      <c r="S26" s="42" t="s">
        <v>78</v>
      </c>
    </row>
    <row r="27" spans="2:19" ht="26.4" customHeight="1" thickBot="1" x14ac:dyDescent="0.5">
      <c r="B27" s="54"/>
      <c r="C27" s="8"/>
      <c r="D27" s="17" t="s">
        <v>57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37"/>
      <c r="R27" s="1" t="s">
        <v>63</v>
      </c>
    </row>
    <row r="28" spans="2:19" ht="26.4" customHeight="1" x14ac:dyDescent="0.45">
      <c r="B28" s="54"/>
      <c r="C28" s="8"/>
      <c r="D28" s="16" t="s">
        <v>58</v>
      </c>
      <c r="E28" s="11">
        <f>E26*E27</f>
        <v>0</v>
      </c>
      <c r="F28" s="11">
        <f t="shared" ref="F28:P28" si="12">F26*F27</f>
        <v>0</v>
      </c>
      <c r="G28" s="11">
        <f t="shared" si="12"/>
        <v>0</v>
      </c>
      <c r="H28" s="11">
        <f t="shared" si="12"/>
        <v>0</v>
      </c>
      <c r="I28" s="11">
        <f t="shared" si="12"/>
        <v>0</v>
      </c>
      <c r="J28" s="11">
        <f t="shared" si="12"/>
        <v>0</v>
      </c>
      <c r="K28" s="11">
        <f t="shared" si="12"/>
        <v>0</v>
      </c>
      <c r="L28" s="11">
        <f t="shared" si="12"/>
        <v>0</v>
      </c>
      <c r="M28" s="11">
        <f t="shared" si="12"/>
        <v>0</v>
      </c>
      <c r="N28" s="11">
        <f t="shared" si="12"/>
        <v>0</v>
      </c>
      <c r="O28" s="11">
        <f t="shared" si="12"/>
        <v>0</v>
      </c>
      <c r="P28" s="24">
        <f t="shared" si="12"/>
        <v>0</v>
      </c>
      <c r="Q28" s="35"/>
      <c r="R28" s="1" t="s">
        <v>64</v>
      </c>
      <c r="S28" s="3" t="s">
        <v>72</v>
      </c>
    </row>
    <row r="29" spans="2:19" ht="26.4" customHeight="1" x14ac:dyDescent="0.45">
      <c r="B29" s="54"/>
      <c r="C29" s="8"/>
      <c r="D29" s="16" t="s">
        <v>32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9"/>
      <c r="Q29" s="35"/>
      <c r="R29" s="1" t="s">
        <v>65</v>
      </c>
    </row>
    <row r="30" spans="2:19" ht="30" customHeight="1" x14ac:dyDescent="0.45">
      <c r="B30" s="55"/>
      <c r="C30" s="9"/>
      <c r="D30" s="18" t="s">
        <v>59</v>
      </c>
      <c r="E30" s="21">
        <f>E28-E29</f>
        <v>0</v>
      </c>
      <c r="F30" s="21">
        <f t="shared" ref="F30:P30" si="13">F28-F29</f>
        <v>0</v>
      </c>
      <c r="G30" s="21">
        <f t="shared" si="13"/>
        <v>0</v>
      </c>
      <c r="H30" s="21">
        <f t="shared" si="13"/>
        <v>0</v>
      </c>
      <c r="I30" s="21">
        <f t="shared" si="13"/>
        <v>0</v>
      </c>
      <c r="J30" s="21">
        <f t="shared" si="13"/>
        <v>0</v>
      </c>
      <c r="K30" s="21">
        <f t="shared" si="13"/>
        <v>0</v>
      </c>
      <c r="L30" s="21">
        <f t="shared" si="13"/>
        <v>0</v>
      </c>
      <c r="M30" s="21">
        <f t="shared" si="13"/>
        <v>0</v>
      </c>
      <c r="N30" s="21">
        <f t="shared" si="13"/>
        <v>0</v>
      </c>
      <c r="O30" s="21">
        <f t="shared" si="13"/>
        <v>0</v>
      </c>
      <c r="P30" s="25">
        <f t="shared" si="13"/>
        <v>0</v>
      </c>
      <c r="Q30" s="36"/>
      <c r="R30" s="2" t="s">
        <v>66</v>
      </c>
      <c r="S30" s="4" t="s">
        <v>73</v>
      </c>
    </row>
    <row r="32" spans="2:19" ht="30" customHeight="1" x14ac:dyDescent="0.45">
      <c r="D32" s="18" t="s">
        <v>33</v>
      </c>
      <c r="E32" s="22">
        <f>ROUNDDOWN(SUM(E17,E24,E30),0)</f>
        <v>0</v>
      </c>
      <c r="F32" s="22">
        <f t="shared" ref="F32:P32" si="14">ROUNDDOWN(SUM(F17,F24,F30),0)</f>
        <v>0</v>
      </c>
      <c r="G32" s="22">
        <f t="shared" si="14"/>
        <v>0</v>
      </c>
      <c r="H32" s="22">
        <f t="shared" si="14"/>
        <v>0</v>
      </c>
      <c r="I32" s="22">
        <f t="shared" si="14"/>
        <v>0</v>
      </c>
      <c r="J32" s="22">
        <f t="shared" si="14"/>
        <v>0</v>
      </c>
      <c r="K32" s="22">
        <f t="shared" si="14"/>
        <v>0</v>
      </c>
      <c r="L32" s="22">
        <f t="shared" si="14"/>
        <v>0</v>
      </c>
      <c r="M32" s="22">
        <f t="shared" si="14"/>
        <v>0</v>
      </c>
      <c r="N32" s="22">
        <f t="shared" si="14"/>
        <v>0</v>
      </c>
      <c r="O32" s="22">
        <f t="shared" si="14"/>
        <v>0</v>
      </c>
      <c r="P32" s="30">
        <f t="shared" si="14"/>
        <v>0</v>
      </c>
      <c r="Q32" s="36"/>
      <c r="R32" s="2" t="s">
        <v>67</v>
      </c>
      <c r="S32" s="4" t="s">
        <v>71</v>
      </c>
    </row>
    <row r="34" spans="2:19" ht="30" customHeight="1" x14ac:dyDescent="0.45">
      <c r="N34" s="52" t="s">
        <v>52</v>
      </c>
      <c r="O34" s="52"/>
      <c r="P34" s="45">
        <f>SUM(E32:P32)</f>
        <v>0</v>
      </c>
      <c r="Q34" s="45"/>
      <c r="R34" s="2" t="s">
        <v>68</v>
      </c>
      <c r="S34" s="4" t="s">
        <v>46</v>
      </c>
    </row>
    <row r="35" spans="2:19" ht="30" customHeight="1" x14ac:dyDescent="0.45">
      <c r="B35" s="2" t="s">
        <v>92</v>
      </c>
      <c r="N35" s="50" t="s">
        <v>45</v>
      </c>
      <c r="O35" s="50"/>
      <c r="P35" s="51">
        <f>ROUNDUP(P34*(100/110),0)</f>
        <v>0</v>
      </c>
      <c r="Q35" s="51"/>
      <c r="R35" s="15" t="s">
        <v>69</v>
      </c>
      <c r="S35" s="19" t="s">
        <v>70</v>
      </c>
    </row>
    <row r="36" spans="2:19" ht="18" customHeight="1" x14ac:dyDescent="0.45">
      <c r="B36" s="43" t="s">
        <v>93</v>
      </c>
      <c r="C36" s="23"/>
      <c r="D36" s="23"/>
      <c r="E36" s="23"/>
    </row>
    <row r="37" spans="2:19" ht="18" customHeight="1" x14ac:dyDescent="0.45">
      <c r="B37" s="43" t="s">
        <v>76</v>
      </c>
      <c r="C37" s="23"/>
      <c r="D37" s="23"/>
      <c r="E37" s="23"/>
    </row>
    <row r="38" spans="2:19" ht="18" customHeight="1" x14ac:dyDescent="0.45">
      <c r="B38" s="43" t="s">
        <v>74</v>
      </c>
      <c r="C38" s="23"/>
      <c r="D38" s="23"/>
      <c r="E38" s="23"/>
    </row>
    <row r="39" spans="2:19" ht="18" customHeight="1" x14ac:dyDescent="0.45">
      <c r="B39" s="43" t="s">
        <v>75</v>
      </c>
      <c r="C39" s="23"/>
      <c r="D39" s="23"/>
      <c r="E39" s="23"/>
    </row>
    <row r="40" spans="2:19" ht="18" customHeight="1" x14ac:dyDescent="0.45">
      <c r="B40" s="43" t="s">
        <v>34</v>
      </c>
      <c r="C40" s="23"/>
      <c r="D40" s="23"/>
      <c r="E40" s="23"/>
    </row>
    <row r="41" spans="2:19" ht="18" customHeight="1" x14ac:dyDescent="0.45">
      <c r="B41" s="43" t="s">
        <v>53</v>
      </c>
      <c r="C41" s="23"/>
      <c r="D41" s="23"/>
      <c r="E41" s="23"/>
    </row>
    <row r="42" spans="2:19" ht="18" customHeight="1" x14ac:dyDescent="0.45">
      <c r="B42" s="43" t="s">
        <v>61</v>
      </c>
      <c r="C42" s="23"/>
      <c r="D42" s="23"/>
      <c r="E42" s="23"/>
    </row>
    <row r="43" spans="2:19" ht="18" customHeight="1" x14ac:dyDescent="0.45">
      <c r="B43" s="44" t="s">
        <v>35</v>
      </c>
    </row>
    <row r="44" spans="2:19" ht="18" customHeight="1" x14ac:dyDescent="0.45">
      <c r="B44" s="44" t="s">
        <v>43</v>
      </c>
    </row>
    <row r="45" spans="2:19" ht="18" customHeight="1" x14ac:dyDescent="0.45">
      <c r="B45" s="44"/>
    </row>
  </sheetData>
  <mergeCells count="12">
    <mergeCell ref="B25:B30"/>
    <mergeCell ref="J1:L1"/>
    <mergeCell ref="C7:C11"/>
    <mergeCell ref="C12:C16"/>
    <mergeCell ref="B7:B17"/>
    <mergeCell ref="B18:B24"/>
    <mergeCell ref="P34:Q34"/>
    <mergeCell ref="E3:H3"/>
    <mergeCell ref="E4:H4"/>
    <mergeCell ref="N35:O35"/>
    <mergeCell ref="P35:Q35"/>
    <mergeCell ref="N34:O34"/>
  </mergeCells>
  <phoneticPr fontId="3"/>
  <printOptions horizontalCentered="1"/>
  <pageMargins left="0.59055118110236227" right="0.59055118110236227" top="0.59055118110236227" bottom="0.39370078740157483" header="0.59055118110236227" footer="0.59055118110236227"/>
  <pageSetup paperSize="9" scale="48" orientation="landscape" r:id="rId1"/>
  <headerFooter>
    <oddHeader>&amp;L&amp;"ＭＳ 明朝,標準"&amp;20別紙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猪股 雄仁</dc:creator>
  <cp:lastModifiedBy>佐久間 友里絵</cp:lastModifiedBy>
  <cp:lastPrinted>2025-08-19T01:08:27Z</cp:lastPrinted>
  <dcterms:created xsi:type="dcterms:W3CDTF">2023-08-01T10:46:45Z</dcterms:created>
  <dcterms:modified xsi:type="dcterms:W3CDTF">2025-08-19T01:09:10Z</dcterms:modified>
</cp:coreProperties>
</file>