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39棚倉町_0823\"/>
    </mc:Choice>
  </mc:AlternateContent>
  <bookViews>
    <workbookView xWindow="-120" yWindow="-120" windowWidth="20736" windowHeight="11760"/>
  </bookViews>
  <sheets>
    <sheet name="総括表" sheetId="23" r:id="rId1"/>
    <sheet name="普通会計の状況" sheetId="11" r:id="rId2"/>
    <sheet name="各会計、関係団体の財政状況及び健全化判断比率 "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23" l="1"/>
  <c r="CQ43" i="23"/>
  <c r="CO43" i="23"/>
  <c r="BY43" i="23"/>
  <c r="BE43" i="23"/>
  <c r="AM43" i="23"/>
  <c r="U43" i="23"/>
  <c r="E43" i="23"/>
  <c r="C43" i="23"/>
  <c r="DG42" i="23"/>
  <c r="CQ42" i="23"/>
  <c r="CO42" i="23" s="1"/>
  <c r="BY42" i="23"/>
  <c r="BE42" i="23"/>
  <c r="AM42" i="23"/>
  <c r="U42" i="23"/>
  <c r="E42" i="23"/>
  <c r="C42" i="23"/>
  <c r="DG41" i="23"/>
  <c r="CQ41" i="23"/>
  <c r="CO41" i="23"/>
  <c r="BY41" i="23"/>
  <c r="BE41" i="23"/>
  <c r="AM41" i="23"/>
  <c r="U41" i="23"/>
  <c r="E41" i="23"/>
  <c r="C41" i="23"/>
  <c r="DG40" i="23"/>
  <c r="CQ40" i="23"/>
  <c r="CO40" i="23"/>
  <c r="BY40" i="23"/>
  <c r="BE40" i="23"/>
  <c r="AM40" i="23"/>
  <c r="U40" i="23"/>
  <c r="E40" i="23"/>
  <c r="C40" i="23"/>
  <c r="DG39" i="23"/>
  <c r="CQ39" i="23"/>
  <c r="CO39" i="23"/>
  <c r="BY39" i="23"/>
  <c r="BE39" i="23"/>
  <c r="AM39" i="23"/>
  <c r="U39" i="23"/>
  <c r="E39" i="23"/>
  <c r="C39" i="23" s="1"/>
  <c r="DG38" i="23"/>
  <c r="CQ38" i="23"/>
  <c r="CO38" i="23" s="1"/>
  <c r="BY38" i="23"/>
  <c r="BE38" i="23"/>
  <c r="AM38" i="23"/>
  <c r="U38" i="23"/>
  <c r="E38" i="23"/>
  <c r="C38" i="23"/>
  <c r="DG37" i="23"/>
  <c r="CQ37" i="23"/>
  <c r="BY37" i="23"/>
  <c r="BE37" i="23"/>
  <c r="AM37" i="23"/>
  <c r="U37" i="23"/>
  <c r="E37" i="23"/>
  <c r="C37" i="23"/>
  <c r="DG36" i="23"/>
  <c r="CQ36" i="23"/>
  <c r="BY36" i="23"/>
  <c r="BG36" i="23"/>
  <c r="AM36" i="23"/>
  <c r="W36" i="23"/>
  <c r="E36" i="23"/>
  <c r="C36" i="23"/>
  <c r="DG35" i="23"/>
  <c r="CQ35" i="23"/>
  <c r="BY35" i="23"/>
  <c r="BG35" i="23"/>
  <c r="AM35" i="23"/>
  <c r="W35" i="23"/>
  <c r="E35" i="23"/>
  <c r="DG34" i="23"/>
  <c r="CQ34" i="23"/>
  <c r="BY34" i="23"/>
  <c r="BG34" i="23"/>
  <c r="AO34" i="23"/>
  <c r="W34" i="23"/>
  <c r="E34" i="23"/>
  <c r="C34" i="23"/>
  <c r="C35" i="23" l="1"/>
  <c r="U34" i="23" s="1"/>
  <c r="U35" i="23" s="1"/>
  <c r="U36" i="23" s="1"/>
  <c r="AM34" i="23" l="1"/>
  <c r="BE34" i="23" s="1"/>
  <c r="BE35" i="23" l="1"/>
  <c r="BE36" i="23" s="1"/>
  <c r="BW34" i="23"/>
  <c r="BW35" i="23" s="1"/>
  <c r="BW36" i="23" s="1"/>
  <c r="BW37" i="23" s="1"/>
  <c r="BW38" i="23" s="1"/>
  <c r="BW39" i="23" s="1"/>
  <c r="BW40" i="23" s="1"/>
  <c r="BW41" i="23" s="1"/>
  <c r="BW42" i="23" s="1"/>
  <c r="BW43" i="23" s="1"/>
  <c r="CO34" i="23"/>
  <c r="CO35" i="23" s="1"/>
  <c r="CO36" i="23" s="1"/>
  <c r="CO37" i="23" s="1"/>
  <c r="DV102" i="18" l="1"/>
  <c r="DQ102" i="18"/>
  <c r="DL102" i="18"/>
  <c r="DG102" i="18"/>
  <c r="DB102" i="18"/>
  <c r="CW102" i="18"/>
  <c r="CR102" i="18"/>
  <c r="AU88" i="18"/>
  <c r="AP88" i="18"/>
  <c r="AF88" i="18"/>
  <c r="AU63" i="18"/>
  <c r="AP63" i="18"/>
  <c r="AU23" i="18"/>
  <c r="AP23" i="18"/>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<sst xmlns="http://schemas.openxmlformats.org/spreadsheetml/2006/main" count="1078" uniqueCount="594">
  <si>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</si>
  <si>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</si>
  <si>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</si>
  <si>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</si>
  <si>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</si>
  <si>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</si>
  <si>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</si>
  <si>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</si>
  <si>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</si>
  <si>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</si>
  <si>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</si>
  <si>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</si>
  <si>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</si>
  <si>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</si>
  <si>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</si>
  <si>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</si>
  <si>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</si>
  <si>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</si>
  <si>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</si>
  <si>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</si>
  <si>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</si>
  <si>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</si>
  <si>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</si>
  <si>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</si>
  <si>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</si>
  <si>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</si>
  <si>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</si>
  <si>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</si>
  <si>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</si>
  <si>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</si>
  <si>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</si>
  <si>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</si>
  <si>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</si>
  <si>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</si>
  <si>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</si>
  <si>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</si>
  <si>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</si>
  <si>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</si>
  <si>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</si>
  <si>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</si>
  <si>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</si>
  <si>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</si>
  <si>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</si>
  <si>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</si>
  <si>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</si>
  <si>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</si>
  <si>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</si>
  <si>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</si>
  <si>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</si>
  <si>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</si>
  <si>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</si>
  <si>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</si>
  <si>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</si>
  <si>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</si>
  <si>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</si>
  <si>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</si>
  <si>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</si>
  <si>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</si>
  <si>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</si>
  <si>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</si>
  <si>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</si>
  <si>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</si>
  <si>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</si>
  <si>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</si>
  <si>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</si>
  <si>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</si>
  <si>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</si>
  <si>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</si>
  <si>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</si>
  <si>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</si>
  <si>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</si>
  <si>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</si>
  <si>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</si>
  <si>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</si>
  <si>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</si>
  <si>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</si>
  <si>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</si>
  <si>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</si>
  <si>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</si>
  <si>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</si>
  <si>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</si>
  <si>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</si>
  <si>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</si>
  <si>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</si>
  <si>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</si>
  <si>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</si>
  <si>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</si>
  <si>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</si>
  <si>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</si>
  <si>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</si>
  <si>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</si>
  <si>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</si>
  <si>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</si>
  <si>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</si>
  <si>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</si>
  <si>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</si>
  <si>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</si>
  <si>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</si>
  <si>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</si>
  <si>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</si>
  <si>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</si>
  <si>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棚倉町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</si>
  <si>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</si>
  <si>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</si>
  <si>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</si>
  <si>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</si>
  <si>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</si>
  <si>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</si>
  <si>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</si>
  <si>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</si>
  <si>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</si>
  <si>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</si>
  <si>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</si>
  <si>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</si>
  <si>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</si>
  <si>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</si>
  <si>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</si>
  <si>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</si>
  <si>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</si>
  <si>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</si>
  <si>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</si>
  <si>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</si>
  <si>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</si>
  <si>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</si>
  <si>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</si>
  <si>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</si>
  <si>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</si>
  <si>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</si>
  <si>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</si>
  <si>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</si>
  <si>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</si>
  <si>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</si>
  <si>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</si>
  <si>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</si>
  <si>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</si>
  <si>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</si>
  <si>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</si>
  <si>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</si>
  <si>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</si>
  <si>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</si>
  <si>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</si>
  <si>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</si>
  <si>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</si>
  <si>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</si>
  <si>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</si>
  <si>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</si>
  <si>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</si>
  <si>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</si>
  <si>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</si>
  <si>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</si>
  <si>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</si>
  <si>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</si>
  <si>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</si>
  <si>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</si>
  <si>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</si>
  <si>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</si>
  <si>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</si>
  <si>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</si>
  <si>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</si>
  <si>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</si>
  <si>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</si>
  <si>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</si>
  <si>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</si>
  <si>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</si>
  <si>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</si>
  <si>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</si>
  <si>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</si>
  <si>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</si>
  <si>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</si>
  <si>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</si>
  <si>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</si>
  <si>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</si>
  <si>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</si>
  <si>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</si>
  <si>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</si>
  <si>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</si>
  <si>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</si>
  <si>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</si>
  <si>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</si>
  <si>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</si>
  <si>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</si>
  <si>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</si>
  <si>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</si>
  <si>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</si>
  <si>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</si>
  <si>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</si>
  <si>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</si>
  <si>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</si>
  <si>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</si>
  <si>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</si>
  <si>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</si>
  <si>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</si>
  <si>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</si>
  <si>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</si>
  <si>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</si>
  <si>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</si>
  <si>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</si>
  <si>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</si>
  <si>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</si>
  <si>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</si>
  <si>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</si>
  <si>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</si>
  <si>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</si>
  <si>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</si>
  <si>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</si>
  <si>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</si>
  <si>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</si>
  <si>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</si>
  <si>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</si>
  <si>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</si>
  <si>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</si>
  <si>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福島県棚倉町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</si>
  <si>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</si>
  <si>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</si>
  <si>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</si>
  <si>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</si>
  <si>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</si>
  <si>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</si>
  <si>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</si>
  <si>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</si>
  <si>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</si>
  <si>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</si>
  <si>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</si>
  <si>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</si>
  <si>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</si>
  <si>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</si>
  <si>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</si>
  <si>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</si>
  <si>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</si>
  <si>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</si>
  <si>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</si>
  <si>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</si>
  <si>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</si>
  <si>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</si>
  <si>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</si>
  <si>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</si>
  <si>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</si>
  <si>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</si>
  <si>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</si>
  <si>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</si>
  <si>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</si>
  <si>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</si>
  <si>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</si>
  <si>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</si>
  <si>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</si>
  <si>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</si>
  <si>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</si>
  <si>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</si>
  <si>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</si>
  <si>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</si>
  <si>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</si>
  <si>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</si>
  <si>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</si>
  <si>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</si>
  <si>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</si>
  <si>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</si>
  <si>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</si>
  <si>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</si>
  <si>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</si>
  <si>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</si>
  <si>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</si>
  <si>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</si>
  <si>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</si>
  <si>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</si>
  <si>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</si>
  <si>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</si>
  <si>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</si>
  <si>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</si>
  <si>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</si>
  <si>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</si>
  <si>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</si>
  <si>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</si>
  <si>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</si>
  <si>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</si>
  <si>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</si>
  <si>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</si>
  <si>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</si>
  <si>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</si>
  <si>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</si>
  <si>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</si>
  <si>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</si>
  <si>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</si>
  <si>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</si>
  <si>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</si>
  <si>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</si>
  <si>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</si>
  <si>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</si>
  <si>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</si>
  <si>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</si>
  <si>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</si>
  <si>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</si>
  <si>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</si>
  <si>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</si>
  <si>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</si>
  <si>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</si>
  <si>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</si>
  <si>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</si>
  <si>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</si>
  <si>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</si>
  <si>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</si>
  <si>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</si>
  <si>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</si>
  <si>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</si>
  <si>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</si>
  <si>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</si>
  <si>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</si>
  <si>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</si>
  <si>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</si>
  <si>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</si>
  <si>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</si>
  <si>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</si>
  <si>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</si>
  <si>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</si>
  <si>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</si>
  <si>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</si>
  <si>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</si>
  <si>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</si>
  <si>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</si>
  <si>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</si>
  <si>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</si>
  <si>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</si>
  <si>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</si>
  <si>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</si>
  <si>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</si>
  <si>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</si>
  <si>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</si>
  <si>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</si>
  <si>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</si>
  <si>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</si>
  <si>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</si>
  <si>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</si>
  <si>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</si>
  <si>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</si>
  <si>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</si>
  <si>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</si>
  <si>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</si>
  <si>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</si>
  <si>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</si>
  <si>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</si>
  <si>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</si>
  <si>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</si>
  <si>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</si>
  <si>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</si>
  <si>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</si>
  <si>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</si>
  <si>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</si>
  <si>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</si>
  <si>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</si>
  <si>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</si>
  <si>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</si>
  <si>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</si>
  <si>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</si>
  <si>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</si>
  <si>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</si>
  <si>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</si>
  <si>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</si>
  <si>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</si>
  <si>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</si>
  <si>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</si>
  <si>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</si>
  <si>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</si>
  <si>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</si>
  <si>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</si>
  <si>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</si>
  <si>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</si>
  <si>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福島県棚倉町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</si>
  <si>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</si>
  <si>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</si>
  <si>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</si>
  <si>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</si>
  <si>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</si>
  <si>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</si>
  <si>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</si>
  <si>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</si>
  <si>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</si>
  <si>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</si>
  <si>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</si>
  <si>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</si>
  <si>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</si>
  <si>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</si>
  <si>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</si>
  <si>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</si>
  <si>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</si>
  <si>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</si>
  <si>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</si>
  <si>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</si>
  <si>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</si>
  <si>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</si>
  <si>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</si>
  <si>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</si>
  <si>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</si>
  <si>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</si>
  <si>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</si>
  <si>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</si>
  <si>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</si>
  <si>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</si>
  <si>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</si>
  <si>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</si>
  <si>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</si>
  <si>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</si>
  <si>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</si>
  <si>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</si>
  <si>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</si>
  <si>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</si>
  <si>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</si>
  <si>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</si>
  <si>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</si>
  <si>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</si>
  <si>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</si>
  <si>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</si>
  <si>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</si>
  <si>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</si>
  <si>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</si>
  <si>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</si>
  <si>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</si>
  <si>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</si>
  <si>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</si>
  <si>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</si>
  <si>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</si>
  <si>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</si>
  <si>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</si>
  <si>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</si>
  <si>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</si>
  <si>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</si>
  <si>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</si>
  <si>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</si>
  <si>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</si>
  <si>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</si>
  <si>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</si>
  <si>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</si>
  <si>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</si>
  <si>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</si>
  <si>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</si>
  <si>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</si>
  <si>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</si>
  <si>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</si>
  <si>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</si>
  <si>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</si>
  <si>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</si>
  <si>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</si>
  <si>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</si>
  <si>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</si>
  <si>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</si>
  <si>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</si>
  <si>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</si>
  <si>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</si>
  <si>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</si>
  <si>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</si>
  <si>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</si>
  <si>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</si>
  <si>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</si>
  <si>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</si>
  <si>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</si>
  <si>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</si>
  <si>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</si>
  <si>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</si>
  <si>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</si>
  <si>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</si>
  <si>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</si>
  <si>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</si>
  <si>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</si>
  <si>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</si>
  <si>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</si>
  <si>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</si>
  <si>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</si>
  <si>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</si>
  <si>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</si>
  <si>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</si>
  <si>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</si>
  <si>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</si>
  <si>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</si>
  <si>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</si>
  <si>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</si>
  <si>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</si>
  <si>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</si>
  <si>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</si>
  <si>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</si>
  <si>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</si>
  <si>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</si>
  <si>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</si>
  <si>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</si>
  <si>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</si>
  <si>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</si>
  <si>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</si>
  <si>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</si>
  <si>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</si>
  <si>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</si>
  <si>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</si>
  <si>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</si>
  <si>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</si>
  <si>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</si>
  <si>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</si>
  <si>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</si>
  <si>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</si>
  <si>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</si>
  <si>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</si>
  <si>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</si>
  <si>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</si>
  <si>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</si>
  <si>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</si>
  <si>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</si>
  <si>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</si>
  <si>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</si>
  <si>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</si>
  <si>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</si>
  <si>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</si>
  <si>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</si>
  <si>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</si>
  <si>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</si>
  <si>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</si>
  <si>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</si>
  <si>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</si>
  <si>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</si>
  <si>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</si>
  <si>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</si>
  <si>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</si>
  <si>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</si>
  <si>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</si>
  <si>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</si>
  <si>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</si>
  <si>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</si>
  <si>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</si>
  <si>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</si>
  <si>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</si>
  <si>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</si>
  <si>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</si>
  <si>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</si>
  <si>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</si>
  <si>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</si>
  <si>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</si>
  <si>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</si>
  <si>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</si>
  <si>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</si>
  <si>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</si>
  <si>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</si>
  <si>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</si>
  <si>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</si>
  <si>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</si>
  <si>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</si>
  <si>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</si>
  <si>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</si>
  <si>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</si>
  <si>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</si>
  <si>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</si>
  <si>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</si>
  <si>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</si>
  <si>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</si>
  <si>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4.89</t>
  </si>
  <si>
    <t>▲ 5.25</t>
  </si>
  <si>
    <t>▲ 0.07</t>
  </si>
  <si>
    <t>▲ 7.77</t>
  </si>
  <si>
    <t>上水道事業会計</t>
  </si>
  <si>
    <t>一般会計</t>
  </si>
  <si>
    <t>介護保険特別会計</t>
  </si>
  <si>
    <t>国民健康保険特別会計</t>
  </si>
  <si>
    <t>簡易水道事業特別会計</t>
  </si>
  <si>
    <t>公共下水道事業特別会計</t>
  </si>
  <si>
    <t>後期高齢者医療特別会計</t>
  </si>
  <si>
    <t>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</si>
  <si>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</si>
  <si>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</si>
  <si>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</si>
  <si>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</si>
  <si>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</si>
  <si>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</si>
  <si>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</si>
  <si>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</si>
  <si>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棚倉町活性化協会</t>
    <rPh sb="0" eb="3">
      <t>タナグラマチ</t>
    </rPh>
    <rPh sb="3" eb="6">
      <t>カッセイカ</t>
    </rPh>
    <rPh sb="6" eb="8">
      <t>キョウカイ</t>
    </rPh>
    <phoneticPr fontId="2"/>
  </si>
  <si>
    <t>-</t>
    <phoneticPr fontId="2"/>
  </si>
  <si>
    <t>〇</t>
    <phoneticPr fontId="2"/>
  </si>
  <si>
    <t>ルネサンス棚倉</t>
    <rPh sb="5" eb="7">
      <t>タナグラ</t>
    </rPh>
    <phoneticPr fontId="2"/>
  </si>
  <si>
    <t>まち工房たなぐら</t>
    <rPh sb="2" eb="4">
      <t>コウボウ</t>
    </rPh>
    <phoneticPr fontId="2"/>
  </si>
  <si>
    <t>白河地方土地開発公社</t>
    <rPh sb="0" eb="2">
      <t>シラカワ</t>
    </rPh>
    <rPh sb="2" eb="4">
      <t>チホウ</t>
    </rPh>
    <rPh sb="4" eb="6">
      <t>トチ</t>
    </rPh>
    <rPh sb="6" eb="8">
      <t>カイハツ</t>
    </rPh>
    <rPh sb="8" eb="10">
      <t>コウシャ</t>
    </rPh>
    <phoneticPr fontId="2"/>
  </si>
  <si>
    <t>東白衛生組合</t>
    <rPh sb="0" eb="1">
      <t>ヒガシ</t>
    </rPh>
    <rPh sb="1" eb="2">
      <t>シロ</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</si>
  <si>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</si>
  <si>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</si>
  <si>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</si>
  <si>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</si>
  <si>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</si>
  <si>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</si>
  <si>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</si>
  <si>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</si>
  <si>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</si>
  <si>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</si>
  <si>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</si>
  <si>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</si>
  <si>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</si>
  <si>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</si>
  <si>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</si>
  <si>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</si>
  <si>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</si>
  <si>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</si>
  <si>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２年度より、地方債現在高、債務負担行為に基づく支出予定額及び公営企業債等繰入見込額の減、さらには充当可能基金の増等が主な要因となり、将来負担比率は発生しておらず、類似団体内平均値と比較しても低い水準となった。有形固定資産減価償却率は施設の老朽化に伴い上昇傾向にあるが、公共施設総合管理計画をはじめ、将来負担比率、減価償却率、公債費比率等の状況を勘案しながら、個別施設計画を策定し計画的に施設の整備を実施していく。</t>
    <phoneticPr fontId="5"/>
  </si>
  <si>
    <t>実質公債費比率については、地方債の借入を重点選別主義を徹底した上で計画的に執行しているが、平成29年度以降の教育施設の改修事業や辺地対策事業等の借入に係る元金償還の影響で年々上昇傾向にあり、令和４年度においては類似団体内平均値を4.5％上回った。一方で、償還が進み地方債残高が減少していることで、将来負担比率は令和２年度以降発生しておらず、実質公債費比率についても元利償還金のピークが令和４年度であるため今後は減少していく見込である。引き続き各種財政指標に注視しながら、事業の必要性、緊急性、費用対効果等の観点から事業選択を行い、財政健全化を図っていく。</t>
    <rPh sb="45" eb="47">
      <t>ヘイセイ</t>
    </rPh>
    <rPh sb="49" eb="51">
      <t>ネンド</t>
    </rPh>
    <rPh sb="51" eb="53">
      <t>イコウ</t>
    </rPh>
    <rPh sb="54" eb="58">
      <t>キョウイクシセツ</t>
    </rPh>
    <rPh sb="59" eb="63">
      <t>カイシュウジギョウ</t>
    </rPh>
    <rPh sb="64" eb="70">
      <t>ヘンチタイサクジギョウ</t>
    </rPh>
    <rPh sb="70" eb="71">
      <t>トウ</t>
    </rPh>
    <rPh sb="75" eb="76">
      <t>カカ</t>
    </rPh>
    <rPh sb="155" eb="157">
      <t>レイワ</t>
    </rPh>
    <rPh sb="158" eb="160">
      <t>ネンド</t>
    </rPh>
    <rPh sb="160" eb="162">
      <t>イコウ</t>
    </rPh>
    <rPh sb="162" eb="164">
      <t>ハッセイ</t>
    </rPh>
    <rPh sb="182" eb="187">
      <t>ガンリショウカンキン</t>
    </rPh>
    <rPh sb="192" eb="194">
      <t>レイワ</t>
    </rPh>
    <rPh sb="195" eb="197">
      <t>ネンド</t>
    </rPh>
    <rPh sb="202" eb="204">
      <t>コンゴ</t>
    </rPh>
    <rPh sb="205" eb="207">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</si>
</sst>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43" xfId="12" applyNumberFormat="1" applyFont="1" applyFill="1" applyBorder="1" applyAlignment="1" applyProtection="1">
      <alignment horizontal="right" vertical="center" shrinkToFit="1"/>
      <protection locked="0"/>
    </xf>
    <xf numFmtId="187" fontId="34" fillId="8" borderId="149"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14A2-4A32-874A-895C5B8C64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44105</c:v>
                </c:pt>
                <c:pt idx="1">
                  <c:v>50548</c:v>
                </c:pt>
                <c:pt idx="2">
                  <c:v>56974</c:v>
                </c:pt>
                <c:pt idx="3">
                  <c:v>65936</c:v>
                </c:pt>
                <c:pt idx="4">
                  <c:v>68104</c:v>
                </c:pt>
              </c:numCache>
            </c:numRef>
          </c:val>
          <c:smooth val="0"/>
          <c:extLst>
            <c:ext xmlns:c16="http://schemas.microsoft.com/office/drawing/2014/chart" uri="{C3380CC4-5D6E-409C-BE32-E72D297353CC}">
              <c16:uniqueId val="{00000001-14A2-4A32-874A-895C5B8C64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6.25</c:v>
                </c:pt>
                <c:pt idx="1">
                  <c:v>7.42</c:v>
                </c:pt>
                <c:pt idx="2">
                  <c:v>8.69</c:v>
                </c:pt>
                <c:pt idx="3">
                  <c:v>9.27</c:v>
                </c:pt>
                <c:pt idx="4">
                  <c:v>4.1100000000000003</c:v>
                </c:pt>
              </c:numCache>
            </c:numRef>
          </c:val>
          <c:extLst>
            <c:ext xmlns:c16="http://schemas.microsoft.com/office/drawing/2014/chart" uri="{C3380CC4-5D6E-409C-BE32-E72D297353CC}">
              <c16:uniqueId val="{00000000-717D-489C-9811-C96FD5DAFB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21.42</c:v>
                </c:pt>
                <c:pt idx="1">
                  <c:v>17.96</c:v>
                </c:pt>
                <c:pt idx="2">
                  <c:v>19.260000000000002</c:v>
                </c:pt>
                <c:pt idx="3">
                  <c:v>20.92</c:v>
                </c:pt>
                <c:pt idx="4">
                  <c:v>24.5</c:v>
                </c:pt>
              </c:numCache>
            </c:numRef>
          </c:val>
          <c:extLst>
            <c:ext xmlns:c16="http://schemas.microsoft.com/office/drawing/2014/chart" uri="{C3380CC4-5D6E-409C-BE32-E72D297353CC}">
              <c16:uniqueId val="{00000001-717D-489C-9811-C96FD5DAFB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-4.8899999999999997</c:v>
                </c:pt>
                <c:pt idx="1">
                  <c:v>-5.25</c:v>
                </c:pt>
                <c:pt idx="2">
                  <c:v>0.6</c:v>
                </c:pt>
                <c:pt idx="3">
                  <c:v>-7.0000000000000007E-2</c:v>
                </c:pt>
                <c:pt idx="4">
                  <c:v>-7.77</c:v>
                </c:pt>
              </c:numCache>
            </c:numRef>
          </c:val>
          <c:smooth val="0"/>
          <c:extLst>
            <c:ext xmlns:c16="http://schemas.microsoft.com/office/drawing/2014/chart" uri="{C3380CC4-5D6E-409C-BE32-E72D297353CC}">
              <c16:uniqueId val="{00000002-717D-489C-9811-C96FD5DAFB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DFD-4FA0-BA19-C76A52748B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FD-4FA0-BA19-C76A52748BDF}"/>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DDFD-4FA0-BA19-C76A52748BD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DDFD-4FA0-BA19-C76A52748BD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DFD-4FA0-BA19-C76A52748BDF}"/>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0.02</c:v>
                </c:pt>
              </c:numCache>
            </c:numRef>
          </c:val>
          <c:extLst>
            <c:ext xmlns:c16="http://schemas.microsoft.com/office/drawing/2014/chart" uri="{C3380CC4-5D6E-409C-BE32-E72D297353CC}">
              <c16:uniqueId val="{00000005-DDFD-4FA0-BA19-C76A52748B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1.95</c:v>
                </c:pt>
                <c:pt idx="2">
                  <c:v>#N/A</c:v>
                </c:pt>
                <c:pt idx="3">
                  <c:v>1.06</c:v>
                </c:pt>
                <c:pt idx="4">
                  <c:v>#N/A</c:v>
                </c:pt>
                <c:pt idx="5">
                  <c:v>0.93</c:v>
                </c:pt>
                <c:pt idx="6">
                  <c:v>#N/A</c:v>
                </c:pt>
                <c:pt idx="7">
                  <c:v>0.9</c:v>
                </c:pt>
                <c:pt idx="8">
                  <c:v>#N/A</c:v>
                </c:pt>
                <c:pt idx="9">
                  <c:v>0.32</c:v>
                </c:pt>
              </c:numCache>
            </c:numRef>
          </c:val>
          <c:extLst>
            <c:ext xmlns:c16="http://schemas.microsoft.com/office/drawing/2014/chart" uri="{C3380CC4-5D6E-409C-BE32-E72D297353CC}">
              <c16:uniqueId val="{00000006-DDFD-4FA0-BA19-C76A52748BD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0.81</c:v>
                </c:pt>
                <c:pt idx="2">
                  <c:v>#N/A</c:v>
                </c:pt>
                <c:pt idx="3">
                  <c:v>1.0900000000000001</c:v>
                </c:pt>
                <c:pt idx="4">
                  <c:v>#N/A</c:v>
                </c:pt>
                <c:pt idx="5">
                  <c:v>1.19</c:v>
                </c:pt>
                <c:pt idx="6">
                  <c:v>#N/A</c:v>
                </c:pt>
                <c:pt idx="7">
                  <c:v>1.1499999999999999</c:v>
                </c:pt>
                <c:pt idx="8">
                  <c:v>#N/A</c:v>
                </c:pt>
                <c:pt idx="9">
                  <c:v>1.34</c:v>
                </c:pt>
              </c:numCache>
            </c:numRef>
          </c:val>
          <c:extLst>
            <c:ext xmlns:c16="http://schemas.microsoft.com/office/drawing/2014/chart" uri="{C3380CC4-5D6E-409C-BE32-E72D297353CC}">
              <c16:uniqueId val="{00000007-DDFD-4FA0-BA19-C76A52748B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6.25</c:v>
                </c:pt>
                <c:pt idx="2">
                  <c:v>#N/A</c:v>
                </c:pt>
                <c:pt idx="3">
                  <c:v>7.41</c:v>
                </c:pt>
                <c:pt idx="4">
                  <c:v>#N/A</c:v>
                </c:pt>
                <c:pt idx="5">
                  <c:v>8.69</c:v>
                </c:pt>
                <c:pt idx="6">
                  <c:v>#N/A</c:v>
                </c:pt>
                <c:pt idx="7">
                  <c:v>9.2799999999999994</c:v>
                </c:pt>
                <c:pt idx="8">
                  <c:v>#N/A</c:v>
                </c:pt>
                <c:pt idx="9">
                  <c:v>4.0999999999999996</c:v>
                </c:pt>
              </c:numCache>
            </c:numRef>
          </c:val>
          <c:extLst>
            <c:ext xmlns:c16="http://schemas.microsoft.com/office/drawing/2014/chart" uri="{C3380CC4-5D6E-409C-BE32-E72D297353CC}">
              <c16:uniqueId val="{00000008-DDFD-4FA0-BA19-C76A52748BDF}"/>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8.6199999999999992</c:v>
                </c:pt>
                <c:pt idx="2">
                  <c:v>#N/A</c:v>
                </c:pt>
                <c:pt idx="3">
                  <c:v>8.02</c:v>
                </c:pt>
                <c:pt idx="4">
                  <c:v>#N/A</c:v>
                </c:pt>
                <c:pt idx="5">
                  <c:v>6.99</c:v>
                </c:pt>
                <c:pt idx="6">
                  <c:v>#N/A</c:v>
                </c:pt>
                <c:pt idx="7">
                  <c:v>5.98</c:v>
                </c:pt>
                <c:pt idx="8">
                  <c:v>#N/A</c:v>
                </c:pt>
                <c:pt idx="9">
                  <c:v>5.58</c:v>
                </c:pt>
              </c:numCache>
            </c:numRef>
          </c:val>
          <c:extLst>
            <c:ext xmlns:c16="http://schemas.microsoft.com/office/drawing/2014/chart" uri="{C3380CC4-5D6E-409C-BE32-E72D297353CC}">
              <c16:uniqueId val="{00000009-DDFD-4FA0-BA19-C76A52748B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622</c:v>
                </c:pt>
                <c:pt idx="5">
                  <c:v>634</c:v>
                </c:pt>
                <c:pt idx="8">
                  <c:v>644</c:v>
                </c:pt>
                <c:pt idx="11">
                  <c:v>663</c:v>
                </c:pt>
                <c:pt idx="14">
                  <c:v>605</c:v>
                </c:pt>
              </c:numCache>
            </c:numRef>
          </c:val>
          <c:extLst>
            <c:ext xmlns:c16="http://schemas.microsoft.com/office/drawing/2014/chart" uri="{C3380CC4-5D6E-409C-BE32-E72D297353CC}">
              <c16:uniqueId val="{00000000-CA6A-4024-B6B5-D8A769BDB5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6A-4024-B6B5-D8A769BDB5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53</c:v>
                </c:pt>
                <c:pt idx="3">
                  <c:v>53</c:v>
                </c:pt>
                <c:pt idx="6">
                  <c:v>49</c:v>
                </c:pt>
                <c:pt idx="9">
                  <c:v>42</c:v>
                </c:pt>
                <c:pt idx="12">
                  <c:v>42</c:v>
                </c:pt>
              </c:numCache>
            </c:numRef>
          </c:val>
          <c:extLst>
            <c:ext xmlns:c16="http://schemas.microsoft.com/office/drawing/2014/chart" uri="{C3380CC4-5D6E-409C-BE32-E72D297353CC}">
              <c16:uniqueId val="{00000002-CA6A-4024-B6B5-D8A769BDB5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c:v>
                </c:pt>
                <c:pt idx="3">
                  <c:v>9</c:v>
                </c:pt>
                <c:pt idx="6">
                  <c:v>10</c:v>
                </c:pt>
                <c:pt idx="9">
                  <c:v>12</c:v>
                </c:pt>
                <c:pt idx="12">
                  <c:v>13</c:v>
                </c:pt>
              </c:numCache>
            </c:numRef>
          </c:val>
          <c:extLst>
            <c:ext xmlns:c16="http://schemas.microsoft.com/office/drawing/2014/chart" uri="{C3380CC4-5D6E-409C-BE32-E72D297353CC}">
              <c16:uniqueId val="{00000003-CA6A-4024-B6B5-D8A769BDB5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213</c:v>
                </c:pt>
                <c:pt idx="3">
                  <c:v>197</c:v>
                </c:pt>
                <c:pt idx="6">
                  <c:v>195</c:v>
                </c:pt>
                <c:pt idx="9">
                  <c:v>194</c:v>
                </c:pt>
                <c:pt idx="12">
                  <c:v>192</c:v>
                </c:pt>
              </c:numCache>
            </c:numRef>
          </c:val>
          <c:extLst>
            <c:ext xmlns:c16="http://schemas.microsoft.com/office/drawing/2014/chart" uri="{C3380CC4-5D6E-409C-BE32-E72D297353CC}">
              <c16:uniqueId val="{00000004-CA6A-4024-B6B5-D8A769BDB5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6A-4024-B6B5-D8A769BDB5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6A-4024-B6B5-D8A769BDB5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831</c:v>
                </c:pt>
                <c:pt idx="3">
                  <c:v>848</c:v>
                </c:pt>
                <c:pt idx="6">
                  <c:v>864</c:v>
                </c:pt>
                <c:pt idx="9">
                  <c:v>918</c:v>
                </c:pt>
                <c:pt idx="12">
                  <c:v>913</c:v>
                </c:pt>
              </c:numCache>
            </c:numRef>
          </c:val>
          <c:extLst>
            <c:ext xmlns:c16="http://schemas.microsoft.com/office/drawing/2014/chart" uri="{C3380CC4-5D6E-409C-BE32-E72D297353CC}">
              <c16:uniqueId val="{00000007-CA6A-4024-B6B5-D8A769BDB5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486</c:v>
                </c:pt>
                <c:pt idx="2">
                  <c:v>#N/A</c:v>
                </c:pt>
                <c:pt idx="3">
                  <c:v>#N/A</c:v>
                </c:pt>
                <c:pt idx="4">
                  <c:v>473</c:v>
                </c:pt>
                <c:pt idx="5">
                  <c:v>#N/A</c:v>
                </c:pt>
                <c:pt idx="6">
                  <c:v>#N/A</c:v>
                </c:pt>
                <c:pt idx="7">
                  <c:v>474</c:v>
                </c:pt>
                <c:pt idx="8">
                  <c:v>#N/A</c:v>
                </c:pt>
                <c:pt idx="9">
                  <c:v>#N/A</c:v>
                </c:pt>
                <c:pt idx="10">
                  <c:v>503</c:v>
                </c:pt>
                <c:pt idx="11">
                  <c:v>#N/A</c:v>
                </c:pt>
                <c:pt idx="12">
                  <c:v>#N/A</c:v>
                </c:pt>
                <c:pt idx="13">
                  <c:v>555</c:v>
                </c:pt>
                <c:pt idx="14">
                  <c:v>#N/A</c:v>
                </c:pt>
              </c:numCache>
            </c:numRef>
          </c:val>
          <c:smooth val="0"/>
          <c:extLst>
            <c:ext xmlns:c16="http://schemas.microsoft.com/office/drawing/2014/chart" uri="{C3380CC4-5D6E-409C-BE32-E72D297353CC}">
              <c16:uniqueId val="{00000008-CA6A-4024-B6B5-D8A769BDB5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6091</c:v>
                </c:pt>
                <c:pt idx="5">
                  <c:v>6006</c:v>
                </c:pt>
                <c:pt idx="8">
                  <c:v>5926</c:v>
                </c:pt>
                <c:pt idx="11">
                  <c:v>5749</c:v>
                </c:pt>
                <c:pt idx="14">
                  <c:v>5424</c:v>
                </c:pt>
              </c:numCache>
            </c:numRef>
          </c:val>
          <c:extLst>
            <c:ext xmlns:c16="http://schemas.microsoft.com/office/drawing/2014/chart" uri="{C3380CC4-5D6E-409C-BE32-E72D297353CC}">
              <c16:uniqueId val="{00000000-A819-4DEA-81B3-F63CF4416B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c:v>
                </c:pt>
                <c:pt idx="5">
                  <c:v>33</c:v>
                </c:pt>
                <c:pt idx="8">
                  <c:v>22</c:v>
                </c:pt>
                <c:pt idx="11">
                  <c:v>15</c:v>
                </c:pt>
                <c:pt idx="14">
                  <c:v>8</c:v>
                </c:pt>
              </c:numCache>
            </c:numRef>
          </c:val>
          <c:extLst>
            <c:ext xmlns:c16="http://schemas.microsoft.com/office/drawing/2014/chart" uri="{C3380CC4-5D6E-409C-BE32-E72D297353CC}">
              <c16:uniqueId val="{00000001-A819-4DEA-81B3-F63CF4416B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2802</c:v>
                </c:pt>
                <c:pt idx="5">
                  <c:v>2662</c:v>
                </c:pt>
                <c:pt idx="8">
                  <c:v>3091</c:v>
                </c:pt>
                <c:pt idx="11">
                  <c:v>3606</c:v>
                </c:pt>
                <c:pt idx="14">
                  <c:v>4206</c:v>
                </c:pt>
              </c:numCache>
            </c:numRef>
          </c:val>
          <c:extLst>
            <c:ext xmlns:c16="http://schemas.microsoft.com/office/drawing/2014/chart" uri="{C3380CC4-5D6E-409C-BE32-E72D297353CC}">
              <c16:uniqueId val="{00000002-A819-4DEA-81B3-F63CF4416B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19-4DEA-81B3-F63CF4416B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19-4DEA-81B3-F63CF4416B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85</c:v>
                </c:pt>
                <c:pt idx="3">
                  <c:v>96</c:v>
                </c:pt>
                <c:pt idx="6">
                  <c:v>20</c:v>
                </c:pt>
                <c:pt idx="9">
                  <c:v>10</c:v>
                </c:pt>
                <c:pt idx="12">
                  <c:v>0</c:v>
                </c:pt>
              </c:numCache>
            </c:numRef>
          </c:val>
          <c:extLst>
            <c:ext xmlns:c16="http://schemas.microsoft.com/office/drawing/2014/chart" uri="{C3380CC4-5D6E-409C-BE32-E72D297353CC}">
              <c16:uniqueId val="{00000005-A819-4DEA-81B3-F63CF4416B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835</c:v>
                </c:pt>
                <c:pt idx="3">
                  <c:v>799</c:v>
                </c:pt>
                <c:pt idx="6">
                  <c:v>805</c:v>
                </c:pt>
                <c:pt idx="9">
                  <c:v>781</c:v>
                </c:pt>
                <c:pt idx="12">
                  <c:v>797</c:v>
                </c:pt>
              </c:numCache>
            </c:numRef>
          </c:val>
          <c:extLst>
            <c:ext xmlns:c16="http://schemas.microsoft.com/office/drawing/2014/chart" uri="{C3380CC4-5D6E-409C-BE32-E72D297353CC}">
              <c16:uniqueId val="{00000006-A819-4DEA-81B3-F63CF4416B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48</c:v>
                </c:pt>
                <c:pt idx="3">
                  <c:v>57</c:v>
                </c:pt>
                <c:pt idx="6">
                  <c:v>69</c:v>
                </c:pt>
                <c:pt idx="9">
                  <c:v>62</c:v>
                </c:pt>
                <c:pt idx="12">
                  <c:v>55</c:v>
                </c:pt>
              </c:numCache>
            </c:numRef>
          </c:val>
          <c:extLst>
            <c:ext xmlns:c16="http://schemas.microsoft.com/office/drawing/2014/chart" uri="{C3380CC4-5D6E-409C-BE32-E72D297353CC}">
              <c16:uniqueId val="{00000007-A819-4DEA-81B3-F63CF4416B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2005</c:v>
                </c:pt>
                <c:pt idx="3">
                  <c:v>1947</c:v>
                </c:pt>
                <c:pt idx="6">
                  <c:v>1842</c:v>
                </c:pt>
                <c:pt idx="9">
                  <c:v>1686</c:v>
                </c:pt>
                <c:pt idx="12">
                  <c:v>1643</c:v>
                </c:pt>
              </c:numCache>
            </c:numRef>
          </c:val>
          <c:extLst>
            <c:ext xmlns:c16="http://schemas.microsoft.com/office/drawing/2014/chart" uri="{C3380CC4-5D6E-409C-BE32-E72D297353CC}">
              <c16:uniqueId val="{00000008-A819-4DEA-81B3-F63CF4416B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515</c:v>
                </c:pt>
                <c:pt idx="3">
                  <c:v>462</c:v>
                </c:pt>
                <c:pt idx="6">
                  <c:v>413</c:v>
                </c:pt>
                <c:pt idx="9">
                  <c:v>370</c:v>
                </c:pt>
                <c:pt idx="12">
                  <c:v>328</c:v>
                </c:pt>
              </c:numCache>
            </c:numRef>
          </c:val>
          <c:extLst>
            <c:ext xmlns:c16="http://schemas.microsoft.com/office/drawing/2014/chart" uri="{C3380CC4-5D6E-409C-BE32-E72D297353CC}">
              <c16:uniqueId val="{00000009-A819-4DEA-81B3-F63CF4416B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6325</c:v>
                </c:pt>
                <c:pt idx="3">
                  <c:v>5995</c:v>
                </c:pt>
                <c:pt idx="6">
                  <c:v>5761</c:v>
                </c:pt>
                <c:pt idx="9">
                  <c:v>5403</c:v>
                </c:pt>
                <c:pt idx="12">
                  <c:v>4816</c:v>
                </c:pt>
              </c:numCache>
            </c:numRef>
          </c:val>
          <c:extLst>
            <c:ext xmlns:c16="http://schemas.microsoft.com/office/drawing/2014/chart" uri="{C3380CC4-5D6E-409C-BE32-E72D297353CC}">
              <c16:uniqueId val="{0000000A-A819-4DEA-81B3-F63CF4416B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889</c:v>
                </c:pt>
                <c:pt idx="2">
                  <c:v>#N/A</c:v>
                </c:pt>
                <c:pt idx="3">
                  <c:v>#N/A</c:v>
                </c:pt>
                <c:pt idx="4">
                  <c:v>655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19-4DEA-81B3-F63CF4416B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858</c:v>
                </c:pt>
                <c:pt idx="1">
                  <c:v>995</c:v>
                </c:pt>
                <c:pt idx="2">
                  <c:v>1116</c:v>
                </c:pt>
              </c:numCache>
            </c:numRef>
          </c:val>
          <c:extLst>
            <c:ext xmlns:c16="http://schemas.microsoft.com/office/drawing/2014/chart" uri="{C3380CC4-5D6E-409C-BE32-E72D297353CC}">
              <c16:uniqueId val="{00000000-7C34-4FC2-97C9-58721BC47E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415</c:v>
                </c:pt>
                <c:pt idx="1">
                  <c:v>315</c:v>
                </c:pt>
                <c:pt idx="2">
                  <c:v>365</c:v>
                </c:pt>
              </c:numCache>
            </c:numRef>
          </c:val>
          <c:extLst>
            <c:ext xmlns:c16="http://schemas.microsoft.com/office/drawing/2014/chart" uri="{C3380CC4-5D6E-409C-BE32-E72D297353CC}">
              <c16:uniqueId val="{00000001-7C34-4FC2-97C9-58721BC47E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1525</c:v>
                </c:pt>
                <c:pt idx="1">
                  <c:v>1974</c:v>
                </c:pt>
                <c:pt idx="2">
                  <c:v>2378</c:v>
                </c:pt>
              </c:numCache>
            </c:numRef>
          </c:val>
          <c:extLst>
            <c:ext xmlns:c16="http://schemas.microsoft.com/office/drawing/2014/chart" uri="{C3380CC4-5D6E-409C-BE32-E72D297353CC}">
              <c16:uniqueId val="{00000002-7C34-4FC2-97C9-58721BC47E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{93A4A696-11B2-4705-B1FC-CE7D31E7BA2F}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556-4272-ACB4-4A3E80EAE8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{241ADC86-5957-4230-AE27-CCBBE73C0C72}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56-4272-ACB4-4A3E80EAE8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{F297BD0B-EC39-417B-8173-15ECA596F444}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56-4272-ACB4-4A3E80EAE8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{1189FC77-A49D-4266-AB25-7E4A3C2BBF72}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56-4272-ACB4-4A3E80EAE8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{6038E7B2-479F-46C3-A407-03B6C7AC5241}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56-4272-ACB4-4A3E80EAE82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{B26A7F67-CFCC-49E8-9584-6F03F17F4DAB}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556-4272-ACB4-4A3E80EAE8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{D0E76961-5523-4416-91E3-7F05A54FCDA8}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556-4272-ACB4-4A3E80EAE8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{C2E3770C-74CA-42E1-9625-5EC6FB75DDA9}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556-4272-ACB4-4A3E80EAE8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{6A2EE56E-AE48-42D7-8CE9-4FFB0E2C0624}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556-4272-ACB4-4A3E80EAE8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58.7</c:v>
                </c:pt>
                <c:pt idx="16">
                  <c:v>60.6</c:v>
                </c:pt>
                <c:pt idx="24">
                  <c:v>61.8</c:v>
                </c:pt>
                <c:pt idx="32">
                  <c:v>63.2</c:v>
                </c:pt>
              </c:numCache>
            </c:numRef>
          </c:xVal>
          <c:yVal>
            <c:numRef>
              <c:f>公会計指標分析・財政指標組合せ分析表!$BP$51:$DC$51</c:f>
              <c:numCache>
                <c:formatCode>#,##0.0;"▲ "#,##0.0</c:formatCode>
                <c:ptCount val="40"/>
                <c:pt idx="0">
                  <c:v>25</c:v>
                </c:pt>
                <c:pt idx="8">
                  <c:v>18.399999999999999</c:v>
                </c:pt>
              </c:numCache>
            </c:numRef>
          </c:yVal>
          <c:smooth val="0"/>
          <c:extLst>
            <c:ext xmlns:c16="http://schemas.microsoft.com/office/drawing/2014/chart" uri="{C3380CC4-5D6E-409C-BE32-E72D297353CC}">
              <c16:uniqueId val="{00000009-1556-4272-ACB4-4A3E80EAE8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{C23660F5-CB1E-4A53-9203-7152DC72E508}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556-4272-ACB4-4A3E80EAE8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{F2B3D024-7412-47A8-B0E3-6AF4262225FC}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56-4272-ACB4-4A3E80EAE8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{6E0E1736-DF9C-4B58-8154-921D0E13A20E}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56-4272-ACB4-4A3E80EAE8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{65C440ED-C92E-489D-B9A1-D8150428D46F}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56-4272-ACB4-4A3E80EAE8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{BC3B8DDD-A41F-49EE-8A0D-6F3111E5147D}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56-4272-ACB4-4A3E80EAE82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{0807D72D-DD1A-4BFD-AE78-E37E97C994C7}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556-4272-ACB4-4A3E80EAE82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{4C823151-6A74-4754-9ADB-7F98E029A5B4}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556-4272-ACB4-4A3E80EAE82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{1980D518-9B05-471A-B157-C336D6D79366}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556-4272-ACB4-4A3E80EAE82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{76F2FE95-D64B-4D3E-8AA7-54BF04E5D463}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556-4272-ACB4-4A3E80EAE8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1556-4272-ACB4-4A3E80EAE82F}"/>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{5E55F77C-76A4-4313-98A4-D076458206F3}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7D8-4061-91F8-3C34416BAC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{BC7ACC46-6144-4F52-A9F4-1AE94A9F3B11}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D8-4061-91F8-3C34416BAC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{4D22D775-EA20-4973-944A-F10959943672}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D8-4061-91F8-3C34416BAC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{33C8C6E5-84A6-4B8A-A507-500283E08A6F}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D8-4061-91F8-3C34416BAC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{E5CAC232-C1BF-4666-824C-DC2827928665}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D8-4061-91F8-3C34416BAC31}"/>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{A7EB4519-7CB1-44DD-A926-F17341DD0CBE}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7D8-4061-91F8-3C34416BAC3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{EF5ECEE7-9E3C-45C3-B75A-0C36774C598A}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7D8-4061-91F8-3C34416BAC3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{57171085-E834-45C2-96A2-D5050E027446}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7D8-4061-91F8-3C34416BAC3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{8DB495F7-93D2-40B6-A029-EEC3E76C1BA6}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7D8-4061-91F8-3C34416BAC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12.8</c:v>
                </c:pt>
                <c:pt idx="16">
                  <c:v>13.1</c:v>
                </c:pt>
                <c:pt idx="24">
                  <c:v>12.6</c:v>
                </c:pt>
                <c:pt idx="32">
                  <c:v>12.9</c:v>
                </c:pt>
              </c:numCache>
            </c:numRef>
          </c:xVal>
          <c:yVal>
            <c:numRef>
              <c:f>公会計指標分析・財政指標組合せ分析表!$BP$73:$DC$73</c:f>
              <c:numCache>
                <c:formatCode>#,##0.0;"▲ "#,##0.0</c:formatCode>
                <c:ptCount val="40"/>
                <c:pt idx="0">
                  <c:v>25</c:v>
                </c:pt>
                <c:pt idx="8">
                  <c:v>18.399999999999999</c:v>
                </c:pt>
              </c:numCache>
            </c:numRef>
          </c:yVal>
          <c:smooth val="0"/>
          <c:extLst>
            <c:ext xmlns:c16="http://schemas.microsoft.com/office/drawing/2014/chart" uri="{C3380CC4-5D6E-409C-BE32-E72D297353CC}">
              <c16:uniqueId val="{00000009-57D8-4061-91F8-3C34416BAC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94669112484562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{B1FD94F4-F103-4182-9D51-46E4E3E9F134}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7D8-4061-91F8-3C34416BAC3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{B9537398-964D-4D97-8BAF-7CB7FC67D7DD}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D8-4061-91F8-3C34416BAC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{D08CBD70-E7B8-4E4A-A7CC-DCFAAFBFA707}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D8-4061-91F8-3C34416BAC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{1DFB61B0-43AD-46A8-AC7A-ED5CC7684016}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D8-4061-91F8-3C34416BAC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{EADF0E55-888E-4F5F-9C7D-DBA765B220C9}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D8-4061-91F8-3C34416BAC31}"/>
                </c:ext>
              </c:extLst>
            </c:dLbl>
            <c:dLbl>
              <c:idx val="8"/>
              <c:layout>
                <c:manualLayout>
                  <c:x val="0"/>
                  <c:y val="1.794703361241495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{C6F125D9-5674-45CB-9EA4-FA2F82AE1755}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7D8-4061-91F8-3C34416BAC31}"/>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{D9027700-F10E-46B2-B3DC-BAEB18FF42AB}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7D8-4061-91F8-3C34416BAC31}"/>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{398D3B75-B68A-4124-AE1B-2ABD61696C80}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7D8-4061-91F8-3C34416BAC31}"/>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{AA4AE917-7877-4C73-A063-E40425B847A0}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7D8-4061-91F8-3C34416BAC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57D8-4061-91F8-3C34416BAC31}"/>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令和４年度においては、元利償還金は前年とほぼ変わらなかったものの、控除額の東日本大震災全国緊急防災施策等債償還費が</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百万円減少したこと等が要因となり、実質公債費比率の分子は対前年度比</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元利償還金については、令和５年後以降は減少見込みではあるものの、今後も各種財政指標を注視し、重点選別主義を徹底した上で計画的に借入を行うことが重要である。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令和４年度の将来負担比率の分子が▲</a:t>
          </a:r>
          <a:r>
            <a:rPr kumimoji="1" lang="en-US" altLang="ja-JP" sz="1100">
              <a:solidFill>
                <a:schemeClr val="dk1"/>
              </a:solidFill>
              <a:effectLst/>
              <a:latin typeface="+mn-lt"/>
              <a:ea typeface="+mn-ea"/>
              <a:cs typeface="+mn-cs"/>
            </a:rPr>
            <a:t>1,999</a:t>
          </a:r>
          <a:r>
            <a:rPr kumimoji="1" lang="ja-JP" altLang="ja-JP" sz="1100">
              <a:solidFill>
                <a:schemeClr val="dk1"/>
              </a:solidFill>
              <a:effectLst/>
              <a:latin typeface="+mn-lt"/>
              <a:ea typeface="+mn-ea"/>
              <a:cs typeface="+mn-cs"/>
            </a:rPr>
            <a:t>百万円となったが、主な要因としては、地方債現在高及び債務負担行為に基づく支出予定額、公営企業債等繰入見込額等の減等により将来負担額が減少したことによる。さらに、充当可能基金の増加しており、将来負担比率は負数で推移している。</a:t>
          </a:r>
          <a:endParaRPr lang="ja-JP" altLang="ja-JP" sz="1400">
            <a:effectLst/>
          </a:endParaRPr>
        </a:p>
        <a:p>
          <a:r>
            <a:rPr kumimoji="1" lang="ja-JP" altLang="ja-JP" sz="1100">
              <a:solidFill>
                <a:schemeClr val="dk1"/>
              </a:solidFill>
              <a:effectLst/>
              <a:latin typeface="+mn-lt"/>
              <a:ea typeface="+mn-ea"/>
              <a:cs typeface="+mn-cs"/>
            </a:rPr>
            <a:t>　しかしながら、令和５年度以降の公債費は減少見込みではあるものの、公共施設の老朽化に伴う大規模改修や維持修繕費の増加が課題であることから、引き続き必要性・緊急性・費用対効果等の観点から事業を峻別し、計画的な地方債の発行や充当可能基金の活用等により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福島県棚倉町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百万円や地域振興基金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百万円の取り崩しを行ったが、財政調整基金へ歳計剰余金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百万円、人材育成基金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百万円、公共施設整備・補修等基金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百万円等を積み立てたことにより、全体の残高は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基金の使途を明確化するとともに、それぞれの目的に沿った事業の実施に向け、今後も計画的な運用に努める。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地域振興基金：町の魅力と活力ある町づくりに向け、福祉、教育、生活環境の形成を図る資金に充てるもの。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スポーツ・レクリエーション基地整備建設基金：棚倉町スポーツ・レクリエーション基地を整備建設する資金に充てるもの。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公共施設整備・補修基金：公共施設の整備、補修等に要する資金として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人材育成基金：町民の人材育成事業の財源として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百万円を取り崩し、ふるさと納税による寄附金等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スポーツ・レクリエーション基地整備建設基金：令和４年度の取崩しは無く、納付金等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地域振興基金：ふるさと納税による寄附金が増加傾向にあることから、計画的に積立を行いながら適宜取り崩して関連事業への充当し、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公共施設整備・補修基金：計画的に積み立てを行い、今後予定される公共施設の大規模補修に備える。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スポーツ・レクリエーション基地整備建設基金：引き続き目的に準じた収入の積み立てを行い、施設の大規模補修に備える。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当初予算財源補填等として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百万取崩したものの、歳計剰余金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市町村民税や固定資産税の増や、ふるさと納税による寄附金の増が要因である。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％が適正とされているため、健全な財政運営を図るための残高を確保しつつ、適正範囲内で運用できるよう管理していく。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令和４年度の取崩しは無く、今後の地方債償還を見据え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百万積立て、基金残高は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令和５年度以降の公債費は減少見込みではあるが、今後の公共施設の大規模改修等による増も見込まれるため、計画的な取り崩しを検討する。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3B3BC6-01EA-4357-9D35-1336F94E0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1656F1-0E13-450A-ADB8-ABA5A4A410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05BB438-B413-485F-BDDE-8A0481578D0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2C2F5C0-E2CC-40D6-BF88-84270CEEAE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57C3D063-83CF-44D0-B923-D5E42147EB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B95725A-B006-4DB1-BBCC-0DCFFC0619C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EDABAC1-F1CA-4D85-9297-563C7F67D75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B44FDE4-9AF7-4CC7-BE22-F7A4476AADF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249297D-AD8B-4125-909B-3A5776AC8BA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2B4CF1D-7F20-48F2-9C16-9929BC07690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9A777D1-04D7-4451-BDC4-86B85607A1A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8CC4B793-07AD-4B19-86D3-6AE6B465931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8A0CBF15-F361-403F-94AF-29D4855BAD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8EDB527-C4D9-40ED-BA05-2A432DB813C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44FC0CA-36F2-4F05-B3C2-CE8818386BE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1B74EC9E-452E-4DAE-8757-E2A4A8F18B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4FFC716-9ADC-4395-B1EB-9C670B45BE5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4D4C4F4-81B0-4538-8896-464A494E06D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E280021-B551-428A-B970-28D48AE1417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17F22196-6D6E-4478-8078-1C4F80E1CDA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9E18214-3D73-46E5-986A-8595F104F77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AA9DA18-92EC-48FD-B76C-F79C7E8F15D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4725715-8172-448E-9554-EFACF17727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8B9A7D12-A417-499A-BD18-51FDE70462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12B19699-3F92-4038-91B2-D74C00453A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7BD578E-9A46-40E6-8776-508F8C154B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BDB72E0-69D4-4B14-ACD8-9C47B92C810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14E2DA3-9C78-46DF-9040-2A9CA3DE316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83BAEB4D-92AB-4617-9F88-57FA2904EC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1B71536-A452-4E5F-8F09-FA363CD5D4E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368D2C7-07CE-4DE6-98A6-C221ECA32A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BF5B3F1-515C-4856-AFD4-CD1E3606C2E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8986D96-B0AB-4410-A07B-B4B8F9B8D5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D913CC2-664B-4A72-9267-8327BFFC7D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19C39D2-566D-42A2-AB78-5C31B9A26C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88CCB984-FDEA-46A0-9F49-DD42353654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51094668-063C-41AD-8C93-A54F3C88CD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42E1FEFD-3655-471B-996A-B9DAADEA51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4B0D3DB6-54D0-4630-A26B-1AD62BB82A7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E0F99927-D091-4C76-9708-4A5A5EA6A6B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98F9BFB-2EA3-4C41-B058-B493ED1717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7A9BA212-5898-446E-9327-6CF0225C507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BF3F9D1-11B6-4629-A719-73F7605D58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27218A5-CBA7-4CA8-A6A9-93605F7210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DB052BF-DA31-4538-A2D9-3D5E0A91923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BD370D64-02C3-4CE6-88E0-22C5A4500E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5F5D6B3-F8BC-4452-843E-C7FF2286D0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472E7C4-F6F2-4416-A475-64D2F198FF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B6078FD-D209-47FA-B76B-E41251DF67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7F3E781-893A-4788-A88E-B6DB320620A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9F7A662-E5D8-43D0-A373-EEC99EC6A45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2DF3B3E-B84B-4432-B47C-E56A6E0C354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94E0222-1ED2-4CFE-9B63-A479A68F4CE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有形固定資産減価償却率については、類似団体平均</a:t>
          </a:r>
          <a:r>
            <a:rPr kumimoji="1" lang="ja-JP" altLang="en-US" sz="1100">
              <a:solidFill>
                <a:schemeClr val="dk1"/>
              </a:solidFill>
              <a:effectLst/>
              <a:latin typeface="+mn-lt"/>
              <a:ea typeface="+mn-ea"/>
              <a:cs typeface="+mn-cs"/>
            </a:rPr>
            <a:t>とほぼ同水準</a:t>
          </a:r>
          <a:r>
            <a:rPr kumimoji="1" lang="ja-JP" altLang="ja-JP" sz="1100">
              <a:solidFill>
                <a:schemeClr val="dk1"/>
              </a:solidFill>
              <a:effectLst/>
              <a:latin typeface="+mn-lt"/>
              <a:ea typeface="+mn-ea"/>
              <a:cs typeface="+mn-cs"/>
            </a:rPr>
            <a:t>で推移して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、年々上昇傾向にある。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公共施設等総合管理計画では現状の延床面積以内を維持する予定であるが、施設の老朽化に伴い今後も償却率の上昇が継続すると考えられるため、個別施設計画等に基づき、適切な維持管理を進めていく。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5BEA886-F73D-4A18-9370-CA57FD5F56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4F489F00-8F78-4FFA-9A0C-37E4130543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D03E270-82E1-4F37-A83C-2DE69DDA21A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DDE58B52-13AF-4B4C-91C4-154334D95E3A}"/>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C1739E93-AFE7-4D14-970C-ABCEA344A2D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C392A7E0-F69A-4B27-8FBD-F147BFE3267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E2EB533A-583F-4C97-BDB6-139039ADB3A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8023EDB1-C7C0-4496-B618-3767ECC8D65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E124671F-C403-4CCF-87EB-9A607BC5423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793A1A42-E2C7-422B-AE9E-E7BB920D7B2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70A8BABD-9C52-4C09-995C-74CA7B2E3B7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E417DFE3-F394-4C84-B54E-AA0AADC42E3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5DC3CA35-8404-4FC4-BEC7-72962DAED6E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4036961D-400E-4974-B5A1-086B7A19379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9FE16E1C-B2A3-442D-9BE4-5A6B80CE67B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07D696B-D144-447C-9BFC-B4A59104489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0F5BD80-1243-4158-AE4D-5040B0D7E78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86B9E45-9FDF-43DA-932A-BE9C8EABDB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73" name="直線コネクタ 72">
          <a:extLst>
            <a:ext uri="{FF2B5EF4-FFF2-40B4-BE49-F238E27FC236}">
              <a16:creationId xmlns:a16="http://schemas.microsoft.com/office/drawing/2014/main" id="{F1532105-71B8-480C-9089-14F41E633CD2}"/>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4" name="有形固定資産減価償却率最小値テキスト">
          <a:extLst>
            <a:ext uri="{FF2B5EF4-FFF2-40B4-BE49-F238E27FC236}">
              <a16:creationId xmlns:a16="http://schemas.microsoft.com/office/drawing/2014/main" id="{C81D742F-B0EA-4A9B-AE45-3925EE7CBD4F}"/>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5" name="直線コネクタ 74">
          <a:extLst>
            <a:ext uri="{FF2B5EF4-FFF2-40B4-BE49-F238E27FC236}">
              <a16:creationId xmlns:a16="http://schemas.microsoft.com/office/drawing/2014/main" id="{FA583FE7-D6B2-4241-A985-BB41E681CD5A}"/>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6" name="有形固定資産減価償却率最大値テキスト">
          <a:extLst>
            <a:ext uri="{FF2B5EF4-FFF2-40B4-BE49-F238E27FC236}">
              <a16:creationId xmlns:a16="http://schemas.microsoft.com/office/drawing/2014/main" id="{4450E4ED-10C8-4274-A6AB-F4E40EA4A870}"/>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7" name="直線コネクタ 76">
          <a:extLst>
            <a:ext uri="{FF2B5EF4-FFF2-40B4-BE49-F238E27FC236}">
              <a16:creationId xmlns:a16="http://schemas.microsoft.com/office/drawing/2014/main" id="{6664AF2F-366F-4EB4-BA51-07F56AC56CDC}"/>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167929</xdr:rowOff>
    </xdr:from>
    <xdr:ext cx="405111" cy="259045"/>
    <xdr:sp macro="" textlink="">
      <xdr:nvSpPr>
        <xdr:cNvPr id="78" name="有形固定資産減価償却率平均値テキスト">
          <a:extLst>
            <a:ext uri="{FF2B5EF4-FFF2-40B4-BE49-F238E27FC236}">
              <a16:creationId xmlns:a16="http://schemas.microsoft.com/office/drawing/2014/main" id="{48699BAC-422B-4155-A609-8C37999F90C5}"/>
            </a:ext>
          </a:extLst>
        </xdr:cNvPr>
        <xdr:cNvSpPr txBox="1"/>
      </xdr:nvSpPr>
      <xdr:spPr>
        <a:xfrm>
          <a:off x="4813300" y="6082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9" name="フローチャート: 判断 78">
          <a:extLst>
            <a:ext uri="{FF2B5EF4-FFF2-40B4-BE49-F238E27FC236}">
              <a16:creationId xmlns:a16="http://schemas.microsoft.com/office/drawing/2014/main" id="{46B3CE92-2E44-4EA4-8BE8-A913BEE90C99}"/>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97EAD0AA-8E68-45D5-AE18-FC9EF392609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1" name="フローチャート: 判断 80">
          <a:extLst>
            <a:ext uri="{FF2B5EF4-FFF2-40B4-BE49-F238E27FC236}">
              <a16:creationId xmlns:a16="http://schemas.microsoft.com/office/drawing/2014/main" id="{EDF1315C-54E8-44A9-BE1A-CA95130047BF}"/>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82" name="フローチャート: 判断 81">
          <a:extLst>
            <a:ext uri="{FF2B5EF4-FFF2-40B4-BE49-F238E27FC236}">
              <a16:creationId xmlns:a16="http://schemas.microsoft.com/office/drawing/2014/main" id="{5F265386-908B-400D-9A14-BD5E58A98305}"/>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83" name="フローチャート: 判断 82">
          <a:extLst>
            <a:ext uri="{FF2B5EF4-FFF2-40B4-BE49-F238E27FC236}">
              <a16:creationId xmlns:a16="http://schemas.microsoft.com/office/drawing/2014/main" id="{15660A46-B2EC-405D-853B-79295D97AF71}"/>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70524BC-DFDD-43D0-B5DB-186F3D8E6AC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628B814-4853-46D5-A8DE-443C744B7FF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9D1E0AB-EE0A-45CF-A2EC-34AEC1ECDB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BE92A9C-9745-4441-88D8-304570EA048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E485B9-65B3-457A-BD1A-5C7F2ECD8A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89" name="楕円 88">
          <a:extLst>
            <a:ext uri="{FF2B5EF4-FFF2-40B4-BE49-F238E27FC236}">
              <a16:creationId xmlns:a16="http://schemas.microsoft.com/office/drawing/2014/main" id="{928E3AE2-84A9-4D9A-AE41-88373B812B82}"/>
            </a:ext>
          </a:extLst>
        </xdr:cNvPr>
        <xdr:cNvSpPr/>
      </xdr:nvSpPr>
      <xdr:spPr>
        <a:xfrm>
          <a:off x="47117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126563</xdr:rowOff>
    </xdr:from>
    <xdr:ext cx="405111" cy="259045"/>
    <xdr:sp macro="" textlink="">
      <xdr:nvSpPr>
        <xdr:cNvPr id="90" name="有形固定資産減価償却率該当値テキスト">
          <a:extLst>
            <a:ext uri="{FF2B5EF4-FFF2-40B4-BE49-F238E27FC236}">
              <a16:creationId xmlns:a16="http://schemas.microsoft.com/office/drawing/2014/main" id="{58D225EF-2EDC-4D60-8E5D-EEAB95E6B1DA}"/>
            </a:ext>
          </a:extLst>
        </xdr:cNvPr>
        <xdr:cNvSpPr txBox="1"/>
      </xdr:nvSpPr>
      <xdr:spPr>
        <a:xfrm>
          <a:off x="4813300" y="62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104956</xdr:rowOff>
    </xdr:from>
    <xdr:to>
      <xdr:col>19</xdr:col>
      <xdr:colOff>187325</xdr:colOff>
      <xdr:row>32</xdr:row>
      <xdr:rowOff>35106</xdr:rowOff>
    </xdr:to>
    <xdr:sp macro="" textlink="">
      <xdr:nvSpPr>
        <xdr:cNvPr id="91" name="楕円 90">
          <a:extLst>
            <a:ext uri="{FF2B5EF4-FFF2-40B4-BE49-F238E27FC236}">
              <a16:creationId xmlns:a16="http://schemas.microsoft.com/office/drawing/2014/main" id="{AB0C0AA5-778D-4588-AD9B-BF219E5482AE}"/>
            </a:ext>
          </a:extLst>
        </xdr:cNvPr>
        <xdr:cNvSpPr/>
      </xdr:nvSpPr>
      <xdr:spPr>
        <a:xfrm>
          <a:off x="4000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155756</xdr:rowOff>
    </xdr:from>
    <xdr:to>
      <xdr:col>23</xdr:col>
      <xdr:colOff>85725</xdr:colOff>
      <xdr:row>32</xdr:row>
      <xdr:rowOff>27486</xdr:rowOff>
    </xdr:to>
    <xdr:cxnSp macro="">
      <xdr:nvCxnSpPr>
        <xdr:cNvPr id="92" name="直線コネクタ 91">
          <a:extLst>
            <a:ext uri="{FF2B5EF4-FFF2-40B4-BE49-F238E27FC236}">
              <a16:creationId xmlns:a16="http://schemas.microsoft.com/office/drawing/2014/main" id="{F643C466-B1C9-424D-A918-4C4593DFAE72}"/>
            </a:ext>
          </a:extLst>
        </xdr:cNvPr>
        <xdr:cNvCxnSpPr/>
      </xdr:nvCxnSpPr>
      <xdr:spPr>
        <a:xfrm>
          <a:off x="4051300" y="6242231"/>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93" name="楕円 92">
          <a:extLst>
            <a:ext uri="{FF2B5EF4-FFF2-40B4-BE49-F238E27FC236}">
              <a16:creationId xmlns:a16="http://schemas.microsoft.com/office/drawing/2014/main" id="{21B982D5-5E9C-49F7-8DBB-DABE0FC720AB}"/>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155756</xdr:rowOff>
    </xdr:to>
    <xdr:cxnSp macro="">
      <xdr:nvCxnSpPr>
        <xdr:cNvPr id="94" name="直線コネクタ 93">
          <a:extLst>
            <a:ext uri="{FF2B5EF4-FFF2-40B4-BE49-F238E27FC236}">
              <a16:creationId xmlns:a16="http://schemas.microsoft.com/office/drawing/2014/main" id="{1DCFABA2-2A0D-410B-A2FC-1A8B2F52FCB6}"/>
            </a:ext>
          </a:extLst>
        </xdr:cNvPr>
        <xdr:cNvCxnSpPr/>
      </xdr:nvCxnSpPr>
      <xdr:spPr>
        <a:xfrm>
          <a:off x="3289300" y="620522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9344</xdr:rowOff>
    </xdr:from>
    <xdr:to>
      <xdr:col>11</xdr:col>
      <xdr:colOff>187325</xdr:colOff>
      <xdr:row>31</xdr:row>
      <xdr:rowOff>110944</xdr:rowOff>
    </xdr:to>
    <xdr:sp macro="" textlink="">
      <xdr:nvSpPr>
        <xdr:cNvPr id="95" name="楕円 94">
          <a:extLst>
            <a:ext uri="{FF2B5EF4-FFF2-40B4-BE49-F238E27FC236}">
              <a16:creationId xmlns:a16="http://schemas.microsoft.com/office/drawing/2014/main" id="{2F073CEE-8833-4CF7-BA16-B1D0A3F920AA}"/>
            </a:ext>
          </a:extLst>
        </xdr:cNvPr>
        <xdr:cNvSpPr/>
      </xdr:nvSpPr>
      <xdr:spPr>
        <a:xfrm>
          <a:off x="2476500" y="60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60144</xdr:rowOff>
    </xdr:from>
    <xdr:to>
      <xdr:col>15</xdr:col>
      <xdr:colOff>136525</xdr:colOff>
      <xdr:row>31</xdr:row>
      <xdr:rowOff>118745</xdr:rowOff>
    </xdr:to>
    <xdr:cxnSp macro="">
      <xdr:nvCxnSpPr>
        <xdr:cNvPr id="96" name="直線コネクタ 95">
          <a:extLst>
            <a:ext uri="{FF2B5EF4-FFF2-40B4-BE49-F238E27FC236}">
              <a16:creationId xmlns:a16="http://schemas.microsoft.com/office/drawing/2014/main" id="{8CCFA3C2-15EB-4166-A046-AA8C9FA5DE58}"/>
            </a:ext>
          </a:extLst>
        </xdr:cNvPr>
        <xdr:cNvCxnSpPr/>
      </xdr:nvCxnSpPr>
      <xdr:spPr>
        <a:xfrm>
          <a:off x="2527300" y="6146619"/>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97" name="楕円 96">
          <a:extLst>
            <a:ext uri="{FF2B5EF4-FFF2-40B4-BE49-F238E27FC236}">
              <a16:creationId xmlns:a16="http://schemas.microsoft.com/office/drawing/2014/main" id="{17D86AB8-FB5C-4B6C-9E48-F73F83D291FB}"/>
            </a:ext>
          </a:extLst>
        </xdr:cNvPr>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60144</xdr:rowOff>
    </xdr:to>
    <xdr:cxnSp macro="">
      <xdr:nvCxnSpPr>
        <xdr:cNvPr id="98" name="直線コネクタ 97">
          <a:extLst>
            <a:ext uri="{FF2B5EF4-FFF2-40B4-BE49-F238E27FC236}">
              <a16:creationId xmlns:a16="http://schemas.microsoft.com/office/drawing/2014/main" id="{E4ED7C65-6569-4EFE-91BF-8695698EF2F6}"/>
            </a:ext>
          </a:extLst>
        </xdr:cNvPr>
        <xdr:cNvCxnSpPr/>
      </xdr:nvCxnSpPr>
      <xdr:spPr>
        <a:xfrm>
          <a:off x="1765300" y="609418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F3E31A6C-3F97-43CC-9AA3-3298B16D6404}"/>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0" name="n_2aveValue有形固定資産減価償却率">
          <a:extLst>
            <a:ext uri="{FF2B5EF4-FFF2-40B4-BE49-F238E27FC236}">
              <a16:creationId xmlns:a16="http://schemas.microsoft.com/office/drawing/2014/main" id="{6FE6E64C-CCDE-4946-B76F-C79FB6998CF2}"/>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101" name="n_3aveValue有形固定資産減価償却率">
          <a:extLst>
            <a:ext uri="{FF2B5EF4-FFF2-40B4-BE49-F238E27FC236}">
              <a16:creationId xmlns:a16="http://schemas.microsoft.com/office/drawing/2014/main" id="{DE029FEC-2509-46DD-A211-C71B263123F7}"/>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02" name="n_4aveValue有形固定資産減価償却率">
          <a:extLst>
            <a:ext uri="{FF2B5EF4-FFF2-40B4-BE49-F238E27FC236}">
              <a16:creationId xmlns:a16="http://schemas.microsoft.com/office/drawing/2014/main" id="{976990D8-30C1-4D0A-BF8B-3641010F018A}"/>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51633</xdr:rowOff>
    </xdr:from>
    <xdr:ext cx="405111" cy="259045"/>
    <xdr:sp macro="" textlink="">
      <xdr:nvSpPr>
        <xdr:cNvPr id="103" name="n_1mainValue有形固定資産減価償却率">
          <a:extLst>
            <a:ext uri="{FF2B5EF4-FFF2-40B4-BE49-F238E27FC236}">
              <a16:creationId xmlns:a16="http://schemas.microsoft.com/office/drawing/2014/main" id="{6CE10EA5-D65D-4DCA-892F-6558E9785D23}"/>
            </a:ext>
          </a:extLst>
        </xdr:cNvPr>
        <xdr:cNvSpPr txBox="1"/>
      </xdr:nvSpPr>
      <xdr:spPr>
        <a:xfrm>
          <a:off x="3836044" y="5966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104" name="n_2mainValue有形固定資産減価償却率">
          <a:extLst>
            <a:ext uri="{FF2B5EF4-FFF2-40B4-BE49-F238E27FC236}">
              <a16:creationId xmlns:a16="http://schemas.microsoft.com/office/drawing/2014/main" id="{01E33393-1527-4D9D-92C6-44DC7A6E39C3}"/>
            </a:ext>
          </a:extLst>
        </xdr:cNvPr>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105" name="n_3mainValue有形固定資産減価償却率">
          <a:extLst>
            <a:ext uri="{FF2B5EF4-FFF2-40B4-BE49-F238E27FC236}">
              <a16:creationId xmlns:a16="http://schemas.microsoft.com/office/drawing/2014/main" id="{F23B138E-0F04-4457-B699-CCC022EAB2EA}"/>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106" name="n_4mainValue有形固定資産減価償却率">
          <a:extLst>
            <a:ext uri="{FF2B5EF4-FFF2-40B4-BE49-F238E27FC236}">
              <a16:creationId xmlns:a16="http://schemas.microsoft.com/office/drawing/2014/main" id="{60F96539-9EAB-489E-B892-9240A66C0600}"/>
            </a:ext>
          </a:extLst>
        </xdr:cNvPr>
        <xdr:cNvSpPr txBox="1"/>
      </xdr:nvSpPr>
      <xdr:spPr>
        <a:xfrm>
          <a:off x="1562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A920D782-5334-4536-8F40-E47695E641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9671BB0-C9EE-4A10-AD4A-07B03F94D5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889CFE8-8F5A-418F-85A1-C1C60C14D7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B873C22-F492-43A3-B908-B729505B2C6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AA07262-2DF4-4988-A3E6-2CBA7337250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FE48F21-54E0-47B4-A55C-0BD2B046E30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0847BAD-4AD3-4D68-A3CE-C9C760A5E8D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1C47A4B-AA13-43E7-9BE0-2EFD328732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23206BA-3F1A-4DF0-B456-D3202F026B8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FD03FA5-8A11-404A-B9FB-F010C4992EB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90C3C1A-4B4E-4752-A1BA-92C47F050A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E5A83F3-B0A1-4C31-9D23-F6F6D75501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5429E42-C15B-4F23-A228-C2D23F62AF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債務償還比率については、前年度より</a:t>
          </a:r>
          <a:r>
            <a:rPr kumimoji="1" lang="en-US" altLang="ja-JP" sz="1100" b="0" i="0" baseline="0">
              <a:solidFill>
                <a:schemeClr val="dk1"/>
              </a:solidFill>
              <a:effectLst/>
              <a:latin typeface="+mn-lt"/>
              <a:ea typeface="+mn-ea"/>
              <a:cs typeface="+mn-cs"/>
            </a:rPr>
            <a:t>48.2</a:t>
          </a:r>
          <a:r>
            <a:rPr kumimoji="1" lang="ja-JP" altLang="ja-JP" sz="1100" b="0" i="0" baseline="0">
              <a:solidFill>
                <a:schemeClr val="dk1"/>
              </a:solidFill>
              <a:effectLst/>
              <a:latin typeface="+mn-lt"/>
              <a:ea typeface="+mn-ea"/>
              <a:cs typeface="+mn-cs"/>
            </a:rPr>
            <a:t>％減少しており、県平均及び類似団体平均よりも低く推移している。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地方債残高</a:t>
          </a:r>
          <a:r>
            <a:rPr kumimoji="1" lang="ja-JP" altLang="en-US" sz="1100" b="0" i="0" baseline="0">
              <a:solidFill>
                <a:schemeClr val="dk1"/>
              </a:solidFill>
              <a:effectLst/>
              <a:latin typeface="+mn-lt"/>
              <a:ea typeface="+mn-ea"/>
              <a:cs typeface="+mn-cs"/>
            </a:rPr>
            <a:t>等の減や充当可能基金残高の増</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比率は減少傾向にあるが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は文化センター大規模改修事業等による地方債残高の増加が想定されるため、地方債発行の抑制や繰上償還を実施するとともに、各種事業の効果検証を行い歳出抑制に努め、さらなる最適化を図っていく。</a:t>
          </a:r>
          <a:endParaRPr kumimoji="1" lang="en-US" altLang="ja-JP" sz="1100" b="0" i="0" baseline="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D129058-48A0-45BC-9A4B-5D7A3FAA933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037BFAD-87A5-4845-87D5-E0FD84839F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3AF0420-4703-453C-924D-423E00142B0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F9C0F7A-0CF8-4447-B5CA-B9D991288BC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B16C3844-57A6-4174-8539-4BED1E967228}"/>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0841726-1A40-408F-B27D-478DE14A7C8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308E5E0-0E53-4D3A-9445-32AD38BE605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FA72AC9-58FA-4260-B767-DDC58627255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9B2D89B-F6E4-4544-BA3F-BD59CC05065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B82DEF8-B88C-46EE-A469-224F840312E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AE40DBE3-4F53-4315-8E16-DBCF0F9CB6D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3048341-E727-4784-AD7F-9F5CA1FF637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5806BBDC-397F-42B3-9936-B4239E6A11E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2EFDBAD-6223-4521-9836-1339E68713C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FF0B78F-229B-4FEA-AA22-C31E3EF93F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5" name="直線コネクタ 134">
          <a:extLst>
            <a:ext uri="{FF2B5EF4-FFF2-40B4-BE49-F238E27FC236}">
              <a16:creationId xmlns:a16="http://schemas.microsoft.com/office/drawing/2014/main" id="{31B5A256-AD80-4F6C-B43C-CA1719447D71}"/>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6" name="債務償還比率最小値テキスト">
          <a:extLst>
            <a:ext uri="{FF2B5EF4-FFF2-40B4-BE49-F238E27FC236}">
              <a16:creationId xmlns:a16="http://schemas.microsoft.com/office/drawing/2014/main" id="{5800C27B-909D-4188-8B93-90C90A9A67C5}"/>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7" name="直線コネクタ 136">
          <a:extLst>
            <a:ext uri="{FF2B5EF4-FFF2-40B4-BE49-F238E27FC236}">
              <a16:creationId xmlns:a16="http://schemas.microsoft.com/office/drawing/2014/main" id="{360AF142-64A2-427C-81ED-CE63C6722BB6}"/>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BE13D01-D06A-485C-BA95-E05EC1E8C96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F4BEA59-C125-4098-B853-58718C31CCB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40" name="債務償還比率平均値テキスト">
          <a:extLst>
            <a:ext uri="{FF2B5EF4-FFF2-40B4-BE49-F238E27FC236}">
              <a16:creationId xmlns:a16="http://schemas.microsoft.com/office/drawing/2014/main" id="{BF1E2FA6-BDEA-4038-A8E4-C69362659E8C}"/>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41" name="フローチャート: 判断 140">
          <a:extLst>
            <a:ext uri="{FF2B5EF4-FFF2-40B4-BE49-F238E27FC236}">
              <a16:creationId xmlns:a16="http://schemas.microsoft.com/office/drawing/2014/main" id="{BFD87F2F-B3E0-41CE-B388-0CD8261CB8CE}"/>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42" name="フローチャート: 判断 141">
          <a:extLst>
            <a:ext uri="{FF2B5EF4-FFF2-40B4-BE49-F238E27FC236}">
              <a16:creationId xmlns:a16="http://schemas.microsoft.com/office/drawing/2014/main" id="{61963F4E-4781-4299-9284-3B08171BBB16}"/>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43" name="フローチャート: 判断 142">
          <a:extLst>
            <a:ext uri="{FF2B5EF4-FFF2-40B4-BE49-F238E27FC236}">
              <a16:creationId xmlns:a16="http://schemas.microsoft.com/office/drawing/2014/main" id="{188851EB-AAE0-4A2B-BD23-376C38A84BE6}"/>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4" name="フローチャート: 判断 143">
          <a:extLst>
            <a:ext uri="{FF2B5EF4-FFF2-40B4-BE49-F238E27FC236}">
              <a16:creationId xmlns:a16="http://schemas.microsoft.com/office/drawing/2014/main" id="{2B020350-4CFB-41DD-85BD-E1779D0B234A}"/>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5" name="フローチャート: 判断 144">
          <a:extLst>
            <a:ext uri="{FF2B5EF4-FFF2-40B4-BE49-F238E27FC236}">
              <a16:creationId xmlns:a16="http://schemas.microsoft.com/office/drawing/2014/main" id="{25C5DFF3-36E0-4325-ADBE-5F23AEB26F57}"/>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424F462-4EB7-41AE-A149-924B234CC3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B1C7D45-2908-4DAD-9EF5-85091BBF551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9357709-A5BD-4D54-BB27-4986AA6EAA0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E8FD9FB-C982-4FCC-83CF-2BA2FA114B1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4BE23FB-A3A1-48D7-B5EF-EA7B26B489B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9260</xdr:rowOff>
    </xdr:from>
    <xdr:to>
      <xdr:col>76</xdr:col>
      <xdr:colOff>73025</xdr:colOff>
      <xdr:row>28</xdr:row>
      <xdr:rowOff>110860</xdr:rowOff>
    </xdr:to>
    <xdr:sp macro="" textlink="">
      <xdr:nvSpPr>
        <xdr:cNvPr id="151" name="楕円 150">
          <a:extLst>
            <a:ext uri="{FF2B5EF4-FFF2-40B4-BE49-F238E27FC236}">
              <a16:creationId xmlns:a16="http://schemas.microsoft.com/office/drawing/2014/main" id="{22669082-E776-4B7F-B12E-AA60C1D3FD14}"/>
            </a:ext>
          </a:extLst>
        </xdr:cNvPr>
        <xdr:cNvSpPr/>
      </xdr:nvSpPr>
      <xdr:spPr>
        <a:xfrm>
          <a:off x="14744700" y="55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32137</xdr:rowOff>
    </xdr:from>
    <xdr:ext cx="469744" cy="259045"/>
    <xdr:sp macro="" textlink="">
      <xdr:nvSpPr>
        <xdr:cNvPr id="152" name="債務償還比率該当値テキスト">
          <a:extLst>
            <a:ext uri="{FF2B5EF4-FFF2-40B4-BE49-F238E27FC236}">
              <a16:creationId xmlns:a16="http://schemas.microsoft.com/office/drawing/2014/main" id="{57F110F8-6ED9-4379-ADBA-35BFC6AD8CAE}"/>
            </a:ext>
          </a:extLst>
        </xdr:cNvPr>
        <xdr:cNvSpPr txBox="1"/>
      </xdr:nvSpPr>
      <xdr:spPr>
        <a:xfrm>
          <a:off x="14846300" y="54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95980</xdr:rowOff>
    </xdr:from>
    <xdr:to>
      <xdr:col>72</xdr:col>
      <xdr:colOff>123825</xdr:colOff>
      <xdr:row>29</xdr:row>
      <xdr:rowOff>26130</xdr:rowOff>
    </xdr:to>
    <xdr:sp macro="" textlink="">
      <xdr:nvSpPr>
        <xdr:cNvPr id="153" name="楕円 152">
          <a:extLst>
            <a:ext uri="{FF2B5EF4-FFF2-40B4-BE49-F238E27FC236}">
              <a16:creationId xmlns:a16="http://schemas.microsoft.com/office/drawing/2014/main" id="{0F48E0BC-E0E8-43EC-90CA-AD6007670EB7}"/>
            </a:ext>
          </a:extLst>
        </xdr:cNvPr>
        <xdr:cNvSpPr/>
      </xdr:nvSpPr>
      <xdr:spPr>
        <a:xfrm>
          <a:off x="14033500" y="566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60060</xdr:rowOff>
    </xdr:from>
    <xdr:to>
      <xdr:col>76</xdr:col>
      <xdr:colOff>22225</xdr:colOff>
      <xdr:row>28</xdr:row>
      <xdr:rowOff>146780</xdr:rowOff>
    </xdr:to>
    <xdr:cxnSp macro="">
      <xdr:nvCxnSpPr>
        <xdr:cNvPr id="154" name="直線コネクタ 153">
          <a:extLst>
            <a:ext uri="{FF2B5EF4-FFF2-40B4-BE49-F238E27FC236}">
              <a16:creationId xmlns:a16="http://schemas.microsoft.com/office/drawing/2014/main" id="{98A1753A-223E-408C-868E-3622FC26A088}"/>
            </a:ext>
          </a:extLst>
        </xdr:cNvPr>
        <xdr:cNvCxnSpPr/>
      </xdr:nvCxnSpPr>
      <xdr:spPr>
        <a:xfrm flipV="1">
          <a:off x="14084300" y="5632185"/>
          <a:ext cx="7112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72961</xdr:rowOff>
    </xdr:from>
    <xdr:to>
      <xdr:col>68</xdr:col>
      <xdr:colOff>123825</xdr:colOff>
      <xdr:row>30</xdr:row>
      <xdr:rowOff>3111</xdr:rowOff>
    </xdr:to>
    <xdr:sp macro="" textlink="">
      <xdr:nvSpPr>
        <xdr:cNvPr id="155" name="楕円 154">
          <a:extLst>
            <a:ext uri="{FF2B5EF4-FFF2-40B4-BE49-F238E27FC236}">
              <a16:creationId xmlns:a16="http://schemas.microsoft.com/office/drawing/2014/main" id="{5F16275B-60C7-4279-9C38-447972042982}"/>
            </a:ext>
          </a:extLst>
        </xdr:cNvPr>
        <xdr:cNvSpPr/>
      </xdr:nvSpPr>
      <xdr:spPr>
        <a:xfrm>
          <a:off x="13271500" y="58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146780</xdr:rowOff>
    </xdr:from>
    <xdr:to>
      <xdr:col>72</xdr:col>
      <xdr:colOff>73025</xdr:colOff>
      <xdr:row>29</xdr:row>
      <xdr:rowOff>123761</xdr:rowOff>
    </xdr:to>
    <xdr:cxnSp macro="">
      <xdr:nvCxnSpPr>
        <xdr:cNvPr id="156" name="直線コネクタ 155">
          <a:extLst>
            <a:ext uri="{FF2B5EF4-FFF2-40B4-BE49-F238E27FC236}">
              <a16:creationId xmlns:a16="http://schemas.microsoft.com/office/drawing/2014/main" id="{4D6C4BAC-F751-478B-B01F-92B922FFBBAE}"/>
            </a:ext>
          </a:extLst>
        </xdr:cNvPr>
        <xdr:cNvCxnSpPr/>
      </xdr:nvCxnSpPr>
      <xdr:spPr>
        <a:xfrm flipV="1">
          <a:off x="13322300" y="5718905"/>
          <a:ext cx="762000" cy="1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146558</xdr:rowOff>
    </xdr:from>
    <xdr:to>
      <xdr:col>64</xdr:col>
      <xdr:colOff>123825</xdr:colOff>
      <xdr:row>31</xdr:row>
      <xdr:rowOff>76708</xdr:rowOff>
    </xdr:to>
    <xdr:sp macro="" textlink="">
      <xdr:nvSpPr>
        <xdr:cNvPr id="157" name="楕円 156">
          <a:extLst>
            <a:ext uri="{FF2B5EF4-FFF2-40B4-BE49-F238E27FC236}">
              <a16:creationId xmlns:a16="http://schemas.microsoft.com/office/drawing/2014/main" id="{A6E9DB48-8672-4E49-96D5-CF22D497B2E5}"/>
            </a:ext>
          </a:extLst>
        </xdr:cNvPr>
        <xdr:cNvSpPr/>
      </xdr:nvSpPr>
      <xdr:spPr>
        <a:xfrm>
          <a:off x="12509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123761</xdr:rowOff>
    </xdr:from>
    <xdr:to>
      <xdr:col>68</xdr:col>
      <xdr:colOff>73025</xdr:colOff>
      <xdr:row>31</xdr:row>
      <xdr:rowOff>25908</xdr:rowOff>
    </xdr:to>
    <xdr:cxnSp macro="">
      <xdr:nvCxnSpPr>
        <xdr:cNvPr id="158" name="直線コネクタ 157">
          <a:extLst>
            <a:ext uri="{FF2B5EF4-FFF2-40B4-BE49-F238E27FC236}">
              <a16:creationId xmlns:a16="http://schemas.microsoft.com/office/drawing/2014/main" id="{F1FF67E0-42FA-4782-8F6D-9538E3C69C1B}"/>
            </a:ext>
          </a:extLst>
        </xdr:cNvPr>
        <xdr:cNvCxnSpPr/>
      </xdr:nvCxnSpPr>
      <xdr:spPr>
        <a:xfrm flipV="1">
          <a:off x="12560300" y="5867336"/>
          <a:ext cx="762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13790</xdr:rowOff>
    </xdr:from>
    <xdr:to>
      <xdr:col>60</xdr:col>
      <xdr:colOff>123825</xdr:colOff>
      <xdr:row>31</xdr:row>
      <xdr:rowOff>115390</xdr:rowOff>
    </xdr:to>
    <xdr:sp macro="" textlink="">
      <xdr:nvSpPr>
        <xdr:cNvPr id="159" name="楕円 158">
          <a:extLst>
            <a:ext uri="{FF2B5EF4-FFF2-40B4-BE49-F238E27FC236}">
              <a16:creationId xmlns:a16="http://schemas.microsoft.com/office/drawing/2014/main" id="{49AC747D-43DF-4BFC-8897-95FCB523C21A}"/>
            </a:ext>
          </a:extLst>
        </xdr:cNvPr>
        <xdr:cNvSpPr/>
      </xdr:nvSpPr>
      <xdr:spPr>
        <a:xfrm>
          <a:off x="11747500" y="610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25908</xdr:rowOff>
    </xdr:from>
    <xdr:to>
      <xdr:col>64</xdr:col>
      <xdr:colOff>73025</xdr:colOff>
      <xdr:row>31</xdr:row>
      <xdr:rowOff>64590</xdr:rowOff>
    </xdr:to>
    <xdr:cxnSp macro="">
      <xdr:nvCxnSpPr>
        <xdr:cNvPr id="160" name="直線コネクタ 159">
          <a:extLst>
            <a:ext uri="{FF2B5EF4-FFF2-40B4-BE49-F238E27FC236}">
              <a16:creationId xmlns:a16="http://schemas.microsoft.com/office/drawing/2014/main" id="{AEBCC546-B8B9-4C21-ACB5-03E332A4E88C}"/>
            </a:ext>
          </a:extLst>
        </xdr:cNvPr>
        <xdr:cNvCxnSpPr/>
      </xdr:nvCxnSpPr>
      <xdr:spPr>
        <a:xfrm flipV="1">
          <a:off x="11798300" y="6112383"/>
          <a:ext cx="762000" cy="3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61" name="n_1aveValue債務償還比率">
          <a:extLst>
            <a:ext uri="{FF2B5EF4-FFF2-40B4-BE49-F238E27FC236}">
              <a16:creationId xmlns:a16="http://schemas.microsoft.com/office/drawing/2014/main" id="{5E071DA7-5AF2-4CFB-8C78-BB01A3E54FB8}"/>
            </a:ext>
          </a:extLst>
        </xdr:cNvPr>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62" name="n_2aveValue債務償還比率">
          <a:extLst>
            <a:ext uri="{FF2B5EF4-FFF2-40B4-BE49-F238E27FC236}">
              <a16:creationId xmlns:a16="http://schemas.microsoft.com/office/drawing/2014/main" id="{B99106CC-E091-4E07-B121-29A026D50DC3}"/>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63" name="n_3aveValue債務償還比率">
          <a:extLst>
            <a:ext uri="{FF2B5EF4-FFF2-40B4-BE49-F238E27FC236}">
              <a16:creationId xmlns:a16="http://schemas.microsoft.com/office/drawing/2014/main" id="{E76B2EFF-A0CC-4BDE-97B9-4EDFAA4296F8}"/>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64" name="n_4aveValue債務償還比率">
          <a:extLst>
            <a:ext uri="{FF2B5EF4-FFF2-40B4-BE49-F238E27FC236}">
              <a16:creationId xmlns:a16="http://schemas.microsoft.com/office/drawing/2014/main" id="{0E4A509F-5DB5-4828-B0CA-A536DA10A479}"/>
            </a:ext>
          </a:extLst>
        </xdr:cNvPr>
        <xdr:cNvSpPr txBox="1"/>
      </xdr:nvSpPr>
      <xdr:spPr>
        <a:xfrm>
          <a:off x="11563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42657</xdr:rowOff>
    </xdr:from>
    <xdr:ext cx="469744" cy="259045"/>
    <xdr:sp macro="" textlink="">
      <xdr:nvSpPr>
        <xdr:cNvPr id="165" name="n_1mainValue債務償還比率">
          <a:extLst>
            <a:ext uri="{FF2B5EF4-FFF2-40B4-BE49-F238E27FC236}">
              <a16:creationId xmlns:a16="http://schemas.microsoft.com/office/drawing/2014/main" id="{3F4378E5-EB5B-40D5-AB8F-8F3DDF6F437E}"/>
            </a:ext>
          </a:extLst>
        </xdr:cNvPr>
        <xdr:cNvSpPr txBox="1"/>
      </xdr:nvSpPr>
      <xdr:spPr>
        <a:xfrm>
          <a:off x="13836727" y="544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19638</xdr:rowOff>
    </xdr:from>
    <xdr:ext cx="469744" cy="259045"/>
    <xdr:sp macro="" textlink="">
      <xdr:nvSpPr>
        <xdr:cNvPr id="166" name="n_2mainValue債務償還比率">
          <a:extLst>
            <a:ext uri="{FF2B5EF4-FFF2-40B4-BE49-F238E27FC236}">
              <a16:creationId xmlns:a16="http://schemas.microsoft.com/office/drawing/2014/main" id="{D89BEF98-9B7E-4489-8235-D886D8F8AA41}"/>
            </a:ext>
          </a:extLst>
        </xdr:cNvPr>
        <xdr:cNvSpPr txBox="1"/>
      </xdr:nvSpPr>
      <xdr:spPr>
        <a:xfrm>
          <a:off x="13087427" y="559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93235</xdr:rowOff>
    </xdr:from>
    <xdr:ext cx="469744" cy="259045"/>
    <xdr:sp macro="" textlink="">
      <xdr:nvSpPr>
        <xdr:cNvPr id="167" name="n_3mainValue債務償還比率">
          <a:extLst>
            <a:ext uri="{FF2B5EF4-FFF2-40B4-BE49-F238E27FC236}">
              <a16:creationId xmlns:a16="http://schemas.microsoft.com/office/drawing/2014/main" id="{0AF42562-1E77-4FF3-AC81-692225001244}"/>
            </a:ext>
          </a:extLst>
        </xdr:cNvPr>
        <xdr:cNvSpPr txBox="1"/>
      </xdr:nvSpPr>
      <xdr:spPr>
        <a:xfrm>
          <a:off x="12325427" y="583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131917</xdr:rowOff>
    </xdr:from>
    <xdr:ext cx="469744" cy="259045"/>
    <xdr:sp macro="" textlink="">
      <xdr:nvSpPr>
        <xdr:cNvPr id="168" name="n_4mainValue債務償還比率">
          <a:extLst>
            <a:ext uri="{FF2B5EF4-FFF2-40B4-BE49-F238E27FC236}">
              <a16:creationId xmlns:a16="http://schemas.microsoft.com/office/drawing/2014/main" id="{A938AA12-C057-40E6-941D-DD13E467617F}"/>
            </a:ext>
          </a:extLst>
        </xdr:cNvPr>
        <xdr:cNvSpPr txBox="1"/>
      </xdr:nvSpPr>
      <xdr:spPr>
        <a:xfrm>
          <a:off x="11563427" y="587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3E0A136-98F1-49B4-A29F-6DEA0D0A8C9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D5C5328B-1578-44D1-A8B2-7F3616DB9B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4BF1E34-4604-4669-8E85-1B32607F09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D77C752-9057-4E3A-A28A-7F6D9F8304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39816683-B176-4AAF-8C32-BB7CB81D884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FADD332F-0AC7-4B51-9B79-9553233D8C3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DDFFE4-5BB2-4790-B892-73C3467CC0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0393B0-FF55-474B-A3BD-6451C1FC3FA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E21E9D-CBB9-49A7-BD41-60838A583D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5A66A5-6D6C-4BA2-AD2A-229E02A6C9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5F53FF-DCC7-4A30-9A6E-063EF812E3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B4AA00C-1481-4520-A202-2BDFA4245D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289B88-DB5E-4B72-BDCB-46072132D9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A3E5D5-F291-4C73-A2BF-CFE5FFB248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9BCA0F-570E-4D0E-A42E-D39CEAB577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C99E22-CE90-4470-BCB1-2D0084E9F81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A85539-3489-443C-91E3-27E706CE8D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6C6962-44DD-4063-83C2-74DEDECC45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055A18-627B-41DF-AE11-0D99AD99DC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E729DC-EA96-4F27-975A-C252B7F0E4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1760D3-A0A5-4D49-A425-CD518EC0C0C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208710-DC4A-4B09-8D43-B0486ADD6E5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7C8AA8-8A11-407F-8A44-C6CEA8EEE0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CEB979-F783-4CD9-9CF7-E2BD357FE0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12386DE-1CB0-49F0-A263-FFFC4D702B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99DA52-522A-4E9C-AD70-8419EA197B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E57237-BD86-414A-BDD8-9AF98C09C4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EC15AB-959A-463C-B31D-B34195E280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8F5767B-6F9E-4A9E-98DF-AC1FF2B49CA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6F9B73-998F-4852-9ECB-C59D587FD5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CB75F3-7259-4543-988A-E70110F48C5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3A72C8-9C01-420C-B140-8ACC47FFFB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0F3733-F797-486E-8019-F48264639F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ABAF89-B2C3-4BC7-B3AD-89E523961D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A1ECCA-8EE4-4718-9DF6-D5987BB13F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3DCE12A-005C-4416-B027-22FE105101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FD232D-774C-467B-B12B-D857BCC720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8E52E5-EE74-447C-AC58-BADD817849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C651DC-B524-4C05-9A31-B057992F7F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A041635-8749-4512-A648-342C46B420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6CFBEE-D53B-44D7-8097-4ABF67BD96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4DE872-E732-4051-BC84-05018F2E70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8BD570-1756-40DE-84E5-2601938AE27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5232DC-6441-4D98-9929-DB1C62FB0C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670550-1C05-42FA-AD39-DFD2BD65FB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7FF704-7FA9-4AAC-86C0-32D87D7ECE5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CBB742-AB73-468B-AF76-DBCE6650BA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EDFEFA-3969-4E67-8F3F-D9690AB70D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98935DE-BDFD-4E2F-8D1D-48083DD7351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CDF39F1-1421-41C6-926E-C4E1A47FCF6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E19234D-CFC9-41CF-A4B7-B39929C4FCF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800B82C-4E66-44B3-9AD9-E313327685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B52B87D-0C1E-4291-A924-92975DEBEA0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48D0886-8FA4-4CA4-AC45-BAF10D65EBA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C0EE2E9-2E1D-46DB-8674-16B9670C89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C5CC81-2431-4E8E-A2B4-7A93D680715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208684-F9B4-4A14-905B-88A7B28BEC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552745-4F61-4BC2-9589-83A715CA966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4E9F33A-8227-4914-B6F5-B4852B2F12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67BD3E-9EF3-464A-AC0E-90DAC61C44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E7F04D-3B0D-4018-B6FE-9EE2BD0F73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B1602265-68B7-419F-BA1C-F157C8B2C2D3}"/>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3E08ED2F-98B6-4C27-88B6-EFDB72EE3F58}"/>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1C9A74CD-4205-4DC9-A250-4E0D1734E364}"/>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53E462E2-78C1-4105-B21C-C1C4F6DEEABB}"/>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A9571DB2-0180-4EF6-A27A-483B4F749BD9}"/>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FDEA7A41-4E20-43FF-911C-E8C2F6CE472C}"/>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6371AEBD-ECE2-47BE-A6E0-0B98E6D9105F}"/>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74E9758C-088A-4194-ADE9-EDFF9EC3A0CF}"/>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251B4844-734B-42D1-9266-FEE9814EC17B}"/>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5D78300-B3D9-4B46-BDB2-14A5736271E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049065B2-A5D1-4F26-AD47-8BE321A6AB97}"/>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66CB730-E4DF-428E-85B6-5A860CD7601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C32585-8F65-48C6-8959-6A41FFA09AE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EF9A43-4A9B-4249-B22F-6487F7535EA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BFE699-DAA9-4557-AF52-8E1B471C9C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6412504-20FD-42BE-8D28-FF9B7EA4E3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a:extLst>
            <a:ext uri="{FF2B5EF4-FFF2-40B4-BE49-F238E27FC236}">
              <a16:creationId xmlns:a16="http://schemas.microsoft.com/office/drawing/2014/main" id="{464C70C2-6D10-4195-9F0D-4926A350A63B}"/>
            </a:ext>
          </a:extLst>
        </xdr:cNvPr>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道路】&#10;有形固定資産減価償却率該当値テキスト">
          <a:extLst>
            <a:ext uri="{FF2B5EF4-FFF2-40B4-BE49-F238E27FC236}">
              <a16:creationId xmlns:a16="http://schemas.microsoft.com/office/drawing/2014/main" id="{44EE92DB-E940-4B8B-A3EE-196F0C3EB422}"/>
            </a:ext>
          </a:extLst>
        </xdr:cNvPr>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F44F32C7-D9B9-4517-A806-411E6351B42E}"/>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E019C157-EB18-48C8-A62B-444A4DCEB963}"/>
            </a:ext>
          </a:extLst>
        </xdr:cNvPr>
        <xdr:cNvCxnSpPr/>
      </xdr:nvCxnSpPr>
      <xdr:spPr>
        <a:xfrm>
          <a:off x="3797300" y="6598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7" name="楕円 76">
          <a:extLst>
            <a:ext uri="{FF2B5EF4-FFF2-40B4-BE49-F238E27FC236}">
              <a16:creationId xmlns:a16="http://schemas.microsoft.com/office/drawing/2014/main" id="{33033A1F-CE1F-4A33-A287-1889459DDFA2}"/>
            </a:ext>
          </a:extLst>
        </xdr:cNvPr>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2E4A707C-864B-412B-93C7-0CC6B32580E3}"/>
            </a:ext>
          </a:extLst>
        </xdr:cNvPr>
        <xdr:cNvCxnSpPr/>
      </xdr:nvCxnSpPr>
      <xdr:spPr>
        <a:xfrm>
          <a:off x="2908300" y="6576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143510</xdr:rowOff>
    </xdr:from>
    <xdr:to>
      <xdr:col>10</xdr:col>
      <xdr:colOff>165100</xdr:colOff>
      <xdr:row>38</xdr:row>
      <xdr:rowOff>73660</xdr:rowOff>
    </xdr:to>
    <xdr:sp macro="" textlink="">
      <xdr:nvSpPr>
        <xdr:cNvPr id="79" name="楕円 78">
          <a:extLst>
            <a:ext uri="{FF2B5EF4-FFF2-40B4-BE49-F238E27FC236}">
              <a16:creationId xmlns:a16="http://schemas.microsoft.com/office/drawing/2014/main" id="{A3763538-0F15-4407-B8B4-AEE024BB8BAE}"/>
            </a:ext>
          </a:extLst>
        </xdr:cNvPr>
        <xdr:cNvSpPr/>
      </xdr:nvSpPr>
      <xdr:spPr>
        <a:xfrm>
          <a:off x="196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22860</xdr:rowOff>
    </xdr:from>
    <xdr:to>
      <xdr:col>15</xdr:col>
      <xdr:colOff>50800</xdr:colOff>
      <xdr:row>38</xdr:row>
      <xdr:rowOff>60960</xdr:rowOff>
    </xdr:to>
    <xdr:cxnSp macro="">
      <xdr:nvCxnSpPr>
        <xdr:cNvPr id="80" name="直線コネクタ 79">
          <a:extLst>
            <a:ext uri="{FF2B5EF4-FFF2-40B4-BE49-F238E27FC236}">
              <a16:creationId xmlns:a16="http://schemas.microsoft.com/office/drawing/2014/main" id="{0185FD35-6413-494D-88C8-F7EB07D6577D}"/>
            </a:ext>
          </a:extLst>
        </xdr:cNvPr>
        <xdr:cNvCxnSpPr/>
      </xdr:nvCxnSpPr>
      <xdr:spPr>
        <a:xfrm>
          <a:off x="2019300" y="6537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114935</xdr:rowOff>
    </xdr:from>
    <xdr:to>
      <xdr:col>6</xdr:col>
      <xdr:colOff>38100</xdr:colOff>
      <xdr:row>38</xdr:row>
      <xdr:rowOff>45085</xdr:rowOff>
    </xdr:to>
    <xdr:sp macro="" textlink="">
      <xdr:nvSpPr>
        <xdr:cNvPr id="81" name="楕円 80">
          <a:extLst>
            <a:ext uri="{FF2B5EF4-FFF2-40B4-BE49-F238E27FC236}">
              <a16:creationId xmlns:a16="http://schemas.microsoft.com/office/drawing/2014/main" id="{0D874802-0E8B-4EC4-9CE3-72CC7BCC2AAD}"/>
            </a:ext>
          </a:extLst>
        </xdr:cNvPr>
        <xdr:cNvSpPr/>
      </xdr:nvSpPr>
      <xdr:spPr>
        <a:xfrm>
          <a:off x="107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165735</xdr:rowOff>
    </xdr:from>
    <xdr:to>
      <xdr:col>10</xdr:col>
      <xdr:colOff>114300</xdr:colOff>
      <xdr:row>38</xdr:row>
      <xdr:rowOff>22860</xdr:rowOff>
    </xdr:to>
    <xdr:cxnSp macro="">
      <xdr:nvCxnSpPr>
        <xdr:cNvPr id="82" name="直線コネクタ 81">
          <a:extLst>
            <a:ext uri="{FF2B5EF4-FFF2-40B4-BE49-F238E27FC236}">
              <a16:creationId xmlns:a16="http://schemas.microsoft.com/office/drawing/2014/main" id="{32EDE78C-3D5B-4835-92A1-5714E7959602}"/>
            </a:ext>
          </a:extLst>
        </xdr:cNvPr>
        <xdr:cNvCxnSpPr/>
      </xdr:nvCxnSpPr>
      <xdr:spPr>
        <a:xfrm>
          <a:off x="1130300" y="650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BFDC50F9-FBC2-4B49-8376-751A5201D4D0}"/>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BDCAE68F-0ECD-410F-879C-101F46EC28FD}"/>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0E3F74AF-842E-450C-A589-85C4003E7B43}"/>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529D023B-8EB4-45F6-A0AA-26D404F87389}"/>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1E68B104-DA45-450E-B1A3-3220E1F26400}"/>
            </a:ext>
          </a:extLst>
        </xdr:cNvPr>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1F90A65E-0043-4207-8C97-562668F9649A}"/>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9" name="n_3mainValue【道路】&#10;有形固定資産減価償却率">
          <a:extLst>
            <a:ext uri="{FF2B5EF4-FFF2-40B4-BE49-F238E27FC236}">
              <a16:creationId xmlns:a16="http://schemas.microsoft.com/office/drawing/2014/main" id="{7A73D1AF-23AF-4364-8FBC-8E0FEB93BA7B}"/>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90" name="n_4mainValue【道路】&#10;有形固定資産減価償却率">
          <a:extLst>
            <a:ext uri="{FF2B5EF4-FFF2-40B4-BE49-F238E27FC236}">
              <a16:creationId xmlns:a16="http://schemas.microsoft.com/office/drawing/2014/main" id="{DC23AFF6-0463-4964-A68C-42B13A7670BB}"/>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40EA128-9292-4231-821E-23ED6E7B76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25EE874-F718-4149-AC4A-533D1B9572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E695B3F-BD65-4894-87BB-6E6EE75A2F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F756CF6-4235-4422-B2E9-5C23F72C758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823870-C71C-45CE-8715-DE560FC7A0A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E5C3B66-9E90-4119-A410-068CDAD35EB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0CA5F59-C187-4ACD-A0AF-14FCEB6312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D5FF3F5-B490-4BD3-B94A-568C19714C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18C806F-F0E8-4309-8227-4F98FDB561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07817D9-7C28-4691-BC9D-0FABEA8A03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7BB1A6-0E50-4B49-9E52-805CD05161E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4E71BDA-12B0-4953-B3D0-9EAA28DE9DC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167FECA-2CCF-44ED-88EB-8324C5ED6C6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74A1B8D-8A7B-4F24-85DB-038B755533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9B1A7FF-D079-4FE5-83BB-4DB1F8436F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8CF1502-59A9-4ECE-919A-87728FFA7C7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595053D-65A1-4F9E-8B58-F0470A2345D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DADF8A5-0398-4F7D-B738-5F8736A2FB2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040DBDC-7D7C-4306-8903-640BD2561EB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58A66F3-6FC8-460A-854D-E505828320C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289691A-5901-49A1-837B-415208B467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1320706-2130-4F92-88E7-BCA2B00E96D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28C5417-9ABD-4E78-B2B8-7978DF9ADC1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7923E63B-FBF6-4EC3-A2FE-BDEE2341D9E0}"/>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76ADE549-8D1C-4130-8E20-0122832C22D8}"/>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29E0EC6A-2AE9-44B6-8BB0-ED085FC82516}"/>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109E12AA-BCDA-4918-BA02-3B94F707CF6A}"/>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0AADFD89-2049-4C4A-B2D7-3CB157A2E023}"/>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200A9F9C-D5A1-4C57-9FCE-3E2A7260437C}"/>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4CBD8E32-6788-48DB-BC43-64E60291591D}"/>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B0E98047-2B9A-40BA-B5FC-63D28B41A722}"/>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5E91BADF-36D1-429F-8B9E-127A0E9756EF}"/>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F9FD0889-13D0-464C-8DD1-4127F438F0C7}"/>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AFFE263C-6DEE-4989-B79D-C35E0B03A9D6}"/>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F6D8FE7-A82B-41EF-83AB-E9CDCD067B0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0C790D-7108-4DDF-BD9B-0AB399C2BF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C72FBEE-BD72-4371-AD0C-EB989D10AD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5F606C-AE4C-4BC3-821A-DB50CAE261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52897EA-2A50-489E-8D5F-C5785A63BCB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147625</xdr:rowOff>
    </xdr:from>
    <xdr:to>
      <xdr:col>55</xdr:col>
      <xdr:colOff>50800</xdr:colOff>
      <xdr:row>39</xdr:row>
      <xdr:rowOff>77775</xdr:rowOff>
    </xdr:to>
    <xdr:sp macro="" textlink="">
      <xdr:nvSpPr>
        <xdr:cNvPr id="130" name="楕円 129">
          <a:extLst>
            <a:ext uri="{FF2B5EF4-FFF2-40B4-BE49-F238E27FC236}">
              <a16:creationId xmlns:a16="http://schemas.microsoft.com/office/drawing/2014/main" id="{A86160B7-5C37-4F3B-9CDD-F7CE623B8A43}"/>
            </a:ext>
          </a:extLst>
        </xdr:cNvPr>
        <xdr:cNvSpPr/>
      </xdr:nvSpPr>
      <xdr:spPr>
        <a:xfrm>
          <a:off x="10426700" y="66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126052</xdr:rowOff>
    </xdr:from>
    <xdr:ext cx="534377" cy="259045"/>
    <xdr:sp macro="" textlink="">
      <xdr:nvSpPr>
        <xdr:cNvPr id="131" name="【道路】&#10;一人当たり延長該当値テキスト">
          <a:extLst>
            <a:ext uri="{FF2B5EF4-FFF2-40B4-BE49-F238E27FC236}">
              <a16:creationId xmlns:a16="http://schemas.microsoft.com/office/drawing/2014/main" id="{03F8A8F0-F53C-4CE0-821C-2505D2740B66}"/>
            </a:ext>
          </a:extLst>
        </xdr:cNvPr>
        <xdr:cNvSpPr txBox="1"/>
      </xdr:nvSpPr>
      <xdr:spPr>
        <a:xfrm>
          <a:off x="10515600" y="66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155911</xdr:rowOff>
    </xdr:from>
    <xdr:to>
      <xdr:col>50</xdr:col>
      <xdr:colOff>165100</xdr:colOff>
      <xdr:row>39</xdr:row>
      <xdr:rowOff>86061</xdr:rowOff>
    </xdr:to>
    <xdr:sp macro="" textlink="">
      <xdr:nvSpPr>
        <xdr:cNvPr id="132" name="楕円 131">
          <a:extLst>
            <a:ext uri="{FF2B5EF4-FFF2-40B4-BE49-F238E27FC236}">
              <a16:creationId xmlns:a16="http://schemas.microsoft.com/office/drawing/2014/main" id="{89E040AC-FD24-47D8-B524-835B630BD204}"/>
            </a:ext>
          </a:extLst>
        </xdr:cNvPr>
        <xdr:cNvSpPr/>
      </xdr:nvSpPr>
      <xdr:spPr>
        <a:xfrm>
          <a:off x="9588500" y="66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26975</xdr:rowOff>
    </xdr:from>
    <xdr:to>
      <xdr:col>55</xdr:col>
      <xdr:colOff>0</xdr:colOff>
      <xdr:row>39</xdr:row>
      <xdr:rowOff>35261</xdr:rowOff>
    </xdr:to>
    <xdr:cxnSp macro="">
      <xdr:nvCxnSpPr>
        <xdr:cNvPr id="133" name="直線コネクタ 132">
          <a:extLst>
            <a:ext uri="{FF2B5EF4-FFF2-40B4-BE49-F238E27FC236}">
              <a16:creationId xmlns:a16="http://schemas.microsoft.com/office/drawing/2014/main" id="{4A53A462-8EA8-4DA4-B233-5A6F827A868F}"/>
            </a:ext>
          </a:extLst>
        </xdr:cNvPr>
        <xdr:cNvCxnSpPr/>
      </xdr:nvCxnSpPr>
      <xdr:spPr>
        <a:xfrm flipV="1">
          <a:off x="9639300" y="6713525"/>
          <a:ext cx="8382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165722</xdr:rowOff>
    </xdr:from>
    <xdr:to>
      <xdr:col>46</xdr:col>
      <xdr:colOff>38100</xdr:colOff>
      <xdr:row>39</xdr:row>
      <xdr:rowOff>95872</xdr:rowOff>
    </xdr:to>
    <xdr:sp macro="" textlink="">
      <xdr:nvSpPr>
        <xdr:cNvPr id="134" name="楕円 133">
          <a:extLst>
            <a:ext uri="{FF2B5EF4-FFF2-40B4-BE49-F238E27FC236}">
              <a16:creationId xmlns:a16="http://schemas.microsoft.com/office/drawing/2014/main" id="{57248CF0-F0B0-4958-80E0-3229297F8C2E}"/>
            </a:ext>
          </a:extLst>
        </xdr:cNvPr>
        <xdr:cNvSpPr/>
      </xdr:nvSpPr>
      <xdr:spPr>
        <a:xfrm>
          <a:off x="8699500" y="66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35261</xdr:rowOff>
    </xdr:from>
    <xdr:to>
      <xdr:col>50</xdr:col>
      <xdr:colOff>114300</xdr:colOff>
      <xdr:row>39</xdr:row>
      <xdr:rowOff>45072</xdr:rowOff>
    </xdr:to>
    <xdr:cxnSp macro="">
      <xdr:nvCxnSpPr>
        <xdr:cNvPr id="135" name="直線コネクタ 134">
          <a:extLst>
            <a:ext uri="{FF2B5EF4-FFF2-40B4-BE49-F238E27FC236}">
              <a16:creationId xmlns:a16="http://schemas.microsoft.com/office/drawing/2014/main" id="{5A2F6D80-EC8C-4F9C-B90E-C870D9F0A053}"/>
            </a:ext>
          </a:extLst>
        </xdr:cNvPr>
        <xdr:cNvCxnSpPr/>
      </xdr:nvCxnSpPr>
      <xdr:spPr>
        <a:xfrm flipV="1">
          <a:off x="8750300" y="6721811"/>
          <a:ext cx="889000" cy="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1550</xdr:rowOff>
    </xdr:from>
    <xdr:to>
      <xdr:col>41</xdr:col>
      <xdr:colOff>101600</xdr:colOff>
      <xdr:row>39</xdr:row>
      <xdr:rowOff>103150</xdr:rowOff>
    </xdr:to>
    <xdr:sp macro="" textlink="">
      <xdr:nvSpPr>
        <xdr:cNvPr id="136" name="楕円 135">
          <a:extLst>
            <a:ext uri="{FF2B5EF4-FFF2-40B4-BE49-F238E27FC236}">
              <a16:creationId xmlns:a16="http://schemas.microsoft.com/office/drawing/2014/main" id="{986A114A-37DB-467A-B380-21231CF5DCC0}"/>
            </a:ext>
          </a:extLst>
        </xdr:cNvPr>
        <xdr:cNvSpPr/>
      </xdr:nvSpPr>
      <xdr:spPr>
        <a:xfrm>
          <a:off x="7810500" y="66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45072</xdr:rowOff>
    </xdr:from>
    <xdr:to>
      <xdr:col>45</xdr:col>
      <xdr:colOff>177800</xdr:colOff>
      <xdr:row>39</xdr:row>
      <xdr:rowOff>52350</xdr:rowOff>
    </xdr:to>
    <xdr:cxnSp macro="">
      <xdr:nvCxnSpPr>
        <xdr:cNvPr id="137" name="直線コネクタ 136">
          <a:extLst>
            <a:ext uri="{FF2B5EF4-FFF2-40B4-BE49-F238E27FC236}">
              <a16:creationId xmlns:a16="http://schemas.microsoft.com/office/drawing/2014/main" id="{7F9A5605-D0C7-46B1-BAB2-5EEC69691FF3}"/>
            </a:ext>
          </a:extLst>
        </xdr:cNvPr>
        <xdr:cNvCxnSpPr/>
      </xdr:nvCxnSpPr>
      <xdr:spPr>
        <a:xfrm flipV="1">
          <a:off x="7861300" y="673162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8789</xdr:rowOff>
    </xdr:from>
    <xdr:to>
      <xdr:col>36</xdr:col>
      <xdr:colOff>165100</xdr:colOff>
      <xdr:row>39</xdr:row>
      <xdr:rowOff>110389</xdr:rowOff>
    </xdr:to>
    <xdr:sp macro="" textlink="">
      <xdr:nvSpPr>
        <xdr:cNvPr id="138" name="楕円 137">
          <a:extLst>
            <a:ext uri="{FF2B5EF4-FFF2-40B4-BE49-F238E27FC236}">
              <a16:creationId xmlns:a16="http://schemas.microsoft.com/office/drawing/2014/main" id="{3D8C2501-7475-45B1-A55E-70730249F1EF}"/>
            </a:ext>
          </a:extLst>
        </xdr:cNvPr>
        <xdr:cNvSpPr/>
      </xdr:nvSpPr>
      <xdr:spPr>
        <a:xfrm>
          <a:off x="6921500" y="66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52350</xdr:rowOff>
    </xdr:from>
    <xdr:to>
      <xdr:col>41</xdr:col>
      <xdr:colOff>50800</xdr:colOff>
      <xdr:row>39</xdr:row>
      <xdr:rowOff>59589</xdr:rowOff>
    </xdr:to>
    <xdr:cxnSp macro="">
      <xdr:nvCxnSpPr>
        <xdr:cNvPr id="139" name="直線コネクタ 138">
          <a:extLst>
            <a:ext uri="{FF2B5EF4-FFF2-40B4-BE49-F238E27FC236}">
              <a16:creationId xmlns:a16="http://schemas.microsoft.com/office/drawing/2014/main" id="{563BB51C-3DE4-4DF0-8B87-658D0C71D20E}"/>
            </a:ext>
          </a:extLst>
        </xdr:cNvPr>
        <xdr:cNvCxnSpPr/>
      </xdr:nvCxnSpPr>
      <xdr:spPr>
        <a:xfrm flipV="1">
          <a:off x="6972300" y="673890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6D8D6122-DE61-4DA3-B32D-8B16C64DDC18}"/>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513EF946-B0CE-40DC-BED1-09A4F56C6B06}"/>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918B4226-8DF1-4B7D-9CC9-571AE147145F}"/>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011D1FAF-9AD3-41A3-91DD-A60CDD192804}"/>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77188</xdr:rowOff>
    </xdr:from>
    <xdr:ext cx="534377" cy="259045"/>
    <xdr:sp macro="" textlink="">
      <xdr:nvSpPr>
        <xdr:cNvPr id="144" name="n_1mainValue【道路】&#10;一人当たり延長">
          <a:extLst>
            <a:ext uri="{FF2B5EF4-FFF2-40B4-BE49-F238E27FC236}">
              <a16:creationId xmlns:a16="http://schemas.microsoft.com/office/drawing/2014/main" id="{CAE21781-5544-476E-96CC-06FC5E3DF5E5}"/>
            </a:ext>
          </a:extLst>
        </xdr:cNvPr>
        <xdr:cNvSpPr txBox="1"/>
      </xdr:nvSpPr>
      <xdr:spPr>
        <a:xfrm>
          <a:off x="9359411" y="67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86999</xdr:rowOff>
    </xdr:from>
    <xdr:ext cx="534377" cy="259045"/>
    <xdr:sp macro="" textlink="">
      <xdr:nvSpPr>
        <xdr:cNvPr id="145" name="n_2mainValue【道路】&#10;一人当たり延長">
          <a:extLst>
            <a:ext uri="{FF2B5EF4-FFF2-40B4-BE49-F238E27FC236}">
              <a16:creationId xmlns:a16="http://schemas.microsoft.com/office/drawing/2014/main" id="{45F237E0-DCFA-4AD9-93BA-68149F27E70E}"/>
            </a:ext>
          </a:extLst>
        </xdr:cNvPr>
        <xdr:cNvSpPr txBox="1"/>
      </xdr:nvSpPr>
      <xdr:spPr>
        <a:xfrm>
          <a:off x="8483111" y="67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94277</xdr:rowOff>
    </xdr:from>
    <xdr:ext cx="534377" cy="259045"/>
    <xdr:sp macro="" textlink="">
      <xdr:nvSpPr>
        <xdr:cNvPr id="146" name="n_3mainValue【道路】&#10;一人当たり延長">
          <a:extLst>
            <a:ext uri="{FF2B5EF4-FFF2-40B4-BE49-F238E27FC236}">
              <a16:creationId xmlns:a16="http://schemas.microsoft.com/office/drawing/2014/main" id="{511D29F4-C356-4A20-B60F-9B93B7E00BAE}"/>
            </a:ext>
          </a:extLst>
        </xdr:cNvPr>
        <xdr:cNvSpPr txBox="1"/>
      </xdr:nvSpPr>
      <xdr:spPr>
        <a:xfrm>
          <a:off x="7594111" y="67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101516</xdr:rowOff>
    </xdr:from>
    <xdr:ext cx="534377" cy="259045"/>
    <xdr:sp macro="" textlink="">
      <xdr:nvSpPr>
        <xdr:cNvPr id="147" name="n_4mainValue【道路】&#10;一人当たり延長">
          <a:extLst>
            <a:ext uri="{FF2B5EF4-FFF2-40B4-BE49-F238E27FC236}">
              <a16:creationId xmlns:a16="http://schemas.microsoft.com/office/drawing/2014/main" id="{7C8AD206-4380-40F5-917E-BF785145DA52}"/>
            </a:ext>
          </a:extLst>
        </xdr:cNvPr>
        <xdr:cNvSpPr txBox="1"/>
      </xdr:nvSpPr>
      <xdr:spPr>
        <a:xfrm>
          <a:off x="6705111" y="67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68A8B7F-3238-45B8-8130-A2A0A69045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31D55EA-9293-4BDA-8613-D6C1706348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FB6434A-F66D-48AE-B175-3B1F09B05A6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E76205E-B205-4B7F-89BE-65F56502BE6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C0C7318-9D38-4E8B-A1C2-90E9F136C7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4941D31-988E-4FA6-9326-A34C2420C0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712967C-2A5A-4256-9E7A-8BB885D999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5309948-DAE3-4E3F-9D79-C0126257899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48690C58-13E8-487D-A3FA-96A8855704A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B450C974-E582-47C5-AD8A-D989A54C60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8B1F7DA4-8945-4516-A0A9-843DC7292F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764F66C-49B1-4582-A1A5-8A31F39BB1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4BA6E84C-2EEB-435D-AB24-AA63BBB41B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F53AF739-F63D-419C-8A1C-8B543FAF23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CAE9A670-84AB-4C02-8633-D2B4EDF830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215600FF-7C7E-406D-829D-C03F29ED5E74}"/>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14683A4-51B5-4D06-8060-EF8F82605B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4731C2BC-E18C-4D75-9DE6-8CCA239A28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C1BD0B1-E041-4F37-837E-7EE785F676C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9BB915C-8A0D-4EF4-92E6-2882E01287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6CF6ADF-B64E-4A5C-9181-839145BA67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721D8519-6556-43A3-9FC9-A0A2CCE5F86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38E4AA2F-21B1-4AE2-9DD8-76F751963F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134D327E-4E7F-4EAA-B094-EA55CD68098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FBDDE29E-B48B-40A0-9E6F-2D34636CA1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7818532D-8B5B-4680-8AEA-C7E6197DD6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98BFE6D2-B079-47D5-B8A8-2A82027C61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1F56AC73-22AF-4DD6-AB44-B4D039458F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A0060C8-ADB3-4565-8983-4BC2A4B8CA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FB4F5F5-0292-4374-94E7-802508205FE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481AA12D-71EC-4EAC-807F-2A2617178EC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C699228C-CBD3-4C09-B61B-77A7457657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F053F06D-2F67-4C4C-9D0A-FFF881E1E3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D950F5FA-F042-473D-BCBB-176F18301D3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3B60C63B-5183-4615-8A93-6FC16D04DC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F001550C-440B-408B-82AD-3BECE49365E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E13FED2B-707C-4F52-9A27-94D8E3F07BA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E99F3FDC-2F6F-49CB-A035-1AF52389D9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459ECB32-0691-49CA-BBAB-2F09303E81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2D3C5B7C-54AD-44E6-B7AB-C98E7F7D315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18B1EBAF-DD64-407D-BB82-A3A85BBF6B6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8DB9D42B-D867-4AAF-90AE-F2342142F47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B41A134B-CE8E-42C8-BA66-E9FBCAC2162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11D91CF1-F140-41E8-A537-8E5C43D8D433}"/>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2" name="直線コネクタ 191">
          <a:extLst>
            <a:ext uri="{FF2B5EF4-FFF2-40B4-BE49-F238E27FC236}">
              <a16:creationId xmlns:a16="http://schemas.microsoft.com/office/drawing/2014/main" id="{F28A7524-7851-4F67-87CA-316ED12AEC7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BCE5B835-FF26-46B9-9451-603C661C186E}"/>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194" name="フローチャート: 判断 193">
          <a:extLst>
            <a:ext uri="{FF2B5EF4-FFF2-40B4-BE49-F238E27FC236}">
              <a16:creationId xmlns:a16="http://schemas.microsoft.com/office/drawing/2014/main" id="{BDFFC9BB-4E55-4347-BABC-C838105E42EE}"/>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195" name="フローチャート: 判断 194">
          <a:extLst>
            <a:ext uri="{FF2B5EF4-FFF2-40B4-BE49-F238E27FC236}">
              <a16:creationId xmlns:a16="http://schemas.microsoft.com/office/drawing/2014/main" id="{6A7975BA-208D-4255-9240-CBC8400C9019}"/>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196" name="フローチャート: 判断 195">
          <a:extLst>
            <a:ext uri="{FF2B5EF4-FFF2-40B4-BE49-F238E27FC236}">
              <a16:creationId xmlns:a16="http://schemas.microsoft.com/office/drawing/2014/main" id="{EF338077-1124-4C73-8057-4C08CE5AEBC3}"/>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197" name="フローチャート: 判断 196">
          <a:extLst>
            <a:ext uri="{FF2B5EF4-FFF2-40B4-BE49-F238E27FC236}">
              <a16:creationId xmlns:a16="http://schemas.microsoft.com/office/drawing/2014/main" id="{0013A272-3E2F-4AEF-AD2C-0C03EBBDF4BF}"/>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198" name="フローチャート: 判断 197">
          <a:extLst>
            <a:ext uri="{FF2B5EF4-FFF2-40B4-BE49-F238E27FC236}">
              <a16:creationId xmlns:a16="http://schemas.microsoft.com/office/drawing/2014/main" id="{FDA66B45-061C-4AD7-A4A2-0D830A622048}"/>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BAB01EA-8D97-495E-AE2B-DD859CE2A3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D937563-8B62-44CF-B740-C95A67B930D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BB254C1-B94B-4565-A418-74E4FD5403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7192E0E-B615-414A-A62A-55AA2A787F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864AF02-D23A-4516-90F1-C434471B44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04" name="楕円 203">
          <a:extLst>
            <a:ext uri="{FF2B5EF4-FFF2-40B4-BE49-F238E27FC236}">
              <a16:creationId xmlns:a16="http://schemas.microsoft.com/office/drawing/2014/main" id="{B83E012A-C918-4C98-B0E1-3F029C8B9530}"/>
            </a:ext>
          </a:extLst>
        </xdr:cNvPr>
        <xdr:cNvSpPr/>
      </xdr:nvSpPr>
      <xdr:spPr>
        <a:xfrm>
          <a:off x="4584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2C664B5B-834C-481A-8919-97226C5832EB}"/>
            </a:ext>
          </a:extLst>
        </xdr:cNvPr>
        <xdr:cNvSpPr txBox="1"/>
      </xdr:nvSpPr>
      <xdr:spPr>
        <a:xfrm>
          <a:off x="4673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06" name="楕円 205">
          <a:extLst>
            <a:ext uri="{FF2B5EF4-FFF2-40B4-BE49-F238E27FC236}">
              <a16:creationId xmlns:a16="http://schemas.microsoft.com/office/drawing/2014/main" id="{73320C56-6342-4772-94EB-DAD49145E025}"/>
            </a:ext>
          </a:extLst>
        </xdr:cNvPr>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97155</xdr:rowOff>
    </xdr:to>
    <xdr:cxnSp macro="">
      <xdr:nvCxnSpPr>
        <xdr:cNvPr id="207" name="直線コネクタ 206">
          <a:extLst>
            <a:ext uri="{FF2B5EF4-FFF2-40B4-BE49-F238E27FC236}">
              <a16:creationId xmlns:a16="http://schemas.microsoft.com/office/drawing/2014/main" id="{CF717304-D52A-4445-8BEC-D02F11AD3B5A}"/>
            </a:ext>
          </a:extLst>
        </xdr:cNvPr>
        <xdr:cNvCxnSpPr/>
      </xdr:nvCxnSpPr>
      <xdr:spPr>
        <a:xfrm>
          <a:off x="3797300" y="13969364"/>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xdr:rowOff>
    </xdr:from>
    <xdr:to>
      <xdr:col>15</xdr:col>
      <xdr:colOff>101600</xdr:colOff>
      <xdr:row>81</xdr:row>
      <xdr:rowOff>109855</xdr:rowOff>
    </xdr:to>
    <xdr:sp macro="" textlink="">
      <xdr:nvSpPr>
        <xdr:cNvPr id="208" name="楕円 207">
          <a:extLst>
            <a:ext uri="{FF2B5EF4-FFF2-40B4-BE49-F238E27FC236}">
              <a16:creationId xmlns:a16="http://schemas.microsoft.com/office/drawing/2014/main" id="{704C5C28-E1C4-4058-9E30-632231E9E070}"/>
            </a:ext>
          </a:extLst>
        </xdr:cNvPr>
        <xdr:cNvSpPr/>
      </xdr:nvSpPr>
      <xdr:spPr>
        <a:xfrm>
          <a:off x="2857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59055</xdr:rowOff>
    </xdr:from>
    <xdr:to>
      <xdr:col>19</xdr:col>
      <xdr:colOff>177800</xdr:colOff>
      <xdr:row>81</xdr:row>
      <xdr:rowOff>81914</xdr:rowOff>
    </xdr:to>
    <xdr:cxnSp macro="">
      <xdr:nvCxnSpPr>
        <xdr:cNvPr id="209" name="直線コネクタ 208">
          <a:extLst>
            <a:ext uri="{FF2B5EF4-FFF2-40B4-BE49-F238E27FC236}">
              <a16:creationId xmlns:a16="http://schemas.microsoft.com/office/drawing/2014/main" id="{44432777-CA0D-4B34-991E-5665AA899DE4}"/>
            </a:ext>
          </a:extLst>
        </xdr:cNvPr>
        <xdr:cNvCxnSpPr/>
      </xdr:nvCxnSpPr>
      <xdr:spPr>
        <a:xfrm>
          <a:off x="2908300" y="139465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160655</xdr:rowOff>
    </xdr:from>
    <xdr:to>
      <xdr:col>10</xdr:col>
      <xdr:colOff>165100</xdr:colOff>
      <xdr:row>81</xdr:row>
      <xdr:rowOff>90805</xdr:rowOff>
    </xdr:to>
    <xdr:sp macro="" textlink="">
      <xdr:nvSpPr>
        <xdr:cNvPr id="210" name="楕円 209">
          <a:extLst>
            <a:ext uri="{FF2B5EF4-FFF2-40B4-BE49-F238E27FC236}">
              <a16:creationId xmlns:a16="http://schemas.microsoft.com/office/drawing/2014/main" id="{2973F06F-787E-45D2-A20B-6C19D12C216A}"/>
            </a:ext>
          </a:extLst>
        </xdr:cNvPr>
        <xdr:cNvSpPr/>
      </xdr:nvSpPr>
      <xdr:spPr>
        <a:xfrm>
          <a:off x="1968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59055</xdr:rowOff>
    </xdr:to>
    <xdr:cxnSp macro="">
      <xdr:nvCxnSpPr>
        <xdr:cNvPr id="211" name="直線コネクタ 210">
          <a:extLst>
            <a:ext uri="{FF2B5EF4-FFF2-40B4-BE49-F238E27FC236}">
              <a16:creationId xmlns:a16="http://schemas.microsoft.com/office/drawing/2014/main" id="{3F450DED-4836-4E9D-979D-70C9D15360C5}"/>
            </a:ext>
          </a:extLst>
        </xdr:cNvPr>
        <xdr:cNvCxnSpPr/>
      </xdr:nvCxnSpPr>
      <xdr:spPr>
        <a:xfrm>
          <a:off x="2019300" y="139274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166370</xdr:rowOff>
    </xdr:from>
    <xdr:to>
      <xdr:col>6</xdr:col>
      <xdr:colOff>38100</xdr:colOff>
      <xdr:row>81</xdr:row>
      <xdr:rowOff>96520</xdr:rowOff>
    </xdr:to>
    <xdr:sp macro="" textlink="">
      <xdr:nvSpPr>
        <xdr:cNvPr id="212" name="楕円 211">
          <a:extLst>
            <a:ext uri="{FF2B5EF4-FFF2-40B4-BE49-F238E27FC236}">
              <a16:creationId xmlns:a16="http://schemas.microsoft.com/office/drawing/2014/main" id="{02A68374-E3F5-46E4-8229-B787F011F7F3}"/>
            </a:ext>
          </a:extLst>
        </xdr:cNvPr>
        <xdr:cNvSpPr/>
      </xdr:nvSpPr>
      <xdr:spPr>
        <a:xfrm>
          <a:off x="1079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40005</xdr:rowOff>
    </xdr:from>
    <xdr:to>
      <xdr:col>10</xdr:col>
      <xdr:colOff>114300</xdr:colOff>
      <xdr:row>81</xdr:row>
      <xdr:rowOff>45720</xdr:rowOff>
    </xdr:to>
    <xdr:cxnSp macro="">
      <xdr:nvCxnSpPr>
        <xdr:cNvPr id="213" name="直線コネクタ 212">
          <a:extLst>
            <a:ext uri="{FF2B5EF4-FFF2-40B4-BE49-F238E27FC236}">
              <a16:creationId xmlns:a16="http://schemas.microsoft.com/office/drawing/2014/main" id="{8B7C5C6D-D2F4-4974-93B3-3696CAD666E4}"/>
            </a:ext>
          </a:extLst>
        </xdr:cNvPr>
        <xdr:cNvCxnSpPr/>
      </xdr:nvCxnSpPr>
      <xdr:spPr>
        <a:xfrm flipV="1">
          <a:off x="1130300" y="13927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214" name="n_1aveValue【公営住宅】&#10;有形固定資産減価償却率">
          <a:extLst>
            <a:ext uri="{FF2B5EF4-FFF2-40B4-BE49-F238E27FC236}">
              <a16:creationId xmlns:a16="http://schemas.microsoft.com/office/drawing/2014/main" id="{0AEE4146-9D77-4CAC-929D-A0E12611F878}"/>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215" name="n_2aveValue【公営住宅】&#10;有形固定資産減価償却率">
          <a:extLst>
            <a:ext uri="{FF2B5EF4-FFF2-40B4-BE49-F238E27FC236}">
              <a16:creationId xmlns:a16="http://schemas.microsoft.com/office/drawing/2014/main" id="{65F81DE7-A052-403D-9423-D5CB5A153F4C}"/>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216" name="n_3aveValue【公営住宅】&#10;有形固定資産減価償却率">
          <a:extLst>
            <a:ext uri="{FF2B5EF4-FFF2-40B4-BE49-F238E27FC236}">
              <a16:creationId xmlns:a16="http://schemas.microsoft.com/office/drawing/2014/main" id="{4109BD49-EEE2-40DB-BE57-D15E79347BE2}"/>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217" name="n_4aveValue【公営住宅】&#10;有形固定資産減価償却率">
          <a:extLst>
            <a:ext uri="{FF2B5EF4-FFF2-40B4-BE49-F238E27FC236}">
              <a16:creationId xmlns:a16="http://schemas.microsoft.com/office/drawing/2014/main" id="{3044C6E5-078E-4972-8500-5A009BC7054F}"/>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218" name="n_1mainValue【公営住宅】&#10;有形固定資産減価償却率">
          <a:extLst>
            <a:ext uri="{FF2B5EF4-FFF2-40B4-BE49-F238E27FC236}">
              <a16:creationId xmlns:a16="http://schemas.microsoft.com/office/drawing/2014/main" id="{AD8251E2-8A10-4C77-BFD0-C92C5413BE69}"/>
            </a:ext>
          </a:extLst>
        </xdr:cNvPr>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219" name="n_2mainValue【公営住宅】&#10;有形固定資産減価償却率">
          <a:extLst>
            <a:ext uri="{FF2B5EF4-FFF2-40B4-BE49-F238E27FC236}">
              <a16:creationId xmlns:a16="http://schemas.microsoft.com/office/drawing/2014/main" id="{46F607D6-E52A-411B-92F2-BCA6A63AEACF}"/>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107332</xdr:rowOff>
    </xdr:from>
    <xdr:ext cx="405111" cy="259045"/>
    <xdr:sp macro="" textlink="">
      <xdr:nvSpPr>
        <xdr:cNvPr id="220" name="n_3mainValue【公営住宅】&#10;有形固定資産減価償却率">
          <a:extLst>
            <a:ext uri="{FF2B5EF4-FFF2-40B4-BE49-F238E27FC236}">
              <a16:creationId xmlns:a16="http://schemas.microsoft.com/office/drawing/2014/main" id="{754095AC-A5CF-4902-8E55-D9F4EFA82D40}"/>
            </a:ext>
          </a:extLst>
        </xdr:cNvPr>
        <xdr:cNvSpPr txBox="1"/>
      </xdr:nvSpPr>
      <xdr:spPr>
        <a:xfrm>
          <a:off x="1816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221" name="n_4mainValue【公営住宅】&#10;有形固定資産減価償却率">
          <a:extLst>
            <a:ext uri="{FF2B5EF4-FFF2-40B4-BE49-F238E27FC236}">
              <a16:creationId xmlns:a16="http://schemas.microsoft.com/office/drawing/2014/main" id="{E560B974-A7E8-4C68-9563-53A19AED34CE}"/>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F56D51-DC37-41C2-B08F-AEC84C90FE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B9826E4D-449E-41ED-8CCA-E6E504790A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10B6198-BCF2-420E-9F35-8F0266BE634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8057568E-4DA4-4AE4-BCB1-B1FFFA522B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2BC34A4A-2F40-49D2-A26F-7C5B4E1E46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FCA9A99F-A622-41CE-9F51-03334CF4E7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F3947B71-B9A6-408B-829F-C272013162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18C2631A-3665-40FC-9BF5-6275A243443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F432455C-1369-41D5-9FF2-B0C7424116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5B73095B-67BD-46B9-AD45-B05135D228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FA63FABE-8C34-464F-9535-EFC81F79385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326B7922-30F4-4C22-AE33-7103F2EDB79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E0B88DC7-9822-4FC7-8BDA-6ADD64F1A2C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5B89120A-9729-4C30-820F-130CB748A3C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CF357E16-02E9-4B5F-9DD1-9B37B6A6E9E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90EF214B-55B6-4D44-AB83-F73943A4482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6F8D373F-8687-43C0-8BE7-99F7029548D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9FF304C4-1E61-4E7F-B3AC-41DBD0C27B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0D5B43A5-8A80-48E3-8763-7572350643F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32732EF7-DF5B-4A13-9673-74508B74088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A5E30020-5837-43DB-B0C8-E2040825F4B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17AE3D75-4F22-4663-9797-C5C5019BD44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F71B7387-CAD1-4580-96D9-0A370D1B27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1F381091-48F9-407E-99B3-7578691B85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85772686-4975-443B-A12A-F0898ECFAA0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247" name="直線コネクタ 246">
          <a:extLst>
            <a:ext uri="{FF2B5EF4-FFF2-40B4-BE49-F238E27FC236}">
              <a16:creationId xmlns:a16="http://schemas.microsoft.com/office/drawing/2014/main" id="{DB7AA3E7-3ADB-445C-B5D3-C703FFB8D20B}"/>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248" name="【公営住宅】&#10;一人当たり面積最小値テキスト">
          <a:extLst>
            <a:ext uri="{FF2B5EF4-FFF2-40B4-BE49-F238E27FC236}">
              <a16:creationId xmlns:a16="http://schemas.microsoft.com/office/drawing/2014/main" id="{2C1A82B7-BDA7-48C6-A84E-054813CDF876}"/>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249" name="直線コネクタ 248">
          <a:extLst>
            <a:ext uri="{FF2B5EF4-FFF2-40B4-BE49-F238E27FC236}">
              <a16:creationId xmlns:a16="http://schemas.microsoft.com/office/drawing/2014/main" id="{D6BDD83F-4D63-479C-B5F4-C5207B86B7F8}"/>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250" name="【公営住宅】&#10;一人当たり面積最大値テキスト">
          <a:extLst>
            <a:ext uri="{FF2B5EF4-FFF2-40B4-BE49-F238E27FC236}">
              <a16:creationId xmlns:a16="http://schemas.microsoft.com/office/drawing/2014/main" id="{1ADE4BB7-DC32-4DEB-A9D6-342DEF26FE2F}"/>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251" name="直線コネクタ 250">
          <a:extLst>
            <a:ext uri="{FF2B5EF4-FFF2-40B4-BE49-F238E27FC236}">
              <a16:creationId xmlns:a16="http://schemas.microsoft.com/office/drawing/2014/main" id="{428E1542-5368-4859-A0FD-171F5F00C094}"/>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252" name="【公営住宅】&#10;一人当たり面積平均値テキスト">
          <a:extLst>
            <a:ext uri="{FF2B5EF4-FFF2-40B4-BE49-F238E27FC236}">
              <a16:creationId xmlns:a16="http://schemas.microsoft.com/office/drawing/2014/main" id="{8168DA7D-296D-457F-A982-94B6BA546C98}"/>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253" name="フローチャート: 判断 252">
          <a:extLst>
            <a:ext uri="{FF2B5EF4-FFF2-40B4-BE49-F238E27FC236}">
              <a16:creationId xmlns:a16="http://schemas.microsoft.com/office/drawing/2014/main" id="{B550BFE2-B202-425E-B3E1-17552076447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254" name="フローチャート: 判断 253">
          <a:extLst>
            <a:ext uri="{FF2B5EF4-FFF2-40B4-BE49-F238E27FC236}">
              <a16:creationId xmlns:a16="http://schemas.microsoft.com/office/drawing/2014/main" id="{1A0967D3-C5A1-4475-966E-6981A720A285}"/>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255" name="フローチャート: 判断 254">
          <a:extLst>
            <a:ext uri="{FF2B5EF4-FFF2-40B4-BE49-F238E27FC236}">
              <a16:creationId xmlns:a16="http://schemas.microsoft.com/office/drawing/2014/main" id="{A06C1E2D-8DB1-4CF9-9E5C-10D30BEF6BFF}"/>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256" name="フローチャート: 判断 255">
          <a:extLst>
            <a:ext uri="{FF2B5EF4-FFF2-40B4-BE49-F238E27FC236}">
              <a16:creationId xmlns:a16="http://schemas.microsoft.com/office/drawing/2014/main" id="{1C106E1C-6571-466D-AD9C-E1B208198FDC}"/>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257" name="フローチャート: 判断 256">
          <a:extLst>
            <a:ext uri="{FF2B5EF4-FFF2-40B4-BE49-F238E27FC236}">
              <a16:creationId xmlns:a16="http://schemas.microsoft.com/office/drawing/2014/main" id="{CA68360C-8587-42AF-8F38-6E1D59E69B22}"/>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E4A3375-577E-49D6-9082-39964A9DF7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8D7F1FC-4C27-4C34-AC52-194E0231BA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582D08B-0A9F-4FDA-BC92-D10D38CE9A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A2DC80B-9F56-4A26-A432-A99F7CA9AA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20B4519D-DB00-444C-9121-7B76B41D08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23549</xdr:rowOff>
    </xdr:from>
    <xdr:to>
      <xdr:col>55</xdr:col>
      <xdr:colOff>50800</xdr:colOff>
      <xdr:row>85</xdr:row>
      <xdr:rowOff>125149</xdr:rowOff>
    </xdr:to>
    <xdr:sp macro="" textlink="">
      <xdr:nvSpPr>
        <xdr:cNvPr id="263" name="楕円 262">
          <a:extLst>
            <a:ext uri="{FF2B5EF4-FFF2-40B4-BE49-F238E27FC236}">
              <a16:creationId xmlns:a16="http://schemas.microsoft.com/office/drawing/2014/main" id="{083AE148-4C2B-494B-A868-1BA8CACEB782}"/>
            </a:ext>
          </a:extLst>
        </xdr:cNvPr>
        <xdr:cNvSpPr/>
      </xdr:nvSpPr>
      <xdr:spPr>
        <a:xfrm>
          <a:off x="10426700" y="14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46426</xdr:rowOff>
    </xdr:from>
    <xdr:ext cx="469744" cy="259045"/>
    <xdr:sp macro="" textlink="">
      <xdr:nvSpPr>
        <xdr:cNvPr id="264" name="【公営住宅】&#10;一人当たり面積該当値テキスト">
          <a:extLst>
            <a:ext uri="{FF2B5EF4-FFF2-40B4-BE49-F238E27FC236}">
              <a16:creationId xmlns:a16="http://schemas.microsoft.com/office/drawing/2014/main" id="{37E43F7B-2324-4FA9-969A-A1E8777D6616}"/>
            </a:ext>
          </a:extLst>
        </xdr:cNvPr>
        <xdr:cNvSpPr txBox="1"/>
      </xdr:nvSpPr>
      <xdr:spPr>
        <a:xfrm>
          <a:off x="10515600" y="1444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26163</xdr:rowOff>
    </xdr:from>
    <xdr:to>
      <xdr:col>50</xdr:col>
      <xdr:colOff>165100</xdr:colOff>
      <xdr:row>85</xdr:row>
      <xdr:rowOff>127763</xdr:rowOff>
    </xdr:to>
    <xdr:sp macro="" textlink="">
      <xdr:nvSpPr>
        <xdr:cNvPr id="265" name="楕円 264">
          <a:extLst>
            <a:ext uri="{FF2B5EF4-FFF2-40B4-BE49-F238E27FC236}">
              <a16:creationId xmlns:a16="http://schemas.microsoft.com/office/drawing/2014/main" id="{6CA08CD3-53E3-4CD2-94D3-1998F6848729}"/>
            </a:ext>
          </a:extLst>
        </xdr:cNvPr>
        <xdr:cNvSpPr/>
      </xdr:nvSpPr>
      <xdr:spPr>
        <a:xfrm>
          <a:off x="9588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74349</xdr:rowOff>
    </xdr:from>
    <xdr:to>
      <xdr:col>55</xdr:col>
      <xdr:colOff>0</xdr:colOff>
      <xdr:row>85</xdr:row>
      <xdr:rowOff>76963</xdr:rowOff>
    </xdr:to>
    <xdr:cxnSp macro="">
      <xdr:nvCxnSpPr>
        <xdr:cNvPr id="266" name="直線コネクタ 265">
          <a:extLst>
            <a:ext uri="{FF2B5EF4-FFF2-40B4-BE49-F238E27FC236}">
              <a16:creationId xmlns:a16="http://schemas.microsoft.com/office/drawing/2014/main" id="{128EF7FC-2D40-4AE1-B8A1-0958DA260D9F}"/>
            </a:ext>
          </a:extLst>
        </xdr:cNvPr>
        <xdr:cNvCxnSpPr/>
      </xdr:nvCxnSpPr>
      <xdr:spPr>
        <a:xfrm flipV="1">
          <a:off x="9639300" y="14647599"/>
          <a:ext cx="8382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29428</xdr:rowOff>
    </xdr:from>
    <xdr:to>
      <xdr:col>46</xdr:col>
      <xdr:colOff>38100</xdr:colOff>
      <xdr:row>85</xdr:row>
      <xdr:rowOff>131028</xdr:rowOff>
    </xdr:to>
    <xdr:sp macro="" textlink="">
      <xdr:nvSpPr>
        <xdr:cNvPr id="267" name="楕円 266">
          <a:extLst>
            <a:ext uri="{FF2B5EF4-FFF2-40B4-BE49-F238E27FC236}">
              <a16:creationId xmlns:a16="http://schemas.microsoft.com/office/drawing/2014/main" id="{80431B50-D6B5-4132-9E82-306F9D3817CD}"/>
            </a:ext>
          </a:extLst>
        </xdr:cNvPr>
        <xdr:cNvSpPr/>
      </xdr:nvSpPr>
      <xdr:spPr>
        <a:xfrm>
          <a:off x="8699500" y="14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76963</xdr:rowOff>
    </xdr:from>
    <xdr:to>
      <xdr:col>50</xdr:col>
      <xdr:colOff>114300</xdr:colOff>
      <xdr:row>85</xdr:row>
      <xdr:rowOff>80228</xdr:rowOff>
    </xdr:to>
    <xdr:cxnSp macro="">
      <xdr:nvCxnSpPr>
        <xdr:cNvPr id="268" name="直線コネクタ 267">
          <a:extLst>
            <a:ext uri="{FF2B5EF4-FFF2-40B4-BE49-F238E27FC236}">
              <a16:creationId xmlns:a16="http://schemas.microsoft.com/office/drawing/2014/main" id="{22BD8820-3180-4F98-BB75-0291E17DF004}"/>
            </a:ext>
          </a:extLst>
        </xdr:cNvPr>
        <xdr:cNvCxnSpPr/>
      </xdr:nvCxnSpPr>
      <xdr:spPr>
        <a:xfrm flipV="1">
          <a:off x="8750300" y="146502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31714</xdr:rowOff>
    </xdr:from>
    <xdr:to>
      <xdr:col>41</xdr:col>
      <xdr:colOff>101600</xdr:colOff>
      <xdr:row>85</xdr:row>
      <xdr:rowOff>133314</xdr:rowOff>
    </xdr:to>
    <xdr:sp macro="" textlink="">
      <xdr:nvSpPr>
        <xdr:cNvPr id="269" name="楕円 268">
          <a:extLst>
            <a:ext uri="{FF2B5EF4-FFF2-40B4-BE49-F238E27FC236}">
              <a16:creationId xmlns:a16="http://schemas.microsoft.com/office/drawing/2014/main" id="{D53D32B7-915A-4519-A378-17A7ECBCBB2E}"/>
            </a:ext>
          </a:extLst>
        </xdr:cNvPr>
        <xdr:cNvSpPr/>
      </xdr:nvSpPr>
      <xdr:spPr>
        <a:xfrm>
          <a:off x="7810500" y="146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80228</xdr:rowOff>
    </xdr:from>
    <xdr:to>
      <xdr:col>45</xdr:col>
      <xdr:colOff>177800</xdr:colOff>
      <xdr:row>85</xdr:row>
      <xdr:rowOff>82514</xdr:rowOff>
    </xdr:to>
    <xdr:cxnSp macro="">
      <xdr:nvCxnSpPr>
        <xdr:cNvPr id="270" name="直線コネクタ 269">
          <a:extLst>
            <a:ext uri="{FF2B5EF4-FFF2-40B4-BE49-F238E27FC236}">
              <a16:creationId xmlns:a16="http://schemas.microsoft.com/office/drawing/2014/main" id="{E7AD4B69-2FC8-4B1E-8D4D-AB650203CDE5}"/>
            </a:ext>
          </a:extLst>
        </xdr:cNvPr>
        <xdr:cNvCxnSpPr/>
      </xdr:nvCxnSpPr>
      <xdr:spPr>
        <a:xfrm flipV="1">
          <a:off x="7861300" y="146534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33999</xdr:rowOff>
    </xdr:from>
    <xdr:to>
      <xdr:col>36</xdr:col>
      <xdr:colOff>165100</xdr:colOff>
      <xdr:row>85</xdr:row>
      <xdr:rowOff>135599</xdr:rowOff>
    </xdr:to>
    <xdr:sp macro="" textlink="">
      <xdr:nvSpPr>
        <xdr:cNvPr id="271" name="楕円 270">
          <a:extLst>
            <a:ext uri="{FF2B5EF4-FFF2-40B4-BE49-F238E27FC236}">
              <a16:creationId xmlns:a16="http://schemas.microsoft.com/office/drawing/2014/main" id="{C8260FC3-3E87-4FC2-BDE5-EF4A385BFF51}"/>
            </a:ext>
          </a:extLst>
        </xdr:cNvPr>
        <xdr:cNvSpPr/>
      </xdr:nvSpPr>
      <xdr:spPr>
        <a:xfrm>
          <a:off x="6921500" y="1460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82514</xdr:rowOff>
    </xdr:from>
    <xdr:to>
      <xdr:col>41</xdr:col>
      <xdr:colOff>50800</xdr:colOff>
      <xdr:row>85</xdr:row>
      <xdr:rowOff>84799</xdr:rowOff>
    </xdr:to>
    <xdr:cxnSp macro="">
      <xdr:nvCxnSpPr>
        <xdr:cNvPr id="272" name="直線コネクタ 271">
          <a:extLst>
            <a:ext uri="{FF2B5EF4-FFF2-40B4-BE49-F238E27FC236}">
              <a16:creationId xmlns:a16="http://schemas.microsoft.com/office/drawing/2014/main" id="{29101986-5597-4E5A-B9B8-2785760BFB9B}"/>
            </a:ext>
          </a:extLst>
        </xdr:cNvPr>
        <xdr:cNvCxnSpPr/>
      </xdr:nvCxnSpPr>
      <xdr:spPr>
        <a:xfrm flipV="1">
          <a:off x="6972300" y="1465576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273" name="n_1aveValue【公営住宅】&#10;一人当たり面積">
          <a:extLst>
            <a:ext uri="{FF2B5EF4-FFF2-40B4-BE49-F238E27FC236}">
              <a16:creationId xmlns:a16="http://schemas.microsoft.com/office/drawing/2014/main" id="{C29C8C60-BDB4-4EA5-9339-9B7F6AD1600A}"/>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274" name="n_2aveValue【公営住宅】&#10;一人当たり面積">
          <a:extLst>
            <a:ext uri="{FF2B5EF4-FFF2-40B4-BE49-F238E27FC236}">
              <a16:creationId xmlns:a16="http://schemas.microsoft.com/office/drawing/2014/main" id="{BE483B97-E48A-40D6-BE39-8649AE822744}"/>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275" name="n_3aveValue【公営住宅】&#10;一人当たり面積">
          <a:extLst>
            <a:ext uri="{FF2B5EF4-FFF2-40B4-BE49-F238E27FC236}">
              <a16:creationId xmlns:a16="http://schemas.microsoft.com/office/drawing/2014/main" id="{09A45167-3173-4045-8870-94E74F365111}"/>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276" name="n_4aveValue【公営住宅】&#10;一人当たり面積">
          <a:extLst>
            <a:ext uri="{FF2B5EF4-FFF2-40B4-BE49-F238E27FC236}">
              <a16:creationId xmlns:a16="http://schemas.microsoft.com/office/drawing/2014/main" id="{BBF24F50-943D-49B8-8D13-FE4D675C7489}"/>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144290</xdr:rowOff>
    </xdr:from>
    <xdr:ext cx="469744" cy="259045"/>
    <xdr:sp macro="" textlink="">
      <xdr:nvSpPr>
        <xdr:cNvPr id="277" name="n_1mainValue【公営住宅】&#10;一人当たり面積">
          <a:extLst>
            <a:ext uri="{FF2B5EF4-FFF2-40B4-BE49-F238E27FC236}">
              <a16:creationId xmlns:a16="http://schemas.microsoft.com/office/drawing/2014/main" id="{151527B3-D67C-4F43-977F-F1588E6B825F}"/>
            </a:ext>
          </a:extLst>
        </xdr:cNvPr>
        <xdr:cNvSpPr txBox="1"/>
      </xdr:nvSpPr>
      <xdr:spPr>
        <a:xfrm>
          <a:off x="9391727" y="14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147555</xdr:rowOff>
    </xdr:from>
    <xdr:ext cx="469744" cy="259045"/>
    <xdr:sp macro="" textlink="">
      <xdr:nvSpPr>
        <xdr:cNvPr id="278" name="n_2mainValue【公営住宅】&#10;一人当たり面積">
          <a:extLst>
            <a:ext uri="{FF2B5EF4-FFF2-40B4-BE49-F238E27FC236}">
              <a16:creationId xmlns:a16="http://schemas.microsoft.com/office/drawing/2014/main" id="{E9D2E13F-5C65-49E6-B9C5-FE55528927A9}"/>
            </a:ext>
          </a:extLst>
        </xdr:cNvPr>
        <xdr:cNvSpPr txBox="1"/>
      </xdr:nvSpPr>
      <xdr:spPr>
        <a:xfrm>
          <a:off x="8515427" y="143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149841</xdr:rowOff>
    </xdr:from>
    <xdr:ext cx="469744" cy="259045"/>
    <xdr:sp macro="" textlink="">
      <xdr:nvSpPr>
        <xdr:cNvPr id="279" name="n_3mainValue【公営住宅】&#10;一人当たり面積">
          <a:extLst>
            <a:ext uri="{FF2B5EF4-FFF2-40B4-BE49-F238E27FC236}">
              <a16:creationId xmlns:a16="http://schemas.microsoft.com/office/drawing/2014/main" id="{98BC0122-1E30-4173-8A83-51DEE1C1CD46}"/>
            </a:ext>
          </a:extLst>
        </xdr:cNvPr>
        <xdr:cNvSpPr txBox="1"/>
      </xdr:nvSpPr>
      <xdr:spPr>
        <a:xfrm>
          <a:off x="7626427" y="1438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126726</xdr:rowOff>
    </xdr:from>
    <xdr:ext cx="469744" cy="259045"/>
    <xdr:sp macro="" textlink="">
      <xdr:nvSpPr>
        <xdr:cNvPr id="280" name="n_4mainValue【公営住宅】&#10;一人当たり面積">
          <a:extLst>
            <a:ext uri="{FF2B5EF4-FFF2-40B4-BE49-F238E27FC236}">
              <a16:creationId xmlns:a16="http://schemas.microsoft.com/office/drawing/2014/main" id="{109A39F3-F426-4AE2-9958-243F06E127F6}"/>
            </a:ext>
          </a:extLst>
        </xdr:cNvPr>
        <xdr:cNvSpPr txBox="1"/>
      </xdr:nvSpPr>
      <xdr:spPr>
        <a:xfrm>
          <a:off x="6737427" y="1469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871562F2-520C-43AC-850A-DAAED62E93C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E5CCF645-0BD5-483E-9F9B-9886F0B9CB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6F06CC46-F9C4-42F7-99B5-CEDF13861C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BF482F8E-CD98-4EA1-9D10-C333826A6F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D5E58D6D-4BE7-4927-BC19-46BCA679BB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AA21C2E7-0A6C-4446-9539-7CA87F261B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83DCA0E-62EE-4901-8A1F-5EE183B61E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2125D6C-8704-4527-9AAD-7F18403DF4B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58805135-27AB-4EF0-84B5-5A6335309A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C9EAB498-2417-41DD-848C-AE4AE191FE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F2CD75E0-932F-4EFD-9300-D8942A8FF0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BD44B7C6-E967-4B8A-8944-7A248A9D2C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94B7C249-0152-4807-8B0A-6256F26C48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8E9EB1D9-55F0-40A0-B5B9-0ADE82C7400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9EBE0C5D-93C3-4AD2-9E82-B6C4890358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9E41EFB7-5CD5-45D6-8BBE-B760FF7CB9A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1E2E8DCA-07D9-4381-AA9F-C14A1ECBDC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F540EEB2-3B62-49D7-9022-707D3045FC0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126AE02C-2AF7-4D27-B013-7841370B90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EA796F05-8E4F-46BE-A0D8-D3E5D12DB3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B8CC0BCE-31F0-4C0B-9DA6-90E09D91EC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101E7EB7-3CA5-41CF-8BBF-5EFE171AE0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E272BCE2-C524-4FB3-A5FE-C22B3B1FB35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FB28A207-BE30-44F3-A383-DE74A95BB1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9AB1CCD5-E825-4F19-81B7-5BAFA361CB2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AE18B474-ACDB-4A66-8BA2-E578A3F1089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53F9F80C-5CCB-43D6-A934-91FCCB7196C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8AD8E2C1-A520-485D-B55E-94A08CC41D8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36FE1D05-E110-45BB-8108-1A06D1FB402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A0B65A43-E769-41E3-ACCD-724BCAEBC5C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ADD8ECB9-2023-40D2-87DE-0B8DD894300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D09E08F1-23B6-4BC0-892C-A722702EF6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BB672C9F-5D8B-49E1-B5BC-976495208C8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330DC809-38FD-42E8-A674-D7EC4ED8C0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1C3D05D4-F7F1-45B6-9A3E-02783CE61D7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EDC0970D-7ED4-42F4-A071-4CD0536356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22319AA4-FBBE-46FE-B9EA-2AE8A11B563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F200ABA9-C81D-4F10-A47C-D35BB05E13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EC175F73-D2AA-4627-A395-A9F50B44D71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B9351F57-F068-43DB-A060-8296379052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id="{F1238716-742A-484A-9FCB-17074443C8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B41AE0E5-0299-4EB6-B012-A00490714621}"/>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認定こども園・幼稚園・保育所】&#10;有形固定資産減価償却率最小値テキスト">
          <a:extLst>
            <a:ext uri="{FF2B5EF4-FFF2-40B4-BE49-F238E27FC236}">
              <a16:creationId xmlns:a16="http://schemas.microsoft.com/office/drawing/2014/main" id="{6E96213A-C017-412B-81BB-8C10F63DB6E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553B3212-E24B-487A-B1BF-5538CE571F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325" name="【認定こども園・幼稚園・保育所】&#10;有形固定資産減価償却率最大値テキスト">
          <a:extLst>
            <a:ext uri="{FF2B5EF4-FFF2-40B4-BE49-F238E27FC236}">
              <a16:creationId xmlns:a16="http://schemas.microsoft.com/office/drawing/2014/main" id="{53B96908-5459-452E-B4E8-2CABB5776AA1}"/>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326" name="直線コネクタ 325">
          <a:extLst>
            <a:ext uri="{FF2B5EF4-FFF2-40B4-BE49-F238E27FC236}">
              <a16:creationId xmlns:a16="http://schemas.microsoft.com/office/drawing/2014/main" id="{192B3004-5D5E-426E-860B-2463E49048F4}"/>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id="{E8643B6C-F923-419A-8572-0719583418C1}"/>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328" name="フローチャート: 判断 327">
          <a:extLst>
            <a:ext uri="{FF2B5EF4-FFF2-40B4-BE49-F238E27FC236}">
              <a16:creationId xmlns:a16="http://schemas.microsoft.com/office/drawing/2014/main" id="{911EEA89-E934-434B-9694-3E827A7BA162}"/>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329" name="フローチャート: 判断 328">
          <a:extLst>
            <a:ext uri="{FF2B5EF4-FFF2-40B4-BE49-F238E27FC236}">
              <a16:creationId xmlns:a16="http://schemas.microsoft.com/office/drawing/2014/main" id="{A311264F-CE08-4D0B-B73C-942BFEBE244D}"/>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330" name="フローチャート: 判断 329">
          <a:extLst>
            <a:ext uri="{FF2B5EF4-FFF2-40B4-BE49-F238E27FC236}">
              <a16:creationId xmlns:a16="http://schemas.microsoft.com/office/drawing/2014/main" id="{523AAE8C-194C-4DED-9935-40D979D900A0}"/>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31" name="フローチャート: 判断 330">
          <a:extLst>
            <a:ext uri="{FF2B5EF4-FFF2-40B4-BE49-F238E27FC236}">
              <a16:creationId xmlns:a16="http://schemas.microsoft.com/office/drawing/2014/main" id="{BB40A2D3-C27E-4A81-9DD1-18425889DD3F}"/>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332" name="フローチャート: 判断 331">
          <a:extLst>
            <a:ext uri="{FF2B5EF4-FFF2-40B4-BE49-F238E27FC236}">
              <a16:creationId xmlns:a16="http://schemas.microsoft.com/office/drawing/2014/main" id="{13E873EB-E5D6-4110-BEDB-39BD86DA83F2}"/>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F5C97A25-2A07-4962-8C70-33C3501570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A7D7E15-215D-4F85-A30A-A9998048A8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3D76068-BFBA-4B17-8CAE-9670A3894C3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5433615D-98AD-4D65-84D2-58745FA1ED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35A0A4CD-5F15-4B32-B967-D4599F5681B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69487</xdr:rowOff>
    </xdr:from>
    <xdr:to>
      <xdr:col>85</xdr:col>
      <xdr:colOff>177800</xdr:colOff>
      <xdr:row>38</xdr:row>
      <xdr:rowOff>171087</xdr:rowOff>
    </xdr:to>
    <xdr:sp macro="" textlink="">
      <xdr:nvSpPr>
        <xdr:cNvPr id="338" name="楕円 337">
          <a:extLst>
            <a:ext uri="{FF2B5EF4-FFF2-40B4-BE49-F238E27FC236}">
              <a16:creationId xmlns:a16="http://schemas.microsoft.com/office/drawing/2014/main" id="{BFE178B6-8CA7-461A-B06C-59A344CCF8D2}"/>
            </a:ext>
          </a:extLst>
        </xdr:cNvPr>
        <xdr:cNvSpPr/>
      </xdr:nvSpPr>
      <xdr:spPr>
        <a:xfrm>
          <a:off x="16268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92364</xdr:rowOff>
    </xdr:from>
    <xdr:ext cx="405111" cy="259045"/>
    <xdr:sp macro="" textlink="">
      <xdr:nvSpPr>
        <xdr:cNvPr id="339" name="【認定こども園・幼稚園・保育所】&#10;有形固定資産減価償却率該当値テキスト">
          <a:extLst>
            <a:ext uri="{FF2B5EF4-FFF2-40B4-BE49-F238E27FC236}">
              <a16:creationId xmlns:a16="http://schemas.microsoft.com/office/drawing/2014/main" id="{5563902D-1F28-4C54-B790-BEF3403AEF50}"/>
            </a:ext>
          </a:extLst>
        </xdr:cNvPr>
        <xdr:cNvSpPr txBox="1"/>
      </xdr:nvSpPr>
      <xdr:spPr>
        <a:xfrm>
          <a:off x="16357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15603</xdr:rowOff>
    </xdr:from>
    <xdr:to>
      <xdr:col>81</xdr:col>
      <xdr:colOff>101600</xdr:colOff>
      <xdr:row>38</xdr:row>
      <xdr:rowOff>117203</xdr:rowOff>
    </xdr:to>
    <xdr:sp macro="" textlink="">
      <xdr:nvSpPr>
        <xdr:cNvPr id="340" name="楕円 339">
          <a:extLst>
            <a:ext uri="{FF2B5EF4-FFF2-40B4-BE49-F238E27FC236}">
              <a16:creationId xmlns:a16="http://schemas.microsoft.com/office/drawing/2014/main" id="{D15FF32F-CFCA-40C7-B2A8-4EB2A574DD23}"/>
            </a:ext>
          </a:extLst>
        </xdr:cNvPr>
        <xdr:cNvSpPr/>
      </xdr:nvSpPr>
      <xdr:spPr>
        <a:xfrm>
          <a:off x="15430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66403</xdr:rowOff>
    </xdr:from>
    <xdr:to>
      <xdr:col>85</xdr:col>
      <xdr:colOff>127000</xdr:colOff>
      <xdr:row>38</xdr:row>
      <xdr:rowOff>120287</xdr:rowOff>
    </xdr:to>
    <xdr:cxnSp macro="">
      <xdr:nvCxnSpPr>
        <xdr:cNvPr id="341" name="直線コネクタ 340">
          <a:extLst>
            <a:ext uri="{FF2B5EF4-FFF2-40B4-BE49-F238E27FC236}">
              <a16:creationId xmlns:a16="http://schemas.microsoft.com/office/drawing/2014/main" id="{C213C567-D27E-432F-BBDC-BC6B7FADC44F}"/>
            </a:ext>
          </a:extLst>
        </xdr:cNvPr>
        <xdr:cNvCxnSpPr/>
      </xdr:nvCxnSpPr>
      <xdr:spPr>
        <a:xfrm>
          <a:off x="15481300" y="658150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342" name="楕円 341">
          <a:extLst>
            <a:ext uri="{FF2B5EF4-FFF2-40B4-BE49-F238E27FC236}">
              <a16:creationId xmlns:a16="http://schemas.microsoft.com/office/drawing/2014/main" id="{487C458D-BF2B-4010-BBC7-30999BE91015}"/>
            </a:ext>
          </a:extLst>
        </xdr:cNvPr>
        <xdr:cNvSpPr/>
      </xdr:nvSpPr>
      <xdr:spPr>
        <a:xfrm>
          <a:off x="14541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66403</xdr:rowOff>
    </xdr:to>
    <xdr:cxnSp macro="">
      <xdr:nvCxnSpPr>
        <xdr:cNvPr id="343" name="直線コネクタ 342">
          <a:extLst>
            <a:ext uri="{FF2B5EF4-FFF2-40B4-BE49-F238E27FC236}">
              <a16:creationId xmlns:a16="http://schemas.microsoft.com/office/drawing/2014/main" id="{F2F65D0B-A002-4657-ADE9-209D8F88D2DC}"/>
            </a:ext>
          </a:extLst>
        </xdr:cNvPr>
        <xdr:cNvCxnSpPr/>
      </xdr:nvCxnSpPr>
      <xdr:spPr>
        <a:xfrm>
          <a:off x="14592300" y="652925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344" name="楕円 343">
          <a:extLst>
            <a:ext uri="{FF2B5EF4-FFF2-40B4-BE49-F238E27FC236}">
              <a16:creationId xmlns:a16="http://schemas.microsoft.com/office/drawing/2014/main" id="{14F86F36-EA2E-4CE9-83C2-574908A30960}"/>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14151</xdr:rowOff>
    </xdr:to>
    <xdr:cxnSp macro="">
      <xdr:nvCxnSpPr>
        <xdr:cNvPr id="345" name="直線コネクタ 344">
          <a:extLst>
            <a:ext uri="{FF2B5EF4-FFF2-40B4-BE49-F238E27FC236}">
              <a16:creationId xmlns:a16="http://schemas.microsoft.com/office/drawing/2014/main" id="{A22A02E1-935A-4E0D-91A4-6202B4D208C9}"/>
            </a:ext>
          </a:extLst>
        </xdr:cNvPr>
        <xdr:cNvCxnSpPr/>
      </xdr:nvCxnSpPr>
      <xdr:spPr>
        <a:xfrm>
          <a:off x="13703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31931</xdr:rowOff>
    </xdr:from>
    <xdr:to>
      <xdr:col>67</xdr:col>
      <xdr:colOff>101600</xdr:colOff>
      <xdr:row>37</xdr:row>
      <xdr:rowOff>133531</xdr:rowOff>
    </xdr:to>
    <xdr:sp macro="" textlink="">
      <xdr:nvSpPr>
        <xdr:cNvPr id="346" name="楕円 345">
          <a:extLst>
            <a:ext uri="{FF2B5EF4-FFF2-40B4-BE49-F238E27FC236}">
              <a16:creationId xmlns:a16="http://schemas.microsoft.com/office/drawing/2014/main" id="{A6CE63EC-A2D8-452D-8E06-6F1DD11A1F08}"/>
            </a:ext>
          </a:extLst>
        </xdr:cNvPr>
        <xdr:cNvSpPr/>
      </xdr:nvSpPr>
      <xdr:spPr>
        <a:xfrm>
          <a:off x="12763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82731</xdr:rowOff>
    </xdr:from>
    <xdr:to>
      <xdr:col>71</xdr:col>
      <xdr:colOff>177800</xdr:colOff>
      <xdr:row>37</xdr:row>
      <xdr:rowOff>134983</xdr:rowOff>
    </xdr:to>
    <xdr:cxnSp macro="">
      <xdr:nvCxnSpPr>
        <xdr:cNvPr id="347" name="直線コネクタ 346">
          <a:extLst>
            <a:ext uri="{FF2B5EF4-FFF2-40B4-BE49-F238E27FC236}">
              <a16:creationId xmlns:a16="http://schemas.microsoft.com/office/drawing/2014/main" id="{1D006F89-D821-459C-8EA0-EEA532ECEE6E}"/>
            </a:ext>
          </a:extLst>
        </xdr:cNvPr>
        <xdr:cNvCxnSpPr/>
      </xdr:nvCxnSpPr>
      <xdr:spPr>
        <a:xfrm>
          <a:off x="12814300" y="642638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348" name="n_1aveValue【認定こども園・幼稚園・保育所】&#10;有形固定資産減価償却率">
          <a:extLst>
            <a:ext uri="{FF2B5EF4-FFF2-40B4-BE49-F238E27FC236}">
              <a16:creationId xmlns:a16="http://schemas.microsoft.com/office/drawing/2014/main" id="{483D1803-04FC-4B27-885D-C557FD971A0F}"/>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349" name="n_2aveValue【認定こども園・幼稚園・保育所】&#10;有形固定資産減価償却率">
          <a:extLst>
            <a:ext uri="{FF2B5EF4-FFF2-40B4-BE49-F238E27FC236}">
              <a16:creationId xmlns:a16="http://schemas.microsoft.com/office/drawing/2014/main" id="{4F0994FF-0DD5-4C8D-97B1-33E069B2D4B8}"/>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50" name="n_3aveValue【認定こども園・幼稚園・保育所】&#10;有形固定資産減価償却率">
          <a:extLst>
            <a:ext uri="{FF2B5EF4-FFF2-40B4-BE49-F238E27FC236}">
              <a16:creationId xmlns:a16="http://schemas.microsoft.com/office/drawing/2014/main" id="{C9F18564-9B94-472D-9710-D3894238ABB5}"/>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351" name="n_4aveValue【認定こども園・幼稚園・保育所】&#10;有形固定資産減価償却率">
          <a:extLst>
            <a:ext uri="{FF2B5EF4-FFF2-40B4-BE49-F238E27FC236}">
              <a16:creationId xmlns:a16="http://schemas.microsoft.com/office/drawing/2014/main" id="{011BF874-5C94-43BC-B843-83D56141AB70}"/>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133730</xdr:rowOff>
    </xdr:from>
    <xdr:ext cx="405111" cy="259045"/>
    <xdr:sp macro="" textlink="">
      <xdr:nvSpPr>
        <xdr:cNvPr id="352" name="n_1mainValue【認定こども園・幼稚園・保育所】&#10;有形固定資産減価償却率">
          <a:extLst>
            <a:ext uri="{FF2B5EF4-FFF2-40B4-BE49-F238E27FC236}">
              <a16:creationId xmlns:a16="http://schemas.microsoft.com/office/drawing/2014/main" id="{894640F6-BE11-454E-8C37-399A63D11E42}"/>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353" name="n_2mainValue【認定こども園・幼稚園・保育所】&#10;有形固定資産減価償却率">
          <a:extLst>
            <a:ext uri="{FF2B5EF4-FFF2-40B4-BE49-F238E27FC236}">
              <a16:creationId xmlns:a16="http://schemas.microsoft.com/office/drawing/2014/main" id="{F83EBDE4-98E2-4227-A8C8-1AC93CA727A7}"/>
            </a:ext>
          </a:extLst>
        </xdr:cNvPr>
        <xdr:cNvSpPr txBox="1"/>
      </xdr:nvSpPr>
      <xdr:spPr>
        <a:xfrm>
          <a:off x="14389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354" name="n_3mainValue【認定こども園・幼稚園・保育所】&#10;有形固定資産減価償却率">
          <a:extLst>
            <a:ext uri="{FF2B5EF4-FFF2-40B4-BE49-F238E27FC236}">
              <a16:creationId xmlns:a16="http://schemas.microsoft.com/office/drawing/2014/main" id="{8B0E79CB-2F7D-49FA-AF88-1FB8EBC71BC5}"/>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355" name="n_4mainValue【認定こども園・幼稚園・保育所】&#10;有形固定資産減価償却率">
          <a:extLst>
            <a:ext uri="{FF2B5EF4-FFF2-40B4-BE49-F238E27FC236}">
              <a16:creationId xmlns:a16="http://schemas.microsoft.com/office/drawing/2014/main" id="{70FC6B57-F806-49C0-B527-CC1A32538C02}"/>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C3750E8D-F56E-4AB7-B607-27D41A6263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DA5CE1F7-0550-4791-B921-1A2F583D12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BFF7FE9A-02F5-4DF5-A120-F095E3E200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E9E80914-B3BA-4257-B22A-05BFF2BBA8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9F58B235-8CEC-4791-AAD6-D8843FB459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25AB22A2-2966-424C-AF82-988F7FA89C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A0B60542-FD1D-4254-8496-3ECF406E2E6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42CD90A1-9B1B-497C-BFAE-17A500AB259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ED7DDCDF-C51B-4807-90BF-78F5145130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704AF670-1A3D-4655-85F8-DAEC3F02D3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07924FA8-B770-477A-9D20-09913F244FD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C5413C39-28C9-4319-A637-85C3CF200F5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15449366-9563-4DC8-AE6F-0D26199CD7A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9" name="テキスト ボックス 368">
          <a:extLst>
            <a:ext uri="{FF2B5EF4-FFF2-40B4-BE49-F238E27FC236}">
              <a16:creationId xmlns:a16="http://schemas.microsoft.com/office/drawing/2014/main" id="{88A18DED-8E3B-4663-90AE-6A5AB314EAF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80E09932-608A-4ED6-B4E5-407BAFE80CE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1" name="テキスト ボックス 370">
          <a:extLst>
            <a:ext uri="{FF2B5EF4-FFF2-40B4-BE49-F238E27FC236}">
              <a16:creationId xmlns:a16="http://schemas.microsoft.com/office/drawing/2014/main" id="{E669CF49-2903-482D-9B29-E2734E929F8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A39F7124-D37C-4606-920C-6B7CDBE8EE4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3" name="テキスト ボックス 372">
          <a:extLst>
            <a:ext uri="{FF2B5EF4-FFF2-40B4-BE49-F238E27FC236}">
              <a16:creationId xmlns:a16="http://schemas.microsoft.com/office/drawing/2014/main" id="{0530B1AF-0504-4779-BF5E-0D9C23F39E4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A2D00E15-D3DE-4C3F-B8D4-3A81A34601F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5" name="テキスト ボックス 374">
          <a:extLst>
            <a:ext uri="{FF2B5EF4-FFF2-40B4-BE49-F238E27FC236}">
              <a16:creationId xmlns:a16="http://schemas.microsoft.com/office/drawing/2014/main" id="{05296274-4197-4670-93B1-38455D56CBF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A48A3487-2469-47E0-841A-E2268C96C7B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3AC65326-FF6D-43D8-B8A7-76DB86B24F3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F7C5AE89-6003-4937-8873-4702CFEF275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379" name="直線コネクタ 378">
          <a:extLst>
            <a:ext uri="{FF2B5EF4-FFF2-40B4-BE49-F238E27FC236}">
              <a16:creationId xmlns:a16="http://schemas.microsoft.com/office/drawing/2014/main" id="{62B93ACA-E3DC-49BC-8F58-CF6078620708}"/>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FE5F3D5C-B41B-4FF7-80CC-55B166743D66}"/>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1" name="直線コネクタ 380">
          <a:extLst>
            <a:ext uri="{FF2B5EF4-FFF2-40B4-BE49-F238E27FC236}">
              <a16:creationId xmlns:a16="http://schemas.microsoft.com/office/drawing/2014/main" id="{6E40B0DA-2A90-4796-A880-D417698735C9}"/>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949D08B1-0B67-4F3B-A143-EC52BA570058}"/>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383" name="直線コネクタ 382">
          <a:extLst>
            <a:ext uri="{FF2B5EF4-FFF2-40B4-BE49-F238E27FC236}">
              <a16:creationId xmlns:a16="http://schemas.microsoft.com/office/drawing/2014/main" id="{BDD7A1D8-00F6-45D0-B715-FF670FD170D1}"/>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D0FA51DE-4570-4307-AD2C-2E8883A04BE2}"/>
            </a:ext>
          </a:extLst>
        </xdr:cNvPr>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385" name="フローチャート: 判断 384">
          <a:extLst>
            <a:ext uri="{FF2B5EF4-FFF2-40B4-BE49-F238E27FC236}">
              <a16:creationId xmlns:a16="http://schemas.microsoft.com/office/drawing/2014/main" id="{1B09A154-9D25-4599-B655-EDB6DE693805}"/>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386" name="フローチャート: 判断 385">
          <a:extLst>
            <a:ext uri="{FF2B5EF4-FFF2-40B4-BE49-F238E27FC236}">
              <a16:creationId xmlns:a16="http://schemas.microsoft.com/office/drawing/2014/main" id="{041065D1-D262-473D-82FA-F93E7785D067}"/>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387" name="フローチャート: 判断 386">
          <a:extLst>
            <a:ext uri="{FF2B5EF4-FFF2-40B4-BE49-F238E27FC236}">
              <a16:creationId xmlns:a16="http://schemas.microsoft.com/office/drawing/2014/main" id="{A91CD078-417A-4D51-9ECD-7289ACEC68AC}"/>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388" name="フローチャート: 判断 387">
          <a:extLst>
            <a:ext uri="{FF2B5EF4-FFF2-40B4-BE49-F238E27FC236}">
              <a16:creationId xmlns:a16="http://schemas.microsoft.com/office/drawing/2014/main" id="{95348DCD-BD13-4897-A633-90D9EF2B09CF}"/>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389" name="フローチャート: 判断 388">
          <a:extLst>
            <a:ext uri="{FF2B5EF4-FFF2-40B4-BE49-F238E27FC236}">
              <a16:creationId xmlns:a16="http://schemas.microsoft.com/office/drawing/2014/main" id="{90178B76-59EB-42B9-B424-9B66D7F93C90}"/>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2888560-FB66-4B88-BB2D-AEAF66D32E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719BA8E-D564-44A3-9F53-2985D9EF6D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7F47BCD-1B6E-4208-9BD3-83D8A8D63D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A46983C-6D74-4406-90CF-C31E13DC5ED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E6A4A1F2-836F-45E7-852C-86FF58A07D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103505</xdr:rowOff>
    </xdr:from>
    <xdr:to>
      <xdr:col>116</xdr:col>
      <xdr:colOff>114300</xdr:colOff>
      <xdr:row>40</xdr:row>
      <xdr:rowOff>33655</xdr:rowOff>
    </xdr:to>
    <xdr:sp macro="" textlink="">
      <xdr:nvSpPr>
        <xdr:cNvPr id="395" name="楕円 394">
          <a:extLst>
            <a:ext uri="{FF2B5EF4-FFF2-40B4-BE49-F238E27FC236}">
              <a16:creationId xmlns:a16="http://schemas.microsoft.com/office/drawing/2014/main" id="{1C398CA4-1D3B-414A-97D0-665A8A67B0F0}"/>
            </a:ext>
          </a:extLst>
        </xdr:cNvPr>
        <xdr:cNvSpPr/>
      </xdr:nvSpPr>
      <xdr:spPr>
        <a:xfrm>
          <a:off x="22110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81932</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3DF397B9-7364-403B-ACD1-7ECD82287C97}"/>
            </a:ext>
          </a:extLst>
        </xdr:cNvPr>
        <xdr:cNvSpPr txBox="1"/>
      </xdr:nvSpPr>
      <xdr:spPr>
        <a:xfrm>
          <a:off x="22199600" y="676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109220</xdr:rowOff>
    </xdr:from>
    <xdr:to>
      <xdr:col>112</xdr:col>
      <xdr:colOff>38100</xdr:colOff>
      <xdr:row>40</xdr:row>
      <xdr:rowOff>39370</xdr:rowOff>
    </xdr:to>
    <xdr:sp macro="" textlink="">
      <xdr:nvSpPr>
        <xdr:cNvPr id="397" name="楕円 396">
          <a:extLst>
            <a:ext uri="{FF2B5EF4-FFF2-40B4-BE49-F238E27FC236}">
              <a16:creationId xmlns:a16="http://schemas.microsoft.com/office/drawing/2014/main" id="{177A901F-1856-4CD3-970C-154A5CA8D0B6}"/>
            </a:ext>
          </a:extLst>
        </xdr:cNvPr>
        <xdr:cNvSpPr/>
      </xdr:nvSpPr>
      <xdr:spPr>
        <a:xfrm>
          <a:off x="2127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154305</xdr:rowOff>
    </xdr:from>
    <xdr:to>
      <xdr:col>116</xdr:col>
      <xdr:colOff>63500</xdr:colOff>
      <xdr:row>39</xdr:row>
      <xdr:rowOff>160020</xdr:rowOff>
    </xdr:to>
    <xdr:cxnSp macro="">
      <xdr:nvCxnSpPr>
        <xdr:cNvPr id="398" name="直線コネクタ 397">
          <a:extLst>
            <a:ext uri="{FF2B5EF4-FFF2-40B4-BE49-F238E27FC236}">
              <a16:creationId xmlns:a16="http://schemas.microsoft.com/office/drawing/2014/main" id="{0E44ADF9-095C-45BF-925D-93AF618332B1}"/>
            </a:ext>
          </a:extLst>
        </xdr:cNvPr>
        <xdr:cNvCxnSpPr/>
      </xdr:nvCxnSpPr>
      <xdr:spPr>
        <a:xfrm flipV="1">
          <a:off x="21323300" y="68408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80645</xdr:rowOff>
    </xdr:from>
    <xdr:to>
      <xdr:col>107</xdr:col>
      <xdr:colOff>101600</xdr:colOff>
      <xdr:row>40</xdr:row>
      <xdr:rowOff>10795</xdr:rowOff>
    </xdr:to>
    <xdr:sp macro="" textlink="">
      <xdr:nvSpPr>
        <xdr:cNvPr id="399" name="楕円 398">
          <a:extLst>
            <a:ext uri="{FF2B5EF4-FFF2-40B4-BE49-F238E27FC236}">
              <a16:creationId xmlns:a16="http://schemas.microsoft.com/office/drawing/2014/main" id="{352D0762-C514-49BD-BB48-7FCCA5142FA2}"/>
            </a:ext>
          </a:extLst>
        </xdr:cNvPr>
        <xdr:cNvSpPr/>
      </xdr:nvSpPr>
      <xdr:spPr>
        <a:xfrm>
          <a:off x="20383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131445</xdr:rowOff>
    </xdr:from>
    <xdr:to>
      <xdr:col>111</xdr:col>
      <xdr:colOff>177800</xdr:colOff>
      <xdr:row>39</xdr:row>
      <xdr:rowOff>160020</xdr:rowOff>
    </xdr:to>
    <xdr:cxnSp macro="">
      <xdr:nvCxnSpPr>
        <xdr:cNvPr id="400" name="直線コネクタ 399">
          <a:extLst>
            <a:ext uri="{FF2B5EF4-FFF2-40B4-BE49-F238E27FC236}">
              <a16:creationId xmlns:a16="http://schemas.microsoft.com/office/drawing/2014/main" id="{85F25B4C-E14E-4A0D-8917-82A37C53C5C1}"/>
            </a:ext>
          </a:extLst>
        </xdr:cNvPr>
        <xdr:cNvCxnSpPr/>
      </xdr:nvCxnSpPr>
      <xdr:spPr>
        <a:xfrm>
          <a:off x="20434300" y="681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86360</xdr:rowOff>
    </xdr:from>
    <xdr:to>
      <xdr:col>102</xdr:col>
      <xdr:colOff>165100</xdr:colOff>
      <xdr:row>40</xdr:row>
      <xdr:rowOff>16510</xdr:rowOff>
    </xdr:to>
    <xdr:sp macro="" textlink="">
      <xdr:nvSpPr>
        <xdr:cNvPr id="401" name="楕円 400">
          <a:extLst>
            <a:ext uri="{FF2B5EF4-FFF2-40B4-BE49-F238E27FC236}">
              <a16:creationId xmlns:a16="http://schemas.microsoft.com/office/drawing/2014/main" id="{FCF786FE-255B-42AA-A8A8-0CEB693DE0A7}"/>
            </a:ext>
          </a:extLst>
        </xdr:cNvPr>
        <xdr:cNvSpPr/>
      </xdr:nvSpPr>
      <xdr:spPr>
        <a:xfrm>
          <a:off x="19494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131445</xdr:rowOff>
    </xdr:from>
    <xdr:to>
      <xdr:col>107</xdr:col>
      <xdr:colOff>50800</xdr:colOff>
      <xdr:row>39</xdr:row>
      <xdr:rowOff>137160</xdr:rowOff>
    </xdr:to>
    <xdr:cxnSp macro="">
      <xdr:nvCxnSpPr>
        <xdr:cNvPr id="402" name="直線コネクタ 401">
          <a:extLst>
            <a:ext uri="{FF2B5EF4-FFF2-40B4-BE49-F238E27FC236}">
              <a16:creationId xmlns:a16="http://schemas.microsoft.com/office/drawing/2014/main" id="{E4DD0A88-47F1-4DFF-8136-7397C8630477}"/>
            </a:ext>
          </a:extLst>
        </xdr:cNvPr>
        <xdr:cNvCxnSpPr/>
      </xdr:nvCxnSpPr>
      <xdr:spPr>
        <a:xfrm flipV="1">
          <a:off x="19545300" y="6817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93980</xdr:rowOff>
    </xdr:from>
    <xdr:to>
      <xdr:col>98</xdr:col>
      <xdr:colOff>38100</xdr:colOff>
      <xdr:row>40</xdr:row>
      <xdr:rowOff>24130</xdr:rowOff>
    </xdr:to>
    <xdr:sp macro="" textlink="">
      <xdr:nvSpPr>
        <xdr:cNvPr id="403" name="楕円 402">
          <a:extLst>
            <a:ext uri="{FF2B5EF4-FFF2-40B4-BE49-F238E27FC236}">
              <a16:creationId xmlns:a16="http://schemas.microsoft.com/office/drawing/2014/main" id="{B77EB380-E8E4-40B3-8B9C-49AE0A91FFAD}"/>
            </a:ext>
          </a:extLst>
        </xdr:cNvPr>
        <xdr:cNvSpPr/>
      </xdr:nvSpPr>
      <xdr:spPr>
        <a:xfrm>
          <a:off x="18605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137160</xdr:rowOff>
    </xdr:from>
    <xdr:to>
      <xdr:col>102</xdr:col>
      <xdr:colOff>114300</xdr:colOff>
      <xdr:row>39</xdr:row>
      <xdr:rowOff>144780</xdr:rowOff>
    </xdr:to>
    <xdr:cxnSp macro="">
      <xdr:nvCxnSpPr>
        <xdr:cNvPr id="404" name="直線コネクタ 403">
          <a:extLst>
            <a:ext uri="{FF2B5EF4-FFF2-40B4-BE49-F238E27FC236}">
              <a16:creationId xmlns:a16="http://schemas.microsoft.com/office/drawing/2014/main" id="{D0926D94-A2FC-4210-B812-18806551DA53}"/>
            </a:ext>
          </a:extLst>
        </xdr:cNvPr>
        <xdr:cNvCxnSpPr/>
      </xdr:nvCxnSpPr>
      <xdr:spPr>
        <a:xfrm flipV="1">
          <a:off x="18656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BF97C5C4-D207-4502-B4CD-B19E536F4B99}"/>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E05B1EDA-E2B6-44D5-9650-7F92272687FF}"/>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070E3B92-84BC-4597-A8CC-1A2AE03F021C}"/>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82F048B0-F1D7-489F-89A5-ADB88AD0DC2B}"/>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30497</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61CDC6C3-6FDC-4473-A6BC-4CD85C06E8DF}"/>
            </a:ext>
          </a:extLst>
        </xdr:cNvPr>
        <xdr:cNvSpPr txBox="1"/>
      </xdr:nvSpPr>
      <xdr:spPr>
        <a:xfrm>
          <a:off x="210757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1922</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89FCC141-E9BE-4E74-94AC-EA86D293EA29}"/>
            </a:ext>
          </a:extLst>
        </xdr:cNvPr>
        <xdr:cNvSpPr txBox="1"/>
      </xdr:nvSpPr>
      <xdr:spPr>
        <a:xfrm>
          <a:off x="20199427" y="685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7637</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708E9FAB-21D0-4018-8AA7-D9EFBBB5DA19}"/>
            </a:ext>
          </a:extLst>
        </xdr:cNvPr>
        <xdr:cNvSpPr txBox="1"/>
      </xdr:nvSpPr>
      <xdr:spPr>
        <a:xfrm>
          <a:off x="193104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2FFF2CFB-A6A9-4F68-A194-CED2A2562C2D}"/>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83C65DA8-FCF8-44F1-A32D-58A4DFFFCA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2FE43883-4A17-4CF3-BD48-5F66EB6705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9A63E784-6AC7-45B5-9266-419DD9320B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9EF8FFE4-3408-4391-BE85-806B6D5193F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05C5B443-7F4B-49DA-B958-37D4215526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5BB64F20-EB7F-4346-995B-4FC38EF2B1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0E1DDBBA-744A-4408-9137-870038F6CD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3E6E2886-B55C-4239-9791-92B32091DF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27AAEB42-A637-410F-AB02-93127A331C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77A6D51C-A906-4E63-85E5-6D6860979C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D3CBD75B-DBB9-4603-97F2-389911DD08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913C5306-858D-452E-A7E6-9B9BAC2BE0C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DDFEC30C-94AC-439E-881A-9F7601A3066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33C98E03-D383-4CC5-9A09-B49CF605E78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F44D10B5-C0EE-4415-8F1E-7FD345A65D8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2B658C89-BDC5-4849-BD0C-43EA3861D06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76EEAB02-67B6-4942-AAA6-754ECA21A26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839BFA77-F95E-48D5-AD17-BD57AC34DEE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7E79096E-15A1-40B5-9D37-F8CB154DA42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C38BFB0F-C754-4B38-9CD5-F67FC1EFA79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4A309BB4-B35D-4165-9DA0-6675B48ADE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34993E4-2872-4AEA-BF38-C6A9BDFCB1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4A167C86-AA82-4A9A-A65D-1A049274C4B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BDAC7AE8-77B7-40EC-BF64-A1771313AC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437" name="直線コネクタ 436">
          <a:extLst>
            <a:ext uri="{FF2B5EF4-FFF2-40B4-BE49-F238E27FC236}">
              <a16:creationId xmlns:a16="http://schemas.microsoft.com/office/drawing/2014/main" id="{5EADDE11-D1AC-4127-B422-11CC27E0DF2B}"/>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273B0182-D629-43EE-9042-DE035D621765}"/>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39" name="直線コネクタ 438">
          <a:extLst>
            <a:ext uri="{FF2B5EF4-FFF2-40B4-BE49-F238E27FC236}">
              <a16:creationId xmlns:a16="http://schemas.microsoft.com/office/drawing/2014/main" id="{F76063F6-CB8D-486B-84B2-FEC571A84679}"/>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8157B02E-207D-4EA4-A8E0-5310CDA8F111}"/>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41" name="直線コネクタ 440">
          <a:extLst>
            <a:ext uri="{FF2B5EF4-FFF2-40B4-BE49-F238E27FC236}">
              <a16:creationId xmlns:a16="http://schemas.microsoft.com/office/drawing/2014/main" id="{EAA88E56-36D7-4F30-B13D-C1BD309761C1}"/>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0CE626D0-9590-4485-A188-50193BF3AFA9}"/>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43" name="フローチャート: 判断 442">
          <a:extLst>
            <a:ext uri="{FF2B5EF4-FFF2-40B4-BE49-F238E27FC236}">
              <a16:creationId xmlns:a16="http://schemas.microsoft.com/office/drawing/2014/main" id="{421BB5BB-9F29-417B-968A-5364EE2DEBA1}"/>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44" name="フローチャート: 判断 443">
          <a:extLst>
            <a:ext uri="{FF2B5EF4-FFF2-40B4-BE49-F238E27FC236}">
              <a16:creationId xmlns:a16="http://schemas.microsoft.com/office/drawing/2014/main" id="{35E346EC-3E07-4BBA-BCB0-E2CA84DE927D}"/>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445" name="フローチャート: 判断 444">
          <a:extLst>
            <a:ext uri="{FF2B5EF4-FFF2-40B4-BE49-F238E27FC236}">
              <a16:creationId xmlns:a16="http://schemas.microsoft.com/office/drawing/2014/main" id="{52388F2D-2037-4A4F-956F-CB3A83D9835B}"/>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a:extLst>
            <a:ext uri="{FF2B5EF4-FFF2-40B4-BE49-F238E27FC236}">
              <a16:creationId xmlns:a16="http://schemas.microsoft.com/office/drawing/2014/main" id="{7C8FC376-BC74-4C5E-B141-6D70E394550E}"/>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47" name="フローチャート: 判断 446">
          <a:extLst>
            <a:ext uri="{FF2B5EF4-FFF2-40B4-BE49-F238E27FC236}">
              <a16:creationId xmlns:a16="http://schemas.microsoft.com/office/drawing/2014/main" id="{6CBC4759-48B5-4EF7-B9E2-80169B8976F4}"/>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76FF293E-F0B5-4065-B08B-021A8825CA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8DB1705C-1659-42D0-A1E9-28A3A219C0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6FA482A-6DE0-4B3A-A552-25749FAD56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95EEBE1-758E-4233-AB83-C34DBCE37BF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A700E4B-491E-482C-A293-57B2CEC4FD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135890</xdr:rowOff>
    </xdr:from>
    <xdr:to>
      <xdr:col>85</xdr:col>
      <xdr:colOff>177800</xdr:colOff>
      <xdr:row>59</xdr:row>
      <xdr:rowOff>66040</xdr:rowOff>
    </xdr:to>
    <xdr:sp macro="" textlink="">
      <xdr:nvSpPr>
        <xdr:cNvPr id="453" name="楕円 452">
          <a:extLst>
            <a:ext uri="{FF2B5EF4-FFF2-40B4-BE49-F238E27FC236}">
              <a16:creationId xmlns:a16="http://schemas.microsoft.com/office/drawing/2014/main" id="{11DA0647-7AD1-4988-88F3-E9E5D1299157}"/>
            </a:ext>
          </a:extLst>
        </xdr:cNvPr>
        <xdr:cNvSpPr/>
      </xdr:nvSpPr>
      <xdr:spPr>
        <a:xfrm>
          <a:off x="16268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158767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E0679B73-6EA0-491D-9915-6DC886397165}"/>
            </a:ext>
          </a:extLst>
        </xdr:cNvPr>
        <xdr:cNvSpPr txBox="1"/>
      </xdr:nvSpPr>
      <xdr:spPr>
        <a:xfrm>
          <a:off x="16357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55" name="楕円 454">
          <a:extLst>
            <a:ext uri="{FF2B5EF4-FFF2-40B4-BE49-F238E27FC236}">
              <a16:creationId xmlns:a16="http://schemas.microsoft.com/office/drawing/2014/main" id="{45CA0AA4-01C3-4E52-BD12-FA8B89A8F958}"/>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15240</xdr:rowOff>
    </xdr:to>
    <xdr:cxnSp macro="">
      <xdr:nvCxnSpPr>
        <xdr:cNvPr id="456" name="直線コネクタ 455">
          <a:extLst>
            <a:ext uri="{FF2B5EF4-FFF2-40B4-BE49-F238E27FC236}">
              <a16:creationId xmlns:a16="http://schemas.microsoft.com/office/drawing/2014/main" id="{2D3E76F0-C580-4487-89B8-7D40FC3F5AF9}"/>
            </a:ext>
          </a:extLst>
        </xdr:cNvPr>
        <xdr:cNvCxnSpPr/>
      </xdr:nvCxnSpPr>
      <xdr:spPr>
        <a:xfrm>
          <a:off x="15481300" y="100812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38735</xdr:rowOff>
    </xdr:from>
    <xdr:to>
      <xdr:col>76</xdr:col>
      <xdr:colOff>165100</xdr:colOff>
      <xdr:row>58</xdr:row>
      <xdr:rowOff>140335</xdr:rowOff>
    </xdr:to>
    <xdr:sp macro="" textlink="">
      <xdr:nvSpPr>
        <xdr:cNvPr id="457" name="楕円 456">
          <a:extLst>
            <a:ext uri="{FF2B5EF4-FFF2-40B4-BE49-F238E27FC236}">
              <a16:creationId xmlns:a16="http://schemas.microsoft.com/office/drawing/2014/main" id="{D8FE6DFD-2F77-48E8-9445-90DE1F4292D3}"/>
            </a:ext>
          </a:extLst>
        </xdr:cNvPr>
        <xdr:cNvSpPr/>
      </xdr:nvSpPr>
      <xdr:spPr>
        <a:xfrm>
          <a:off x="14541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89535</xdr:rowOff>
    </xdr:from>
    <xdr:to>
      <xdr:col>81</xdr:col>
      <xdr:colOff>50800</xdr:colOff>
      <xdr:row>58</xdr:row>
      <xdr:rowOff>137160</xdr:rowOff>
    </xdr:to>
    <xdr:cxnSp macro="">
      <xdr:nvCxnSpPr>
        <xdr:cNvPr id="458" name="直線コネクタ 457">
          <a:extLst>
            <a:ext uri="{FF2B5EF4-FFF2-40B4-BE49-F238E27FC236}">
              <a16:creationId xmlns:a16="http://schemas.microsoft.com/office/drawing/2014/main" id="{F4D01854-4006-4A3F-96CE-F8636CAA5CBF}"/>
            </a:ext>
          </a:extLst>
        </xdr:cNvPr>
        <xdr:cNvCxnSpPr/>
      </xdr:nvCxnSpPr>
      <xdr:spPr>
        <a:xfrm>
          <a:off x="14592300" y="100336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4445</xdr:rowOff>
    </xdr:from>
    <xdr:to>
      <xdr:col>72</xdr:col>
      <xdr:colOff>38100</xdr:colOff>
      <xdr:row>58</xdr:row>
      <xdr:rowOff>106045</xdr:rowOff>
    </xdr:to>
    <xdr:sp macro="" textlink="">
      <xdr:nvSpPr>
        <xdr:cNvPr id="459" name="楕円 458">
          <a:extLst>
            <a:ext uri="{FF2B5EF4-FFF2-40B4-BE49-F238E27FC236}">
              <a16:creationId xmlns:a16="http://schemas.microsoft.com/office/drawing/2014/main" id="{417955CB-F6B1-4A41-ACB9-9FFBCBEBE5CD}"/>
            </a:ext>
          </a:extLst>
        </xdr:cNvPr>
        <xdr:cNvSpPr/>
      </xdr:nvSpPr>
      <xdr:spPr>
        <a:xfrm>
          <a:off x="13652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55245</xdr:rowOff>
    </xdr:from>
    <xdr:to>
      <xdr:col>76</xdr:col>
      <xdr:colOff>114300</xdr:colOff>
      <xdr:row>58</xdr:row>
      <xdr:rowOff>89535</xdr:rowOff>
    </xdr:to>
    <xdr:cxnSp macro="">
      <xdr:nvCxnSpPr>
        <xdr:cNvPr id="460" name="直線コネクタ 459">
          <a:extLst>
            <a:ext uri="{FF2B5EF4-FFF2-40B4-BE49-F238E27FC236}">
              <a16:creationId xmlns:a16="http://schemas.microsoft.com/office/drawing/2014/main" id="{17AB4E3F-6F2C-4A8D-BECD-2853776E27F1}"/>
            </a:ext>
          </a:extLst>
        </xdr:cNvPr>
        <xdr:cNvCxnSpPr/>
      </xdr:nvCxnSpPr>
      <xdr:spPr>
        <a:xfrm>
          <a:off x="13703300" y="9999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130175</xdr:rowOff>
    </xdr:from>
    <xdr:to>
      <xdr:col>67</xdr:col>
      <xdr:colOff>101600</xdr:colOff>
      <xdr:row>58</xdr:row>
      <xdr:rowOff>60325</xdr:rowOff>
    </xdr:to>
    <xdr:sp macro="" textlink="">
      <xdr:nvSpPr>
        <xdr:cNvPr id="461" name="楕円 460">
          <a:extLst>
            <a:ext uri="{FF2B5EF4-FFF2-40B4-BE49-F238E27FC236}">
              <a16:creationId xmlns:a16="http://schemas.microsoft.com/office/drawing/2014/main" id="{1814590E-B61B-46E0-941C-6D6F56C687C5}"/>
            </a:ext>
          </a:extLst>
        </xdr:cNvPr>
        <xdr:cNvSpPr/>
      </xdr:nvSpPr>
      <xdr:spPr>
        <a:xfrm>
          <a:off x="12763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9525</xdr:rowOff>
    </xdr:from>
    <xdr:to>
      <xdr:col>71</xdr:col>
      <xdr:colOff>177800</xdr:colOff>
      <xdr:row>58</xdr:row>
      <xdr:rowOff>55245</xdr:rowOff>
    </xdr:to>
    <xdr:cxnSp macro="">
      <xdr:nvCxnSpPr>
        <xdr:cNvPr id="462" name="直線コネクタ 461">
          <a:extLst>
            <a:ext uri="{FF2B5EF4-FFF2-40B4-BE49-F238E27FC236}">
              <a16:creationId xmlns:a16="http://schemas.microsoft.com/office/drawing/2014/main" id="{7826201F-3440-45BB-9800-702212CE333A}"/>
            </a:ext>
          </a:extLst>
        </xdr:cNvPr>
        <xdr:cNvCxnSpPr/>
      </xdr:nvCxnSpPr>
      <xdr:spPr>
        <a:xfrm>
          <a:off x="12814300" y="9953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463" name="n_1aveValue【学校施設】&#10;有形固定資産減価償却率">
          <a:extLst>
            <a:ext uri="{FF2B5EF4-FFF2-40B4-BE49-F238E27FC236}">
              <a16:creationId xmlns:a16="http://schemas.microsoft.com/office/drawing/2014/main" id="{774D6DA9-8999-44C6-B4E2-5E759FD4C368}"/>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464" name="n_2aveValue【学校施設】&#10;有形固定資産減価償却率">
          <a:extLst>
            <a:ext uri="{FF2B5EF4-FFF2-40B4-BE49-F238E27FC236}">
              <a16:creationId xmlns:a16="http://schemas.microsoft.com/office/drawing/2014/main" id="{68FBA17B-0353-456B-B60F-D6FBEB7C04FE}"/>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65" name="n_3aveValue【学校施設】&#10;有形固定資産減価償却率">
          <a:extLst>
            <a:ext uri="{FF2B5EF4-FFF2-40B4-BE49-F238E27FC236}">
              <a16:creationId xmlns:a16="http://schemas.microsoft.com/office/drawing/2014/main" id="{5A7B7795-F7D9-47E4-B8BF-11C6E9BF2FE4}"/>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466" name="n_4aveValue【学校施設】&#10;有形固定資産減価償却率">
          <a:extLst>
            <a:ext uri="{FF2B5EF4-FFF2-40B4-BE49-F238E27FC236}">
              <a16:creationId xmlns:a16="http://schemas.microsoft.com/office/drawing/2014/main" id="{0409BF3E-27B3-4707-9F7E-E5D34B66493A}"/>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467" name="n_1mainValue【学校施設】&#10;有形固定資産減価償却率">
          <a:extLst>
            <a:ext uri="{FF2B5EF4-FFF2-40B4-BE49-F238E27FC236}">
              <a16:creationId xmlns:a16="http://schemas.microsoft.com/office/drawing/2014/main" id="{7F411353-648D-4C10-A3B7-FC4B67EDA720}"/>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156862</xdr:rowOff>
    </xdr:from>
    <xdr:ext cx="405111" cy="259045"/>
    <xdr:sp macro="" textlink="">
      <xdr:nvSpPr>
        <xdr:cNvPr id="468" name="n_2mainValue【学校施設】&#10;有形固定資産減価償却率">
          <a:extLst>
            <a:ext uri="{FF2B5EF4-FFF2-40B4-BE49-F238E27FC236}">
              <a16:creationId xmlns:a16="http://schemas.microsoft.com/office/drawing/2014/main" id="{5FADD99C-E30C-44F6-B117-A26AA353DC51}"/>
            </a:ext>
          </a:extLst>
        </xdr:cNvPr>
        <xdr:cNvSpPr txBox="1"/>
      </xdr:nvSpPr>
      <xdr:spPr>
        <a:xfrm>
          <a:off x="14389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122572</xdr:rowOff>
    </xdr:from>
    <xdr:ext cx="405111" cy="259045"/>
    <xdr:sp macro="" textlink="">
      <xdr:nvSpPr>
        <xdr:cNvPr id="469" name="n_3mainValue【学校施設】&#10;有形固定資産減価償却率">
          <a:extLst>
            <a:ext uri="{FF2B5EF4-FFF2-40B4-BE49-F238E27FC236}">
              <a16:creationId xmlns:a16="http://schemas.microsoft.com/office/drawing/2014/main" id="{87F3F1D2-75B1-4CE0-AD0D-A95A89B5A62F}"/>
            </a:ext>
          </a:extLst>
        </xdr:cNvPr>
        <xdr:cNvSpPr txBox="1"/>
      </xdr:nvSpPr>
      <xdr:spPr>
        <a:xfrm>
          <a:off x="13500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76852</xdr:rowOff>
    </xdr:from>
    <xdr:ext cx="405111" cy="259045"/>
    <xdr:sp macro="" textlink="">
      <xdr:nvSpPr>
        <xdr:cNvPr id="470" name="n_4mainValue【学校施設】&#10;有形固定資産減価償却率">
          <a:extLst>
            <a:ext uri="{FF2B5EF4-FFF2-40B4-BE49-F238E27FC236}">
              <a16:creationId xmlns:a16="http://schemas.microsoft.com/office/drawing/2014/main" id="{0C358442-649B-4C01-B2CD-EE786F244A58}"/>
            </a:ext>
          </a:extLst>
        </xdr:cNvPr>
        <xdr:cNvSpPr txBox="1"/>
      </xdr:nvSpPr>
      <xdr:spPr>
        <a:xfrm>
          <a:off x="12611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845FEE9B-E516-423E-97F1-F0463E225C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3F58E67D-A08B-467D-B8BE-E169D70C50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6DBC9341-E8D5-4D76-9A58-99F9BB9926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80EEDDB-9D25-498C-B94C-47F0997B42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3104B173-242F-4257-852F-2E73686D9B2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4A73693D-E5C9-4A02-B921-6E8953FBE3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D372B3E-BE14-4E6F-828E-390FAF090E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CFCD2C2F-A353-43F6-A248-D3100A55AF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5F2990F6-B084-444E-AA48-D141498ADC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41097146-3399-44B7-828C-9122B38817B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EDF32EC0-8216-4671-A208-C05B6262EC5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BA96677B-4237-4404-8693-490032E482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F2121145-F62A-406F-BA43-93BE8B151F0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0D307BFF-7746-4D7C-97F4-105ACE93A76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2C73B0EE-E100-4961-BA4A-61C417DDE4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0CF4FD30-2E7A-47BF-B8EC-1CF24698B9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776A1E12-6F66-463E-BB56-1A0A95E4BA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FEA7355B-3B36-4813-BD9C-AF8DBE45904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2D3DA047-A6C4-43F6-8754-D2CF1F1E53D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30DF6536-83EE-4831-9EA5-79DC5D8C239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57FA6748-26C1-49A3-A4E0-92497FCAFF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9ECAC23D-9B39-4B01-BD07-95CDF76DC0C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A6280B6E-FD6E-4CD0-A5FE-6D35E651FB3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E063FFED-1C0B-4B5E-BC2F-2D9709898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495" name="直線コネクタ 494">
          <a:extLst>
            <a:ext uri="{FF2B5EF4-FFF2-40B4-BE49-F238E27FC236}">
              <a16:creationId xmlns:a16="http://schemas.microsoft.com/office/drawing/2014/main" id="{9F610F29-A80B-492C-9B94-BCA409EDB1F6}"/>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496" name="【学校施設】&#10;一人当たり面積最小値テキスト">
          <a:extLst>
            <a:ext uri="{FF2B5EF4-FFF2-40B4-BE49-F238E27FC236}">
              <a16:creationId xmlns:a16="http://schemas.microsoft.com/office/drawing/2014/main" id="{B4F5D63F-7B6B-41E6-97E4-A7A44F9F0412}"/>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497" name="直線コネクタ 496">
          <a:extLst>
            <a:ext uri="{FF2B5EF4-FFF2-40B4-BE49-F238E27FC236}">
              <a16:creationId xmlns:a16="http://schemas.microsoft.com/office/drawing/2014/main" id="{D2A26858-2558-4E00-BEE1-5605447BDCEF}"/>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498" name="【学校施設】&#10;一人当たり面積最大値テキスト">
          <a:extLst>
            <a:ext uri="{FF2B5EF4-FFF2-40B4-BE49-F238E27FC236}">
              <a16:creationId xmlns:a16="http://schemas.microsoft.com/office/drawing/2014/main" id="{4A14B626-8D13-4E55-9F1B-304D096A15CC}"/>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499" name="直線コネクタ 498">
          <a:extLst>
            <a:ext uri="{FF2B5EF4-FFF2-40B4-BE49-F238E27FC236}">
              <a16:creationId xmlns:a16="http://schemas.microsoft.com/office/drawing/2014/main" id="{B8F4C233-BFFC-48D6-8530-61CF0E9EEE0D}"/>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500" name="【学校施設】&#10;一人当たり面積平均値テキスト">
          <a:extLst>
            <a:ext uri="{FF2B5EF4-FFF2-40B4-BE49-F238E27FC236}">
              <a16:creationId xmlns:a16="http://schemas.microsoft.com/office/drawing/2014/main" id="{C641F255-823D-447E-A01A-B1A94046942E}"/>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501" name="フローチャート: 判断 500">
          <a:extLst>
            <a:ext uri="{FF2B5EF4-FFF2-40B4-BE49-F238E27FC236}">
              <a16:creationId xmlns:a16="http://schemas.microsoft.com/office/drawing/2014/main" id="{2A1B8C0F-DE39-49A7-9340-21D32E377529}"/>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502" name="フローチャート: 判断 501">
          <a:extLst>
            <a:ext uri="{FF2B5EF4-FFF2-40B4-BE49-F238E27FC236}">
              <a16:creationId xmlns:a16="http://schemas.microsoft.com/office/drawing/2014/main" id="{47061883-9F93-4D1B-98A6-2A8839A1411E}"/>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503" name="フローチャート: 判断 502">
          <a:extLst>
            <a:ext uri="{FF2B5EF4-FFF2-40B4-BE49-F238E27FC236}">
              <a16:creationId xmlns:a16="http://schemas.microsoft.com/office/drawing/2014/main" id="{A2D5CFF5-5CCE-4D34-B6AB-9635866FA85A}"/>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504" name="フローチャート: 判断 503">
          <a:extLst>
            <a:ext uri="{FF2B5EF4-FFF2-40B4-BE49-F238E27FC236}">
              <a16:creationId xmlns:a16="http://schemas.microsoft.com/office/drawing/2014/main" id="{BF40E9DF-22A2-43B8-8BC6-090A6A4CDFEC}"/>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505" name="フローチャート: 判断 504">
          <a:extLst>
            <a:ext uri="{FF2B5EF4-FFF2-40B4-BE49-F238E27FC236}">
              <a16:creationId xmlns:a16="http://schemas.microsoft.com/office/drawing/2014/main" id="{04B2DEC5-911F-424B-9517-0EFDB5146226}"/>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E9569B2-9212-428E-83D4-6FB045AE1B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9054608-59A6-46BC-96D7-8B185648BC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82990FA-FE67-4421-A34C-B1B6A8CEBCE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2DB72239-696A-4C4C-AA50-8C09952567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6A72EF7-5154-429B-9BA9-C3387902C15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151892</xdr:rowOff>
    </xdr:from>
    <xdr:to>
      <xdr:col>116</xdr:col>
      <xdr:colOff>114300</xdr:colOff>
      <xdr:row>62</xdr:row>
      <xdr:rowOff>82042</xdr:rowOff>
    </xdr:to>
    <xdr:sp macro="" textlink="">
      <xdr:nvSpPr>
        <xdr:cNvPr id="511" name="楕円 510">
          <a:extLst>
            <a:ext uri="{FF2B5EF4-FFF2-40B4-BE49-F238E27FC236}">
              <a16:creationId xmlns:a16="http://schemas.microsoft.com/office/drawing/2014/main" id="{CEE410F1-3D1F-4296-A5F6-47939D416C5A}"/>
            </a:ext>
          </a:extLst>
        </xdr:cNvPr>
        <xdr:cNvSpPr/>
      </xdr:nvSpPr>
      <xdr:spPr>
        <a:xfrm>
          <a:off x="22110700" y="106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130319</xdr:rowOff>
    </xdr:from>
    <xdr:ext cx="469744" cy="259045"/>
    <xdr:sp macro="" textlink="">
      <xdr:nvSpPr>
        <xdr:cNvPr id="512" name="【学校施設】&#10;一人当たり面積該当値テキスト">
          <a:extLst>
            <a:ext uri="{FF2B5EF4-FFF2-40B4-BE49-F238E27FC236}">
              <a16:creationId xmlns:a16="http://schemas.microsoft.com/office/drawing/2014/main" id="{FAD552AB-0747-4B28-8790-0E44ADFCD03B}"/>
            </a:ext>
          </a:extLst>
        </xdr:cNvPr>
        <xdr:cNvSpPr txBox="1"/>
      </xdr:nvSpPr>
      <xdr:spPr>
        <a:xfrm>
          <a:off x="22199600" y="105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164084</xdr:rowOff>
    </xdr:from>
    <xdr:to>
      <xdr:col>112</xdr:col>
      <xdr:colOff>38100</xdr:colOff>
      <xdr:row>62</xdr:row>
      <xdr:rowOff>94234</xdr:rowOff>
    </xdr:to>
    <xdr:sp macro="" textlink="">
      <xdr:nvSpPr>
        <xdr:cNvPr id="513" name="楕円 512">
          <a:extLst>
            <a:ext uri="{FF2B5EF4-FFF2-40B4-BE49-F238E27FC236}">
              <a16:creationId xmlns:a16="http://schemas.microsoft.com/office/drawing/2014/main" id="{8AC34463-273A-4CDC-BCC0-82819C61EA51}"/>
            </a:ext>
          </a:extLst>
        </xdr:cNvPr>
        <xdr:cNvSpPr/>
      </xdr:nvSpPr>
      <xdr:spPr>
        <a:xfrm>
          <a:off x="21272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31242</xdr:rowOff>
    </xdr:from>
    <xdr:to>
      <xdr:col>116</xdr:col>
      <xdr:colOff>63500</xdr:colOff>
      <xdr:row>62</xdr:row>
      <xdr:rowOff>43434</xdr:rowOff>
    </xdr:to>
    <xdr:cxnSp macro="">
      <xdr:nvCxnSpPr>
        <xdr:cNvPr id="514" name="直線コネクタ 513">
          <a:extLst>
            <a:ext uri="{FF2B5EF4-FFF2-40B4-BE49-F238E27FC236}">
              <a16:creationId xmlns:a16="http://schemas.microsoft.com/office/drawing/2014/main" id="{16785FCD-EF19-471B-87AA-04E82312035E}"/>
            </a:ext>
          </a:extLst>
        </xdr:cNvPr>
        <xdr:cNvCxnSpPr/>
      </xdr:nvCxnSpPr>
      <xdr:spPr>
        <a:xfrm flipV="1">
          <a:off x="21323300" y="1066114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7112</xdr:rowOff>
    </xdr:from>
    <xdr:to>
      <xdr:col>107</xdr:col>
      <xdr:colOff>101600</xdr:colOff>
      <xdr:row>62</xdr:row>
      <xdr:rowOff>108712</xdr:rowOff>
    </xdr:to>
    <xdr:sp macro="" textlink="">
      <xdr:nvSpPr>
        <xdr:cNvPr id="515" name="楕円 514">
          <a:extLst>
            <a:ext uri="{FF2B5EF4-FFF2-40B4-BE49-F238E27FC236}">
              <a16:creationId xmlns:a16="http://schemas.microsoft.com/office/drawing/2014/main" id="{F8A30F7E-CC40-4B93-83BD-6C4F384283C7}"/>
            </a:ext>
          </a:extLst>
        </xdr:cNvPr>
        <xdr:cNvSpPr/>
      </xdr:nvSpPr>
      <xdr:spPr>
        <a:xfrm>
          <a:off x="20383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43434</xdr:rowOff>
    </xdr:from>
    <xdr:to>
      <xdr:col>111</xdr:col>
      <xdr:colOff>177800</xdr:colOff>
      <xdr:row>62</xdr:row>
      <xdr:rowOff>57912</xdr:rowOff>
    </xdr:to>
    <xdr:cxnSp macro="">
      <xdr:nvCxnSpPr>
        <xdr:cNvPr id="516" name="直線コネクタ 515">
          <a:extLst>
            <a:ext uri="{FF2B5EF4-FFF2-40B4-BE49-F238E27FC236}">
              <a16:creationId xmlns:a16="http://schemas.microsoft.com/office/drawing/2014/main" id="{95EABA07-5F62-4A6D-95E6-3C197341D6DA}"/>
            </a:ext>
          </a:extLst>
        </xdr:cNvPr>
        <xdr:cNvCxnSpPr/>
      </xdr:nvCxnSpPr>
      <xdr:spPr>
        <a:xfrm flipV="1">
          <a:off x="20434300" y="106733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517" name="楕円 516">
          <a:extLst>
            <a:ext uri="{FF2B5EF4-FFF2-40B4-BE49-F238E27FC236}">
              <a16:creationId xmlns:a16="http://schemas.microsoft.com/office/drawing/2014/main" id="{54D8FBA2-26AA-4AB9-B5C8-6DD2E28E5B73}"/>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57912</xdr:rowOff>
    </xdr:from>
    <xdr:to>
      <xdr:col>107</xdr:col>
      <xdr:colOff>50800</xdr:colOff>
      <xdr:row>62</xdr:row>
      <xdr:rowOff>68580</xdr:rowOff>
    </xdr:to>
    <xdr:cxnSp macro="">
      <xdr:nvCxnSpPr>
        <xdr:cNvPr id="518" name="直線コネクタ 517">
          <a:extLst>
            <a:ext uri="{FF2B5EF4-FFF2-40B4-BE49-F238E27FC236}">
              <a16:creationId xmlns:a16="http://schemas.microsoft.com/office/drawing/2014/main" id="{26949421-7664-4F8D-A4D1-F9CE3EBC70B2}"/>
            </a:ext>
          </a:extLst>
        </xdr:cNvPr>
        <xdr:cNvCxnSpPr/>
      </xdr:nvCxnSpPr>
      <xdr:spPr>
        <a:xfrm flipV="1">
          <a:off x="19545300" y="1068781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28448</xdr:rowOff>
    </xdr:from>
    <xdr:to>
      <xdr:col>98</xdr:col>
      <xdr:colOff>38100</xdr:colOff>
      <xdr:row>62</xdr:row>
      <xdr:rowOff>130048</xdr:rowOff>
    </xdr:to>
    <xdr:sp macro="" textlink="">
      <xdr:nvSpPr>
        <xdr:cNvPr id="519" name="楕円 518">
          <a:extLst>
            <a:ext uri="{FF2B5EF4-FFF2-40B4-BE49-F238E27FC236}">
              <a16:creationId xmlns:a16="http://schemas.microsoft.com/office/drawing/2014/main" id="{A45AB51D-4BCB-4012-BEA6-7DD6C275D1ED}"/>
            </a:ext>
          </a:extLst>
        </xdr:cNvPr>
        <xdr:cNvSpPr/>
      </xdr:nvSpPr>
      <xdr:spPr>
        <a:xfrm>
          <a:off x="186055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79248</xdr:rowOff>
    </xdr:to>
    <xdr:cxnSp macro="">
      <xdr:nvCxnSpPr>
        <xdr:cNvPr id="520" name="直線コネクタ 519">
          <a:extLst>
            <a:ext uri="{FF2B5EF4-FFF2-40B4-BE49-F238E27FC236}">
              <a16:creationId xmlns:a16="http://schemas.microsoft.com/office/drawing/2014/main" id="{1816AE28-A4F4-4818-80FE-1E9CA158AFBE}"/>
            </a:ext>
          </a:extLst>
        </xdr:cNvPr>
        <xdr:cNvCxnSpPr/>
      </xdr:nvCxnSpPr>
      <xdr:spPr>
        <a:xfrm flipV="1">
          <a:off x="18656300" y="106984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521" name="n_1aveValue【学校施設】&#10;一人当たり面積">
          <a:extLst>
            <a:ext uri="{FF2B5EF4-FFF2-40B4-BE49-F238E27FC236}">
              <a16:creationId xmlns:a16="http://schemas.microsoft.com/office/drawing/2014/main" id="{28B2F9FD-437D-4D28-9C0A-7069088BB8FA}"/>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522" name="n_2aveValue【学校施設】&#10;一人当たり面積">
          <a:extLst>
            <a:ext uri="{FF2B5EF4-FFF2-40B4-BE49-F238E27FC236}">
              <a16:creationId xmlns:a16="http://schemas.microsoft.com/office/drawing/2014/main" id="{8518F32E-F2B0-4B5A-B9A8-0BC3322033EF}"/>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523" name="n_3aveValue【学校施設】&#10;一人当たり面積">
          <a:extLst>
            <a:ext uri="{FF2B5EF4-FFF2-40B4-BE49-F238E27FC236}">
              <a16:creationId xmlns:a16="http://schemas.microsoft.com/office/drawing/2014/main" id="{5BB94A8D-1BDE-4E6A-80D8-75846BA49B21}"/>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524" name="n_4aveValue【学校施設】&#10;一人当たり面積">
          <a:extLst>
            <a:ext uri="{FF2B5EF4-FFF2-40B4-BE49-F238E27FC236}">
              <a16:creationId xmlns:a16="http://schemas.microsoft.com/office/drawing/2014/main" id="{E0613E9A-6D09-4A13-A1C6-76FFD3C8AC0C}"/>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85361</xdr:rowOff>
    </xdr:from>
    <xdr:ext cx="469744" cy="259045"/>
    <xdr:sp macro="" textlink="">
      <xdr:nvSpPr>
        <xdr:cNvPr id="525" name="n_1mainValue【学校施設】&#10;一人当たり面積">
          <a:extLst>
            <a:ext uri="{FF2B5EF4-FFF2-40B4-BE49-F238E27FC236}">
              <a16:creationId xmlns:a16="http://schemas.microsoft.com/office/drawing/2014/main" id="{03EEC22C-1385-4B50-955C-FF650D53773A}"/>
            </a:ext>
          </a:extLst>
        </xdr:cNvPr>
        <xdr:cNvSpPr txBox="1"/>
      </xdr:nvSpPr>
      <xdr:spPr>
        <a:xfrm>
          <a:off x="210757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99839</xdr:rowOff>
    </xdr:from>
    <xdr:ext cx="469744" cy="259045"/>
    <xdr:sp macro="" textlink="">
      <xdr:nvSpPr>
        <xdr:cNvPr id="526" name="n_2mainValue【学校施設】&#10;一人当たり面積">
          <a:extLst>
            <a:ext uri="{FF2B5EF4-FFF2-40B4-BE49-F238E27FC236}">
              <a16:creationId xmlns:a16="http://schemas.microsoft.com/office/drawing/2014/main" id="{88482D29-1007-49A9-853B-F3A370E3C5C6}"/>
            </a:ext>
          </a:extLst>
        </xdr:cNvPr>
        <xdr:cNvSpPr txBox="1"/>
      </xdr:nvSpPr>
      <xdr:spPr>
        <a:xfrm>
          <a:off x="20199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527" name="n_3mainValue【学校施設】&#10;一人当たり面積">
          <a:extLst>
            <a:ext uri="{FF2B5EF4-FFF2-40B4-BE49-F238E27FC236}">
              <a16:creationId xmlns:a16="http://schemas.microsoft.com/office/drawing/2014/main" id="{8C417008-6FC4-4416-BCA6-D95BA5F1F6EF}"/>
            </a:ext>
          </a:extLst>
        </xdr:cNvPr>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121175</xdr:rowOff>
    </xdr:from>
    <xdr:ext cx="469744" cy="259045"/>
    <xdr:sp macro="" textlink="">
      <xdr:nvSpPr>
        <xdr:cNvPr id="528" name="n_4mainValue【学校施設】&#10;一人当たり面積">
          <a:extLst>
            <a:ext uri="{FF2B5EF4-FFF2-40B4-BE49-F238E27FC236}">
              <a16:creationId xmlns:a16="http://schemas.microsoft.com/office/drawing/2014/main" id="{E28C21E2-E3EB-448E-B3B7-3758F568C7EA}"/>
            </a:ext>
          </a:extLst>
        </xdr:cNvPr>
        <xdr:cNvSpPr txBox="1"/>
      </xdr:nvSpPr>
      <xdr:spPr>
        <a:xfrm>
          <a:off x="184214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2A642232-1A8C-47E4-AC59-993B5D1560A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2D1E1834-17F6-4DFB-A36C-BC51400163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6485CCA1-D21A-4B84-A898-3C4B92C4BE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19F6E79E-3E2D-4D55-BFE6-62A9D5C81A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FAF71CE8-FB6E-480E-9733-432A7A5881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FF2CF19-1BD0-4A17-A9AE-A42EBAB496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3BF6B6FD-8BE6-4311-8DFC-F0227744C6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6E57C517-3F72-4436-B56F-D2E9BDBD80A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682DF641-C7CC-4D85-A007-83CDEA7ECB8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BBC25109-01DB-4A61-B586-816134965C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2FACF937-1D43-475F-8ECB-EEC6DBC4BA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EB3B53FA-DF93-4F43-B51C-526F5AFD18D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C388ECFA-A881-4013-ACCB-06D3D8BAD4D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28E0405C-BA87-492F-A0AC-D7FBBCDAB2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6AFAEF1B-757C-4C26-A3A9-0CA8193A0F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FE53898F-54EF-4D77-947B-E69B70239B7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DCF8A843-2936-437C-8197-1CEF27E7510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3FFE35D4-3986-403D-A01C-F3AB4296C1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36D4AA66-F8C0-4B97-B041-DA4C03B13A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5BF0BBF9-01B1-4F60-8EA6-EBC2A10C81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ECD2FCD5-A183-4AE4-AA3C-E08590CA2D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5F5AF629-30AB-48B8-901E-A76FA5F929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6287C52F-F554-4423-92A6-945D4A8510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C98482C2-1D02-4A32-A6BC-9A71A08D912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BFAF8F11-CFAE-4B8D-9287-4B964B40F0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D6EF97B6-7B19-4CB8-AA67-C32E7F981B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F7204F9E-CA67-43B3-9DE8-23BF2010B00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620A04F1-F75E-41DA-9E9F-917A5A6169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1B206A4B-B42C-4E1A-A152-FD335F240B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CCCD34B5-5220-482C-AFA8-DD77B265AF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7E88C74F-B580-4E7F-A2F8-872D6483A1E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AC209E36-9261-42DB-8A5B-F2D7F5011CA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B1DE6AF6-6F76-46D9-B600-907CACABA6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23E99596-084F-43D2-9751-6AB7094E31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CC7B152A-98A8-41BF-B91D-477E6687C5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a:t>
          </a:r>
          <a:r>
            <a:rPr kumimoji="1" lang="ja-JP" altLang="en-US" sz="1100">
              <a:solidFill>
                <a:schemeClr val="dk1"/>
              </a:solidFill>
              <a:effectLst/>
              <a:latin typeface="+mn-lt"/>
              <a:ea typeface="+mn-ea"/>
              <a:cs typeface="+mn-cs"/>
            </a:rPr>
            <a:t>の減価償却率が類似団体平均よりも</a:t>
          </a:r>
          <a:r>
            <a:rPr kumimoji="1" lang="ja-JP" altLang="ja-JP" sz="1100">
              <a:solidFill>
                <a:schemeClr val="dk1"/>
              </a:solidFill>
              <a:effectLst/>
              <a:latin typeface="+mn-lt"/>
              <a:ea typeface="+mn-ea"/>
              <a:cs typeface="+mn-cs"/>
            </a:rPr>
            <a:t>若干高く推移して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幼稚園がほぼ同水準まで高くなっているものの、</a:t>
          </a:r>
          <a:r>
            <a:rPr kumimoji="1" lang="ja-JP" altLang="ja-JP" sz="1100">
              <a:solidFill>
                <a:schemeClr val="dk1"/>
              </a:solidFill>
              <a:effectLst/>
              <a:latin typeface="+mn-lt"/>
              <a:ea typeface="+mn-ea"/>
              <a:cs typeface="+mn-cs"/>
            </a:rPr>
            <a:t>学校施設、公営住宅についてはいずれも類似団体平均値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下回る結果となった</a:t>
          </a:r>
          <a:r>
            <a:rPr kumimoji="1" lang="ja-JP" altLang="en-US" sz="1100">
              <a:solidFill>
                <a:schemeClr val="dk1"/>
              </a:solidFill>
              <a:effectLst/>
              <a:latin typeface="+mn-lt"/>
              <a:ea typeface="+mn-ea"/>
              <a:cs typeface="+mn-cs"/>
            </a:rPr>
            <a:t>。公共施設</a:t>
          </a:r>
          <a:r>
            <a:rPr kumimoji="1" lang="ja-JP" altLang="ja-JP" sz="1100">
              <a:solidFill>
                <a:schemeClr val="dk1"/>
              </a:solidFill>
              <a:effectLst/>
              <a:latin typeface="+mn-lt"/>
              <a:ea typeface="+mn-ea"/>
              <a:cs typeface="+mn-cs"/>
            </a:rPr>
            <a:t>については、老朽化に伴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全体的に</a:t>
          </a:r>
          <a:r>
            <a:rPr kumimoji="1" lang="ja-JP" altLang="en-US" sz="1100">
              <a:solidFill>
                <a:schemeClr val="dk1"/>
              </a:solidFill>
              <a:effectLst/>
              <a:latin typeface="+mn-lt"/>
              <a:ea typeface="+mn-ea"/>
              <a:cs typeface="+mn-cs"/>
            </a:rPr>
            <a:t>減価償却率が</a:t>
          </a:r>
          <a:r>
            <a:rPr kumimoji="1" lang="ja-JP" altLang="ja-JP" sz="1100">
              <a:solidFill>
                <a:schemeClr val="dk1"/>
              </a:solidFill>
              <a:effectLst/>
              <a:latin typeface="+mn-lt"/>
              <a:ea typeface="+mn-ea"/>
              <a:cs typeface="+mn-cs"/>
            </a:rPr>
            <a:t>上昇傾向にあるため、上記指標をはじめ、財源や公共施設等総合管理計画、今後策定を予定している個別施設計画等を勘案して各施設の長寿命化に向け改修・整備の時期を慎重に判断していく。また、道路・橋りょう等のインフラ施設においても、定期的な点検・診断等により、劣化・損傷の程度確認及び現状把握を行い、計画的な修繕・更新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FC4442-2864-4F85-91B1-B6CF5C40FA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D20B55-8D99-44FF-9F23-6F6BE291F0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9A7F23-452D-468B-83DD-0E0315160D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ABE60E3-A3B5-42A2-94E5-DE7FBA9483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A3D1BA-9223-45FC-86E8-CBC51A9CA7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3F2D0F-39A4-4CD5-B39F-410D082657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AFC699-F10B-4A3B-88BD-2133D3F6CF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F1F7EB-0F46-4DDE-B889-AC6A7319A6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0D0B42-6D3C-4885-A11D-8892FBA86D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14E1C3-5928-4AB4-AB7D-7DEF1D9E86A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ADF978-DD36-4D54-A9E8-EAD62069C6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30F1613-2DDB-417F-83E8-B51963E183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A56120-2DDE-4518-9EAA-094D5FC40E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26D99F-4604-43CB-B3AA-791747B50A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478045-FAE5-4BE1-A10F-BEC9DFEE7E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78549E-AD55-4477-BA35-F38FA6B750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30C9CD-F306-4BB8-A6C6-7E9D690C6D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E01DFF-F89B-4BCF-90D1-8E674625BB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E0BBAF-EDE3-4F9D-858D-9CC73297D0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D47165-1C35-418A-8770-54B638EC43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8C1080-C5AA-4682-B1DF-6319E5129B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20F02F-F457-4561-BD06-3D029B2A17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91CFA1-615C-46F8-AF0F-07B8DEEC5E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7EC07E-E258-45A4-AC42-4A09362C97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C4CEFF-80D0-4782-9641-76637A6466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80B137-D243-4A9E-8160-1D1B0504F7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2CE6B7-62ED-42F2-9198-C9C87781D9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8D4726-A86D-4CAE-94E2-F1AA8B6BF5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84A40C-F40A-4FB9-BBDC-0C190D0D1A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70FAFF-83A8-41B9-B421-A29CDB19BB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FAC78E-377C-4096-A5AC-4D1A7D2096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3E18DC-B04A-4F4B-B99C-0804C9602F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51B514-2AE8-4741-8336-26DA4D7844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B9F8C0-9293-48EA-A9F7-F8149DB7B6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ECCC8A-43A1-47C2-9C89-5669DA0EF4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187110C-59C4-4593-93C8-E99368C54EB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6FEA30-D7A1-447A-AA42-070DE1D215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241A52-A67A-43E0-ADFB-BCC42DFF0D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A9D3AE-E965-489A-8D12-B5AFDEC0DBA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7CB4F5E-D82E-4F45-B586-AF22B138D2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9DC2B3-75E8-4CC0-8D4B-687DA3E49C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BA7FB1C-B831-4F3C-9723-44A65F1269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637F083-DAA9-46C4-B6B1-E6B31DDE85F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FE54FDB-E629-4F33-A805-352359C8686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FDC8831-BACA-400D-8546-7C3075A19F4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E5D7894-7E3B-4A8D-912E-56AC77119EC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BA55D2E-8497-41B8-96FF-88385C3A2A7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05BF69-7112-43EA-A7BB-0B72C99C104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0265041-BBD5-4E22-87B6-490483F535F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1E7E718-6A66-4E7D-8B4A-9B6E97E4900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C22B72A-BA16-483B-A356-F6D1F09B4F2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A9E434-3EBA-4166-A3A1-05900090407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D828785-1CCE-4686-ADA9-C9755D39AA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F8832D-990D-4A3A-85A8-43D54C187B8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4F7B74B-6B4E-41D9-9B36-3F83D6D3AC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F966A8C-5D4A-4EA8-A684-03C41E6055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35774E2-1BBD-4D09-B99A-363F6910A9B6}"/>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B25F9A7D-83EC-4114-9683-7187C5CD4BC3}"/>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3EBDFED-B562-481B-9247-CD25D1FE184C}"/>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4E10AC32-A731-4CD5-801E-8E5C1A87A538}"/>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67B723DC-E23B-4362-A421-2DD5AA5D1FA6}"/>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a:extLst>
            <a:ext uri="{FF2B5EF4-FFF2-40B4-BE49-F238E27FC236}">
              <a16:creationId xmlns:a16="http://schemas.microsoft.com/office/drawing/2014/main" id="{2D956395-F85B-459B-BFA5-72218977A1E2}"/>
            </a:ext>
          </a:extLst>
        </xdr:cNvPr>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A442713C-4310-4E21-B80C-C6D5A7C3267A}"/>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51EBA91B-FB5A-44CA-B65A-51D59DE6796C}"/>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1BD4A11E-BC40-495D-A39E-E6C2CAC1A131}"/>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CE3E43A0-1A09-4341-9C12-7B028116003C}"/>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95C99501-9CC6-4D3C-BFC9-E5E7D74D50C0}"/>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1557D9-97B1-4E59-9A4D-35FC742872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49C2F2-0474-4135-93AE-74F0F030B3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3DD24C-85A6-4532-A9E8-474C98FB4F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ED80A4-1C4B-490F-872C-D98D7D38EA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9EBF923-3F50-4486-BC7B-A26CE896BC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113574</xdr:rowOff>
    </xdr:from>
    <xdr:to>
      <xdr:col>24</xdr:col>
      <xdr:colOff>114300</xdr:colOff>
      <xdr:row>37</xdr:row>
      <xdr:rowOff>43724</xdr:rowOff>
    </xdr:to>
    <xdr:sp macro="" textlink="">
      <xdr:nvSpPr>
        <xdr:cNvPr id="74" name="楕円 73">
          <a:extLst>
            <a:ext uri="{FF2B5EF4-FFF2-40B4-BE49-F238E27FC236}">
              <a16:creationId xmlns:a16="http://schemas.microsoft.com/office/drawing/2014/main" id="{DF4DE1F8-4EA2-44FA-8712-7EB50B165207}"/>
            </a:ext>
          </a:extLst>
        </xdr:cNvPr>
        <xdr:cNvSpPr/>
      </xdr:nvSpPr>
      <xdr:spPr>
        <a:xfrm>
          <a:off x="4584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136451</xdr:rowOff>
    </xdr:from>
    <xdr:ext cx="405111" cy="259045"/>
    <xdr:sp macro="" textlink="">
      <xdr:nvSpPr>
        <xdr:cNvPr id="75" name="【図書館】&#10;有形固定資産減価償却率該当値テキスト">
          <a:extLst>
            <a:ext uri="{FF2B5EF4-FFF2-40B4-BE49-F238E27FC236}">
              <a16:creationId xmlns:a16="http://schemas.microsoft.com/office/drawing/2014/main" id="{4EFC0BC5-53F2-4911-BB99-4F78C1401E05}"/>
            </a:ext>
          </a:extLst>
        </xdr:cNvPr>
        <xdr:cNvSpPr txBox="1"/>
      </xdr:nvSpPr>
      <xdr:spPr>
        <a:xfrm>
          <a:off x="4673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38463</xdr:rowOff>
    </xdr:from>
    <xdr:to>
      <xdr:col>20</xdr:col>
      <xdr:colOff>38100</xdr:colOff>
      <xdr:row>36</xdr:row>
      <xdr:rowOff>140063</xdr:rowOff>
    </xdr:to>
    <xdr:sp macro="" textlink="">
      <xdr:nvSpPr>
        <xdr:cNvPr id="76" name="楕円 75">
          <a:extLst>
            <a:ext uri="{FF2B5EF4-FFF2-40B4-BE49-F238E27FC236}">
              <a16:creationId xmlns:a16="http://schemas.microsoft.com/office/drawing/2014/main" id="{4DD739AE-24D2-4074-B3F9-E9C6C368525D}"/>
            </a:ext>
          </a:extLst>
        </xdr:cNvPr>
        <xdr:cNvSpPr/>
      </xdr:nvSpPr>
      <xdr:spPr>
        <a:xfrm>
          <a:off x="3746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89263</xdr:rowOff>
    </xdr:from>
    <xdr:to>
      <xdr:col>24</xdr:col>
      <xdr:colOff>63500</xdr:colOff>
      <xdr:row>36</xdr:row>
      <xdr:rowOff>164374</xdr:rowOff>
    </xdr:to>
    <xdr:cxnSp macro="">
      <xdr:nvCxnSpPr>
        <xdr:cNvPr id="77" name="直線コネクタ 76">
          <a:extLst>
            <a:ext uri="{FF2B5EF4-FFF2-40B4-BE49-F238E27FC236}">
              <a16:creationId xmlns:a16="http://schemas.microsoft.com/office/drawing/2014/main" id="{7677B909-E67C-4F13-A5FB-1C4DA35E9B6C}"/>
            </a:ext>
          </a:extLst>
        </xdr:cNvPr>
        <xdr:cNvCxnSpPr/>
      </xdr:nvCxnSpPr>
      <xdr:spPr>
        <a:xfrm>
          <a:off x="3797300" y="626146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134801</xdr:rowOff>
    </xdr:from>
    <xdr:to>
      <xdr:col>15</xdr:col>
      <xdr:colOff>101600</xdr:colOff>
      <xdr:row>36</xdr:row>
      <xdr:rowOff>64951</xdr:rowOff>
    </xdr:to>
    <xdr:sp macro="" textlink="">
      <xdr:nvSpPr>
        <xdr:cNvPr id="78" name="楕円 77">
          <a:extLst>
            <a:ext uri="{FF2B5EF4-FFF2-40B4-BE49-F238E27FC236}">
              <a16:creationId xmlns:a16="http://schemas.microsoft.com/office/drawing/2014/main" id="{9E4E67EC-4B4B-4D59-9F53-5CEDB852FE89}"/>
            </a:ext>
          </a:extLst>
        </xdr:cNvPr>
        <xdr:cNvSpPr/>
      </xdr:nvSpPr>
      <xdr:spPr>
        <a:xfrm>
          <a:off x="2857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89263</xdr:rowOff>
    </xdr:to>
    <xdr:cxnSp macro="">
      <xdr:nvCxnSpPr>
        <xdr:cNvPr id="79" name="直線コネクタ 78">
          <a:extLst>
            <a:ext uri="{FF2B5EF4-FFF2-40B4-BE49-F238E27FC236}">
              <a16:creationId xmlns:a16="http://schemas.microsoft.com/office/drawing/2014/main" id="{F07E3E2E-866A-4824-82A5-42900831B12B}"/>
            </a:ext>
          </a:extLst>
        </xdr:cNvPr>
        <xdr:cNvCxnSpPr/>
      </xdr:nvCxnSpPr>
      <xdr:spPr>
        <a:xfrm>
          <a:off x="2908300" y="61863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80" name="楕円 79">
          <a:extLst>
            <a:ext uri="{FF2B5EF4-FFF2-40B4-BE49-F238E27FC236}">
              <a16:creationId xmlns:a16="http://schemas.microsoft.com/office/drawing/2014/main" id="{D7E86D8D-388C-4EDE-91A7-A736D1EC5DB3}"/>
            </a:ext>
          </a:extLst>
        </xdr:cNvPr>
        <xdr:cNvSpPr/>
      </xdr:nvSpPr>
      <xdr:spPr>
        <a:xfrm>
          <a:off x="1968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36</xdr:row>
      <xdr:rowOff>14151</xdr:rowOff>
    </xdr:to>
    <xdr:cxnSp macro="">
      <xdr:nvCxnSpPr>
        <xdr:cNvPr id="81" name="直線コネクタ 80">
          <a:extLst>
            <a:ext uri="{FF2B5EF4-FFF2-40B4-BE49-F238E27FC236}">
              <a16:creationId xmlns:a16="http://schemas.microsoft.com/office/drawing/2014/main" id="{D810BEAF-D473-4B40-B505-0C461EE2EDE8}"/>
            </a:ext>
          </a:extLst>
        </xdr:cNvPr>
        <xdr:cNvCxnSpPr/>
      </xdr:nvCxnSpPr>
      <xdr:spPr>
        <a:xfrm>
          <a:off x="2019300" y="611124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156028</xdr:rowOff>
    </xdr:from>
    <xdr:to>
      <xdr:col>6</xdr:col>
      <xdr:colOff>38100</xdr:colOff>
      <xdr:row>35</xdr:row>
      <xdr:rowOff>86178</xdr:rowOff>
    </xdr:to>
    <xdr:sp macro="" textlink="">
      <xdr:nvSpPr>
        <xdr:cNvPr id="82" name="楕円 81">
          <a:extLst>
            <a:ext uri="{FF2B5EF4-FFF2-40B4-BE49-F238E27FC236}">
              <a16:creationId xmlns:a16="http://schemas.microsoft.com/office/drawing/2014/main" id="{7E6B3556-D860-4AAA-8E61-49923B30277B}"/>
            </a:ext>
          </a:extLst>
        </xdr:cNvPr>
        <xdr:cNvSpPr/>
      </xdr:nvSpPr>
      <xdr:spPr>
        <a:xfrm>
          <a:off x="1079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35378</xdr:rowOff>
    </xdr:from>
    <xdr:to>
      <xdr:col>10</xdr:col>
      <xdr:colOff>114300</xdr:colOff>
      <xdr:row>35</xdr:row>
      <xdr:rowOff>110490</xdr:rowOff>
    </xdr:to>
    <xdr:cxnSp macro="">
      <xdr:nvCxnSpPr>
        <xdr:cNvPr id="83" name="直線コネクタ 82">
          <a:extLst>
            <a:ext uri="{FF2B5EF4-FFF2-40B4-BE49-F238E27FC236}">
              <a16:creationId xmlns:a16="http://schemas.microsoft.com/office/drawing/2014/main" id="{E07038F4-A936-4BE4-8223-D25CA1528E06}"/>
            </a:ext>
          </a:extLst>
        </xdr:cNvPr>
        <xdr:cNvCxnSpPr/>
      </xdr:nvCxnSpPr>
      <xdr:spPr>
        <a:xfrm>
          <a:off x="1130300" y="603612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4" name="n_1aveValue【図書館】&#10;有形固定資産減価償却率">
          <a:extLst>
            <a:ext uri="{FF2B5EF4-FFF2-40B4-BE49-F238E27FC236}">
              <a16:creationId xmlns:a16="http://schemas.microsoft.com/office/drawing/2014/main" id="{3B72D943-790E-40BD-AA5F-6D3B63CD32B8}"/>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561</xdr:rowOff>
    </xdr:from>
    <xdr:ext cx="405111" cy="259045"/>
    <xdr:sp macro="" textlink="">
      <xdr:nvSpPr>
        <xdr:cNvPr id="85" name="n_2aveValue【図書館】&#10;有形固定資産減価償却率">
          <a:extLst>
            <a:ext uri="{FF2B5EF4-FFF2-40B4-BE49-F238E27FC236}">
              <a16:creationId xmlns:a16="http://schemas.microsoft.com/office/drawing/2014/main" id="{6CA53E91-A34E-42A4-8B45-4A3A5E51680B}"/>
            </a:ext>
          </a:extLst>
        </xdr:cNvPr>
        <xdr:cNvSpPr txBox="1"/>
      </xdr:nvSpPr>
      <xdr:spPr>
        <a:xfrm>
          <a:off x="2705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44649</xdr:rowOff>
    </xdr:from>
    <xdr:ext cx="405111" cy="259045"/>
    <xdr:sp macro="" textlink="">
      <xdr:nvSpPr>
        <xdr:cNvPr id="86" name="n_3aveValue【図書館】&#10;有形固定資産減価償却率">
          <a:extLst>
            <a:ext uri="{FF2B5EF4-FFF2-40B4-BE49-F238E27FC236}">
              <a16:creationId xmlns:a16="http://schemas.microsoft.com/office/drawing/2014/main" id="{EFF5843B-D053-4839-9A84-49E4AACF45E3}"/>
            </a:ext>
          </a:extLst>
        </xdr:cNvPr>
        <xdr:cNvSpPr txBox="1"/>
      </xdr:nvSpPr>
      <xdr:spPr>
        <a:xfrm>
          <a:off x="1816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47914</xdr:rowOff>
    </xdr:from>
    <xdr:ext cx="405111" cy="259045"/>
    <xdr:sp macro="" textlink="">
      <xdr:nvSpPr>
        <xdr:cNvPr id="87" name="n_4aveValue【図書館】&#10;有形固定資産減価償却率">
          <a:extLst>
            <a:ext uri="{FF2B5EF4-FFF2-40B4-BE49-F238E27FC236}">
              <a16:creationId xmlns:a16="http://schemas.microsoft.com/office/drawing/2014/main" id="{79492189-68D4-4A1B-B066-8C1362416D1D}"/>
            </a:ext>
          </a:extLst>
        </xdr:cNvPr>
        <xdr:cNvSpPr txBox="1"/>
      </xdr:nvSpPr>
      <xdr:spPr>
        <a:xfrm>
          <a:off x="927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156590</xdr:rowOff>
    </xdr:from>
    <xdr:ext cx="405111" cy="259045"/>
    <xdr:sp macro="" textlink="">
      <xdr:nvSpPr>
        <xdr:cNvPr id="88" name="n_1mainValue【図書館】&#10;有形固定資産減価償却率">
          <a:extLst>
            <a:ext uri="{FF2B5EF4-FFF2-40B4-BE49-F238E27FC236}">
              <a16:creationId xmlns:a16="http://schemas.microsoft.com/office/drawing/2014/main" id="{E33E4028-1484-48EF-8660-5A0B0C345FC6}"/>
            </a:ext>
          </a:extLst>
        </xdr:cNvPr>
        <xdr:cNvSpPr txBox="1"/>
      </xdr:nvSpPr>
      <xdr:spPr>
        <a:xfrm>
          <a:off x="35820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7D861C25-C138-4832-AF1A-9C3EE6C67C98}"/>
            </a:ext>
          </a:extLst>
        </xdr:cNvPr>
        <xdr:cNvSpPr txBox="1"/>
      </xdr:nvSpPr>
      <xdr:spPr>
        <a:xfrm>
          <a:off x="2705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90" name="n_3mainValue【図書館】&#10;有形固定資産減価償却率">
          <a:extLst>
            <a:ext uri="{FF2B5EF4-FFF2-40B4-BE49-F238E27FC236}">
              <a16:creationId xmlns:a16="http://schemas.microsoft.com/office/drawing/2014/main" id="{03D376CC-A15E-478B-9B99-1988A536DA46}"/>
            </a:ext>
          </a:extLst>
        </xdr:cNvPr>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55C62685-2DA3-4C9E-8BD4-9D5A590035C4}"/>
            </a:ext>
          </a:extLst>
        </xdr:cNvPr>
        <xdr:cNvSpPr txBox="1"/>
      </xdr:nvSpPr>
      <xdr:spPr>
        <a:xfrm>
          <a:off x="927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EBC330-C52E-4F74-8F61-2B66F8AA13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5F87CC8-38AC-49F8-8DA0-E99A934AC6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0C297B3-4777-4449-BF34-790D1A4701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FAF1C11-47A0-4AA1-8521-AFF9FF7120A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146A1B2-8BE7-45EB-AE41-5666F846648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7415CEC-6A7C-4C75-9E56-C3F937D808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A36BD5E-9411-4E66-855A-53E27B9A57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3B514F5-691E-479E-9FF9-0B615970E3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75C3335-49AC-4130-8E34-70E1BB7C8FB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1023DA3-7AEA-4726-8FB6-EAA831548E9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841A50D-6794-40C0-ADEF-84B2FF7A54A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2E0DE70-58BE-4565-A7D8-A337143ACA4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86462E1-7226-4936-95A2-ACE5A1C6B03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07E70B6-30F0-4557-9833-26A18B72AD3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610ABDD-4455-4B2A-B894-C3DB3C63414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87D1E6D-DA90-4F17-9FBB-ECBD41F425E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33E14D2-E404-4533-9BF4-9F7E66B2E2F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11BF3C2-9A2C-42B1-81C7-2CA53A326CB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F68AB4D-7205-490E-B006-E8F113A56B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9BC1ED7-1DFE-46AB-ACBF-CC9D81A10E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D5D1F4F-6E0A-4118-9EEC-980C9885F4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C6261DC3-CC14-4207-84B3-70F4D6479A33}"/>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E213BAB5-49DB-46C6-AE72-92343BDE291B}"/>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22100054-4E68-4895-AAA9-276B14012AA5}"/>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1929FD38-992A-4B61-B5E4-9ED2965251BF}"/>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2F9238C6-7FF8-493E-8156-7E6D2B4F361B}"/>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DE5B6A47-AF49-49B4-92D4-8DBCDC38E6F7}"/>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E4D0E9E6-1656-47E0-8728-7E7A90B48386}"/>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F02EC643-8906-4ABF-927C-EEABD332C183}"/>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6A091219-9271-40AA-8F60-554BDF278C66}"/>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963491E3-CD25-4C2D-BAED-36B262318802}"/>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6FF8D4D6-C57C-4506-9E17-0016FB756926}"/>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208DC93-5162-4DD2-8F7E-28C3C1665F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874392-777B-4694-8B59-714F7DF3D8A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457F4E-C256-403D-A9EC-D6E3F4AA72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F860A6-3BCD-40DD-BE9D-493F920AB5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4327F8-BEA0-4C9E-A742-68E0E3ACD6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89408</xdr:rowOff>
    </xdr:from>
    <xdr:to>
      <xdr:col>55</xdr:col>
      <xdr:colOff>50800</xdr:colOff>
      <xdr:row>39</xdr:row>
      <xdr:rowOff>19558</xdr:rowOff>
    </xdr:to>
    <xdr:sp macro="" textlink="">
      <xdr:nvSpPr>
        <xdr:cNvPr id="129" name="楕円 128">
          <a:extLst>
            <a:ext uri="{FF2B5EF4-FFF2-40B4-BE49-F238E27FC236}">
              <a16:creationId xmlns:a16="http://schemas.microsoft.com/office/drawing/2014/main" id="{D886E99D-4690-48F1-B78A-7E4297E6C295}"/>
            </a:ext>
          </a:extLst>
        </xdr:cNvPr>
        <xdr:cNvSpPr/>
      </xdr:nvSpPr>
      <xdr:spPr>
        <a:xfrm>
          <a:off x="10426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112285</xdr:rowOff>
    </xdr:from>
    <xdr:ext cx="469744" cy="259045"/>
    <xdr:sp macro="" textlink="">
      <xdr:nvSpPr>
        <xdr:cNvPr id="130" name="【図書館】&#10;一人当たり面積該当値テキスト">
          <a:extLst>
            <a:ext uri="{FF2B5EF4-FFF2-40B4-BE49-F238E27FC236}">
              <a16:creationId xmlns:a16="http://schemas.microsoft.com/office/drawing/2014/main" id="{14FB8636-24EF-467A-A08C-6918F2CB01C3}"/>
            </a:ext>
          </a:extLst>
        </xdr:cNvPr>
        <xdr:cNvSpPr txBox="1"/>
      </xdr:nvSpPr>
      <xdr:spPr>
        <a:xfrm>
          <a:off x="10515600"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98552</xdr:rowOff>
    </xdr:from>
    <xdr:to>
      <xdr:col>50</xdr:col>
      <xdr:colOff>165100</xdr:colOff>
      <xdr:row>39</xdr:row>
      <xdr:rowOff>28702</xdr:rowOff>
    </xdr:to>
    <xdr:sp macro="" textlink="">
      <xdr:nvSpPr>
        <xdr:cNvPr id="131" name="楕円 130">
          <a:extLst>
            <a:ext uri="{FF2B5EF4-FFF2-40B4-BE49-F238E27FC236}">
              <a16:creationId xmlns:a16="http://schemas.microsoft.com/office/drawing/2014/main" id="{DB75B5E3-4103-4B8B-A51C-8F4D47EEFDA1}"/>
            </a:ext>
          </a:extLst>
        </xdr:cNvPr>
        <xdr:cNvSpPr/>
      </xdr:nvSpPr>
      <xdr:spPr>
        <a:xfrm>
          <a:off x="958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140208</xdr:rowOff>
    </xdr:from>
    <xdr:to>
      <xdr:col>55</xdr:col>
      <xdr:colOff>0</xdr:colOff>
      <xdr:row>38</xdr:row>
      <xdr:rowOff>149352</xdr:rowOff>
    </xdr:to>
    <xdr:cxnSp macro="">
      <xdr:nvCxnSpPr>
        <xdr:cNvPr id="132" name="直線コネクタ 131">
          <a:extLst>
            <a:ext uri="{FF2B5EF4-FFF2-40B4-BE49-F238E27FC236}">
              <a16:creationId xmlns:a16="http://schemas.microsoft.com/office/drawing/2014/main" id="{13A4EFF4-54AB-47DE-85CD-FD01788FD0EE}"/>
            </a:ext>
          </a:extLst>
        </xdr:cNvPr>
        <xdr:cNvCxnSpPr/>
      </xdr:nvCxnSpPr>
      <xdr:spPr>
        <a:xfrm flipV="1">
          <a:off x="9639300" y="6655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33" name="楕円 132">
          <a:extLst>
            <a:ext uri="{FF2B5EF4-FFF2-40B4-BE49-F238E27FC236}">
              <a16:creationId xmlns:a16="http://schemas.microsoft.com/office/drawing/2014/main" id="{8C9CE831-EAF8-4B1B-9E66-8246DE2C512A}"/>
            </a:ext>
          </a:extLst>
        </xdr:cNvPr>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149352</xdr:rowOff>
    </xdr:from>
    <xdr:to>
      <xdr:col>50</xdr:col>
      <xdr:colOff>114300</xdr:colOff>
      <xdr:row>38</xdr:row>
      <xdr:rowOff>158496</xdr:rowOff>
    </xdr:to>
    <xdr:cxnSp macro="">
      <xdr:nvCxnSpPr>
        <xdr:cNvPr id="134" name="直線コネクタ 133">
          <a:extLst>
            <a:ext uri="{FF2B5EF4-FFF2-40B4-BE49-F238E27FC236}">
              <a16:creationId xmlns:a16="http://schemas.microsoft.com/office/drawing/2014/main" id="{D198F5BF-533E-49D9-9345-2FC26C73D3DD}"/>
            </a:ext>
          </a:extLst>
        </xdr:cNvPr>
        <xdr:cNvCxnSpPr/>
      </xdr:nvCxnSpPr>
      <xdr:spPr>
        <a:xfrm flipV="1">
          <a:off x="8750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5" name="楕円 134">
          <a:extLst>
            <a:ext uri="{FF2B5EF4-FFF2-40B4-BE49-F238E27FC236}">
              <a16:creationId xmlns:a16="http://schemas.microsoft.com/office/drawing/2014/main" id="{B66A6A72-0B3A-4C1F-9DFE-72B35B209E32}"/>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167640</xdr:rowOff>
    </xdr:to>
    <xdr:cxnSp macro="">
      <xdr:nvCxnSpPr>
        <xdr:cNvPr id="136" name="直線コネクタ 135">
          <a:extLst>
            <a:ext uri="{FF2B5EF4-FFF2-40B4-BE49-F238E27FC236}">
              <a16:creationId xmlns:a16="http://schemas.microsoft.com/office/drawing/2014/main" id="{DA3C77C3-C6EC-4408-A36E-F3305F50F080}"/>
            </a:ext>
          </a:extLst>
        </xdr:cNvPr>
        <xdr:cNvCxnSpPr/>
      </xdr:nvCxnSpPr>
      <xdr:spPr>
        <a:xfrm flipV="1">
          <a:off x="7861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37" name="楕円 136">
          <a:extLst>
            <a:ext uri="{FF2B5EF4-FFF2-40B4-BE49-F238E27FC236}">
              <a16:creationId xmlns:a16="http://schemas.microsoft.com/office/drawing/2014/main" id="{D2F52B88-8CAA-47B5-97E2-9283324740A5}"/>
            </a:ext>
          </a:extLst>
        </xdr:cNvPr>
        <xdr:cNvSpPr/>
      </xdr:nvSpPr>
      <xdr:spPr>
        <a:xfrm>
          <a:off x="6921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39</xdr:row>
      <xdr:rowOff>762</xdr:rowOff>
    </xdr:to>
    <xdr:cxnSp macro="">
      <xdr:nvCxnSpPr>
        <xdr:cNvPr id="138" name="直線コネクタ 137">
          <a:extLst>
            <a:ext uri="{FF2B5EF4-FFF2-40B4-BE49-F238E27FC236}">
              <a16:creationId xmlns:a16="http://schemas.microsoft.com/office/drawing/2014/main" id="{B73B4081-5702-4558-8CED-6A516B74CB88}"/>
            </a:ext>
          </a:extLst>
        </xdr:cNvPr>
        <xdr:cNvCxnSpPr/>
      </xdr:nvCxnSpPr>
      <xdr:spPr>
        <a:xfrm flipV="1">
          <a:off x="6972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C2B716C1-E267-429A-8787-E372AD43B187}"/>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70BF8E2B-1764-499A-8EC9-A8A1073010B6}"/>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134383</xdr:rowOff>
    </xdr:from>
    <xdr:ext cx="469744" cy="259045"/>
    <xdr:sp macro="" textlink="">
      <xdr:nvSpPr>
        <xdr:cNvPr id="141" name="n_3aveValue【図書館】&#10;一人当たり面積">
          <a:extLst>
            <a:ext uri="{FF2B5EF4-FFF2-40B4-BE49-F238E27FC236}">
              <a16:creationId xmlns:a16="http://schemas.microsoft.com/office/drawing/2014/main" id="{5A49C0E1-6007-4673-BD03-BEA3309C4E69}"/>
            </a:ext>
          </a:extLst>
        </xdr:cNvPr>
        <xdr:cNvSpPr txBox="1"/>
      </xdr:nvSpPr>
      <xdr:spPr>
        <a:xfrm>
          <a:off x="7626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id="{C5D1D94A-A492-414C-B1EC-AB2F4A1385D2}"/>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45229</xdr:rowOff>
    </xdr:from>
    <xdr:ext cx="469744" cy="259045"/>
    <xdr:sp macro="" textlink="">
      <xdr:nvSpPr>
        <xdr:cNvPr id="143" name="n_1mainValue【図書館】&#10;一人当たり面積">
          <a:extLst>
            <a:ext uri="{FF2B5EF4-FFF2-40B4-BE49-F238E27FC236}">
              <a16:creationId xmlns:a16="http://schemas.microsoft.com/office/drawing/2014/main" id="{2E7E05C6-E0B0-4734-8068-488A495FE56D}"/>
            </a:ext>
          </a:extLst>
        </xdr:cNvPr>
        <xdr:cNvSpPr txBox="1"/>
      </xdr:nvSpPr>
      <xdr:spPr>
        <a:xfrm>
          <a:off x="93917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54373</xdr:rowOff>
    </xdr:from>
    <xdr:ext cx="469744" cy="259045"/>
    <xdr:sp macro="" textlink="">
      <xdr:nvSpPr>
        <xdr:cNvPr id="144" name="n_2mainValue【図書館】&#10;一人当たり面積">
          <a:extLst>
            <a:ext uri="{FF2B5EF4-FFF2-40B4-BE49-F238E27FC236}">
              <a16:creationId xmlns:a16="http://schemas.microsoft.com/office/drawing/2014/main" id="{B01EB918-C76E-45EB-B9DB-9A52F9E7A68D}"/>
            </a:ext>
          </a:extLst>
        </xdr:cNvPr>
        <xdr:cNvSpPr txBox="1"/>
      </xdr:nvSpPr>
      <xdr:spPr>
        <a:xfrm>
          <a:off x="8515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5" name="n_3mainValue【図書館】&#10;一人当たり面積">
          <a:extLst>
            <a:ext uri="{FF2B5EF4-FFF2-40B4-BE49-F238E27FC236}">
              <a16:creationId xmlns:a16="http://schemas.microsoft.com/office/drawing/2014/main" id="{82D9B6E4-BFF7-487A-AC1E-F0EB4385267A}"/>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42689</xdr:rowOff>
    </xdr:from>
    <xdr:ext cx="469744" cy="259045"/>
    <xdr:sp macro="" textlink="">
      <xdr:nvSpPr>
        <xdr:cNvPr id="146" name="n_4mainValue【図書館】&#10;一人当たり面積">
          <a:extLst>
            <a:ext uri="{FF2B5EF4-FFF2-40B4-BE49-F238E27FC236}">
              <a16:creationId xmlns:a16="http://schemas.microsoft.com/office/drawing/2014/main" id="{AF763FD9-DA08-40A4-94C0-2208B1DD4921}"/>
            </a:ext>
          </a:extLst>
        </xdr:cNvPr>
        <xdr:cNvSpPr txBox="1"/>
      </xdr:nvSpPr>
      <xdr:spPr>
        <a:xfrm>
          <a:off x="6737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92FF311-EEF2-42F9-A2BF-7964C52264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6BBA4E5-0189-4359-9C6F-7C86CD99171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2BC25F9-1F2C-45B0-83C1-43DDF5389C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EBA9B0B-1487-4726-986A-0636CE1DEE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D38ABE8-A83B-490A-9969-DB2C342C33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5E131F4-4688-4F3E-869F-5D4396E525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2FF94EB-EF88-4F2E-ABB5-1B178559F9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1B61696-3414-4C8B-8FC2-C92B702E1A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1746553-1F90-4A99-BED4-0ACFF0CB2AB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9622E19-F6C7-4894-9964-1C284B54163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3046242-8422-4518-BE72-9B456AB011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993B1A4-BA8C-42DF-A225-6223B0E8DD8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876709E-8BD1-47E1-AAD7-ADA5B279553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0BE96E7-A1E9-4C37-BAB6-02CD6A14C49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C9E634E-F6AC-420F-9EE2-240CC2C779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170EF78-1158-43A9-8D13-4F370D3100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7A52E01-6383-43A4-BA93-9F1AE5602E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FD0AC76-4B55-4E3E-86C8-D760A69695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760E916-C051-45FC-97A4-A264CCB35BE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53D7D5C-5598-47B5-89B7-56073CC8DD9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1275348-86DF-45ED-A93E-4C50E483EC6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659CC1E-360D-4297-986F-A801B13624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FF3535C-1171-42F6-95E1-E489D77225A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6D499A3-7E4D-4682-9EC7-E4F5911B7A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9D2C7769-B786-4682-830C-4619AEC73904}"/>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E28F1994-6E72-4908-BA65-35725263410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152FCA4-DF4D-4F7B-B083-1BCA2400D11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83A4B5F-1B8B-4F52-9864-C06C66DFF48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7EBE08F3-197A-4F3F-BFA7-A5C8244F5FE1}"/>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119B3D4-06EC-495C-8CC2-2614B1D8C3E6}"/>
            </a:ext>
          </a:extLst>
        </xdr:cNvPr>
        <xdr:cNvSpPr txBox="1"/>
      </xdr:nvSpPr>
      <xdr:spPr>
        <a:xfrm>
          <a:off x="4673600" y="1031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3CFA303D-4392-4D8A-9003-138D96778662}"/>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7196FB12-9A3A-43E6-A32A-330906A44F19}"/>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ED094FC3-3B0A-424C-946F-DE7CBD789E5E}"/>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3275E075-314C-4BF6-95BC-6E45307A88C6}"/>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207EB587-CF6E-4CC3-BB49-02DEFFB86B78}"/>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79884FC-87D0-4297-83F7-C42C9B3F7E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7F298BE-34BA-4662-9516-F279639525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5B867B-4680-4D11-9459-C11FC10BE9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03D581-9267-44E9-AF43-879DEA12B5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8D81F6A-F117-46E1-A357-0CE221C174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147320</xdr:rowOff>
    </xdr:from>
    <xdr:to>
      <xdr:col>24</xdr:col>
      <xdr:colOff>114300</xdr:colOff>
      <xdr:row>64</xdr:row>
      <xdr:rowOff>77470</xdr:rowOff>
    </xdr:to>
    <xdr:sp macro="" textlink="">
      <xdr:nvSpPr>
        <xdr:cNvPr id="187" name="楕円 186">
          <a:extLst>
            <a:ext uri="{FF2B5EF4-FFF2-40B4-BE49-F238E27FC236}">
              <a16:creationId xmlns:a16="http://schemas.microsoft.com/office/drawing/2014/main" id="{A06A4320-0A47-4240-A4B3-AD1D52EBC9B8}"/>
            </a:ext>
          </a:extLst>
        </xdr:cNvPr>
        <xdr:cNvSpPr/>
      </xdr:nvSpPr>
      <xdr:spPr>
        <a:xfrm>
          <a:off x="4584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62247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135370E-A5B9-416A-9B04-365B7FCD7A1C}"/>
            </a:ext>
          </a:extLst>
        </xdr:cNvPr>
        <xdr:cNvSpPr txBox="1"/>
      </xdr:nvSpPr>
      <xdr:spPr>
        <a:xfrm>
          <a:off x="4673600" y="1086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126365</xdr:rowOff>
    </xdr:from>
    <xdr:to>
      <xdr:col>20</xdr:col>
      <xdr:colOff>38100</xdr:colOff>
      <xdr:row>64</xdr:row>
      <xdr:rowOff>56515</xdr:rowOff>
    </xdr:to>
    <xdr:sp macro="" textlink="">
      <xdr:nvSpPr>
        <xdr:cNvPr id="189" name="楕円 188">
          <a:extLst>
            <a:ext uri="{FF2B5EF4-FFF2-40B4-BE49-F238E27FC236}">
              <a16:creationId xmlns:a16="http://schemas.microsoft.com/office/drawing/2014/main" id="{F8C5420A-0B29-4511-8A10-70701033AD1D}"/>
            </a:ext>
          </a:extLst>
        </xdr:cNvPr>
        <xdr:cNvSpPr/>
      </xdr:nvSpPr>
      <xdr:spPr>
        <a:xfrm>
          <a:off x="3746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xdr:rowOff>
    </xdr:from>
    <xdr:to>
      <xdr:col>24</xdr:col>
      <xdr:colOff>63500</xdr:colOff>
      <xdr:row>64</xdr:row>
      <xdr:rowOff>26670</xdr:rowOff>
    </xdr:to>
    <xdr:cxnSp macro="">
      <xdr:nvCxnSpPr>
        <xdr:cNvPr id="190" name="直線コネクタ 189">
          <a:extLst>
            <a:ext uri="{FF2B5EF4-FFF2-40B4-BE49-F238E27FC236}">
              <a16:creationId xmlns:a16="http://schemas.microsoft.com/office/drawing/2014/main" id="{15141F98-8E53-46E9-B2F5-4B49C2745086}"/>
            </a:ext>
          </a:extLst>
        </xdr:cNvPr>
        <xdr:cNvCxnSpPr/>
      </xdr:nvCxnSpPr>
      <xdr:spPr>
        <a:xfrm>
          <a:off x="3797300" y="109785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1" name="楕円 190">
          <a:extLst>
            <a:ext uri="{FF2B5EF4-FFF2-40B4-BE49-F238E27FC236}">
              <a16:creationId xmlns:a16="http://schemas.microsoft.com/office/drawing/2014/main" id="{768F9483-D5BF-49CC-B779-9A8542AF6D69}"/>
            </a:ext>
          </a:extLst>
        </xdr:cNvPr>
        <xdr:cNvSpPr/>
      </xdr:nvSpPr>
      <xdr:spPr>
        <a:xfrm>
          <a:off x="2857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64</xdr:row>
      <xdr:rowOff>5715</xdr:rowOff>
    </xdr:to>
    <xdr:cxnSp macro="">
      <xdr:nvCxnSpPr>
        <xdr:cNvPr id="192" name="直線コネクタ 191">
          <a:extLst>
            <a:ext uri="{FF2B5EF4-FFF2-40B4-BE49-F238E27FC236}">
              <a16:creationId xmlns:a16="http://schemas.microsoft.com/office/drawing/2014/main" id="{69AB6BDA-E1BF-4632-8231-9D38ED47B65A}"/>
            </a:ext>
          </a:extLst>
        </xdr:cNvPr>
        <xdr:cNvCxnSpPr/>
      </xdr:nvCxnSpPr>
      <xdr:spPr>
        <a:xfrm>
          <a:off x="2908300" y="109499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55880</xdr:rowOff>
    </xdr:from>
    <xdr:to>
      <xdr:col>10</xdr:col>
      <xdr:colOff>165100</xdr:colOff>
      <xdr:row>63</xdr:row>
      <xdr:rowOff>157480</xdr:rowOff>
    </xdr:to>
    <xdr:sp macro="" textlink="">
      <xdr:nvSpPr>
        <xdr:cNvPr id="193" name="楕円 192">
          <a:extLst>
            <a:ext uri="{FF2B5EF4-FFF2-40B4-BE49-F238E27FC236}">
              <a16:creationId xmlns:a16="http://schemas.microsoft.com/office/drawing/2014/main" id="{C2C4A5F1-DB88-4786-890F-B1B90532065E}"/>
            </a:ext>
          </a:extLst>
        </xdr:cNvPr>
        <xdr:cNvSpPr/>
      </xdr:nvSpPr>
      <xdr:spPr>
        <a:xfrm>
          <a:off x="1968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106680</xdr:rowOff>
    </xdr:from>
    <xdr:to>
      <xdr:col>15</xdr:col>
      <xdr:colOff>50800</xdr:colOff>
      <xdr:row>63</xdr:row>
      <xdr:rowOff>148590</xdr:rowOff>
    </xdr:to>
    <xdr:cxnSp macro="">
      <xdr:nvCxnSpPr>
        <xdr:cNvPr id="194" name="直線コネクタ 193">
          <a:extLst>
            <a:ext uri="{FF2B5EF4-FFF2-40B4-BE49-F238E27FC236}">
              <a16:creationId xmlns:a16="http://schemas.microsoft.com/office/drawing/2014/main" id="{575CD082-D49E-478D-9DB2-D28F6C98A115}"/>
            </a:ext>
          </a:extLst>
        </xdr:cNvPr>
        <xdr:cNvCxnSpPr/>
      </xdr:nvCxnSpPr>
      <xdr:spPr>
        <a:xfrm>
          <a:off x="2019300" y="10908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15875</xdr:rowOff>
    </xdr:from>
    <xdr:to>
      <xdr:col>6</xdr:col>
      <xdr:colOff>38100</xdr:colOff>
      <xdr:row>63</xdr:row>
      <xdr:rowOff>117475</xdr:rowOff>
    </xdr:to>
    <xdr:sp macro="" textlink="">
      <xdr:nvSpPr>
        <xdr:cNvPr id="195" name="楕円 194">
          <a:extLst>
            <a:ext uri="{FF2B5EF4-FFF2-40B4-BE49-F238E27FC236}">
              <a16:creationId xmlns:a16="http://schemas.microsoft.com/office/drawing/2014/main" id="{68353579-6473-401B-B312-F447185AD79A}"/>
            </a:ext>
          </a:extLst>
        </xdr:cNvPr>
        <xdr:cNvSpPr/>
      </xdr:nvSpPr>
      <xdr:spPr>
        <a:xfrm>
          <a:off x="1079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66675</xdr:rowOff>
    </xdr:from>
    <xdr:to>
      <xdr:col>10</xdr:col>
      <xdr:colOff>114300</xdr:colOff>
      <xdr:row>63</xdr:row>
      <xdr:rowOff>106680</xdr:rowOff>
    </xdr:to>
    <xdr:cxnSp macro="">
      <xdr:nvCxnSpPr>
        <xdr:cNvPr id="196" name="直線コネクタ 195">
          <a:extLst>
            <a:ext uri="{FF2B5EF4-FFF2-40B4-BE49-F238E27FC236}">
              <a16:creationId xmlns:a16="http://schemas.microsoft.com/office/drawing/2014/main" id="{9007EA6F-F0C6-497E-856D-D98D7D473C91}"/>
            </a:ext>
          </a:extLst>
        </xdr:cNvPr>
        <xdr:cNvCxnSpPr/>
      </xdr:nvCxnSpPr>
      <xdr:spPr>
        <a:xfrm>
          <a:off x="1130300" y="10868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a:extLst>
            <a:ext uri="{FF2B5EF4-FFF2-40B4-BE49-F238E27FC236}">
              <a16:creationId xmlns:a16="http://schemas.microsoft.com/office/drawing/2014/main" id="{C0A54926-2990-495F-AA3D-3E1BE0D5E60C}"/>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a:extLst>
            <a:ext uri="{FF2B5EF4-FFF2-40B4-BE49-F238E27FC236}">
              <a16:creationId xmlns:a16="http://schemas.microsoft.com/office/drawing/2014/main" id="{C3E69853-589C-4FFA-A9DC-11C8456EB0FC}"/>
            </a:ext>
          </a:extLst>
        </xdr:cNvPr>
        <xdr:cNvSpPr txBox="1"/>
      </xdr:nvSpPr>
      <xdr:spPr>
        <a:xfrm>
          <a:off x="2705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99" name="n_3aveValue【体育館・プール】&#10;有形固定資産減価償却率">
          <a:extLst>
            <a:ext uri="{FF2B5EF4-FFF2-40B4-BE49-F238E27FC236}">
              <a16:creationId xmlns:a16="http://schemas.microsoft.com/office/drawing/2014/main" id="{04E8ADB2-E7D0-4E0F-8AAC-275994149240}"/>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a:extLst>
            <a:ext uri="{FF2B5EF4-FFF2-40B4-BE49-F238E27FC236}">
              <a16:creationId xmlns:a16="http://schemas.microsoft.com/office/drawing/2014/main" id="{3E910EAF-F046-40AA-AE75-0508B8FFF502}"/>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47642</xdr:rowOff>
    </xdr:from>
    <xdr:ext cx="405111" cy="259045"/>
    <xdr:sp macro="" textlink="">
      <xdr:nvSpPr>
        <xdr:cNvPr id="201" name="n_1mainValue【体育館・プール】&#10;有形固定資産減価償却率">
          <a:extLst>
            <a:ext uri="{FF2B5EF4-FFF2-40B4-BE49-F238E27FC236}">
              <a16:creationId xmlns:a16="http://schemas.microsoft.com/office/drawing/2014/main" id="{BCD55381-DA6B-47E1-A3E4-0AE1F4DDE8A9}"/>
            </a:ext>
          </a:extLst>
        </xdr:cNvPr>
        <xdr:cNvSpPr txBox="1"/>
      </xdr:nvSpPr>
      <xdr:spPr>
        <a:xfrm>
          <a:off x="35820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2" name="n_2mainValue【体育館・プール】&#10;有形固定資産減価償却率">
          <a:extLst>
            <a:ext uri="{FF2B5EF4-FFF2-40B4-BE49-F238E27FC236}">
              <a16:creationId xmlns:a16="http://schemas.microsoft.com/office/drawing/2014/main" id="{5099F42C-9A02-45EC-92C6-585F83207D5C}"/>
            </a:ext>
          </a:extLst>
        </xdr:cNvPr>
        <xdr:cNvSpPr txBox="1"/>
      </xdr:nvSpPr>
      <xdr:spPr>
        <a:xfrm>
          <a:off x="2705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148607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DD58BEB0-AC2B-4747-9C12-98B3CDBCD929}"/>
            </a:ext>
          </a:extLst>
        </xdr:cNvPr>
        <xdr:cNvSpPr txBox="1"/>
      </xdr:nvSpPr>
      <xdr:spPr>
        <a:xfrm>
          <a:off x="1816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B5E3735A-D002-4489-A3B2-5090D412EE30}"/>
            </a:ext>
          </a:extLst>
        </xdr:cNvPr>
        <xdr:cNvSpPr txBox="1"/>
      </xdr:nvSpPr>
      <xdr:spPr>
        <a:xfrm>
          <a:off x="927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5862B7E-3EB7-4C09-AA14-FE5F76F73B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42DA118-D63F-446E-ACDE-802CAA7A21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969A0C1-75A2-445D-A139-FC61CAE0FB1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1C36D2E-BA0A-44CC-9ECE-539FA8891CF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24F254C-8024-4A96-AD96-CF9909622C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47497B7-D787-4CEF-9FCF-CF428133E1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38FE7DC-BB8F-407B-A66C-31A6F20D16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FE1898-416C-4868-B56D-C91B1944FF2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1FE60BC-CAB3-4C43-87A2-2A2B33DB79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967FE76-1CC7-4E02-918B-A751DA13E8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4519D54-62DB-4C90-883B-277A75BF96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CBADD2F-1B54-4227-BE2B-E0C25BE560F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6BBE2E5-8F4E-4AFA-BDD6-104F9D8478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648EFE0-F3AF-4971-9B80-A3A9439872D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5A1FC3D-9E11-433A-BBC3-742473E1F5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925FB38-1AFF-4444-91F5-09BDDFAED02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ADC4FCF-71F9-4A95-B11C-E7CCDE9B02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0FAC19A-75E6-4BAD-BE86-26B6BFF5A9F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386AA55-ABB6-471B-9133-AE7AE8CDAEF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6B9F3B3-C1A2-48B2-A47E-9838B5E28F1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ECBD361-3A16-4A7B-8BAD-A4CCD4D461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1712684-71F1-4CE0-A3CA-6EE632204FB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3BE5031-F089-48A6-AF80-89166303BF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43971763-46E6-4ED8-9DA0-DCC9FE27168D}"/>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B37EA1B6-3FBC-4FF3-ACF1-CA0FB17F9FAC}"/>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23823B8D-BE7B-4112-A890-A9438D234FF4}"/>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D13EE203-243C-4D3F-BD76-68151360CD8B}"/>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F95824BB-38AD-4A95-9057-1CA54C8EE99D}"/>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678704F1-B3D4-4C72-8BE9-3D5901619E24}"/>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E6C10D12-7BEB-4363-B20A-5175368B4D25}"/>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973C57AD-3895-4BDB-8891-32DF6A3C2391}"/>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233F6514-DF90-4F03-8032-E53D14A79DA0}"/>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10D83688-D600-4AAB-A5A4-90087DB8D878}"/>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AA31809B-D544-4071-A3BE-24A59AECE69D}"/>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80C66B-DBC2-4923-B1CA-BB8BD5467E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09A02A7-48F7-4030-BCA5-9843D725573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8B4AE8-4A6F-47F0-BCE1-D73D1CFE96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95E9B1-DD92-4C83-B03D-5BB34C3677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D9CD7D-3EC8-4BCA-A01D-385C6C2111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58166</xdr:rowOff>
    </xdr:from>
    <xdr:to>
      <xdr:col>55</xdr:col>
      <xdr:colOff>50800</xdr:colOff>
      <xdr:row>62</xdr:row>
      <xdr:rowOff>159766</xdr:rowOff>
    </xdr:to>
    <xdr:sp macro="" textlink="">
      <xdr:nvSpPr>
        <xdr:cNvPr id="244" name="楕円 243">
          <a:extLst>
            <a:ext uri="{FF2B5EF4-FFF2-40B4-BE49-F238E27FC236}">
              <a16:creationId xmlns:a16="http://schemas.microsoft.com/office/drawing/2014/main" id="{9D9B55A1-01F3-4E47-B1D5-48215A2BFA47}"/>
            </a:ext>
          </a:extLst>
        </xdr:cNvPr>
        <xdr:cNvSpPr/>
      </xdr:nvSpPr>
      <xdr:spPr>
        <a:xfrm>
          <a:off x="104267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81043</xdr:rowOff>
    </xdr:from>
    <xdr:ext cx="469744" cy="259045"/>
    <xdr:sp macro="" textlink="">
      <xdr:nvSpPr>
        <xdr:cNvPr id="245" name="【体育館・プール】&#10;一人当たり面積該当値テキスト">
          <a:extLst>
            <a:ext uri="{FF2B5EF4-FFF2-40B4-BE49-F238E27FC236}">
              <a16:creationId xmlns:a16="http://schemas.microsoft.com/office/drawing/2014/main" id="{35D40BB8-291C-4236-8CFA-AF68D8EC13A9}"/>
            </a:ext>
          </a:extLst>
        </xdr:cNvPr>
        <xdr:cNvSpPr txBox="1"/>
      </xdr:nvSpPr>
      <xdr:spPr>
        <a:xfrm>
          <a:off x="10515600"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62738</xdr:rowOff>
    </xdr:from>
    <xdr:to>
      <xdr:col>50</xdr:col>
      <xdr:colOff>165100</xdr:colOff>
      <xdr:row>62</xdr:row>
      <xdr:rowOff>164338</xdr:rowOff>
    </xdr:to>
    <xdr:sp macro="" textlink="">
      <xdr:nvSpPr>
        <xdr:cNvPr id="246" name="楕円 245">
          <a:extLst>
            <a:ext uri="{FF2B5EF4-FFF2-40B4-BE49-F238E27FC236}">
              <a16:creationId xmlns:a16="http://schemas.microsoft.com/office/drawing/2014/main" id="{7BDD39E2-7088-415E-9B25-831EA786A5A7}"/>
            </a:ext>
          </a:extLst>
        </xdr:cNvPr>
        <xdr:cNvSpPr/>
      </xdr:nvSpPr>
      <xdr:spPr>
        <a:xfrm>
          <a:off x="9588500" y="106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108966</xdr:rowOff>
    </xdr:from>
    <xdr:to>
      <xdr:col>55</xdr:col>
      <xdr:colOff>0</xdr:colOff>
      <xdr:row>62</xdr:row>
      <xdr:rowOff>113538</xdr:rowOff>
    </xdr:to>
    <xdr:cxnSp macro="">
      <xdr:nvCxnSpPr>
        <xdr:cNvPr id="247" name="直線コネクタ 246">
          <a:extLst>
            <a:ext uri="{FF2B5EF4-FFF2-40B4-BE49-F238E27FC236}">
              <a16:creationId xmlns:a16="http://schemas.microsoft.com/office/drawing/2014/main" id="{541665E4-8565-4D89-A22E-C40942EA86B6}"/>
            </a:ext>
          </a:extLst>
        </xdr:cNvPr>
        <xdr:cNvCxnSpPr/>
      </xdr:nvCxnSpPr>
      <xdr:spPr>
        <a:xfrm flipV="1">
          <a:off x="9639300" y="1073886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68834</xdr:rowOff>
    </xdr:from>
    <xdr:to>
      <xdr:col>46</xdr:col>
      <xdr:colOff>38100</xdr:colOff>
      <xdr:row>62</xdr:row>
      <xdr:rowOff>170434</xdr:rowOff>
    </xdr:to>
    <xdr:sp macro="" textlink="">
      <xdr:nvSpPr>
        <xdr:cNvPr id="248" name="楕円 247">
          <a:extLst>
            <a:ext uri="{FF2B5EF4-FFF2-40B4-BE49-F238E27FC236}">
              <a16:creationId xmlns:a16="http://schemas.microsoft.com/office/drawing/2014/main" id="{62350E4E-9F04-44F4-90A6-B07FE9A61834}"/>
            </a:ext>
          </a:extLst>
        </xdr:cNvPr>
        <xdr:cNvSpPr/>
      </xdr:nvSpPr>
      <xdr:spPr>
        <a:xfrm>
          <a:off x="8699500" y="106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113538</xdr:rowOff>
    </xdr:from>
    <xdr:to>
      <xdr:col>50</xdr:col>
      <xdr:colOff>114300</xdr:colOff>
      <xdr:row>62</xdr:row>
      <xdr:rowOff>119634</xdr:rowOff>
    </xdr:to>
    <xdr:cxnSp macro="">
      <xdr:nvCxnSpPr>
        <xdr:cNvPr id="249" name="直線コネクタ 248">
          <a:extLst>
            <a:ext uri="{FF2B5EF4-FFF2-40B4-BE49-F238E27FC236}">
              <a16:creationId xmlns:a16="http://schemas.microsoft.com/office/drawing/2014/main" id="{6027AC95-256D-4179-84F2-B20F2DFC39DB}"/>
            </a:ext>
          </a:extLst>
        </xdr:cNvPr>
        <xdr:cNvCxnSpPr/>
      </xdr:nvCxnSpPr>
      <xdr:spPr>
        <a:xfrm flipV="1">
          <a:off x="8750300" y="1074343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72644</xdr:rowOff>
    </xdr:from>
    <xdr:to>
      <xdr:col>41</xdr:col>
      <xdr:colOff>101600</xdr:colOff>
      <xdr:row>63</xdr:row>
      <xdr:rowOff>2794</xdr:rowOff>
    </xdr:to>
    <xdr:sp macro="" textlink="">
      <xdr:nvSpPr>
        <xdr:cNvPr id="250" name="楕円 249">
          <a:extLst>
            <a:ext uri="{FF2B5EF4-FFF2-40B4-BE49-F238E27FC236}">
              <a16:creationId xmlns:a16="http://schemas.microsoft.com/office/drawing/2014/main" id="{F16B3F07-A100-4304-88FB-74F3103C343C}"/>
            </a:ext>
          </a:extLst>
        </xdr:cNvPr>
        <xdr:cNvSpPr/>
      </xdr:nvSpPr>
      <xdr:spPr>
        <a:xfrm>
          <a:off x="7810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119634</xdr:rowOff>
    </xdr:from>
    <xdr:to>
      <xdr:col>45</xdr:col>
      <xdr:colOff>177800</xdr:colOff>
      <xdr:row>62</xdr:row>
      <xdr:rowOff>123444</xdr:rowOff>
    </xdr:to>
    <xdr:cxnSp macro="">
      <xdr:nvCxnSpPr>
        <xdr:cNvPr id="251" name="直線コネクタ 250">
          <a:extLst>
            <a:ext uri="{FF2B5EF4-FFF2-40B4-BE49-F238E27FC236}">
              <a16:creationId xmlns:a16="http://schemas.microsoft.com/office/drawing/2014/main" id="{28366ECA-6883-4B19-A6CE-28452ECBD3AC}"/>
            </a:ext>
          </a:extLst>
        </xdr:cNvPr>
        <xdr:cNvCxnSpPr/>
      </xdr:nvCxnSpPr>
      <xdr:spPr>
        <a:xfrm flipV="1">
          <a:off x="7861300" y="107495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77216</xdr:rowOff>
    </xdr:from>
    <xdr:to>
      <xdr:col>36</xdr:col>
      <xdr:colOff>165100</xdr:colOff>
      <xdr:row>63</xdr:row>
      <xdr:rowOff>7366</xdr:rowOff>
    </xdr:to>
    <xdr:sp macro="" textlink="">
      <xdr:nvSpPr>
        <xdr:cNvPr id="252" name="楕円 251">
          <a:extLst>
            <a:ext uri="{FF2B5EF4-FFF2-40B4-BE49-F238E27FC236}">
              <a16:creationId xmlns:a16="http://schemas.microsoft.com/office/drawing/2014/main" id="{9CEF3DE9-F58D-4C01-AACC-841F7AC56011}"/>
            </a:ext>
          </a:extLst>
        </xdr:cNvPr>
        <xdr:cNvSpPr/>
      </xdr:nvSpPr>
      <xdr:spPr>
        <a:xfrm>
          <a:off x="6921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123444</xdr:rowOff>
    </xdr:from>
    <xdr:to>
      <xdr:col>41</xdr:col>
      <xdr:colOff>50800</xdr:colOff>
      <xdr:row>62</xdr:row>
      <xdr:rowOff>128016</xdr:rowOff>
    </xdr:to>
    <xdr:cxnSp macro="">
      <xdr:nvCxnSpPr>
        <xdr:cNvPr id="253" name="直線コネクタ 252">
          <a:extLst>
            <a:ext uri="{FF2B5EF4-FFF2-40B4-BE49-F238E27FC236}">
              <a16:creationId xmlns:a16="http://schemas.microsoft.com/office/drawing/2014/main" id="{EE50ACD0-6739-4EB4-B6AE-23C6EF3BDC8C}"/>
            </a:ext>
          </a:extLst>
        </xdr:cNvPr>
        <xdr:cNvCxnSpPr/>
      </xdr:nvCxnSpPr>
      <xdr:spPr>
        <a:xfrm flipV="1">
          <a:off x="6972300" y="1075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35FCC2E2-8395-4956-8A2B-0FA2EC7D5C8C}"/>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255" name="n_2aveValue【体育館・プール】&#10;一人当たり面積">
          <a:extLst>
            <a:ext uri="{FF2B5EF4-FFF2-40B4-BE49-F238E27FC236}">
              <a16:creationId xmlns:a16="http://schemas.microsoft.com/office/drawing/2014/main" id="{67D937C0-C7AA-4211-A087-B670141123CE}"/>
            </a:ext>
          </a:extLst>
        </xdr:cNvPr>
        <xdr:cNvSpPr txBox="1"/>
      </xdr:nvSpPr>
      <xdr:spPr>
        <a:xfrm>
          <a:off x="8515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256" name="n_3aveValue【体育館・プール】&#10;一人当たり面積">
          <a:extLst>
            <a:ext uri="{FF2B5EF4-FFF2-40B4-BE49-F238E27FC236}">
              <a16:creationId xmlns:a16="http://schemas.microsoft.com/office/drawing/2014/main" id="{D0E419A6-5BF9-473A-99CC-9BF369DFCBAA}"/>
            </a:ext>
          </a:extLst>
        </xdr:cNvPr>
        <xdr:cNvSpPr txBox="1"/>
      </xdr:nvSpPr>
      <xdr:spPr>
        <a:xfrm>
          <a:off x="7626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257" name="n_4aveValue【体育館・プール】&#10;一人当たり面積">
          <a:extLst>
            <a:ext uri="{FF2B5EF4-FFF2-40B4-BE49-F238E27FC236}">
              <a16:creationId xmlns:a16="http://schemas.microsoft.com/office/drawing/2014/main" id="{F6E5830C-DD16-4FBC-BBFA-AFEF331EF64F}"/>
            </a:ext>
          </a:extLst>
        </xdr:cNvPr>
        <xdr:cNvSpPr txBox="1"/>
      </xdr:nvSpPr>
      <xdr:spPr>
        <a:xfrm>
          <a:off x="6737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9415</xdr:rowOff>
    </xdr:from>
    <xdr:ext cx="469744" cy="259045"/>
    <xdr:sp macro="" textlink="">
      <xdr:nvSpPr>
        <xdr:cNvPr id="258" name="n_1mainValue【体育館・プール】&#10;一人当たり面積">
          <a:extLst>
            <a:ext uri="{FF2B5EF4-FFF2-40B4-BE49-F238E27FC236}">
              <a16:creationId xmlns:a16="http://schemas.microsoft.com/office/drawing/2014/main" id="{21227CCA-2232-4E63-9864-8E565E9F2E9E}"/>
            </a:ext>
          </a:extLst>
        </xdr:cNvPr>
        <xdr:cNvSpPr txBox="1"/>
      </xdr:nvSpPr>
      <xdr:spPr>
        <a:xfrm>
          <a:off x="9391727" y="104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161561</xdr:rowOff>
    </xdr:from>
    <xdr:ext cx="469744" cy="259045"/>
    <xdr:sp macro="" textlink="">
      <xdr:nvSpPr>
        <xdr:cNvPr id="259" name="n_2mainValue【体育館・プール】&#10;一人当たり面積">
          <a:extLst>
            <a:ext uri="{FF2B5EF4-FFF2-40B4-BE49-F238E27FC236}">
              <a16:creationId xmlns:a16="http://schemas.microsoft.com/office/drawing/2014/main" id="{0451F3ED-DECB-4329-AEE0-1E33CBA8D148}"/>
            </a:ext>
          </a:extLst>
        </xdr:cNvPr>
        <xdr:cNvSpPr txBox="1"/>
      </xdr:nvSpPr>
      <xdr:spPr>
        <a:xfrm>
          <a:off x="8515427" y="107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165371</xdr:rowOff>
    </xdr:from>
    <xdr:ext cx="469744" cy="259045"/>
    <xdr:sp macro="" textlink="">
      <xdr:nvSpPr>
        <xdr:cNvPr id="260" name="n_3mainValue【体育館・プール】&#10;一人当たり面積">
          <a:extLst>
            <a:ext uri="{FF2B5EF4-FFF2-40B4-BE49-F238E27FC236}">
              <a16:creationId xmlns:a16="http://schemas.microsoft.com/office/drawing/2014/main" id="{C750301B-367C-4D1F-93D8-71FB9F2B6155}"/>
            </a:ext>
          </a:extLst>
        </xdr:cNvPr>
        <xdr:cNvSpPr txBox="1"/>
      </xdr:nvSpPr>
      <xdr:spPr>
        <a:xfrm>
          <a:off x="7626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261" name="n_4mainValue【体育館・プール】&#10;一人当たり面積">
          <a:extLst>
            <a:ext uri="{FF2B5EF4-FFF2-40B4-BE49-F238E27FC236}">
              <a16:creationId xmlns:a16="http://schemas.microsoft.com/office/drawing/2014/main" id="{BE1EE1B5-A2AC-405F-BFC1-60607DC2ACBB}"/>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FBEF70A-4A4F-4A9F-B4A3-AB0BEEF1F1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572DF23-BCA0-4B44-9DD5-9426FB229A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EE76D07-883E-4B70-B41A-DD04FE9DF1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1C099F7-180C-4C46-B904-D309BD2ABAE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7F23145-8AB9-43C9-ADDB-5DC0185558B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B8FBEF7-33A9-4438-9EE8-DAF6399B78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18D7870-87DD-43FB-AD4A-C84931F1C7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44F3876-F4E1-4D63-9AAA-8548877E4E6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AC1478CF-3F94-42BF-AFED-AABBA3A968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B0BFC133-5762-4760-8F5E-3AA220F3CF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2D47B0B-5AF6-47E9-9399-6CFB2C6ED3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2BBB600-D8E1-4EC5-AC5A-E0FBDB15A9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A63D6FAA-043E-4035-9D8F-C07FB45815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80D279D8-B003-472B-A246-D24CA22A55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C00E7C8-9A0E-4CCB-9B8F-A59AA8C5CE7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789240A7-E600-4AF1-8831-96C032E7405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777447C-DF76-4168-A834-397C60EDB0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EA85023B-FDAE-4AD2-96EC-18BB0A5321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9632612A-74B6-4D7E-958E-61475A1775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FB99662-A448-4B21-A419-2E52F6C7D0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1466B1F3-81C0-4AD1-9E7F-7725987F3C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E431CEC4-F8A2-43DA-B168-3A53C0BAE3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5DF4D42-012F-4819-A8D4-A43B60584E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1D909659-E9A8-48D4-8F8D-5615CF9109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B307CDF7-F231-41DF-B466-DB39B54A58E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71FD583D-8629-4688-803D-A137A09913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B03E3EF2-835D-4C05-B59B-FC9D465B929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67D9A4A8-53EB-40B7-97B5-4A1637E3ADE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6E8AD3C2-076F-4A9D-9327-9F3D4431E2D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F2056DFE-0374-4DE7-B579-B2779663C3D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637F3489-54BE-4FAA-92D3-D0BE53F6D74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D174AEA7-BC9D-4250-8D1F-E444AB11E2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6D00BCEC-478E-4BF4-925C-1BC074A542B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67D40464-5D46-4C73-853E-B4ADE3B27FB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4FE6158B-CE6D-4F88-9E68-138D99420EF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DE8A7933-E64E-4290-AC0B-32E1DDAC1B1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980184F-38C1-43DE-9AE9-15114650C49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5B32E7A5-FE22-4B5C-9752-51FD5B04FBB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547BEBEE-A444-44EC-9F4E-55F58482D13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E324F23D-B89F-4326-9EEE-E5DA7FDF98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302" name="直線コネクタ 301">
          <a:extLst>
            <a:ext uri="{FF2B5EF4-FFF2-40B4-BE49-F238E27FC236}">
              <a16:creationId xmlns:a16="http://schemas.microsoft.com/office/drawing/2014/main" id="{95FD3E3E-FFA4-4352-B584-887BA88054F5}"/>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51AA44B0-FE5B-42C7-81EE-E8E3B7DA8B9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4" name="直線コネクタ 303">
          <a:extLst>
            <a:ext uri="{FF2B5EF4-FFF2-40B4-BE49-F238E27FC236}">
              <a16:creationId xmlns:a16="http://schemas.microsoft.com/office/drawing/2014/main" id="{0E90597D-AA91-4A2B-B1F3-D7BDD79105B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534D0698-37AD-414F-83FB-03F17C4F74CC}"/>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306" name="直線コネクタ 305">
          <a:extLst>
            <a:ext uri="{FF2B5EF4-FFF2-40B4-BE49-F238E27FC236}">
              <a16:creationId xmlns:a16="http://schemas.microsoft.com/office/drawing/2014/main" id="{C87A588D-08BD-4763-861B-9B2C9EDEEE34}"/>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510BF32A-23DB-4D74-A65B-853BE2C3E63C}"/>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a:extLst>
            <a:ext uri="{FF2B5EF4-FFF2-40B4-BE49-F238E27FC236}">
              <a16:creationId xmlns:a16="http://schemas.microsoft.com/office/drawing/2014/main" id="{953650BB-5269-42CC-8FA0-BAD14AE7E304}"/>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309" name="フローチャート: 判断 308">
          <a:extLst>
            <a:ext uri="{FF2B5EF4-FFF2-40B4-BE49-F238E27FC236}">
              <a16:creationId xmlns:a16="http://schemas.microsoft.com/office/drawing/2014/main" id="{50DB6FDF-D0AC-4A07-BFB3-C3E36D6B9161}"/>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310" name="フローチャート: 判断 309">
          <a:extLst>
            <a:ext uri="{FF2B5EF4-FFF2-40B4-BE49-F238E27FC236}">
              <a16:creationId xmlns:a16="http://schemas.microsoft.com/office/drawing/2014/main" id="{E5B53CE6-4FBB-4646-852A-7A5C2252AEB9}"/>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311" name="フローチャート: 判断 310">
          <a:extLst>
            <a:ext uri="{FF2B5EF4-FFF2-40B4-BE49-F238E27FC236}">
              <a16:creationId xmlns:a16="http://schemas.microsoft.com/office/drawing/2014/main" id="{E03C6842-6832-4647-A99C-E9A336A47D53}"/>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312" name="フローチャート: 判断 311">
          <a:extLst>
            <a:ext uri="{FF2B5EF4-FFF2-40B4-BE49-F238E27FC236}">
              <a16:creationId xmlns:a16="http://schemas.microsoft.com/office/drawing/2014/main" id="{5373CE07-5306-4E89-9D87-0DC6C08A6B4A}"/>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50D5FFCF-2A3A-46D3-90A1-78D172C8E02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EC1084B8-15A6-467E-B090-312904C366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76605C7-A302-4236-BA71-E57489742E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7E59FC3-E5B5-4F01-B889-BFF6AD7FFB1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229B83D-FF97-4403-AD91-37B3C6E44F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318" name="楕円 317">
          <a:extLst>
            <a:ext uri="{FF2B5EF4-FFF2-40B4-BE49-F238E27FC236}">
              <a16:creationId xmlns:a16="http://schemas.microsoft.com/office/drawing/2014/main" id="{83180C88-96DC-4C90-B4F2-F1BF1F0BA12F}"/>
            </a:ext>
          </a:extLst>
        </xdr:cNvPr>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386181ED-5965-4D02-A06D-F2CE71CAF4C9}"/>
            </a:ext>
          </a:extLst>
        </xdr:cNvPr>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320" name="楕円 319">
          <a:extLst>
            <a:ext uri="{FF2B5EF4-FFF2-40B4-BE49-F238E27FC236}">
              <a16:creationId xmlns:a16="http://schemas.microsoft.com/office/drawing/2014/main" id="{6FAD39C8-C755-4A9F-9D66-B8A93FB1DF17}"/>
            </a:ext>
          </a:extLst>
        </xdr:cNvPr>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133350</xdr:rowOff>
    </xdr:to>
    <xdr:cxnSp macro="">
      <xdr:nvCxnSpPr>
        <xdr:cNvPr id="321" name="直線コネクタ 320">
          <a:extLst>
            <a:ext uri="{FF2B5EF4-FFF2-40B4-BE49-F238E27FC236}">
              <a16:creationId xmlns:a16="http://schemas.microsoft.com/office/drawing/2014/main" id="{8C29844A-9B54-4E1E-87D4-FBA3B8D66C34}"/>
            </a:ext>
          </a:extLst>
        </xdr:cNvPr>
        <xdr:cNvCxnSpPr/>
      </xdr:nvCxnSpPr>
      <xdr:spPr>
        <a:xfrm>
          <a:off x="3797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322" name="楕円 321">
          <a:extLst>
            <a:ext uri="{FF2B5EF4-FFF2-40B4-BE49-F238E27FC236}">
              <a16:creationId xmlns:a16="http://schemas.microsoft.com/office/drawing/2014/main" id="{0A280A02-5E77-489B-850A-99653DC03427}"/>
            </a:ext>
          </a:extLst>
        </xdr:cNvPr>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103</xdr:row>
      <xdr:rowOff>95250</xdr:rowOff>
    </xdr:to>
    <xdr:cxnSp macro="">
      <xdr:nvCxnSpPr>
        <xdr:cNvPr id="323" name="直線コネクタ 322">
          <a:extLst>
            <a:ext uri="{FF2B5EF4-FFF2-40B4-BE49-F238E27FC236}">
              <a16:creationId xmlns:a16="http://schemas.microsoft.com/office/drawing/2014/main" id="{60BFF39C-4754-4502-A954-51713163164D}"/>
            </a:ext>
          </a:extLst>
        </xdr:cNvPr>
        <xdr:cNvCxnSpPr/>
      </xdr:nvCxnSpPr>
      <xdr:spPr>
        <a:xfrm>
          <a:off x="2908300" y="1771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324" name="楕円 323">
          <a:extLst>
            <a:ext uri="{FF2B5EF4-FFF2-40B4-BE49-F238E27FC236}">
              <a16:creationId xmlns:a16="http://schemas.microsoft.com/office/drawing/2014/main" id="{D768F628-1185-414A-AD0E-425779DEA431}"/>
            </a:ext>
          </a:extLst>
        </xdr:cNvPr>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57150</xdr:rowOff>
    </xdr:to>
    <xdr:cxnSp macro="">
      <xdr:nvCxnSpPr>
        <xdr:cNvPr id="325" name="直線コネクタ 324">
          <a:extLst>
            <a:ext uri="{FF2B5EF4-FFF2-40B4-BE49-F238E27FC236}">
              <a16:creationId xmlns:a16="http://schemas.microsoft.com/office/drawing/2014/main" id="{5B11F4D5-F6C1-4EC4-BE72-74523702E190}"/>
            </a:ext>
          </a:extLst>
        </xdr:cNvPr>
        <xdr:cNvCxnSpPr/>
      </xdr:nvCxnSpPr>
      <xdr:spPr>
        <a:xfrm>
          <a:off x="2019300" y="1767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101600</xdr:rowOff>
    </xdr:from>
    <xdr:to>
      <xdr:col>6</xdr:col>
      <xdr:colOff>38100</xdr:colOff>
      <xdr:row>103</xdr:row>
      <xdr:rowOff>31750</xdr:rowOff>
    </xdr:to>
    <xdr:sp macro="" textlink="">
      <xdr:nvSpPr>
        <xdr:cNvPr id="326" name="楕円 325">
          <a:extLst>
            <a:ext uri="{FF2B5EF4-FFF2-40B4-BE49-F238E27FC236}">
              <a16:creationId xmlns:a16="http://schemas.microsoft.com/office/drawing/2014/main" id="{A8AE3053-3855-4584-8AF9-C060FE5DCCC5}"/>
            </a:ext>
          </a:extLst>
        </xdr:cNvPr>
        <xdr:cNvSpPr/>
      </xdr:nvSpPr>
      <xdr:spPr>
        <a:xfrm>
          <a:off x="1079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152400</xdr:rowOff>
    </xdr:from>
    <xdr:to>
      <xdr:col>10</xdr:col>
      <xdr:colOff>114300</xdr:colOff>
      <xdr:row>103</xdr:row>
      <xdr:rowOff>19050</xdr:rowOff>
    </xdr:to>
    <xdr:cxnSp macro="">
      <xdr:nvCxnSpPr>
        <xdr:cNvPr id="327" name="直線コネクタ 326">
          <a:extLst>
            <a:ext uri="{FF2B5EF4-FFF2-40B4-BE49-F238E27FC236}">
              <a16:creationId xmlns:a16="http://schemas.microsoft.com/office/drawing/2014/main" id="{3802F1D3-22A3-4A64-BEF7-A6652CE043CF}"/>
            </a:ext>
          </a:extLst>
        </xdr:cNvPr>
        <xdr:cNvCxnSpPr/>
      </xdr:nvCxnSpPr>
      <xdr:spPr>
        <a:xfrm>
          <a:off x="1130300" y="1764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70502</xdr:rowOff>
    </xdr:from>
    <xdr:ext cx="405111" cy="259045"/>
    <xdr:sp macro="" textlink="">
      <xdr:nvSpPr>
        <xdr:cNvPr id="328" name="n_1aveValue【市民会館】&#10;有形固定資産減価償却率">
          <a:extLst>
            <a:ext uri="{FF2B5EF4-FFF2-40B4-BE49-F238E27FC236}">
              <a16:creationId xmlns:a16="http://schemas.microsoft.com/office/drawing/2014/main" id="{48216C2E-B760-41D9-8EAE-3ABF964E20B2}"/>
            </a:ext>
          </a:extLst>
        </xdr:cNvPr>
        <xdr:cNvSpPr txBox="1"/>
      </xdr:nvSpPr>
      <xdr:spPr>
        <a:xfrm>
          <a:off x="35820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45738</xdr:rowOff>
    </xdr:from>
    <xdr:ext cx="405111" cy="259045"/>
    <xdr:sp macro="" textlink="">
      <xdr:nvSpPr>
        <xdr:cNvPr id="329" name="n_2aveValue【市民会館】&#10;有形固定資産減価償却率">
          <a:extLst>
            <a:ext uri="{FF2B5EF4-FFF2-40B4-BE49-F238E27FC236}">
              <a16:creationId xmlns:a16="http://schemas.microsoft.com/office/drawing/2014/main" id="{B7129EE7-1273-46EE-9FDB-D515C88C05ED}"/>
            </a:ext>
          </a:extLst>
        </xdr:cNvPr>
        <xdr:cNvSpPr txBox="1"/>
      </xdr:nvSpPr>
      <xdr:spPr>
        <a:xfrm>
          <a:off x="2705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330" name="n_3aveValue【市民会館】&#10;有形固定資産減価償却率">
          <a:extLst>
            <a:ext uri="{FF2B5EF4-FFF2-40B4-BE49-F238E27FC236}">
              <a16:creationId xmlns:a16="http://schemas.microsoft.com/office/drawing/2014/main" id="{72678F30-967C-4736-8455-37EB0563E08F}"/>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331" name="n_4aveValue【市民会館】&#10;有形固定資産減価償却率">
          <a:extLst>
            <a:ext uri="{FF2B5EF4-FFF2-40B4-BE49-F238E27FC236}">
              <a16:creationId xmlns:a16="http://schemas.microsoft.com/office/drawing/2014/main" id="{0BFA597D-31CA-45EF-BA84-7BA5FE9C43FF}"/>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332" name="n_1mainValue【市民会館】&#10;有形固定資産減価償却率">
          <a:extLst>
            <a:ext uri="{FF2B5EF4-FFF2-40B4-BE49-F238E27FC236}">
              <a16:creationId xmlns:a16="http://schemas.microsoft.com/office/drawing/2014/main" id="{BA9B75B7-0CEA-447C-BFF9-38054939765D}"/>
            </a:ext>
          </a:extLst>
        </xdr:cNvPr>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124477</xdr:rowOff>
    </xdr:from>
    <xdr:ext cx="405111" cy="259045"/>
    <xdr:sp macro="" textlink="">
      <xdr:nvSpPr>
        <xdr:cNvPr id="333" name="n_2mainValue【市民会館】&#10;有形固定資産減価償却率">
          <a:extLst>
            <a:ext uri="{FF2B5EF4-FFF2-40B4-BE49-F238E27FC236}">
              <a16:creationId xmlns:a16="http://schemas.microsoft.com/office/drawing/2014/main" id="{F2C30324-6FE9-4A1A-8247-AE60EB39C846}"/>
            </a:ext>
          </a:extLst>
        </xdr:cNvPr>
        <xdr:cNvSpPr txBox="1"/>
      </xdr:nvSpPr>
      <xdr:spPr>
        <a:xfrm>
          <a:off x="2705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86377</xdr:rowOff>
    </xdr:from>
    <xdr:ext cx="405111" cy="259045"/>
    <xdr:sp macro="" textlink="">
      <xdr:nvSpPr>
        <xdr:cNvPr id="334" name="n_3mainValue【市民会館】&#10;有形固定資産減価償却率">
          <a:extLst>
            <a:ext uri="{FF2B5EF4-FFF2-40B4-BE49-F238E27FC236}">
              <a16:creationId xmlns:a16="http://schemas.microsoft.com/office/drawing/2014/main" id="{048A6C5B-8FAA-4C9F-9255-67C2B864F5EE}"/>
            </a:ext>
          </a:extLst>
        </xdr:cNvPr>
        <xdr:cNvSpPr txBox="1"/>
      </xdr:nvSpPr>
      <xdr:spPr>
        <a:xfrm>
          <a:off x="1816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48277</xdr:rowOff>
    </xdr:from>
    <xdr:ext cx="405111" cy="259045"/>
    <xdr:sp macro="" textlink="">
      <xdr:nvSpPr>
        <xdr:cNvPr id="335" name="n_4mainValue【市民会館】&#10;有形固定資産減価償却率">
          <a:extLst>
            <a:ext uri="{FF2B5EF4-FFF2-40B4-BE49-F238E27FC236}">
              <a16:creationId xmlns:a16="http://schemas.microsoft.com/office/drawing/2014/main" id="{2E069F43-9A92-42C6-AE4C-42E5BFDFFC72}"/>
            </a:ext>
          </a:extLst>
        </xdr:cNvPr>
        <xdr:cNvSpPr txBox="1"/>
      </xdr:nvSpPr>
      <xdr:spPr>
        <a:xfrm>
          <a:off x="927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7BC5BBC9-152D-416C-AA64-F66F53B07F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D02D36E2-3395-4771-9393-AC6641A1A3F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CD11D173-0D70-4AC8-85DF-77111E0AB3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50DFC289-F361-49F5-B956-6AE43D506E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E622FCEE-CAEA-4154-97C3-93A2AA1AD6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A584432C-0EB0-472A-9D9D-8E8C3C1302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D78005FF-3B85-4365-84A0-38EED68424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A19B940D-89FB-4502-917B-9E303B64BF4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EB648AD6-81D7-4920-A115-D8FD4D7325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C02B0832-2CF0-4F59-8443-25751E35209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94DB49F6-1CD9-4A7F-BB9C-BE52616F90F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F205C255-9EF3-4277-908A-36D837C943E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C6AE9E9C-2A26-4173-B759-300A4417197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F0F2C0EB-B6A9-434C-B7C4-8931683BFE9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F4BDD2A9-6B62-473B-9DCD-3E97A3FA34C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52C72271-864C-41D5-9761-E5C5050C186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7E1CFE6C-CDCF-4665-ABD9-8D0CC3EE3C4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C9429020-C4AF-412E-A673-36F0B8CACFE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E2FC7157-D4B3-49EB-9D90-E4B8E2A396E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92D7ABA4-3AB2-4E5C-85F3-CE30F26FE00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183D84F2-95FC-40B2-B88C-612485720C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C0D587D3-D62B-48E3-8C16-5A7A1BE54BD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B72664EA-628C-4378-9632-B4839C439B7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359" name="直線コネクタ 358">
          <a:extLst>
            <a:ext uri="{FF2B5EF4-FFF2-40B4-BE49-F238E27FC236}">
              <a16:creationId xmlns:a16="http://schemas.microsoft.com/office/drawing/2014/main" id="{E4710566-46C3-4BCB-81D7-34C965009619}"/>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360" name="【市民会館】&#10;一人当たり面積最小値テキスト">
          <a:extLst>
            <a:ext uri="{FF2B5EF4-FFF2-40B4-BE49-F238E27FC236}">
              <a16:creationId xmlns:a16="http://schemas.microsoft.com/office/drawing/2014/main" id="{2A36DBCF-A144-4000-B1C5-8C010EEE90D4}"/>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361" name="直線コネクタ 360">
          <a:extLst>
            <a:ext uri="{FF2B5EF4-FFF2-40B4-BE49-F238E27FC236}">
              <a16:creationId xmlns:a16="http://schemas.microsoft.com/office/drawing/2014/main" id="{E3E5A726-A722-4885-ACF6-6E68D9592E83}"/>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362" name="【市民会館】&#10;一人当たり面積最大値テキスト">
          <a:extLst>
            <a:ext uri="{FF2B5EF4-FFF2-40B4-BE49-F238E27FC236}">
              <a16:creationId xmlns:a16="http://schemas.microsoft.com/office/drawing/2014/main" id="{06163168-EEB9-46C8-9BDC-9F1D8C70980F}"/>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363" name="直線コネクタ 362">
          <a:extLst>
            <a:ext uri="{FF2B5EF4-FFF2-40B4-BE49-F238E27FC236}">
              <a16:creationId xmlns:a16="http://schemas.microsoft.com/office/drawing/2014/main" id="{AB3E4AB3-10AA-4849-B20C-DE5C2C61D7F2}"/>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123841</xdr:rowOff>
    </xdr:from>
    <xdr:ext cx="469744" cy="259045"/>
    <xdr:sp macro="" textlink="">
      <xdr:nvSpPr>
        <xdr:cNvPr id="364" name="【市民会館】&#10;一人当たり面積平均値テキスト">
          <a:extLst>
            <a:ext uri="{FF2B5EF4-FFF2-40B4-BE49-F238E27FC236}">
              <a16:creationId xmlns:a16="http://schemas.microsoft.com/office/drawing/2014/main" id="{3406DFCB-4376-4BBB-8418-40F313FAEECD}"/>
            </a:ext>
          </a:extLst>
        </xdr:cNvPr>
        <xdr:cNvSpPr txBox="1"/>
      </xdr:nvSpPr>
      <xdr:spPr>
        <a:xfrm>
          <a:off x="10515600" y="18126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365" name="フローチャート: 判断 364">
          <a:extLst>
            <a:ext uri="{FF2B5EF4-FFF2-40B4-BE49-F238E27FC236}">
              <a16:creationId xmlns:a16="http://schemas.microsoft.com/office/drawing/2014/main" id="{2A704F74-78C0-4558-968D-8A3A1441F3C3}"/>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366" name="フローチャート: 判断 365">
          <a:extLst>
            <a:ext uri="{FF2B5EF4-FFF2-40B4-BE49-F238E27FC236}">
              <a16:creationId xmlns:a16="http://schemas.microsoft.com/office/drawing/2014/main" id="{B1B14E99-D6CC-4C51-AD83-A82A531CE250}"/>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367" name="フローチャート: 判断 366">
          <a:extLst>
            <a:ext uri="{FF2B5EF4-FFF2-40B4-BE49-F238E27FC236}">
              <a16:creationId xmlns:a16="http://schemas.microsoft.com/office/drawing/2014/main" id="{BE956FD9-F6BC-4610-A306-69F04236D3D3}"/>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368" name="フローチャート: 判断 367">
          <a:extLst>
            <a:ext uri="{FF2B5EF4-FFF2-40B4-BE49-F238E27FC236}">
              <a16:creationId xmlns:a16="http://schemas.microsoft.com/office/drawing/2014/main" id="{CC14B529-D3A4-4785-8823-3FD95D95DAE7}"/>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369" name="フローチャート: 判断 368">
          <a:extLst>
            <a:ext uri="{FF2B5EF4-FFF2-40B4-BE49-F238E27FC236}">
              <a16:creationId xmlns:a16="http://schemas.microsoft.com/office/drawing/2014/main" id="{53253FBE-5E9D-4620-B2CC-9C9A0DA43298}"/>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A4AE68EB-94AF-4E86-BCDA-A7EDE86693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D9E7F8F-232F-4BC6-8F2B-F786B158C1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B10B8AE-207D-4FDD-9C2D-A4D743D8EC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8B8834AC-526A-46AC-A678-01F8519119A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B659FE7-D063-4D6B-87A0-E462A020F2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375" name="楕円 374">
          <a:extLst>
            <a:ext uri="{FF2B5EF4-FFF2-40B4-BE49-F238E27FC236}">
              <a16:creationId xmlns:a16="http://schemas.microsoft.com/office/drawing/2014/main" id="{95E76891-8251-428F-88F7-22C1131F2F97}"/>
            </a:ext>
          </a:extLst>
        </xdr:cNvPr>
        <xdr:cNvSpPr/>
      </xdr:nvSpPr>
      <xdr:spPr>
        <a:xfrm>
          <a:off x="10426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128288</xdr:rowOff>
    </xdr:from>
    <xdr:ext cx="469744" cy="259045"/>
    <xdr:sp macro="" textlink="">
      <xdr:nvSpPr>
        <xdr:cNvPr id="376" name="【市民会館】&#10;一人当たり面積該当値テキスト">
          <a:extLst>
            <a:ext uri="{FF2B5EF4-FFF2-40B4-BE49-F238E27FC236}">
              <a16:creationId xmlns:a16="http://schemas.microsoft.com/office/drawing/2014/main" id="{415B397D-F448-4200-86B0-8DE67E46A744}"/>
            </a:ext>
          </a:extLst>
        </xdr:cNvPr>
        <xdr:cNvSpPr txBox="1"/>
      </xdr:nvSpPr>
      <xdr:spPr>
        <a:xfrm>
          <a:off x="10515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116839</xdr:rowOff>
    </xdr:from>
    <xdr:to>
      <xdr:col>50</xdr:col>
      <xdr:colOff>165100</xdr:colOff>
      <xdr:row>105</xdr:row>
      <xdr:rowOff>46989</xdr:rowOff>
    </xdr:to>
    <xdr:sp macro="" textlink="">
      <xdr:nvSpPr>
        <xdr:cNvPr id="377" name="楕円 376">
          <a:extLst>
            <a:ext uri="{FF2B5EF4-FFF2-40B4-BE49-F238E27FC236}">
              <a16:creationId xmlns:a16="http://schemas.microsoft.com/office/drawing/2014/main" id="{99CE1941-9376-4E1B-B5FB-F9CC9646AC12}"/>
            </a:ext>
          </a:extLst>
        </xdr:cNvPr>
        <xdr:cNvSpPr/>
      </xdr:nvSpPr>
      <xdr:spPr>
        <a:xfrm>
          <a:off x="9588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156211</xdr:rowOff>
    </xdr:from>
    <xdr:to>
      <xdr:col>55</xdr:col>
      <xdr:colOff>0</xdr:colOff>
      <xdr:row>104</xdr:row>
      <xdr:rowOff>167639</xdr:rowOff>
    </xdr:to>
    <xdr:cxnSp macro="">
      <xdr:nvCxnSpPr>
        <xdr:cNvPr id="378" name="直線コネクタ 377">
          <a:extLst>
            <a:ext uri="{FF2B5EF4-FFF2-40B4-BE49-F238E27FC236}">
              <a16:creationId xmlns:a16="http://schemas.microsoft.com/office/drawing/2014/main" id="{65565C06-7352-4DE9-B136-65F65C00AC90}"/>
            </a:ext>
          </a:extLst>
        </xdr:cNvPr>
        <xdr:cNvCxnSpPr/>
      </xdr:nvCxnSpPr>
      <xdr:spPr>
        <a:xfrm flipV="1">
          <a:off x="9639300" y="179870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130175</xdr:rowOff>
    </xdr:from>
    <xdr:to>
      <xdr:col>46</xdr:col>
      <xdr:colOff>38100</xdr:colOff>
      <xdr:row>105</xdr:row>
      <xdr:rowOff>60325</xdr:rowOff>
    </xdr:to>
    <xdr:sp macro="" textlink="">
      <xdr:nvSpPr>
        <xdr:cNvPr id="379" name="楕円 378">
          <a:extLst>
            <a:ext uri="{FF2B5EF4-FFF2-40B4-BE49-F238E27FC236}">
              <a16:creationId xmlns:a16="http://schemas.microsoft.com/office/drawing/2014/main" id="{E8BB1267-9D14-460A-B2F5-FDA6B2C1670D}"/>
            </a:ext>
          </a:extLst>
        </xdr:cNvPr>
        <xdr:cNvSpPr/>
      </xdr:nvSpPr>
      <xdr:spPr>
        <a:xfrm>
          <a:off x="8699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9525</xdr:rowOff>
    </xdr:to>
    <xdr:cxnSp macro="">
      <xdr:nvCxnSpPr>
        <xdr:cNvPr id="380" name="直線コネクタ 379">
          <a:extLst>
            <a:ext uri="{FF2B5EF4-FFF2-40B4-BE49-F238E27FC236}">
              <a16:creationId xmlns:a16="http://schemas.microsoft.com/office/drawing/2014/main" id="{D09C9A04-ADEC-4C11-A3C2-9640CEDECB1D}"/>
            </a:ext>
          </a:extLst>
        </xdr:cNvPr>
        <xdr:cNvCxnSpPr/>
      </xdr:nvCxnSpPr>
      <xdr:spPr>
        <a:xfrm flipV="1">
          <a:off x="8750300" y="179984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139700</xdr:rowOff>
    </xdr:from>
    <xdr:to>
      <xdr:col>41</xdr:col>
      <xdr:colOff>101600</xdr:colOff>
      <xdr:row>105</xdr:row>
      <xdr:rowOff>69850</xdr:rowOff>
    </xdr:to>
    <xdr:sp macro="" textlink="">
      <xdr:nvSpPr>
        <xdr:cNvPr id="381" name="楕円 380">
          <a:extLst>
            <a:ext uri="{FF2B5EF4-FFF2-40B4-BE49-F238E27FC236}">
              <a16:creationId xmlns:a16="http://schemas.microsoft.com/office/drawing/2014/main" id="{2E50C31B-4F08-4A5C-8D04-573F32151FC7}"/>
            </a:ext>
          </a:extLst>
        </xdr:cNvPr>
        <xdr:cNvSpPr/>
      </xdr:nvSpPr>
      <xdr:spPr>
        <a:xfrm>
          <a:off x="781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xdr:rowOff>
    </xdr:from>
    <xdr:to>
      <xdr:col>45</xdr:col>
      <xdr:colOff>177800</xdr:colOff>
      <xdr:row>105</xdr:row>
      <xdr:rowOff>19050</xdr:rowOff>
    </xdr:to>
    <xdr:cxnSp macro="">
      <xdr:nvCxnSpPr>
        <xdr:cNvPr id="382" name="直線コネクタ 381">
          <a:extLst>
            <a:ext uri="{FF2B5EF4-FFF2-40B4-BE49-F238E27FC236}">
              <a16:creationId xmlns:a16="http://schemas.microsoft.com/office/drawing/2014/main" id="{1E9F41A9-2573-477E-AB5D-69DC28AC5AFA}"/>
            </a:ext>
          </a:extLst>
        </xdr:cNvPr>
        <xdr:cNvCxnSpPr/>
      </xdr:nvCxnSpPr>
      <xdr:spPr>
        <a:xfrm flipV="1">
          <a:off x="7861300" y="1801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149225</xdr:rowOff>
    </xdr:from>
    <xdr:to>
      <xdr:col>36</xdr:col>
      <xdr:colOff>165100</xdr:colOff>
      <xdr:row>105</xdr:row>
      <xdr:rowOff>79375</xdr:rowOff>
    </xdr:to>
    <xdr:sp macro="" textlink="">
      <xdr:nvSpPr>
        <xdr:cNvPr id="383" name="楕円 382">
          <a:extLst>
            <a:ext uri="{FF2B5EF4-FFF2-40B4-BE49-F238E27FC236}">
              <a16:creationId xmlns:a16="http://schemas.microsoft.com/office/drawing/2014/main" id="{21066740-CFF5-4217-A5DF-3C7BA91468D4}"/>
            </a:ext>
          </a:extLst>
        </xdr:cNvPr>
        <xdr:cNvSpPr/>
      </xdr:nvSpPr>
      <xdr:spPr>
        <a:xfrm>
          <a:off x="6921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19050</xdr:rowOff>
    </xdr:from>
    <xdr:to>
      <xdr:col>41</xdr:col>
      <xdr:colOff>50800</xdr:colOff>
      <xdr:row>105</xdr:row>
      <xdr:rowOff>28575</xdr:rowOff>
    </xdr:to>
    <xdr:cxnSp macro="">
      <xdr:nvCxnSpPr>
        <xdr:cNvPr id="384" name="直線コネクタ 383">
          <a:extLst>
            <a:ext uri="{FF2B5EF4-FFF2-40B4-BE49-F238E27FC236}">
              <a16:creationId xmlns:a16="http://schemas.microsoft.com/office/drawing/2014/main" id="{5AB4BEFC-2493-45F4-8323-B18FF3B7F24B}"/>
            </a:ext>
          </a:extLst>
        </xdr:cNvPr>
        <xdr:cNvCxnSpPr/>
      </xdr:nvCxnSpPr>
      <xdr:spPr>
        <a:xfrm flipV="1">
          <a:off x="6972300" y="18021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70502</xdr:rowOff>
    </xdr:from>
    <xdr:ext cx="469744" cy="259045"/>
    <xdr:sp macro="" textlink="">
      <xdr:nvSpPr>
        <xdr:cNvPr id="385" name="n_1aveValue【市民会館】&#10;一人当たり面積">
          <a:extLst>
            <a:ext uri="{FF2B5EF4-FFF2-40B4-BE49-F238E27FC236}">
              <a16:creationId xmlns:a16="http://schemas.microsoft.com/office/drawing/2014/main" id="{C21CA877-1DBF-4F06-B974-E5FE6FE7EB43}"/>
            </a:ext>
          </a:extLst>
        </xdr:cNvPr>
        <xdr:cNvSpPr txBox="1"/>
      </xdr:nvSpPr>
      <xdr:spPr>
        <a:xfrm>
          <a:off x="93917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386" name="n_2aveValue【市民会館】&#10;一人当たり面積">
          <a:extLst>
            <a:ext uri="{FF2B5EF4-FFF2-40B4-BE49-F238E27FC236}">
              <a16:creationId xmlns:a16="http://schemas.microsoft.com/office/drawing/2014/main" id="{879F21B8-ED7B-42E0-B7D3-769A3F304AFC}"/>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387" name="n_3aveValue【市民会館】&#10;一人当たり面積">
          <a:extLst>
            <a:ext uri="{FF2B5EF4-FFF2-40B4-BE49-F238E27FC236}">
              <a16:creationId xmlns:a16="http://schemas.microsoft.com/office/drawing/2014/main" id="{9E284EC2-A832-4F77-B491-0820E870B5A7}"/>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150513</xdr:rowOff>
    </xdr:from>
    <xdr:ext cx="469744" cy="259045"/>
    <xdr:sp macro="" textlink="">
      <xdr:nvSpPr>
        <xdr:cNvPr id="388" name="n_4aveValue【市民会館】&#10;一人当たり面積">
          <a:extLst>
            <a:ext uri="{FF2B5EF4-FFF2-40B4-BE49-F238E27FC236}">
              <a16:creationId xmlns:a16="http://schemas.microsoft.com/office/drawing/2014/main" id="{DA8FB4F9-B046-467B-90AE-7801F38BF9CA}"/>
            </a:ext>
          </a:extLst>
        </xdr:cNvPr>
        <xdr:cNvSpPr txBox="1"/>
      </xdr:nvSpPr>
      <xdr:spPr>
        <a:xfrm>
          <a:off x="6737427" y="181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63516</xdr:rowOff>
    </xdr:from>
    <xdr:ext cx="469744" cy="259045"/>
    <xdr:sp macro="" textlink="">
      <xdr:nvSpPr>
        <xdr:cNvPr id="389" name="n_1mainValue【市民会館】&#10;一人当たり面積">
          <a:extLst>
            <a:ext uri="{FF2B5EF4-FFF2-40B4-BE49-F238E27FC236}">
              <a16:creationId xmlns:a16="http://schemas.microsoft.com/office/drawing/2014/main" id="{7EF185D3-BAB0-490F-A2E8-9CCA0CE02816}"/>
            </a:ext>
          </a:extLst>
        </xdr:cNvPr>
        <xdr:cNvSpPr txBox="1"/>
      </xdr:nvSpPr>
      <xdr:spPr>
        <a:xfrm>
          <a:off x="9391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76852</xdr:rowOff>
    </xdr:from>
    <xdr:ext cx="469744" cy="259045"/>
    <xdr:sp macro="" textlink="">
      <xdr:nvSpPr>
        <xdr:cNvPr id="390" name="n_2mainValue【市民会館】&#10;一人当たり面積">
          <a:extLst>
            <a:ext uri="{FF2B5EF4-FFF2-40B4-BE49-F238E27FC236}">
              <a16:creationId xmlns:a16="http://schemas.microsoft.com/office/drawing/2014/main" id="{36DAA7D1-AF24-406B-8DF4-FA954A44C83E}"/>
            </a:ext>
          </a:extLst>
        </xdr:cNvPr>
        <xdr:cNvSpPr txBox="1"/>
      </xdr:nvSpPr>
      <xdr:spPr>
        <a:xfrm>
          <a:off x="8515427"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391" name="n_3mainValue【市民会館】&#10;一人当たり面積">
          <a:extLst>
            <a:ext uri="{FF2B5EF4-FFF2-40B4-BE49-F238E27FC236}">
              <a16:creationId xmlns:a16="http://schemas.microsoft.com/office/drawing/2014/main" id="{A3D7ADDB-B0B1-4ADB-8EBC-370874E3885F}"/>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95902</xdr:rowOff>
    </xdr:from>
    <xdr:ext cx="469744" cy="259045"/>
    <xdr:sp macro="" textlink="">
      <xdr:nvSpPr>
        <xdr:cNvPr id="392" name="n_4mainValue【市民会館】&#10;一人当たり面積">
          <a:extLst>
            <a:ext uri="{FF2B5EF4-FFF2-40B4-BE49-F238E27FC236}">
              <a16:creationId xmlns:a16="http://schemas.microsoft.com/office/drawing/2014/main" id="{1F85ABBE-9EF5-4B7B-B4F7-F0817CD103F6}"/>
            </a:ext>
          </a:extLst>
        </xdr:cNvPr>
        <xdr:cNvSpPr txBox="1"/>
      </xdr:nvSpPr>
      <xdr:spPr>
        <a:xfrm>
          <a:off x="6737427" y="177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926FD1C0-63D5-4863-A6C4-5F7E134E37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9996920-6B53-446A-A7D7-0424BA98C0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4E1BBE45-515A-40DC-9046-B82EAF86863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270712D-9CFC-4CB9-ACA2-DB98B8B757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A167381-E1A2-4C71-9F3C-FE9F88D0A6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8776C14-A370-4110-A823-1BEB3C5B18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B143A423-90AB-4E0A-ABBA-3E9EB217C9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D1601FB-3C6C-4334-9B41-6CA6DD0780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0ACF9E4-393C-456A-90B8-0D89725214F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CDCB5CD-0D20-4CD9-9114-3C8B7A0257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CB22118-1ED9-4B11-B2BD-3C827A12C6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F5062BE0-13B7-48DD-BAD3-2DFDA341D79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2B956B62-9931-4792-8EFD-0400ED30F5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D69D450F-6E02-44AF-9AA6-FA9478B2D6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78A3066A-B6F6-46CD-9AA1-185B891F76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75391486-A594-4092-AAD3-4595A2CA943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346743AB-3E86-4ADE-B944-703BD7C028E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8D43891E-4974-481C-893A-0DECF72627D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E5EC3721-3950-46B1-B42E-79DD5B08CF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D94DD97B-9831-4750-B9D1-F7041D623E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486CD8CF-66E3-46FD-A4B1-C53DA3F0D1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6F4B7B6D-5F11-4478-A611-7AB843BD63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F766ED68-7981-4342-9190-7A6499151CF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26FAC580-3C3A-47D9-BD20-522FB6A051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721E54CB-1A63-4A84-89A4-C5F57931416C}"/>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3D01390B-96D1-492C-9295-891374407B5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8B86267F-7960-450C-8F92-08CA689655F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23340F0A-3239-46E8-BA78-742495FBDA4A}"/>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421" name="直線コネクタ 420">
          <a:extLst>
            <a:ext uri="{FF2B5EF4-FFF2-40B4-BE49-F238E27FC236}">
              <a16:creationId xmlns:a16="http://schemas.microsoft.com/office/drawing/2014/main" id="{1B2CE483-5397-4C70-97A5-F136D5C62B08}"/>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66692</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B0F93009-B0A3-4EF5-9DB2-BCD7AB5E5525}"/>
            </a:ext>
          </a:extLst>
        </xdr:cNvPr>
        <xdr:cNvSpPr txBox="1"/>
      </xdr:nvSpPr>
      <xdr:spPr>
        <a:xfrm>
          <a:off x="16357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423" name="フローチャート: 判断 422">
          <a:extLst>
            <a:ext uri="{FF2B5EF4-FFF2-40B4-BE49-F238E27FC236}">
              <a16:creationId xmlns:a16="http://schemas.microsoft.com/office/drawing/2014/main" id="{292F953B-3E9D-491F-BE38-CE5DF59B861D}"/>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24" name="フローチャート: 判断 423">
          <a:extLst>
            <a:ext uri="{FF2B5EF4-FFF2-40B4-BE49-F238E27FC236}">
              <a16:creationId xmlns:a16="http://schemas.microsoft.com/office/drawing/2014/main" id="{A8A5B755-65C1-4FD7-9B1A-126C78098424}"/>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25" name="フローチャート: 判断 424">
          <a:extLst>
            <a:ext uri="{FF2B5EF4-FFF2-40B4-BE49-F238E27FC236}">
              <a16:creationId xmlns:a16="http://schemas.microsoft.com/office/drawing/2014/main" id="{BAFB76FD-E5ED-4E69-9BA0-ED58BE0732E2}"/>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6" name="フローチャート: 判断 425">
          <a:extLst>
            <a:ext uri="{FF2B5EF4-FFF2-40B4-BE49-F238E27FC236}">
              <a16:creationId xmlns:a16="http://schemas.microsoft.com/office/drawing/2014/main" id="{7C5EF113-B287-4056-990E-1C645830081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7" name="フローチャート: 判断 426">
          <a:extLst>
            <a:ext uri="{FF2B5EF4-FFF2-40B4-BE49-F238E27FC236}">
              <a16:creationId xmlns:a16="http://schemas.microsoft.com/office/drawing/2014/main" id="{7E649353-41CD-4910-B392-8B6277EB392C}"/>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6F2745C-C5C6-4050-BAC7-C095DEDBBA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AF15645-1296-4781-A4CE-2E5CFD76B1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A888935-2286-461B-AB45-DBD247BBD4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89FF8C3-B9F3-4144-97EC-B03BECA81C2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3C220EB-14F1-4494-83C8-BBFFA0C2811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27305</xdr:rowOff>
    </xdr:from>
    <xdr:to>
      <xdr:col>85</xdr:col>
      <xdr:colOff>177800</xdr:colOff>
      <xdr:row>36</xdr:row>
      <xdr:rowOff>128905</xdr:rowOff>
    </xdr:to>
    <xdr:sp macro="" textlink="">
      <xdr:nvSpPr>
        <xdr:cNvPr id="433" name="楕円 432">
          <a:extLst>
            <a:ext uri="{FF2B5EF4-FFF2-40B4-BE49-F238E27FC236}">
              <a16:creationId xmlns:a16="http://schemas.microsoft.com/office/drawing/2014/main" id="{E80940EE-222D-4572-BC5F-C0E5775BE821}"/>
            </a:ext>
          </a:extLst>
        </xdr:cNvPr>
        <xdr:cNvSpPr/>
      </xdr:nvSpPr>
      <xdr:spPr>
        <a:xfrm>
          <a:off x="16268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50182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3F1F6F95-9010-483B-A973-2319B8C4AFDE}"/>
            </a:ext>
          </a:extLst>
        </xdr:cNvPr>
        <xdr:cNvSpPr txBox="1"/>
      </xdr:nvSpPr>
      <xdr:spPr>
        <a:xfrm>
          <a:off x="16357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118745</xdr:rowOff>
    </xdr:from>
    <xdr:to>
      <xdr:col>81</xdr:col>
      <xdr:colOff>101600</xdr:colOff>
      <xdr:row>36</xdr:row>
      <xdr:rowOff>48895</xdr:rowOff>
    </xdr:to>
    <xdr:sp macro="" textlink="">
      <xdr:nvSpPr>
        <xdr:cNvPr id="435" name="楕円 434">
          <a:extLst>
            <a:ext uri="{FF2B5EF4-FFF2-40B4-BE49-F238E27FC236}">
              <a16:creationId xmlns:a16="http://schemas.microsoft.com/office/drawing/2014/main" id="{50E84EF5-BB20-4DBC-AD43-3DA60ADF2211}"/>
            </a:ext>
          </a:extLst>
        </xdr:cNvPr>
        <xdr:cNvSpPr/>
      </xdr:nvSpPr>
      <xdr:spPr>
        <a:xfrm>
          <a:off x="15430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169545</xdr:rowOff>
    </xdr:from>
    <xdr:to>
      <xdr:col>85</xdr:col>
      <xdr:colOff>127000</xdr:colOff>
      <xdr:row>36</xdr:row>
      <xdr:rowOff>78105</xdr:rowOff>
    </xdr:to>
    <xdr:cxnSp macro="">
      <xdr:nvCxnSpPr>
        <xdr:cNvPr id="436" name="直線コネクタ 435">
          <a:extLst>
            <a:ext uri="{FF2B5EF4-FFF2-40B4-BE49-F238E27FC236}">
              <a16:creationId xmlns:a16="http://schemas.microsoft.com/office/drawing/2014/main" id="{859E9CA7-50FA-4F35-838F-CAD6A4DD1695}"/>
            </a:ext>
          </a:extLst>
        </xdr:cNvPr>
        <xdr:cNvCxnSpPr/>
      </xdr:nvCxnSpPr>
      <xdr:spPr>
        <a:xfrm>
          <a:off x="15481300" y="617029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40640</xdr:rowOff>
    </xdr:from>
    <xdr:to>
      <xdr:col>76</xdr:col>
      <xdr:colOff>165100</xdr:colOff>
      <xdr:row>35</xdr:row>
      <xdr:rowOff>142240</xdr:rowOff>
    </xdr:to>
    <xdr:sp macro="" textlink="">
      <xdr:nvSpPr>
        <xdr:cNvPr id="437" name="楕円 436">
          <a:extLst>
            <a:ext uri="{FF2B5EF4-FFF2-40B4-BE49-F238E27FC236}">
              <a16:creationId xmlns:a16="http://schemas.microsoft.com/office/drawing/2014/main" id="{A8C12D66-2794-4ED8-A831-3D7ECB4441F4}"/>
            </a:ext>
          </a:extLst>
        </xdr:cNvPr>
        <xdr:cNvSpPr/>
      </xdr:nvSpPr>
      <xdr:spPr>
        <a:xfrm>
          <a:off x="14541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91440</xdr:rowOff>
    </xdr:from>
    <xdr:to>
      <xdr:col>81</xdr:col>
      <xdr:colOff>50800</xdr:colOff>
      <xdr:row>35</xdr:row>
      <xdr:rowOff>169545</xdr:rowOff>
    </xdr:to>
    <xdr:cxnSp macro="">
      <xdr:nvCxnSpPr>
        <xdr:cNvPr id="438" name="直線コネクタ 437">
          <a:extLst>
            <a:ext uri="{FF2B5EF4-FFF2-40B4-BE49-F238E27FC236}">
              <a16:creationId xmlns:a16="http://schemas.microsoft.com/office/drawing/2014/main" id="{076BE02F-7869-4218-89EE-728EEE8EB0D4}"/>
            </a:ext>
          </a:extLst>
        </xdr:cNvPr>
        <xdr:cNvCxnSpPr/>
      </xdr:nvCxnSpPr>
      <xdr:spPr>
        <a:xfrm>
          <a:off x="14592300" y="60921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439" name="楕円 438">
          <a:extLst>
            <a:ext uri="{FF2B5EF4-FFF2-40B4-BE49-F238E27FC236}">
              <a16:creationId xmlns:a16="http://schemas.microsoft.com/office/drawing/2014/main" id="{3BF95489-1802-4D7D-A239-EFBC7B9DB15B}"/>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36</xdr:row>
      <xdr:rowOff>38100</xdr:rowOff>
    </xdr:to>
    <xdr:cxnSp macro="">
      <xdr:nvCxnSpPr>
        <xdr:cNvPr id="440" name="直線コネクタ 439">
          <a:extLst>
            <a:ext uri="{FF2B5EF4-FFF2-40B4-BE49-F238E27FC236}">
              <a16:creationId xmlns:a16="http://schemas.microsoft.com/office/drawing/2014/main" id="{21D600CB-52E0-4059-80B8-5AC3A6937F9F}"/>
            </a:ext>
          </a:extLst>
        </xdr:cNvPr>
        <xdr:cNvCxnSpPr/>
      </xdr:nvCxnSpPr>
      <xdr:spPr>
        <a:xfrm flipV="1">
          <a:off x="13703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92075</xdr:rowOff>
    </xdr:from>
    <xdr:to>
      <xdr:col>67</xdr:col>
      <xdr:colOff>101600</xdr:colOff>
      <xdr:row>36</xdr:row>
      <xdr:rowOff>22225</xdr:rowOff>
    </xdr:to>
    <xdr:sp macro="" textlink="">
      <xdr:nvSpPr>
        <xdr:cNvPr id="441" name="楕円 440">
          <a:extLst>
            <a:ext uri="{FF2B5EF4-FFF2-40B4-BE49-F238E27FC236}">
              <a16:creationId xmlns:a16="http://schemas.microsoft.com/office/drawing/2014/main" id="{FA032D89-88A4-46F1-AF00-0186E90C1488}"/>
            </a:ext>
          </a:extLst>
        </xdr:cNvPr>
        <xdr:cNvSpPr/>
      </xdr:nvSpPr>
      <xdr:spPr>
        <a:xfrm>
          <a:off x="12763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142875</xdr:rowOff>
    </xdr:from>
    <xdr:to>
      <xdr:col>71</xdr:col>
      <xdr:colOff>177800</xdr:colOff>
      <xdr:row>36</xdr:row>
      <xdr:rowOff>38100</xdr:rowOff>
    </xdr:to>
    <xdr:cxnSp macro="">
      <xdr:nvCxnSpPr>
        <xdr:cNvPr id="442" name="直線コネクタ 441">
          <a:extLst>
            <a:ext uri="{FF2B5EF4-FFF2-40B4-BE49-F238E27FC236}">
              <a16:creationId xmlns:a16="http://schemas.microsoft.com/office/drawing/2014/main" id="{CB439228-FFD2-41EC-B973-9490337ED31F}"/>
            </a:ext>
          </a:extLst>
        </xdr:cNvPr>
        <xdr:cNvCxnSpPr/>
      </xdr:nvCxnSpPr>
      <xdr:spPr>
        <a:xfrm>
          <a:off x="12814300" y="61436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A8B936D-DB99-4A45-B3D5-65CE75A8B866}"/>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5A11AD97-D186-4E09-87A1-8E425A9B5D2C}"/>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8894A5F6-886B-47D5-A332-F2B330DD7ADE}"/>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EB9C046F-4FB7-43FD-9D77-F23B1CC04C75}"/>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65422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4312FEAF-B27D-4788-8BED-5B70E72897FB}"/>
            </a:ext>
          </a:extLst>
        </xdr:cNvPr>
        <xdr:cNvSpPr txBox="1"/>
      </xdr:nvSpPr>
      <xdr:spPr>
        <a:xfrm>
          <a:off x="15266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158767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6A087FE9-4B44-4C13-B72A-AEE2A94814D0}"/>
            </a:ext>
          </a:extLst>
        </xdr:cNvPr>
        <xdr:cNvSpPr txBox="1"/>
      </xdr:nvSpPr>
      <xdr:spPr>
        <a:xfrm>
          <a:off x="14389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714C22FD-D592-4FBE-81E8-7D5860EEE0D0}"/>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38752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4887F32-247D-425E-9E3D-3CC0F4B23500}"/>
            </a:ext>
          </a:extLst>
        </xdr:cNvPr>
        <xdr:cNvSpPr txBox="1"/>
      </xdr:nvSpPr>
      <xdr:spPr>
        <a:xfrm>
          <a:off x="12611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E826BB64-B8A3-43B6-928B-35C103C115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BC8A6A6-1452-4FEC-85BF-9040F160F6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AC5734C-3FE9-4EF7-9A86-B0A92422D6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F5FFE750-C8B0-4E39-AA20-2C6451A0CE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D0B5F91-7E5B-4582-9CB6-41CA4B1737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15674C7A-7E57-4C53-A7D1-FC7A130040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D775B1B-009D-4455-B4A9-54A6333DA7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3555752-E13B-4CC4-BF90-EA0B4B3753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5C07865B-A94D-43C3-8154-56322B512A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C49BAF3C-6AFE-4B15-8B88-44AB5DC89A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5EDF2BB4-0BB5-4B70-BE5D-9D62A761521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601F5DC9-7066-434D-9BCD-8472F4CEFD7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83A1C5AA-98EA-4925-8B94-AD62CC7876F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B54B8FA9-08DC-43C4-9AF8-3B11B1A28D5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604D03A8-2A0A-4291-87E1-CE0650E3CB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36D1D537-FE90-4631-8BED-A8E00477AD5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D124FC1B-7CA2-4D56-886B-E927068491D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54A912F5-EF0F-4CF6-A290-0BDE79EE294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5A1F3B7D-179A-4DEC-B191-4D00452559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CD6D3E02-974E-4C6E-BF87-16F4197E7FD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43965911-054F-4033-BAB9-97CEFB0296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1B30660D-9D74-4417-926F-300D2C70CEE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D465DA17-CE2A-4CE1-9C26-2C0A0AAE8F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474" name="直線コネクタ 473">
          <a:extLst>
            <a:ext uri="{FF2B5EF4-FFF2-40B4-BE49-F238E27FC236}">
              <a16:creationId xmlns:a16="http://schemas.microsoft.com/office/drawing/2014/main" id="{835C1674-33F8-4D5B-99AB-0DD96EA3B155}"/>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FC49C128-16EA-4BC6-9368-7C1EE3FFD4AC}"/>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476" name="直線コネクタ 475">
          <a:extLst>
            <a:ext uri="{FF2B5EF4-FFF2-40B4-BE49-F238E27FC236}">
              <a16:creationId xmlns:a16="http://schemas.microsoft.com/office/drawing/2014/main" id="{8DAC6BE5-3404-4588-8C40-B24EF621935C}"/>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2553DAD7-30D6-40AA-AFE6-45981C27756D}"/>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478" name="直線コネクタ 477">
          <a:extLst>
            <a:ext uri="{FF2B5EF4-FFF2-40B4-BE49-F238E27FC236}">
              <a16:creationId xmlns:a16="http://schemas.microsoft.com/office/drawing/2014/main" id="{58550793-2661-4626-96CA-EE33E364B8F6}"/>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5F7E84DF-BA79-4A36-9BCA-F9F848BBB282}"/>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480" name="フローチャート: 判断 479">
          <a:extLst>
            <a:ext uri="{FF2B5EF4-FFF2-40B4-BE49-F238E27FC236}">
              <a16:creationId xmlns:a16="http://schemas.microsoft.com/office/drawing/2014/main" id="{923FE16B-96C5-41EB-930F-F3C11919ADEC}"/>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481" name="フローチャート: 判断 480">
          <a:extLst>
            <a:ext uri="{FF2B5EF4-FFF2-40B4-BE49-F238E27FC236}">
              <a16:creationId xmlns:a16="http://schemas.microsoft.com/office/drawing/2014/main" id="{A17BE547-2BB7-4A46-9DD6-34F8BDD99D78}"/>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482" name="フローチャート: 判断 481">
          <a:extLst>
            <a:ext uri="{FF2B5EF4-FFF2-40B4-BE49-F238E27FC236}">
              <a16:creationId xmlns:a16="http://schemas.microsoft.com/office/drawing/2014/main" id="{048481A9-63BB-4020-9CB0-98AE14A2F0E9}"/>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483" name="フローチャート: 判断 482">
          <a:extLst>
            <a:ext uri="{FF2B5EF4-FFF2-40B4-BE49-F238E27FC236}">
              <a16:creationId xmlns:a16="http://schemas.microsoft.com/office/drawing/2014/main" id="{9B15CF58-02C0-4325-ACC2-F9BE1EFC347E}"/>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484" name="フローチャート: 判断 483">
          <a:extLst>
            <a:ext uri="{FF2B5EF4-FFF2-40B4-BE49-F238E27FC236}">
              <a16:creationId xmlns:a16="http://schemas.microsoft.com/office/drawing/2014/main" id="{60D3E4FD-D14F-411B-A33F-A40681CA141F}"/>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BAF520D-48FC-403D-9F62-C5F7563496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B8F8A45-0EA8-4BAE-8AAE-B320BDDA49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E8933EC-4EF1-4CFF-9E63-30B8CCF055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833446C-1670-4BE3-9257-217488DA2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D6C2098-078C-4D7B-9C72-144245F0C4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74065</xdr:rowOff>
    </xdr:from>
    <xdr:to>
      <xdr:col>116</xdr:col>
      <xdr:colOff>114300</xdr:colOff>
      <xdr:row>35</xdr:row>
      <xdr:rowOff>4215</xdr:rowOff>
    </xdr:to>
    <xdr:sp macro="" textlink="">
      <xdr:nvSpPr>
        <xdr:cNvPr id="490" name="楕円 489">
          <a:extLst>
            <a:ext uri="{FF2B5EF4-FFF2-40B4-BE49-F238E27FC236}">
              <a16:creationId xmlns:a16="http://schemas.microsoft.com/office/drawing/2014/main" id="{7B09C13C-DF98-4646-80F1-D0A78297F716}"/>
            </a:ext>
          </a:extLst>
        </xdr:cNvPr>
        <xdr:cNvSpPr/>
      </xdr:nvSpPr>
      <xdr:spPr>
        <a:xfrm>
          <a:off x="22110700" y="59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27092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569E1C80-6937-445D-8A63-C5D20A3D22BD}"/>
            </a:ext>
          </a:extLst>
        </xdr:cNvPr>
        <xdr:cNvSpPr txBox="1"/>
      </xdr:nvSpPr>
      <xdr:spPr>
        <a:xfrm>
          <a:off x="22199600" y="5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99493</xdr:rowOff>
    </xdr:from>
    <xdr:to>
      <xdr:col>112</xdr:col>
      <xdr:colOff>38100</xdr:colOff>
      <xdr:row>35</xdr:row>
      <xdr:rowOff>29643</xdr:rowOff>
    </xdr:to>
    <xdr:sp macro="" textlink="">
      <xdr:nvSpPr>
        <xdr:cNvPr id="492" name="楕円 491">
          <a:extLst>
            <a:ext uri="{FF2B5EF4-FFF2-40B4-BE49-F238E27FC236}">
              <a16:creationId xmlns:a16="http://schemas.microsoft.com/office/drawing/2014/main" id="{AD787387-55B9-43C8-8650-7B8B9BD3F076}"/>
            </a:ext>
          </a:extLst>
        </xdr:cNvPr>
        <xdr:cNvSpPr/>
      </xdr:nvSpPr>
      <xdr:spPr>
        <a:xfrm>
          <a:off x="21272500" y="59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124865</xdr:rowOff>
    </xdr:from>
    <xdr:to>
      <xdr:col>116</xdr:col>
      <xdr:colOff>63500</xdr:colOff>
      <xdr:row>34</xdr:row>
      <xdr:rowOff>150293</xdr:rowOff>
    </xdr:to>
    <xdr:cxnSp macro="">
      <xdr:nvCxnSpPr>
        <xdr:cNvPr id="493" name="直線コネクタ 492">
          <a:extLst>
            <a:ext uri="{FF2B5EF4-FFF2-40B4-BE49-F238E27FC236}">
              <a16:creationId xmlns:a16="http://schemas.microsoft.com/office/drawing/2014/main" id="{C65216D0-DAFF-4866-AA23-DA8AF679C9EA}"/>
            </a:ext>
          </a:extLst>
        </xdr:cNvPr>
        <xdr:cNvCxnSpPr/>
      </xdr:nvCxnSpPr>
      <xdr:spPr>
        <a:xfrm flipV="1">
          <a:off x="21323300" y="5954165"/>
          <a:ext cx="8382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129242</xdr:rowOff>
    </xdr:from>
    <xdr:to>
      <xdr:col>107</xdr:col>
      <xdr:colOff>101600</xdr:colOff>
      <xdr:row>35</xdr:row>
      <xdr:rowOff>59392</xdr:rowOff>
    </xdr:to>
    <xdr:sp macro="" textlink="">
      <xdr:nvSpPr>
        <xdr:cNvPr id="494" name="楕円 493">
          <a:extLst>
            <a:ext uri="{FF2B5EF4-FFF2-40B4-BE49-F238E27FC236}">
              <a16:creationId xmlns:a16="http://schemas.microsoft.com/office/drawing/2014/main" id="{D46394F3-CFA5-4384-A649-753ED28206C5}"/>
            </a:ext>
          </a:extLst>
        </xdr:cNvPr>
        <xdr:cNvSpPr/>
      </xdr:nvSpPr>
      <xdr:spPr>
        <a:xfrm>
          <a:off x="20383500" y="5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150293</xdr:rowOff>
    </xdr:from>
    <xdr:to>
      <xdr:col>111</xdr:col>
      <xdr:colOff>177800</xdr:colOff>
      <xdr:row>35</xdr:row>
      <xdr:rowOff>8592</xdr:rowOff>
    </xdr:to>
    <xdr:cxnSp macro="">
      <xdr:nvCxnSpPr>
        <xdr:cNvPr id="495" name="直線コネクタ 494">
          <a:extLst>
            <a:ext uri="{FF2B5EF4-FFF2-40B4-BE49-F238E27FC236}">
              <a16:creationId xmlns:a16="http://schemas.microsoft.com/office/drawing/2014/main" id="{5DC85B11-36E1-4079-AEE4-7337AA8FDC3F}"/>
            </a:ext>
          </a:extLst>
        </xdr:cNvPr>
        <xdr:cNvCxnSpPr/>
      </xdr:nvCxnSpPr>
      <xdr:spPr>
        <a:xfrm flipV="1">
          <a:off x="20434300" y="5979593"/>
          <a:ext cx="889000" cy="2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52596</xdr:rowOff>
    </xdr:from>
    <xdr:to>
      <xdr:col>102</xdr:col>
      <xdr:colOff>165100</xdr:colOff>
      <xdr:row>36</xdr:row>
      <xdr:rowOff>154196</xdr:rowOff>
    </xdr:to>
    <xdr:sp macro="" textlink="">
      <xdr:nvSpPr>
        <xdr:cNvPr id="496" name="楕円 495">
          <a:extLst>
            <a:ext uri="{FF2B5EF4-FFF2-40B4-BE49-F238E27FC236}">
              <a16:creationId xmlns:a16="http://schemas.microsoft.com/office/drawing/2014/main" id="{0D5CE301-9121-4D4D-A92B-CFC36EAA0902}"/>
            </a:ext>
          </a:extLst>
        </xdr:cNvPr>
        <xdr:cNvSpPr/>
      </xdr:nvSpPr>
      <xdr:spPr>
        <a:xfrm>
          <a:off x="19494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8592</xdr:rowOff>
    </xdr:from>
    <xdr:to>
      <xdr:col>107</xdr:col>
      <xdr:colOff>50800</xdr:colOff>
      <xdr:row>36</xdr:row>
      <xdr:rowOff>103396</xdr:rowOff>
    </xdr:to>
    <xdr:cxnSp macro="">
      <xdr:nvCxnSpPr>
        <xdr:cNvPr id="497" name="直線コネクタ 496">
          <a:extLst>
            <a:ext uri="{FF2B5EF4-FFF2-40B4-BE49-F238E27FC236}">
              <a16:creationId xmlns:a16="http://schemas.microsoft.com/office/drawing/2014/main" id="{EA3036A2-8FAA-45B8-8F33-843F65DA2276}"/>
            </a:ext>
          </a:extLst>
        </xdr:cNvPr>
        <xdr:cNvCxnSpPr/>
      </xdr:nvCxnSpPr>
      <xdr:spPr>
        <a:xfrm flipV="1">
          <a:off x="19545300" y="6009342"/>
          <a:ext cx="889000" cy="2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76290</xdr:rowOff>
    </xdr:from>
    <xdr:to>
      <xdr:col>98</xdr:col>
      <xdr:colOff>38100</xdr:colOff>
      <xdr:row>37</xdr:row>
      <xdr:rowOff>6440</xdr:rowOff>
    </xdr:to>
    <xdr:sp macro="" textlink="">
      <xdr:nvSpPr>
        <xdr:cNvPr id="498" name="楕円 497">
          <a:extLst>
            <a:ext uri="{FF2B5EF4-FFF2-40B4-BE49-F238E27FC236}">
              <a16:creationId xmlns:a16="http://schemas.microsoft.com/office/drawing/2014/main" id="{B88D9774-1CC7-4A33-9816-8D3CC9009AC6}"/>
            </a:ext>
          </a:extLst>
        </xdr:cNvPr>
        <xdr:cNvSpPr/>
      </xdr:nvSpPr>
      <xdr:spPr>
        <a:xfrm>
          <a:off x="18605500" y="624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103396</xdr:rowOff>
    </xdr:from>
    <xdr:to>
      <xdr:col>102</xdr:col>
      <xdr:colOff>114300</xdr:colOff>
      <xdr:row>36</xdr:row>
      <xdr:rowOff>127090</xdr:rowOff>
    </xdr:to>
    <xdr:cxnSp macro="">
      <xdr:nvCxnSpPr>
        <xdr:cNvPr id="499" name="直線コネクタ 498">
          <a:extLst>
            <a:ext uri="{FF2B5EF4-FFF2-40B4-BE49-F238E27FC236}">
              <a16:creationId xmlns:a16="http://schemas.microsoft.com/office/drawing/2014/main" id="{5C70C7CC-6C6C-4A2C-A332-6CC280436C15}"/>
            </a:ext>
          </a:extLst>
        </xdr:cNvPr>
        <xdr:cNvCxnSpPr/>
      </xdr:nvCxnSpPr>
      <xdr:spPr>
        <a:xfrm flipV="1">
          <a:off x="18656300" y="6275596"/>
          <a:ext cx="8890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6DCADFC-8124-42A2-962E-5C524779E42A}"/>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EAB8EBD2-4108-4D0D-A4C3-E0BA5F63D982}"/>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130875</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180E7F60-1A1C-4230-B864-B84FAB189C83}"/>
            </a:ext>
          </a:extLst>
        </xdr:cNvPr>
        <xdr:cNvSpPr txBox="1"/>
      </xdr:nvSpPr>
      <xdr:spPr>
        <a:xfrm>
          <a:off x="19245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132174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F8B8A29D-948E-4C0C-BAB9-6884E34914BA}"/>
            </a:ext>
          </a:extLst>
        </xdr:cNvPr>
        <xdr:cNvSpPr txBox="1"/>
      </xdr:nvSpPr>
      <xdr:spPr>
        <a:xfrm>
          <a:off x="18356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46170</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552063E2-B47A-4B83-9C4E-2AC8046B8985}"/>
            </a:ext>
          </a:extLst>
        </xdr:cNvPr>
        <xdr:cNvSpPr txBox="1"/>
      </xdr:nvSpPr>
      <xdr:spPr>
        <a:xfrm>
          <a:off x="21011095" y="570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75919</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3D21493B-D378-472E-A4DA-6D8337E83AD5}"/>
            </a:ext>
          </a:extLst>
        </xdr:cNvPr>
        <xdr:cNvSpPr txBox="1"/>
      </xdr:nvSpPr>
      <xdr:spPr>
        <a:xfrm>
          <a:off x="20134795" y="573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170723</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2190DE52-F28E-4F65-AF62-C833B558CDE4}"/>
            </a:ext>
          </a:extLst>
        </xdr:cNvPr>
        <xdr:cNvSpPr txBox="1"/>
      </xdr:nvSpPr>
      <xdr:spPr>
        <a:xfrm>
          <a:off x="19245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22967</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BD08E61-F5DF-48E8-B2F6-8AC2662DAECB}"/>
            </a:ext>
          </a:extLst>
        </xdr:cNvPr>
        <xdr:cNvSpPr txBox="1"/>
      </xdr:nvSpPr>
      <xdr:spPr>
        <a:xfrm>
          <a:off x="18356795" y="602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1306CBF-1A01-4054-8C9B-44BD82D1B5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4726D4E-86AB-4EBF-A440-303BE99F70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1F5AE9D-2FBA-4310-94FA-8A5FF74480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9DF7BD2C-FE01-418A-AE01-18BCF67886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30FEE16E-7AF2-4A65-9F4C-4C775A94AB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10073F71-B020-415D-ACDA-6DBFD547CD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EDD6AA5-2EB9-44DF-A477-9D26074B1F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36ABBE3C-2B16-40F8-9ECB-41057924A1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35947B81-7060-41B4-A3E7-2273F367F2C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A46D9EC-2D44-4A8F-857E-E9641768EB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CEC15A68-86C0-4F4C-9175-FC9A4D47B4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3DE4D51C-7416-4C5B-B60B-2240C0664CA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226AE37-3894-42B9-814B-0AD3A14D55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5C6188E8-8CD4-4F2B-8E72-810C0455CF6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5FCA09DD-E727-4C5D-8261-A6CF469B603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5503DE54-0903-48A4-B242-32ADBD89D05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9F4C8964-85F2-45FA-9973-DFF56E301EB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8B4D438D-ECAE-477B-BB28-0A90751A4E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8D9B68BE-45AB-4A26-A2BD-8F11A90D46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98FABBC9-13B3-4C24-801D-8E8B98E268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CFCF6590-2343-4F35-A068-5019D642202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BE7D825F-187C-4BD4-BBD0-610FA03633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48F3D86F-7084-4EE3-A14D-2E5575A5A0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9B270373-0F7E-4265-B6A6-53A3E90F86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D5EB5B36-3D8A-40E1-9B69-1270B9371F18}"/>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342879B3-E830-4B3A-92DB-DDB6711CABA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5CCB2716-AF03-4759-98DD-14F79FD8AAC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D753CC56-A789-4574-9C0A-66DE00D18BDD}"/>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6" name="直線コネクタ 535">
          <a:extLst>
            <a:ext uri="{FF2B5EF4-FFF2-40B4-BE49-F238E27FC236}">
              <a16:creationId xmlns:a16="http://schemas.microsoft.com/office/drawing/2014/main" id="{A99DF3CF-B948-4880-8F64-319BFEE6F33D}"/>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68597</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712EDC1C-6724-45C0-8EB9-04007B4DC3E2}"/>
            </a:ext>
          </a:extLst>
        </xdr:cNvPr>
        <xdr:cNvSpPr txBox="1"/>
      </xdr:nvSpPr>
      <xdr:spPr>
        <a:xfrm>
          <a:off x="16357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538" name="フローチャート: 判断 537">
          <a:extLst>
            <a:ext uri="{FF2B5EF4-FFF2-40B4-BE49-F238E27FC236}">
              <a16:creationId xmlns:a16="http://schemas.microsoft.com/office/drawing/2014/main" id="{4C92925C-5CFA-4804-B8C4-B771C5786930}"/>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539" name="フローチャート: 判断 538">
          <a:extLst>
            <a:ext uri="{FF2B5EF4-FFF2-40B4-BE49-F238E27FC236}">
              <a16:creationId xmlns:a16="http://schemas.microsoft.com/office/drawing/2014/main" id="{F1FDA5CC-9A90-4A83-9844-9EF1AC8D5BD0}"/>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40" name="フローチャート: 判断 539">
          <a:extLst>
            <a:ext uri="{FF2B5EF4-FFF2-40B4-BE49-F238E27FC236}">
              <a16:creationId xmlns:a16="http://schemas.microsoft.com/office/drawing/2014/main" id="{99EC9F6D-C778-4393-9AC0-64DCB7A1B987}"/>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41" name="フローチャート: 判断 540">
          <a:extLst>
            <a:ext uri="{FF2B5EF4-FFF2-40B4-BE49-F238E27FC236}">
              <a16:creationId xmlns:a16="http://schemas.microsoft.com/office/drawing/2014/main" id="{88F8E9EC-29A9-4771-8570-0DAD450E373B}"/>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42" name="フローチャート: 判断 541">
          <a:extLst>
            <a:ext uri="{FF2B5EF4-FFF2-40B4-BE49-F238E27FC236}">
              <a16:creationId xmlns:a16="http://schemas.microsoft.com/office/drawing/2014/main" id="{BAAA1667-9554-421B-926C-1C679A6AD9DD}"/>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FF26B1B-2459-498A-AD90-CD10BDF206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F93534F-7DF8-4C9F-ABD9-247FC2BAD5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DD32D12-F5ED-4D6D-953E-0B140F2CD6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A9DF89D-9C69-4544-B9C1-8357485487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FFF0EA3-C931-4F1A-B08C-F672343E69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548" name="楕円 547">
          <a:extLst>
            <a:ext uri="{FF2B5EF4-FFF2-40B4-BE49-F238E27FC236}">
              <a16:creationId xmlns:a16="http://schemas.microsoft.com/office/drawing/2014/main" id="{A54FBF79-7D22-4C7A-A34B-46C068BDB76B}"/>
            </a:ext>
          </a:extLst>
        </xdr:cNvPr>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67327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FE81429D-836A-44BC-AFC7-E2BEB0CD70ED}"/>
            </a:ext>
          </a:extLst>
        </xdr:cNvPr>
        <xdr:cNvSpPr txBox="1"/>
      </xdr:nvSpPr>
      <xdr:spPr>
        <a:xfrm>
          <a:off x="1635760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xdr:rowOff>
    </xdr:from>
    <xdr:to>
      <xdr:col>81</xdr:col>
      <xdr:colOff>101600</xdr:colOff>
      <xdr:row>57</xdr:row>
      <xdr:rowOff>107950</xdr:rowOff>
    </xdr:to>
    <xdr:sp macro="" textlink="">
      <xdr:nvSpPr>
        <xdr:cNvPr id="550" name="楕円 549">
          <a:extLst>
            <a:ext uri="{FF2B5EF4-FFF2-40B4-BE49-F238E27FC236}">
              <a16:creationId xmlns:a16="http://schemas.microsoft.com/office/drawing/2014/main" id="{70E468F4-2CC1-4C44-8D0F-FF2954425931}"/>
            </a:ext>
          </a:extLst>
        </xdr:cNvPr>
        <xdr:cNvSpPr/>
      </xdr:nvSpPr>
      <xdr:spPr>
        <a:xfrm>
          <a:off x="15430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57</xdr:row>
      <xdr:rowOff>95250</xdr:rowOff>
    </xdr:to>
    <xdr:cxnSp macro="">
      <xdr:nvCxnSpPr>
        <xdr:cNvPr id="551" name="直線コネクタ 550">
          <a:extLst>
            <a:ext uri="{FF2B5EF4-FFF2-40B4-BE49-F238E27FC236}">
              <a16:creationId xmlns:a16="http://schemas.microsoft.com/office/drawing/2014/main" id="{5682F7B4-0088-4A14-B79A-888020301A5F}"/>
            </a:ext>
          </a:extLst>
        </xdr:cNvPr>
        <xdr:cNvCxnSpPr/>
      </xdr:nvCxnSpPr>
      <xdr:spPr>
        <a:xfrm>
          <a:off x="154813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552" name="楕円 551">
          <a:extLst>
            <a:ext uri="{FF2B5EF4-FFF2-40B4-BE49-F238E27FC236}">
              <a16:creationId xmlns:a16="http://schemas.microsoft.com/office/drawing/2014/main" id="{9FC1C67C-ED6F-4E7F-9C43-77DED234C01A}"/>
            </a:ext>
          </a:extLst>
        </xdr:cNvPr>
        <xdr:cNvSpPr/>
      </xdr:nvSpPr>
      <xdr:spPr>
        <a:xfrm>
          <a:off x="1454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57150</xdr:rowOff>
    </xdr:to>
    <xdr:cxnSp macro="">
      <xdr:nvCxnSpPr>
        <xdr:cNvPr id="553" name="直線コネクタ 552">
          <a:extLst>
            <a:ext uri="{FF2B5EF4-FFF2-40B4-BE49-F238E27FC236}">
              <a16:creationId xmlns:a16="http://schemas.microsoft.com/office/drawing/2014/main" id="{6EBE38E1-3656-4D25-BF20-FEDE25B4F322}"/>
            </a:ext>
          </a:extLst>
        </xdr:cNvPr>
        <xdr:cNvCxnSpPr/>
      </xdr:nvCxnSpPr>
      <xdr:spPr>
        <a:xfrm>
          <a:off x="14592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554" name="楕円 553">
          <a:extLst>
            <a:ext uri="{FF2B5EF4-FFF2-40B4-BE49-F238E27FC236}">
              <a16:creationId xmlns:a16="http://schemas.microsoft.com/office/drawing/2014/main" id="{0AABEE2A-5678-4B34-A5E4-C0BAC7594D28}"/>
            </a:ext>
          </a:extLst>
        </xdr:cNvPr>
        <xdr:cNvSpPr/>
      </xdr:nvSpPr>
      <xdr:spPr>
        <a:xfrm>
          <a:off x="1365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19050</xdr:rowOff>
    </xdr:to>
    <xdr:cxnSp macro="">
      <xdr:nvCxnSpPr>
        <xdr:cNvPr id="555" name="直線コネクタ 554">
          <a:extLst>
            <a:ext uri="{FF2B5EF4-FFF2-40B4-BE49-F238E27FC236}">
              <a16:creationId xmlns:a16="http://schemas.microsoft.com/office/drawing/2014/main" id="{92118DD1-5200-4944-84E9-B9C3328513C0}"/>
            </a:ext>
          </a:extLst>
        </xdr:cNvPr>
        <xdr:cNvCxnSpPr/>
      </xdr:nvCxnSpPr>
      <xdr:spPr>
        <a:xfrm>
          <a:off x="137033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63500</xdr:rowOff>
    </xdr:from>
    <xdr:to>
      <xdr:col>67</xdr:col>
      <xdr:colOff>101600</xdr:colOff>
      <xdr:row>56</xdr:row>
      <xdr:rowOff>165100</xdr:rowOff>
    </xdr:to>
    <xdr:sp macro="" textlink="">
      <xdr:nvSpPr>
        <xdr:cNvPr id="556" name="楕円 555">
          <a:extLst>
            <a:ext uri="{FF2B5EF4-FFF2-40B4-BE49-F238E27FC236}">
              <a16:creationId xmlns:a16="http://schemas.microsoft.com/office/drawing/2014/main" id="{FE56DFE9-81DE-419E-9CDC-CA2A667392AE}"/>
            </a:ext>
          </a:extLst>
        </xdr:cNvPr>
        <xdr:cNvSpPr/>
      </xdr:nvSpPr>
      <xdr:spPr>
        <a:xfrm>
          <a:off x="12763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114300</xdr:rowOff>
    </xdr:from>
    <xdr:to>
      <xdr:col>71</xdr:col>
      <xdr:colOff>177800</xdr:colOff>
      <xdr:row>56</xdr:row>
      <xdr:rowOff>152400</xdr:rowOff>
    </xdr:to>
    <xdr:cxnSp macro="">
      <xdr:nvCxnSpPr>
        <xdr:cNvPr id="557" name="直線コネクタ 556">
          <a:extLst>
            <a:ext uri="{FF2B5EF4-FFF2-40B4-BE49-F238E27FC236}">
              <a16:creationId xmlns:a16="http://schemas.microsoft.com/office/drawing/2014/main" id="{38CB9026-EF38-4FB2-8123-B7EF74B8C0CC}"/>
            </a:ext>
          </a:extLst>
        </xdr:cNvPr>
        <xdr:cNvCxnSpPr/>
      </xdr:nvCxnSpPr>
      <xdr:spPr>
        <a:xfrm>
          <a:off x="12814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146702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2D59EB41-6457-43FA-ABF8-DA6AE47D0403}"/>
            </a:ext>
          </a:extLst>
        </xdr:cNvPr>
        <xdr:cNvSpPr txBox="1"/>
      </xdr:nvSpPr>
      <xdr:spPr>
        <a:xfrm>
          <a:off x="152660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4B2D35EB-2364-4ECD-94A6-08635FD57D4C}"/>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4AB7C30E-71DC-4C57-8E47-3DB65E2BD90B}"/>
            </a:ext>
          </a:extLst>
        </xdr:cNvPr>
        <xdr:cNvSpPr txBox="1"/>
      </xdr:nvSpPr>
      <xdr:spPr>
        <a:xfrm>
          <a:off x="13500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9602FA81-CCC3-491D-8B0D-7C2DEBD9A758}"/>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124477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C05B2CA3-5D58-43F3-8DBF-E918D9099884}"/>
            </a:ext>
          </a:extLst>
        </xdr:cNvPr>
        <xdr:cNvSpPr txBox="1"/>
      </xdr:nvSpPr>
      <xdr:spPr>
        <a:xfrm>
          <a:off x="15266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86377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BDD8ED50-C272-498E-9A23-0BFDCABFF57A}"/>
            </a:ext>
          </a:extLst>
        </xdr:cNvPr>
        <xdr:cNvSpPr txBox="1"/>
      </xdr:nvSpPr>
      <xdr:spPr>
        <a:xfrm>
          <a:off x="14389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C90D14F0-D56F-453B-A678-21C2FB6C706B}"/>
            </a:ext>
          </a:extLst>
        </xdr:cNvPr>
        <xdr:cNvSpPr txBox="1"/>
      </xdr:nvSpPr>
      <xdr:spPr>
        <a:xfrm>
          <a:off x="13500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10177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16DA6DC5-FBE7-4231-BE28-832EF0DDC781}"/>
            </a:ext>
          </a:extLst>
        </xdr:cNvPr>
        <xdr:cNvSpPr txBox="1"/>
      </xdr:nvSpPr>
      <xdr:spPr>
        <a:xfrm>
          <a:off x="12611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69FB3C89-A374-4068-8E4C-99ABA86906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744E059-98D9-454B-B3BD-F1583BB06D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482EE140-EFE9-43F3-9A9B-13751E1E87B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DD6980A4-332B-4B6F-8AFD-427988CDFE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CF52335E-E96D-4E1A-B119-BF98D6B1F5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1F596B0D-15B8-4FEC-B7DD-03ADE67F8B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BE84237-3C36-4E5A-B3B7-2DE2C20E628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D435C2F0-356F-42E1-8994-A80D32E9F0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96D41FB0-0E20-403D-8CA2-EF4287BAEA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91D43C49-4EB3-485C-B415-60B6B4715F5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3682849F-A33C-4E37-AC00-1F303BAEAB4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5737E6AB-D52B-4071-8879-90A00BDD0D1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C5E46F21-ADA8-4125-94B1-DD1517EA00F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336BA094-84AE-4AC7-A63B-90A55AF0815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A086B4EC-FEF5-42C2-9CE3-493695D22C2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06223BED-E8AD-4AA4-AABF-0E308D88D67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56CB261C-41AA-4D7D-BE5F-D1F5158A960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AFA46985-C228-4649-9626-120E32DC7C5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4075FBA9-9AB3-4EC6-9540-659F88144AE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1044112E-1D4B-4D1D-AC4C-3C97FFE4152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B7B1C62A-2149-44F0-A25B-9D67F1BD405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59C09D27-A4A6-413A-AF42-D9C78FF1A61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45A6DA0-29D9-47FD-80B1-95D7181B9C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70583081-3AA4-44D9-A028-35FE8D877C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B71263E7-32F9-4A4D-B281-0355B2C9BF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591" name="直線コネクタ 590">
          <a:extLst>
            <a:ext uri="{FF2B5EF4-FFF2-40B4-BE49-F238E27FC236}">
              <a16:creationId xmlns:a16="http://schemas.microsoft.com/office/drawing/2014/main" id="{9414E420-D14C-4CB8-A68D-8C122B492283}"/>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46E95FE8-699D-40CD-82D1-B169BC1C5A91}"/>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3" name="直線コネクタ 592">
          <a:extLst>
            <a:ext uri="{FF2B5EF4-FFF2-40B4-BE49-F238E27FC236}">
              <a16:creationId xmlns:a16="http://schemas.microsoft.com/office/drawing/2014/main" id="{F5F87B16-EA51-43DB-B736-0624A4D8D753}"/>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823472DF-9FDA-428E-9E2F-D58D6637E163}"/>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95" name="直線コネクタ 594">
          <a:extLst>
            <a:ext uri="{FF2B5EF4-FFF2-40B4-BE49-F238E27FC236}">
              <a16:creationId xmlns:a16="http://schemas.microsoft.com/office/drawing/2014/main" id="{F95EB6CD-B36C-4119-9583-6010BA4D9234}"/>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EF2BF00A-90E4-4BD2-A0F0-4BB1BA6AF2F1}"/>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97" name="フローチャート: 判断 596">
          <a:extLst>
            <a:ext uri="{FF2B5EF4-FFF2-40B4-BE49-F238E27FC236}">
              <a16:creationId xmlns:a16="http://schemas.microsoft.com/office/drawing/2014/main" id="{547C0D2E-3A1C-439C-A9E2-76C03AF9FE89}"/>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98" name="フローチャート: 判断 597">
          <a:extLst>
            <a:ext uri="{FF2B5EF4-FFF2-40B4-BE49-F238E27FC236}">
              <a16:creationId xmlns:a16="http://schemas.microsoft.com/office/drawing/2014/main" id="{D6BA8290-6F97-4A3A-BA18-3F8F18A4F23E}"/>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99" name="フローチャート: 判断 598">
          <a:extLst>
            <a:ext uri="{FF2B5EF4-FFF2-40B4-BE49-F238E27FC236}">
              <a16:creationId xmlns:a16="http://schemas.microsoft.com/office/drawing/2014/main" id="{3CDACB3F-04E4-44F7-8BAF-817283E18A87}"/>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600" name="フローチャート: 判断 599">
          <a:extLst>
            <a:ext uri="{FF2B5EF4-FFF2-40B4-BE49-F238E27FC236}">
              <a16:creationId xmlns:a16="http://schemas.microsoft.com/office/drawing/2014/main" id="{BB5FF099-9450-4C6E-8377-E61B35120351}"/>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1" name="フローチャート: 判断 600">
          <a:extLst>
            <a:ext uri="{FF2B5EF4-FFF2-40B4-BE49-F238E27FC236}">
              <a16:creationId xmlns:a16="http://schemas.microsoft.com/office/drawing/2014/main" id="{118B9B86-98A3-40B9-BE3E-5EAB1DD929A5}"/>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B4A9EFE-4736-4B1F-AA9D-2D6176EFAB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9266D0F-D81B-4435-AD46-6B2B7066DD4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095ECA6-D51A-4BCE-93C2-46ACF85D9E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0107E0B-78BC-4E9D-9B5F-27A482D6F5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3FC5D69-9AA8-456B-90A3-3E435C2E2C4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81462</xdr:rowOff>
    </xdr:from>
    <xdr:to>
      <xdr:col>116</xdr:col>
      <xdr:colOff>114300</xdr:colOff>
      <xdr:row>62</xdr:row>
      <xdr:rowOff>11612</xdr:rowOff>
    </xdr:to>
    <xdr:sp macro="" textlink="">
      <xdr:nvSpPr>
        <xdr:cNvPr id="607" name="楕円 606">
          <a:extLst>
            <a:ext uri="{FF2B5EF4-FFF2-40B4-BE49-F238E27FC236}">
              <a16:creationId xmlns:a16="http://schemas.microsoft.com/office/drawing/2014/main" id="{8AB28294-1942-4638-B08A-96CF97016001}"/>
            </a:ext>
          </a:extLst>
        </xdr:cNvPr>
        <xdr:cNvSpPr/>
      </xdr:nvSpPr>
      <xdr:spPr>
        <a:xfrm>
          <a:off x="22110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104339</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9E098A23-18C4-4280-B876-018B351B86FD}"/>
            </a:ext>
          </a:extLst>
        </xdr:cNvPr>
        <xdr:cNvSpPr txBox="1"/>
      </xdr:nvSpPr>
      <xdr:spPr>
        <a:xfrm>
          <a:off x="22199600" y="1039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87993</xdr:rowOff>
    </xdr:from>
    <xdr:to>
      <xdr:col>112</xdr:col>
      <xdr:colOff>38100</xdr:colOff>
      <xdr:row>62</xdr:row>
      <xdr:rowOff>18143</xdr:rowOff>
    </xdr:to>
    <xdr:sp macro="" textlink="">
      <xdr:nvSpPr>
        <xdr:cNvPr id="609" name="楕円 608">
          <a:extLst>
            <a:ext uri="{FF2B5EF4-FFF2-40B4-BE49-F238E27FC236}">
              <a16:creationId xmlns:a16="http://schemas.microsoft.com/office/drawing/2014/main" id="{3603A3F4-649D-4D80-8703-4DBB425293CF}"/>
            </a:ext>
          </a:extLst>
        </xdr:cNvPr>
        <xdr:cNvSpPr/>
      </xdr:nvSpPr>
      <xdr:spPr>
        <a:xfrm>
          <a:off x="21272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132262</xdr:rowOff>
    </xdr:from>
    <xdr:to>
      <xdr:col>116</xdr:col>
      <xdr:colOff>63500</xdr:colOff>
      <xdr:row>61</xdr:row>
      <xdr:rowOff>138793</xdr:rowOff>
    </xdr:to>
    <xdr:cxnSp macro="">
      <xdr:nvCxnSpPr>
        <xdr:cNvPr id="610" name="直線コネクタ 609">
          <a:extLst>
            <a:ext uri="{FF2B5EF4-FFF2-40B4-BE49-F238E27FC236}">
              <a16:creationId xmlns:a16="http://schemas.microsoft.com/office/drawing/2014/main" id="{7BADA8FB-B181-47A8-BD78-04783DBEB58B}"/>
            </a:ext>
          </a:extLst>
        </xdr:cNvPr>
        <xdr:cNvCxnSpPr/>
      </xdr:nvCxnSpPr>
      <xdr:spPr>
        <a:xfrm flipV="1">
          <a:off x="21323300" y="105907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611" name="楕円 610">
          <a:extLst>
            <a:ext uri="{FF2B5EF4-FFF2-40B4-BE49-F238E27FC236}">
              <a16:creationId xmlns:a16="http://schemas.microsoft.com/office/drawing/2014/main" id="{EA4BA80F-3F22-4494-967B-1A1C129B83C6}"/>
            </a:ext>
          </a:extLst>
        </xdr:cNvPr>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138793</xdr:rowOff>
    </xdr:from>
    <xdr:to>
      <xdr:col>111</xdr:col>
      <xdr:colOff>177800</xdr:colOff>
      <xdr:row>61</xdr:row>
      <xdr:rowOff>148590</xdr:rowOff>
    </xdr:to>
    <xdr:cxnSp macro="">
      <xdr:nvCxnSpPr>
        <xdr:cNvPr id="612" name="直線コネクタ 611">
          <a:extLst>
            <a:ext uri="{FF2B5EF4-FFF2-40B4-BE49-F238E27FC236}">
              <a16:creationId xmlns:a16="http://schemas.microsoft.com/office/drawing/2014/main" id="{31F64D99-62D1-4428-B3E9-3C76DB4990C7}"/>
            </a:ext>
          </a:extLst>
        </xdr:cNvPr>
        <xdr:cNvCxnSpPr/>
      </xdr:nvCxnSpPr>
      <xdr:spPr>
        <a:xfrm flipV="1">
          <a:off x="20434300" y="105972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104322</xdr:rowOff>
    </xdr:from>
    <xdr:to>
      <xdr:col>102</xdr:col>
      <xdr:colOff>165100</xdr:colOff>
      <xdr:row>62</xdr:row>
      <xdr:rowOff>34472</xdr:rowOff>
    </xdr:to>
    <xdr:sp macro="" textlink="">
      <xdr:nvSpPr>
        <xdr:cNvPr id="613" name="楕円 612">
          <a:extLst>
            <a:ext uri="{FF2B5EF4-FFF2-40B4-BE49-F238E27FC236}">
              <a16:creationId xmlns:a16="http://schemas.microsoft.com/office/drawing/2014/main" id="{E99E244C-1D87-4156-89D3-92E4ADB1528B}"/>
            </a:ext>
          </a:extLst>
        </xdr:cNvPr>
        <xdr:cNvSpPr/>
      </xdr:nvSpPr>
      <xdr:spPr>
        <a:xfrm>
          <a:off x="19494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155122</xdr:rowOff>
    </xdr:to>
    <xdr:cxnSp macro="">
      <xdr:nvCxnSpPr>
        <xdr:cNvPr id="614" name="直線コネクタ 613">
          <a:extLst>
            <a:ext uri="{FF2B5EF4-FFF2-40B4-BE49-F238E27FC236}">
              <a16:creationId xmlns:a16="http://schemas.microsoft.com/office/drawing/2014/main" id="{7D556174-8600-405A-8956-4DCBA5A4382A}"/>
            </a:ext>
          </a:extLst>
        </xdr:cNvPr>
        <xdr:cNvCxnSpPr/>
      </xdr:nvCxnSpPr>
      <xdr:spPr>
        <a:xfrm flipV="1">
          <a:off x="19545300" y="106070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114119</xdr:rowOff>
    </xdr:from>
    <xdr:to>
      <xdr:col>98</xdr:col>
      <xdr:colOff>38100</xdr:colOff>
      <xdr:row>62</xdr:row>
      <xdr:rowOff>44269</xdr:rowOff>
    </xdr:to>
    <xdr:sp macro="" textlink="">
      <xdr:nvSpPr>
        <xdr:cNvPr id="615" name="楕円 614">
          <a:extLst>
            <a:ext uri="{FF2B5EF4-FFF2-40B4-BE49-F238E27FC236}">
              <a16:creationId xmlns:a16="http://schemas.microsoft.com/office/drawing/2014/main" id="{F48DEDAA-E1DC-44C2-92A8-CC26DAC6B455}"/>
            </a:ext>
          </a:extLst>
        </xdr:cNvPr>
        <xdr:cNvSpPr/>
      </xdr:nvSpPr>
      <xdr:spPr>
        <a:xfrm>
          <a:off x="18605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155122</xdr:rowOff>
    </xdr:from>
    <xdr:to>
      <xdr:col>102</xdr:col>
      <xdr:colOff>114300</xdr:colOff>
      <xdr:row>61</xdr:row>
      <xdr:rowOff>164919</xdr:rowOff>
    </xdr:to>
    <xdr:cxnSp macro="">
      <xdr:nvCxnSpPr>
        <xdr:cNvPr id="616" name="直線コネクタ 615">
          <a:extLst>
            <a:ext uri="{FF2B5EF4-FFF2-40B4-BE49-F238E27FC236}">
              <a16:creationId xmlns:a16="http://schemas.microsoft.com/office/drawing/2014/main" id="{5D5EBB3C-958C-4140-B59B-EA74AB4F61FD}"/>
            </a:ext>
          </a:extLst>
        </xdr:cNvPr>
        <xdr:cNvCxnSpPr/>
      </xdr:nvCxnSpPr>
      <xdr:spPr>
        <a:xfrm flipV="1">
          <a:off x="18656300" y="106135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617" name="n_1aveValue【保健センター・保健所】&#10;一人当たり面積">
          <a:extLst>
            <a:ext uri="{FF2B5EF4-FFF2-40B4-BE49-F238E27FC236}">
              <a16:creationId xmlns:a16="http://schemas.microsoft.com/office/drawing/2014/main" id="{A9ABC7E0-DD20-4DCF-8094-58730AA80BAD}"/>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618" name="n_2aveValue【保健センター・保健所】&#10;一人当たり面積">
          <a:extLst>
            <a:ext uri="{FF2B5EF4-FFF2-40B4-BE49-F238E27FC236}">
              <a16:creationId xmlns:a16="http://schemas.microsoft.com/office/drawing/2014/main" id="{67E9DE0F-EFE4-40DA-B529-BFF740077597}"/>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149696</xdr:rowOff>
    </xdr:from>
    <xdr:ext cx="469744" cy="259045"/>
    <xdr:sp macro="" textlink="">
      <xdr:nvSpPr>
        <xdr:cNvPr id="619" name="n_3aveValue【保健センター・保健所】&#10;一人当たり面積">
          <a:extLst>
            <a:ext uri="{FF2B5EF4-FFF2-40B4-BE49-F238E27FC236}">
              <a16:creationId xmlns:a16="http://schemas.microsoft.com/office/drawing/2014/main" id="{762D2409-D861-4B22-9C6F-CA6D6C305057}"/>
            </a:ext>
          </a:extLst>
        </xdr:cNvPr>
        <xdr:cNvSpPr txBox="1"/>
      </xdr:nvSpPr>
      <xdr:spPr>
        <a:xfrm>
          <a:off x="19310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620" name="n_4aveValue【保健センター・保健所】&#10;一人当たり面積">
          <a:extLst>
            <a:ext uri="{FF2B5EF4-FFF2-40B4-BE49-F238E27FC236}">
              <a16:creationId xmlns:a16="http://schemas.microsoft.com/office/drawing/2014/main" id="{86945124-F01D-4D26-A2CD-CF0CA44C1847}"/>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34670</xdr:rowOff>
    </xdr:from>
    <xdr:ext cx="469744" cy="259045"/>
    <xdr:sp macro="" textlink="">
      <xdr:nvSpPr>
        <xdr:cNvPr id="621" name="n_1mainValue【保健センター・保健所】&#10;一人当たり面積">
          <a:extLst>
            <a:ext uri="{FF2B5EF4-FFF2-40B4-BE49-F238E27FC236}">
              <a16:creationId xmlns:a16="http://schemas.microsoft.com/office/drawing/2014/main" id="{7AC2F446-EAD2-4D50-8EEE-31BBA57858A1}"/>
            </a:ext>
          </a:extLst>
        </xdr:cNvPr>
        <xdr:cNvSpPr txBox="1"/>
      </xdr:nvSpPr>
      <xdr:spPr>
        <a:xfrm>
          <a:off x="210757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22" name="n_2mainValue【保健センター・保健所】&#10;一人当たり面積">
          <a:extLst>
            <a:ext uri="{FF2B5EF4-FFF2-40B4-BE49-F238E27FC236}">
              <a16:creationId xmlns:a16="http://schemas.microsoft.com/office/drawing/2014/main" id="{A8E47595-84D0-4D8E-A68B-BB91ADB87DE8}"/>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50999</xdr:rowOff>
    </xdr:from>
    <xdr:ext cx="469744" cy="259045"/>
    <xdr:sp macro="" textlink="">
      <xdr:nvSpPr>
        <xdr:cNvPr id="623" name="n_3mainValue【保健センター・保健所】&#10;一人当たり面積">
          <a:extLst>
            <a:ext uri="{FF2B5EF4-FFF2-40B4-BE49-F238E27FC236}">
              <a16:creationId xmlns:a16="http://schemas.microsoft.com/office/drawing/2014/main" id="{53542DA6-D727-4F72-8EAD-6A251A2ABC77}"/>
            </a:ext>
          </a:extLst>
        </xdr:cNvPr>
        <xdr:cNvSpPr txBox="1"/>
      </xdr:nvSpPr>
      <xdr:spPr>
        <a:xfrm>
          <a:off x="193104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60796</xdr:rowOff>
    </xdr:from>
    <xdr:ext cx="469744" cy="259045"/>
    <xdr:sp macro="" textlink="">
      <xdr:nvSpPr>
        <xdr:cNvPr id="624" name="n_4mainValue【保健センター・保健所】&#10;一人当たり面積">
          <a:extLst>
            <a:ext uri="{FF2B5EF4-FFF2-40B4-BE49-F238E27FC236}">
              <a16:creationId xmlns:a16="http://schemas.microsoft.com/office/drawing/2014/main" id="{BD58FDCD-CA50-4416-93CC-4F15AB56EDDF}"/>
            </a:ext>
          </a:extLst>
        </xdr:cNvPr>
        <xdr:cNvSpPr txBox="1"/>
      </xdr:nvSpPr>
      <xdr:spPr>
        <a:xfrm>
          <a:off x="18421427" y="1034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4A7BF96-5249-4EBF-8C3B-9C8A2C5750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DA9A938-800C-4D2C-A26E-404B5F3901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4B0D826-4462-4CC2-A8F0-8B4CA86FAD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2481675-0DDB-4914-A814-6EAD527B25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C7353E4-A84C-484D-BD99-9EFAA4C3887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DAB7EAF9-D112-4BA9-B5AE-E5DCF1AC0C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7DD03B78-70F6-4435-ACF5-11CCFA6672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186543F-DD6C-42C1-82AE-8CA9E24261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B8797E75-3584-429E-9234-D4A6213EA5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00BA19C-78FF-4FF9-BD07-8DC1F981B56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B5D37E8-1010-4C05-997E-31C1DC4562B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575807C8-F02E-4608-A499-7A217D781EC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9BE0830-5131-4C9B-8A90-85051EEBB37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ACEF8C86-D924-48B6-9E30-D01B2834624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9B816A4E-54F9-4E84-828C-A43AF6D893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ACADE05C-3ACC-4C88-A8F6-DC5870B5594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595B6E26-0A0F-4DE5-AAD5-92EE476D467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21F785A5-0E94-483C-BAEE-B24C618699F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A7DD89D-516D-4E4F-8916-31177291159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BCC61837-30E8-4E10-BD05-BB9D80B4057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AD0B5CA3-9C2A-4EF3-B27A-B7C74F8E427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705374FC-7F92-4BEF-BF3B-5EAE0FBE591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992F6A1-632E-47FB-8702-A396792E10B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65B3A39-8093-43DD-9A35-E202119536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237DBB80-2B8E-4006-9D84-2E304F699D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650" name="直線コネクタ 649">
          <a:extLst>
            <a:ext uri="{FF2B5EF4-FFF2-40B4-BE49-F238E27FC236}">
              <a16:creationId xmlns:a16="http://schemas.microsoft.com/office/drawing/2014/main" id="{E1CE6CA4-0E5A-4AEE-8FF1-01F6CA429EBA}"/>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A4FE4503-2C38-4F6D-A4F1-F9A29F6D598A}"/>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652" name="直線コネクタ 651">
          <a:extLst>
            <a:ext uri="{FF2B5EF4-FFF2-40B4-BE49-F238E27FC236}">
              <a16:creationId xmlns:a16="http://schemas.microsoft.com/office/drawing/2014/main" id="{F782AEB1-F70A-4F12-B88A-775E3A39B1D3}"/>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B2C6C50D-B038-419B-89B9-81511A9D47B8}"/>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8519FBBB-B103-4962-8A32-4F378F1142C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283DE7B9-B917-4EB6-8EB5-B924AF30DC5F}"/>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6" name="フローチャート: 判断 655">
          <a:extLst>
            <a:ext uri="{FF2B5EF4-FFF2-40B4-BE49-F238E27FC236}">
              <a16:creationId xmlns:a16="http://schemas.microsoft.com/office/drawing/2014/main" id="{3F53D97F-2418-4658-BF9F-4E90AED431E9}"/>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7" name="フローチャート: 判断 656">
          <a:extLst>
            <a:ext uri="{FF2B5EF4-FFF2-40B4-BE49-F238E27FC236}">
              <a16:creationId xmlns:a16="http://schemas.microsoft.com/office/drawing/2014/main" id="{A17FEA1A-52A1-4438-B130-CE2D8E7F16BC}"/>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658" name="フローチャート: 判断 657">
          <a:extLst>
            <a:ext uri="{FF2B5EF4-FFF2-40B4-BE49-F238E27FC236}">
              <a16:creationId xmlns:a16="http://schemas.microsoft.com/office/drawing/2014/main" id="{94D67EBC-C0F0-4CBA-B1B5-E3250F4AA16B}"/>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9" name="フローチャート: 判断 658">
          <a:extLst>
            <a:ext uri="{FF2B5EF4-FFF2-40B4-BE49-F238E27FC236}">
              <a16:creationId xmlns:a16="http://schemas.microsoft.com/office/drawing/2014/main" id="{6EDE06CE-3CA9-43D3-8F91-0A9D26EC175A}"/>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660" name="フローチャート: 判断 659">
          <a:extLst>
            <a:ext uri="{FF2B5EF4-FFF2-40B4-BE49-F238E27FC236}">
              <a16:creationId xmlns:a16="http://schemas.microsoft.com/office/drawing/2014/main" id="{7B9D73D0-EA49-414C-A3C3-8F7D2E9F63A3}"/>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AF67C0C-9A51-4170-A63B-390B78C594A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3024692-CCE7-4A45-8E3C-10FAE04722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1E83093-A0CA-47CE-BE48-63D457D4062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152F503-7AD6-43FD-A058-EC21241218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B6A57A9-EB35-4A2C-9146-8A44F1C3BC2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666" name="楕円 665">
          <a:extLst>
            <a:ext uri="{FF2B5EF4-FFF2-40B4-BE49-F238E27FC236}">
              <a16:creationId xmlns:a16="http://schemas.microsoft.com/office/drawing/2014/main" id="{68EA0F09-DA93-4A4E-B498-F6098BC1A83A}"/>
            </a:ext>
          </a:extLst>
        </xdr:cNvPr>
        <xdr:cNvSpPr/>
      </xdr:nvSpPr>
      <xdr:spPr>
        <a:xfrm>
          <a:off x="16268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1177D768-2717-4DE7-85EB-748E25214439}"/>
            </a:ext>
          </a:extLst>
        </xdr:cNvPr>
        <xdr:cNvSpPr txBox="1"/>
      </xdr:nvSpPr>
      <xdr:spPr>
        <a:xfrm>
          <a:off x="163576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165281</xdr:rowOff>
    </xdr:from>
    <xdr:to>
      <xdr:col>81</xdr:col>
      <xdr:colOff>101600</xdr:colOff>
      <xdr:row>82</xdr:row>
      <xdr:rowOff>95431</xdr:rowOff>
    </xdr:to>
    <xdr:sp macro="" textlink="">
      <xdr:nvSpPr>
        <xdr:cNvPr id="668" name="楕円 667">
          <a:extLst>
            <a:ext uri="{FF2B5EF4-FFF2-40B4-BE49-F238E27FC236}">
              <a16:creationId xmlns:a16="http://schemas.microsoft.com/office/drawing/2014/main" id="{C7FB60BD-5266-4B98-947B-46BFE73F32C1}"/>
            </a:ext>
          </a:extLst>
        </xdr:cNvPr>
        <xdr:cNvSpPr/>
      </xdr:nvSpPr>
      <xdr:spPr>
        <a:xfrm>
          <a:off x="15430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25037</xdr:rowOff>
    </xdr:from>
    <xdr:to>
      <xdr:col>85</xdr:col>
      <xdr:colOff>127000</xdr:colOff>
      <xdr:row>82</xdr:row>
      <xdr:rowOff>44631</xdr:rowOff>
    </xdr:to>
    <xdr:cxnSp macro="">
      <xdr:nvCxnSpPr>
        <xdr:cNvPr id="669" name="直線コネクタ 668">
          <a:extLst>
            <a:ext uri="{FF2B5EF4-FFF2-40B4-BE49-F238E27FC236}">
              <a16:creationId xmlns:a16="http://schemas.microsoft.com/office/drawing/2014/main" id="{5E23F6A1-19D4-49C4-92BC-2DCDF84FA5B1}"/>
            </a:ext>
          </a:extLst>
        </xdr:cNvPr>
        <xdr:cNvCxnSpPr/>
      </xdr:nvCxnSpPr>
      <xdr:spPr>
        <a:xfrm flipV="1">
          <a:off x="15481300" y="140839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670" name="楕円 669">
          <a:extLst>
            <a:ext uri="{FF2B5EF4-FFF2-40B4-BE49-F238E27FC236}">
              <a16:creationId xmlns:a16="http://schemas.microsoft.com/office/drawing/2014/main" id="{D97CD9F7-B514-4E9E-B11D-EA63A603DBE7}"/>
            </a:ext>
          </a:extLst>
        </xdr:cNvPr>
        <xdr:cNvSpPr/>
      </xdr:nvSpPr>
      <xdr:spPr>
        <a:xfrm>
          <a:off x="14541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44631</xdr:rowOff>
    </xdr:from>
    <xdr:to>
      <xdr:col>81</xdr:col>
      <xdr:colOff>50800</xdr:colOff>
      <xdr:row>82</xdr:row>
      <xdr:rowOff>78921</xdr:rowOff>
    </xdr:to>
    <xdr:cxnSp macro="">
      <xdr:nvCxnSpPr>
        <xdr:cNvPr id="671" name="直線コネクタ 670">
          <a:extLst>
            <a:ext uri="{FF2B5EF4-FFF2-40B4-BE49-F238E27FC236}">
              <a16:creationId xmlns:a16="http://schemas.microsoft.com/office/drawing/2014/main" id="{36E13930-543A-4557-B513-E101BDA9ABCE}"/>
            </a:ext>
          </a:extLst>
        </xdr:cNvPr>
        <xdr:cNvCxnSpPr/>
      </xdr:nvCxnSpPr>
      <xdr:spPr>
        <a:xfrm flipV="1">
          <a:off x="14592300" y="141035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91802</xdr:rowOff>
    </xdr:from>
    <xdr:to>
      <xdr:col>72</xdr:col>
      <xdr:colOff>38100</xdr:colOff>
      <xdr:row>84</xdr:row>
      <xdr:rowOff>21952</xdr:rowOff>
    </xdr:to>
    <xdr:sp macro="" textlink="">
      <xdr:nvSpPr>
        <xdr:cNvPr id="672" name="楕円 671">
          <a:extLst>
            <a:ext uri="{FF2B5EF4-FFF2-40B4-BE49-F238E27FC236}">
              <a16:creationId xmlns:a16="http://schemas.microsoft.com/office/drawing/2014/main" id="{67157ADB-E180-4C77-82A2-CD927708ABFC}"/>
            </a:ext>
          </a:extLst>
        </xdr:cNvPr>
        <xdr:cNvSpPr/>
      </xdr:nvSpPr>
      <xdr:spPr>
        <a:xfrm>
          <a:off x="13652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83</xdr:row>
      <xdr:rowOff>142602</xdr:rowOff>
    </xdr:to>
    <xdr:cxnSp macro="">
      <xdr:nvCxnSpPr>
        <xdr:cNvPr id="673" name="直線コネクタ 672">
          <a:extLst>
            <a:ext uri="{FF2B5EF4-FFF2-40B4-BE49-F238E27FC236}">
              <a16:creationId xmlns:a16="http://schemas.microsoft.com/office/drawing/2014/main" id="{778A7732-BD01-473E-97C2-15C6C9C58061}"/>
            </a:ext>
          </a:extLst>
        </xdr:cNvPr>
        <xdr:cNvCxnSpPr/>
      </xdr:nvCxnSpPr>
      <xdr:spPr>
        <a:xfrm flipV="1">
          <a:off x="13703300" y="14137821"/>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674" name="楕円 673">
          <a:extLst>
            <a:ext uri="{FF2B5EF4-FFF2-40B4-BE49-F238E27FC236}">
              <a16:creationId xmlns:a16="http://schemas.microsoft.com/office/drawing/2014/main" id="{3528CE3B-86EF-454D-AB35-D0AB9207BCA0}"/>
            </a:ext>
          </a:extLst>
        </xdr:cNvPr>
        <xdr:cNvSpPr/>
      </xdr:nvSpPr>
      <xdr:spPr>
        <a:xfrm>
          <a:off x="12763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142602</xdr:rowOff>
    </xdr:from>
    <xdr:to>
      <xdr:col>71</xdr:col>
      <xdr:colOff>177800</xdr:colOff>
      <xdr:row>84</xdr:row>
      <xdr:rowOff>28302</xdr:rowOff>
    </xdr:to>
    <xdr:cxnSp macro="">
      <xdr:nvCxnSpPr>
        <xdr:cNvPr id="675" name="直線コネクタ 674">
          <a:extLst>
            <a:ext uri="{FF2B5EF4-FFF2-40B4-BE49-F238E27FC236}">
              <a16:creationId xmlns:a16="http://schemas.microsoft.com/office/drawing/2014/main" id="{DD5AB1D8-A25D-4E43-92F1-58E8BB2FDE47}"/>
            </a:ext>
          </a:extLst>
        </xdr:cNvPr>
        <xdr:cNvCxnSpPr/>
      </xdr:nvCxnSpPr>
      <xdr:spPr>
        <a:xfrm flipV="1">
          <a:off x="12814300" y="143729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6" name="n_1aveValue【消防施設】&#10;有形固定資産減価償却率">
          <a:extLst>
            <a:ext uri="{FF2B5EF4-FFF2-40B4-BE49-F238E27FC236}">
              <a16:creationId xmlns:a16="http://schemas.microsoft.com/office/drawing/2014/main" id="{184F40C7-3D92-47F4-B380-CB311A829EE8}"/>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677" name="n_2aveValue【消防施設】&#10;有形固定資産減価償却率">
          <a:extLst>
            <a:ext uri="{FF2B5EF4-FFF2-40B4-BE49-F238E27FC236}">
              <a16:creationId xmlns:a16="http://schemas.microsoft.com/office/drawing/2014/main" id="{6A844883-BAC2-4E9C-B1F8-1BE324E351A7}"/>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678" name="n_3aveValue【消防施設】&#10;有形固定資産減価償却率">
          <a:extLst>
            <a:ext uri="{FF2B5EF4-FFF2-40B4-BE49-F238E27FC236}">
              <a16:creationId xmlns:a16="http://schemas.microsoft.com/office/drawing/2014/main" id="{E44727B9-3F8A-4FCD-B147-48B88EAA9777}"/>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679" name="n_4aveValue【消防施設】&#10;有形固定資産減価償却率">
          <a:extLst>
            <a:ext uri="{FF2B5EF4-FFF2-40B4-BE49-F238E27FC236}">
              <a16:creationId xmlns:a16="http://schemas.microsoft.com/office/drawing/2014/main" id="{2A9BCFB5-0FB3-4358-A341-702BA59A265D}"/>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111958</xdr:rowOff>
    </xdr:from>
    <xdr:ext cx="405111" cy="259045"/>
    <xdr:sp macro="" textlink="">
      <xdr:nvSpPr>
        <xdr:cNvPr id="680" name="n_1mainValue【消防施設】&#10;有形固定資産減価償却率">
          <a:extLst>
            <a:ext uri="{FF2B5EF4-FFF2-40B4-BE49-F238E27FC236}">
              <a16:creationId xmlns:a16="http://schemas.microsoft.com/office/drawing/2014/main" id="{0DC97772-4FDB-47C3-94BB-DF2615E53298}"/>
            </a:ext>
          </a:extLst>
        </xdr:cNvPr>
        <xdr:cNvSpPr txBox="1"/>
      </xdr:nvSpPr>
      <xdr:spPr>
        <a:xfrm>
          <a:off x="15266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146248</xdr:rowOff>
    </xdr:from>
    <xdr:ext cx="405111" cy="259045"/>
    <xdr:sp macro="" textlink="">
      <xdr:nvSpPr>
        <xdr:cNvPr id="681" name="n_2mainValue【消防施設】&#10;有形固定資産減価償却率">
          <a:extLst>
            <a:ext uri="{FF2B5EF4-FFF2-40B4-BE49-F238E27FC236}">
              <a16:creationId xmlns:a16="http://schemas.microsoft.com/office/drawing/2014/main" id="{72F2DD57-E072-4A94-9385-A2FAF3DA2838}"/>
            </a:ext>
          </a:extLst>
        </xdr:cNvPr>
        <xdr:cNvSpPr txBox="1"/>
      </xdr:nvSpPr>
      <xdr:spPr>
        <a:xfrm>
          <a:off x="14389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13079</xdr:rowOff>
    </xdr:from>
    <xdr:ext cx="405111" cy="259045"/>
    <xdr:sp macro="" textlink="">
      <xdr:nvSpPr>
        <xdr:cNvPr id="682" name="n_3mainValue【消防施設】&#10;有形固定資産減価償却率">
          <a:extLst>
            <a:ext uri="{FF2B5EF4-FFF2-40B4-BE49-F238E27FC236}">
              <a16:creationId xmlns:a16="http://schemas.microsoft.com/office/drawing/2014/main" id="{28A283DB-C2CA-4809-A350-5AE390939F45}"/>
            </a:ext>
          </a:extLst>
        </xdr:cNvPr>
        <xdr:cNvSpPr txBox="1"/>
      </xdr:nvSpPr>
      <xdr:spPr>
        <a:xfrm>
          <a:off x="13500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70229</xdr:rowOff>
    </xdr:from>
    <xdr:ext cx="405111" cy="259045"/>
    <xdr:sp macro="" textlink="">
      <xdr:nvSpPr>
        <xdr:cNvPr id="683" name="n_4mainValue【消防施設】&#10;有形固定資産減価償却率">
          <a:extLst>
            <a:ext uri="{FF2B5EF4-FFF2-40B4-BE49-F238E27FC236}">
              <a16:creationId xmlns:a16="http://schemas.microsoft.com/office/drawing/2014/main" id="{89E29EE3-0B7D-4512-8FB9-80C47CC00437}"/>
            </a:ext>
          </a:extLst>
        </xdr:cNvPr>
        <xdr:cNvSpPr txBox="1"/>
      </xdr:nvSpPr>
      <xdr:spPr>
        <a:xfrm>
          <a:off x="12611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4F946709-969B-4628-A981-74FCC1EB3E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D9814FCC-D4C4-4FEF-B913-0582B8ED0C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E6D2DCF6-DA81-4A0B-86E3-61FA173132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C0AB062D-E9FE-4553-A0E6-FFBAA44D2B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410BFC6-18A0-4DEC-9EEC-3818BF2F62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ED11390C-1F02-4E13-B555-A7630B73B6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6660F643-0500-4A37-81A4-A0356BFBE7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62E9A61-0492-43C7-BDA1-865F935B840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6CC924D-7280-4603-8978-51512FDA0A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481D7A9-92C1-456F-B730-C738DD45DF7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F0FD32C2-B8D9-4D74-A7FA-7F755CD2BDB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7B6F00E3-1712-4792-A6DA-803A876A785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3779D2C8-968A-41C8-96A5-5F3D16F152F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B10F784D-0966-4112-BD71-3261EA926B0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35DF61A2-87D6-420D-97C9-BB97E035F75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23FC3F3E-B8D2-4B70-AAF7-02898352931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58AF14C1-6DBC-4BB5-9583-712C30D07A8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622407C2-DA18-428A-A98E-FD7E4B9337D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8A611C69-BB59-42C2-BEBF-8C9065084ED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F82300E9-9170-46FD-9076-2267E752FF2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D7FAB940-6F42-488B-81D1-5E90DB53BF8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6958E9B7-FC25-46DD-AE9C-4ED583FD63C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8F8D4E9F-4AB2-4625-82FA-0586D8C647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3776EDB-24BD-43B3-BF2B-3D8AF6DB03B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BEDA66F3-8464-46A4-BB29-73BA46BF74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709" name="直線コネクタ 708">
          <a:extLst>
            <a:ext uri="{FF2B5EF4-FFF2-40B4-BE49-F238E27FC236}">
              <a16:creationId xmlns:a16="http://schemas.microsoft.com/office/drawing/2014/main" id="{99BD330B-74D7-42E4-BDFC-5E6942AE6E05}"/>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10" name="【消防施設】&#10;一人当たり面積最小値テキスト">
          <a:extLst>
            <a:ext uri="{FF2B5EF4-FFF2-40B4-BE49-F238E27FC236}">
              <a16:creationId xmlns:a16="http://schemas.microsoft.com/office/drawing/2014/main" id="{E7F84C42-8B2A-40E1-8F6F-83AA4F9D47E1}"/>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11" name="直線コネクタ 710">
          <a:extLst>
            <a:ext uri="{FF2B5EF4-FFF2-40B4-BE49-F238E27FC236}">
              <a16:creationId xmlns:a16="http://schemas.microsoft.com/office/drawing/2014/main" id="{87773D77-91FC-4E32-A22D-5469F88B082E}"/>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712" name="【消防施設】&#10;一人当たり面積最大値テキスト">
          <a:extLst>
            <a:ext uri="{FF2B5EF4-FFF2-40B4-BE49-F238E27FC236}">
              <a16:creationId xmlns:a16="http://schemas.microsoft.com/office/drawing/2014/main" id="{4430F791-A53C-43A7-AD96-F479CE39490C}"/>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713" name="直線コネクタ 712">
          <a:extLst>
            <a:ext uri="{FF2B5EF4-FFF2-40B4-BE49-F238E27FC236}">
              <a16:creationId xmlns:a16="http://schemas.microsoft.com/office/drawing/2014/main" id="{4DA95220-EA85-4B26-B903-2A093392EA6A}"/>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714" name="【消防施設】&#10;一人当たり面積平均値テキスト">
          <a:extLst>
            <a:ext uri="{FF2B5EF4-FFF2-40B4-BE49-F238E27FC236}">
              <a16:creationId xmlns:a16="http://schemas.microsoft.com/office/drawing/2014/main" id="{70993E05-A5E4-4A01-A461-3CEB4139F87D}"/>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715" name="フローチャート: 判断 714">
          <a:extLst>
            <a:ext uri="{FF2B5EF4-FFF2-40B4-BE49-F238E27FC236}">
              <a16:creationId xmlns:a16="http://schemas.microsoft.com/office/drawing/2014/main" id="{B7E21AC9-3B58-4D62-BAF2-E64CBEB73271}"/>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716" name="フローチャート: 判断 715">
          <a:extLst>
            <a:ext uri="{FF2B5EF4-FFF2-40B4-BE49-F238E27FC236}">
              <a16:creationId xmlns:a16="http://schemas.microsoft.com/office/drawing/2014/main" id="{350CE857-B905-40A7-8BC7-1B480E6FA53B}"/>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717" name="フローチャート: 判断 716">
          <a:extLst>
            <a:ext uri="{FF2B5EF4-FFF2-40B4-BE49-F238E27FC236}">
              <a16:creationId xmlns:a16="http://schemas.microsoft.com/office/drawing/2014/main" id="{0A2AA6F6-DB27-4C2E-AFBC-707D297ABE40}"/>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718" name="フローチャート: 判断 717">
          <a:extLst>
            <a:ext uri="{FF2B5EF4-FFF2-40B4-BE49-F238E27FC236}">
              <a16:creationId xmlns:a16="http://schemas.microsoft.com/office/drawing/2014/main" id="{5B695C84-28B9-403D-A7F3-69C78836008F}"/>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719" name="フローチャート: 判断 718">
          <a:extLst>
            <a:ext uri="{FF2B5EF4-FFF2-40B4-BE49-F238E27FC236}">
              <a16:creationId xmlns:a16="http://schemas.microsoft.com/office/drawing/2014/main" id="{3A5283B6-3956-4C26-ABD1-7AA238277E35}"/>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9244A2A-9A74-4DFE-887E-831257AF23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2107AA6-9880-4A3B-B9FA-CDE3D874C7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168490F-D515-4735-8CA7-A8663FA6B1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B47B9A1-DB76-4041-A8AF-BEEA1E29882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3132DE8-59E0-4F6F-95A0-6873CC68955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45430</xdr:rowOff>
    </xdr:from>
    <xdr:to>
      <xdr:col>116</xdr:col>
      <xdr:colOff>114300</xdr:colOff>
      <xdr:row>86</xdr:row>
      <xdr:rowOff>147030</xdr:rowOff>
    </xdr:to>
    <xdr:sp macro="" textlink="">
      <xdr:nvSpPr>
        <xdr:cNvPr id="725" name="楕円 724">
          <a:extLst>
            <a:ext uri="{FF2B5EF4-FFF2-40B4-BE49-F238E27FC236}">
              <a16:creationId xmlns:a16="http://schemas.microsoft.com/office/drawing/2014/main" id="{9348A66A-D063-4030-8533-98308668F7C4}"/>
            </a:ext>
          </a:extLst>
        </xdr:cNvPr>
        <xdr:cNvSpPr/>
      </xdr:nvSpPr>
      <xdr:spPr>
        <a:xfrm>
          <a:off x="22110700" y="147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xdr:rowOff>
    </xdr:from>
    <xdr:ext cx="469744" cy="259045"/>
    <xdr:sp macro="" textlink="">
      <xdr:nvSpPr>
        <xdr:cNvPr id="726" name="【消防施設】&#10;一人当たり面積該当値テキスト">
          <a:extLst>
            <a:ext uri="{FF2B5EF4-FFF2-40B4-BE49-F238E27FC236}">
              <a16:creationId xmlns:a16="http://schemas.microsoft.com/office/drawing/2014/main" id="{0BBE91A2-FE8F-41A3-90A5-28A42606FDC5}"/>
            </a:ext>
          </a:extLst>
        </xdr:cNvPr>
        <xdr:cNvSpPr txBox="1"/>
      </xdr:nvSpPr>
      <xdr:spPr>
        <a:xfrm>
          <a:off x="22199600" y="147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46410</xdr:rowOff>
    </xdr:from>
    <xdr:to>
      <xdr:col>112</xdr:col>
      <xdr:colOff>38100</xdr:colOff>
      <xdr:row>86</xdr:row>
      <xdr:rowOff>148010</xdr:rowOff>
    </xdr:to>
    <xdr:sp macro="" textlink="">
      <xdr:nvSpPr>
        <xdr:cNvPr id="727" name="楕円 726">
          <a:extLst>
            <a:ext uri="{FF2B5EF4-FFF2-40B4-BE49-F238E27FC236}">
              <a16:creationId xmlns:a16="http://schemas.microsoft.com/office/drawing/2014/main" id="{A90707EA-7B6F-4853-9132-907F17081DF2}"/>
            </a:ext>
          </a:extLst>
        </xdr:cNvPr>
        <xdr:cNvSpPr/>
      </xdr:nvSpPr>
      <xdr:spPr>
        <a:xfrm>
          <a:off x="21272500" y="147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96230</xdr:rowOff>
    </xdr:from>
    <xdr:to>
      <xdr:col>116</xdr:col>
      <xdr:colOff>63500</xdr:colOff>
      <xdr:row>86</xdr:row>
      <xdr:rowOff>97210</xdr:rowOff>
    </xdr:to>
    <xdr:cxnSp macro="">
      <xdr:nvCxnSpPr>
        <xdr:cNvPr id="728" name="直線コネクタ 727">
          <a:extLst>
            <a:ext uri="{FF2B5EF4-FFF2-40B4-BE49-F238E27FC236}">
              <a16:creationId xmlns:a16="http://schemas.microsoft.com/office/drawing/2014/main" id="{82143A13-A337-43C6-9A1E-C8E1072266F2}"/>
            </a:ext>
          </a:extLst>
        </xdr:cNvPr>
        <xdr:cNvCxnSpPr/>
      </xdr:nvCxnSpPr>
      <xdr:spPr>
        <a:xfrm flipV="1">
          <a:off x="21323300" y="1484093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44777</xdr:rowOff>
    </xdr:from>
    <xdr:to>
      <xdr:col>107</xdr:col>
      <xdr:colOff>101600</xdr:colOff>
      <xdr:row>86</xdr:row>
      <xdr:rowOff>146377</xdr:rowOff>
    </xdr:to>
    <xdr:sp macro="" textlink="">
      <xdr:nvSpPr>
        <xdr:cNvPr id="729" name="楕円 728">
          <a:extLst>
            <a:ext uri="{FF2B5EF4-FFF2-40B4-BE49-F238E27FC236}">
              <a16:creationId xmlns:a16="http://schemas.microsoft.com/office/drawing/2014/main" id="{83F3A86E-9659-478E-A6B8-BF0096E9E87B}"/>
            </a:ext>
          </a:extLst>
        </xdr:cNvPr>
        <xdr:cNvSpPr/>
      </xdr:nvSpPr>
      <xdr:spPr>
        <a:xfrm>
          <a:off x="20383500" y="147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95577</xdr:rowOff>
    </xdr:from>
    <xdr:to>
      <xdr:col>111</xdr:col>
      <xdr:colOff>177800</xdr:colOff>
      <xdr:row>86</xdr:row>
      <xdr:rowOff>97210</xdr:rowOff>
    </xdr:to>
    <xdr:cxnSp macro="">
      <xdr:nvCxnSpPr>
        <xdr:cNvPr id="730" name="直線コネクタ 729">
          <a:extLst>
            <a:ext uri="{FF2B5EF4-FFF2-40B4-BE49-F238E27FC236}">
              <a16:creationId xmlns:a16="http://schemas.microsoft.com/office/drawing/2014/main" id="{F81D250A-2F47-44CF-B999-A83E4702B0B4}"/>
            </a:ext>
          </a:extLst>
        </xdr:cNvPr>
        <xdr:cNvCxnSpPr/>
      </xdr:nvCxnSpPr>
      <xdr:spPr>
        <a:xfrm>
          <a:off x="20434300" y="14840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50002</xdr:rowOff>
    </xdr:from>
    <xdr:to>
      <xdr:col>102</xdr:col>
      <xdr:colOff>165100</xdr:colOff>
      <xdr:row>86</xdr:row>
      <xdr:rowOff>151602</xdr:rowOff>
    </xdr:to>
    <xdr:sp macro="" textlink="">
      <xdr:nvSpPr>
        <xdr:cNvPr id="731" name="楕円 730">
          <a:extLst>
            <a:ext uri="{FF2B5EF4-FFF2-40B4-BE49-F238E27FC236}">
              <a16:creationId xmlns:a16="http://schemas.microsoft.com/office/drawing/2014/main" id="{9ACC02F5-EE6C-40D7-BA20-3959B1C0DD50}"/>
            </a:ext>
          </a:extLst>
        </xdr:cNvPr>
        <xdr:cNvSpPr/>
      </xdr:nvSpPr>
      <xdr:spPr>
        <a:xfrm>
          <a:off x="19494500" y="147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95577</xdr:rowOff>
    </xdr:from>
    <xdr:to>
      <xdr:col>107</xdr:col>
      <xdr:colOff>50800</xdr:colOff>
      <xdr:row>86</xdr:row>
      <xdr:rowOff>100802</xdr:rowOff>
    </xdr:to>
    <xdr:cxnSp macro="">
      <xdr:nvCxnSpPr>
        <xdr:cNvPr id="732" name="直線コネクタ 731">
          <a:extLst>
            <a:ext uri="{FF2B5EF4-FFF2-40B4-BE49-F238E27FC236}">
              <a16:creationId xmlns:a16="http://schemas.microsoft.com/office/drawing/2014/main" id="{314DFEDB-580C-4D66-AF7D-AFC54407E227}"/>
            </a:ext>
          </a:extLst>
        </xdr:cNvPr>
        <xdr:cNvCxnSpPr/>
      </xdr:nvCxnSpPr>
      <xdr:spPr>
        <a:xfrm flipV="1">
          <a:off x="19545300" y="1484027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50654</xdr:rowOff>
    </xdr:from>
    <xdr:to>
      <xdr:col>98</xdr:col>
      <xdr:colOff>38100</xdr:colOff>
      <xdr:row>86</xdr:row>
      <xdr:rowOff>152254</xdr:rowOff>
    </xdr:to>
    <xdr:sp macro="" textlink="">
      <xdr:nvSpPr>
        <xdr:cNvPr id="733" name="楕円 732">
          <a:extLst>
            <a:ext uri="{FF2B5EF4-FFF2-40B4-BE49-F238E27FC236}">
              <a16:creationId xmlns:a16="http://schemas.microsoft.com/office/drawing/2014/main" id="{97A6FD7A-1187-4544-8758-7FC41865D422}"/>
            </a:ext>
          </a:extLst>
        </xdr:cNvPr>
        <xdr:cNvSpPr/>
      </xdr:nvSpPr>
      <xdr:spPr>
        <a:xfrm>
          <a:off x="18605500" y="147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100802</xdr:rowOff>
    </xdr:from>
    <xdr:to>
      <xdr:col>102</xdr:col>
      <xdr:colOff>114300</xdr:colOff>
      <xdr:row>86</xdr:row>
      <xdr:rowOff>101454</xdr:rowOff>
    </xdr:to>
    <xdr:cxnSp macro="">
      <xdr:nvCxnSpPr>
        <xdr:cNvPr id="734" name="直線コネクタ 733">
          <a:extLst>
            <a:ext uri="{FF2B5EF4-FFF2-40B4-BE49-F238E27FC236}">
              <a16:creationId xmlns:a16="http://schemas.microsoft.com/office/drawing/2014/main" id="{AA12740A-7310-4FE1-858F-72091B9C7F50}"/>
            </a:ext>
          </a:extLst>
        </xdr:cNvPr>
        <xdr:cNvCxnSpPr/>
      </xdr:nvCxnSpPr>
      <xdr:spPr>
        <a:xfrm flipV="1">
          <a:off x="18656300" y="14845502"/>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735" name="n_1aveValue【消防施設】&#10;一人当たり面積">
          <a:extLst>
            <a:ext uri="{FF2B5EF4-FFF2-40B4-BE49-F238E27FC236}">
              <a16:creationId xmlns:a16="http://schemas.microsoft.com/office/drawing/2014/main" id="{91D2EDF8-A532-4A98-8622-EEE3B89711E6}"/>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736" name="n_2aveValue【消防施設】&#10;一人当たり面積">
          <a:extLst>
            <a:ext uri="{FF2B5EF4-FFF2-40B4-BE49-F238E27FC236}">
              <a16:creationId xmlns:a16="http://schemas.microsoft.com/office/drawing/2014/main" id="{80ADEBE7-3648-4562-95F3-D8FE0DF034EB}"/>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167222</xdr:rowOff>
    </xdr:from>
    <xdr:ext cx="469744" cy="259045"/>
    <xdr:sp macro="" textlink="">
      <xdr:nvSpPr>
        <xdr:cNvPr id="737" name="n_3aveValue【消防施設】&#10;一人当たり面積">
          <a:extLst>
            <a:ext uri="{FF2B5EF4-FFF2-40B4-BE49-F238E27FC236}">
              <a16:creationId xmlns:a16="http://schemas.microsoft.com/office/drawing/2014/main" id="{FEB84839-7284-4F5F-A953-4644B29BBB46}"/>
            </a:ext>
          </a:extLst>
        </xdr:cNvPr>
        <xdr:cNvSpPr txBox="1"/>
      </xdr:nvSpPr>
      <xdr:spPr>
        <a:xfrm>
          <a:off x="193104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738" name="n_4aveValue【消防施設】&#10;一人当たり面積">
          <a:extLst>
            <a:ext uri="{FF2B5EF4-FFF2-40B4-BE49-F238E27FC236}">
              <a16:creationId xmlns:a16="http://schemas.microsoft.com/office/drawing/2014/main" id="{FB0E7DAA-9F13-43AF-A0DF-875B84E32698}"/>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139137</xdr:rowOff>
    </xdr:from>
    <xdr:ext cx="469744" cy="259045"/>
    <xdr:sp macro="" textlink="">
      <xdr:nvSpPr>
        <xdr:cNvPr id="739" name="n_1mainValue【消防施設】&#10;一人当たり面積">
          <a:extLst>
            <a:ext uri="{FF2B5EF4-FFF2-40B4-BE49-F238E27FC236}">
              <a16:creationId xmlns:a16="http://schemas.microsoft.com/office/drawing/2014/main" id="{8586F0B8-0EC2-4F26-A56C-D65212D69B22}"/>
            </a:ext>
          </a:extLst>
        </xdr:cNvPr>
        <xdr:cNvSpPr txBox="1"/>
      </xdr:nvSpPr>
      <xdr:spPr>
        <a:xfrm>
          <a:off x="21075727" y="148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137504</xdr:rowOff>
    </xdr:from>
    <xdr:ext cx="469744" cy="259045"/>
    <xdr:sp macro="" textlink="">
      <xdr:nvSpPr>
        <xdr:cNvPr id="740" name="n_2mainValue【消防施設】&#10;一人当たり面積">
          <a:extLst>
            <a:ext uri="{FF2B5EF4-FFF2-40B4-BE49-F238E27FC236}">
              <a16:creationId xmlns:a16="http://schemas.microsoft.com/office/drawing/2014/main" id="{2858E01A-B001-4BFC-899B-6A7595E72FFB}"/>
            </a:ext>
          </a:extLst>
        </xdr:cNvPr>
        <xdr:cNvSpPr txBox="1"/>
      </xdr:nvSpPr>
      <xdr:spPr>
        <a:xfrm>
          <a:off x="20199427" y="148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168129</xdr:rowOff>
    </xdr:from>
    <xdr:ext cx="469744" cy="259045"/>
    <xdr:sp macro="" textlink="">
      <xdr:nvSpPr>
        <xdr:cNvPr id="741" name="n_3mainValue【消防施設】&#10;一人当たり面積">
          <a:extLst>
            <a:ext uri="{FF2B5EF4-FFF2-40B4-BE49-F238E27FC236}">
              <a16:creationId xmlns:a16="http://schemas.microsoft.com/office/drawing/2014/main" id="{AE97E574-8A8D-40F0-968F-5A12672A7B0A}"/>
            </a:ext>
          </a:extLst>
        </xdr:cNvPr>
        <xdr:cNvSpPr txBox="1"/>
      </xdr:nvSpPr>
      <xdr:spPr>
        <a:xfrm>
          <a:off x="19310427" y="145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168781</xdr:rowOff>
    </xdr:from>
    <xdr:ext cx="469744" cy="259045"/>
    <xdr:sp macro="" textlink="">
      <xdr:nvSpPr>
        <xdr:cNvPr id="742" name="n_4mainValue【消防施設】&#10;一人当たり面積">
          <a:extLst>
            <a:ext uri="{FF2B5EF4-FFF2-40B4-BE49-F238E27FC236}">
              <a16:creationId xmlns:a16="http://schemas.microsoft.com/office/drawing/2014/main" id="{22010218-AC9F-4FD6-8552-29E609CE9F17}"/>
            </a:ext>
          </a:extLst>
        </xdr:cNvPr>
        <xdr:cNvSpPr txBox="1"/>
      </xdr:nvSpPr>
      <xdr:spPr>
        <a:xfrm>
          <a:off x="18421427" y="1457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5810E55-C5D0-4497-803B-DA325D81F8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71E7A7C2-D44B-42EA-9FC5-2466F04B37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7DB7A238-3ECC-4002-923E-FA9E1885B2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8F01D6AC-1871-4043-9D77-D878109EE49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F73DC948-0102-44AC-91E9-FC69EC00C4D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43A4BAFD-1070-456F-B174-F7C19A2F64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87E62770-F5E1-47C8-BE8D-0757098542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D1B4BE7C-5026-457B-A866-5573111E38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D1C807A7-A609-4E36-A099-7C007E0EBA8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815883AB-8C24-49B8-A7D3-AB9067ABE3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FE2B32B3-772D-4707-83E5-E219AF0AF4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4FF6259A-3398-4E69-A8E3-6F628B80F80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55D0C2E7-B592-442B-81B6-6DB97152E08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7EFB77AC-2F43-42ED-892E-E84A4323AD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A26CF743-ECF9-48BF-AB4C-7183CA48042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826817A3-C32D-4A7F-8D80-53F8A19922B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0BC00233-410B-4E36-A582-99B0E59CA35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5FF9756C-BBF3-406E-83B1-7286D8F990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496063A2-6CC6-43E3-821D-270E71CD39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A45FEC9E-340A-4999-891D-019D477C77E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EAA25590-61F4-4037-AC22-150FB24EB3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EC62382A-624C-4044-BDE5-20CE183AE0C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545C03C6-0FD6-4BFE-B1B9-9C789D3DC2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6D09CABA-466B-4B30-B0B4-77E60B77FD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97E48B84-5E35-4285-A74C-F5BE2868956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AB4AD86B-3DA6-4F88-85E0-671E531C47B3}"/>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a:extLst>
            <a:ext uri="{FF2B5EF4-FFF2-40B4-BE49-F238E27FC236}">
              <a16:creationId xmlns:a16="http://schemas.microsoft.com/office/drawing/2014/main" id="{27DAE937-2279-4F6F-9BA3-E3626BCBBBF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7E4E344B-B3FC-4117-8162-70C77887EE6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71" name="【庁舎】&#10;有形固定資産減価償却率最大値テキスト">
          <a:extLst>
            <a:ext uri="{FF2B5EF4-FFF2-40B4-BE49-F238E27FC236}">
              <a16:creationId xmlns:a16="http://schemas.microsoft.com/office/drawing/2014/main" id="{5EFEBFBA-8D64-4414-98D7-1FC6531CCF7B}"/>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72" name="直線コネクタ 771">
          <a:extLst>
            <a:ext uri="{FF2B5EF4-FFF2-40B4-BE49-F238E27FC236}">
              <a16:creationId xmlns:a16="http://schemas.microsoft.com/office/drawing/2014/main" id="{357746F1-28AE-4ACE-BD41-30C68277BE38}"/>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73" name="【庁舎】&#10;有形固定資産減価償却率平均値テキスト">
          <a:extLst>
            <a:ext uri="{FF2B5EF4-FFF2-40B4-BE49-F238E27FC236}">
              <a16:creationId xmlns:a16="http://schemas.microsoft.com/office/drawing/2014/main" id="{FDA56D95-3D49-467F-B06D-11A25F7AC2A2}"/>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74" name="フローチャート: 判断 773">
          <a:extLst>
            <a:ext uri="{FF2B5EF4-FFF2-40B4-BE49-F238E27FC236}">
              <a16:creationId xmlns:a16="http://schemas.microsoft.com/office/drawing/2014/main" id="{8AA91D70-66B7-4562-AAE5-86F6CE7359BE}"/>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5" name="フローチャート: 判断 774">
          <a:extLst>
            <a:ext uri="{FF2B5EF4-FFF2-40B4-BE49-F238E27FC236}">
              <a16:creationId xmlns:a16="http://schemas.microsoft.com/office/drawing/2014/main" id="{2A416580-6ECC-481B-90DF-806718C71906}"/>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6" name="フローチャート: 判断 775">
          <a:extLst>
            <a:ext uri="{FF2B5EF4-FFF2-40B4-BE49-F238E27FC236}">
              <a16:creationId xmlns:a16="http://schemas.microsoft.com/office/drawing/2014/main" id="{D30FC885-6EA9-4C74-994D-D49580253A64}"/>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777" name="フローチャート: 判断 776">
          <a:extLst>
            <a:ext uri="{FF2B5EF4-FFF2-40B4-BE49-F238E27FC236}">
              <a16:creationId xmlns:a16="http://schemas.microsoft.com/office/drawing/2014/main" id="{03D81E8B-39D0-40EE-A6B9-D3ABA2824D9E}"/>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78" name="フローチャート: 判断 777">
          <a:extLst>
            <a:ext uri="{FF2B5EF4-FFF2-40B4-BE49-F238E27FC236}">
              <a16:creationId xmlns:a16="http://schemas.microsoft.com/office/drawing/2014/main" id="{EFD38414-984E-433B-9D2A-FE4C0ADCE655}"/>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817E10F-BA59-4E8C-96DA-AEF85C86C7D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6307D4E-AF77-478E-A342-8318E9208B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B1E939D-62BD-435B-87EE-54729E82C6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4F5CEC4-3597-4131-9C41-A4A6CB056B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CA59180E-1477-4151-B581-BE6C60CC79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784" name="楕円 783">
          <a:extLst>
            <a:ext uri="{FF2B5EF4-FFF2-40B4-BE49-F238E27FC236}">
              <a16:creationId xmlns:a16="http://schemas.microsoft.com/office/drawing/2014/main" id="{756DDBBC-4DC6-4B4C-8AC6-079FE5214E70}"/>
            </a:ext>
          </a:extLst>
        </xdr:cNvPr>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785" name="【庁舎】&#10;有形固定資産減価償却率該当値テキスト">
          <a:extLst>
            <a:ext uri="{FF2B5EF4-FFF2-40B4-BE49-F238E27FC236}">
              <a16:creationId xmlns:a16="http://schemas.microsoft.com/office/drawing/2014/main" id="{0ED975BE-58C0-4561-97FB-7B31D3DEF9EB}"/>
            </a:ext>
          </a:extLst>
        </xdr:cNvPr>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49893</xdr:rowOff>
    </xdr:from>
    <xdr:to>
      <xdr:col>81</xdr:col>
      <xdr:colOff>101600</xdr:colOff>
      <xdr:row>106</xdr:row>
      <xdr:rowOff>151493</xdr:rowOff>
    </xdr:to>
    <xdr:sp macro="" textlink="">
      <xdr:nvSpPr>
        <xdr:cNvPr id="786" name="楕円 785">
          <a:extLst>
            <a:ext uri="{FF2B5EF4-FFF2-40B4-BE49-F238E27FC236}">
              <a16:creationId xmlns:a16="http://schemas.microsoft.com/office/drawing/2014/main" id="{BA0C98A3-F88D-4F00-B549-9DFE9A82A917}"/>
            </a:ext>
          </a:extLst>
        </xdr:cNvPr>
        <xdr:cNvSpPr/>
      </xdr:nvSpPr>
      <xdr:spPr>
        <a:xfrm>
          <a:off x="15430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100693</xdr:rowOff>
    </xdr:from>
    <xdr:to>
      <xdr:col>85</xdr:col>
      <xdr:colOff>127000</xdr:colOff>
      <xdr:row>106</xdr:row>
      <xdr:rowOff>108857</xdr:rowOff>
    </xdr:to>
    <xdr:cxnSp macro="">
      <xdr:nvCxnSpPr>
        <xdr:cNvPr id="787" name="直線コネクタ 786">
          <a:extLst>
            <a:ext uri="{FF2B5EF4-FFF2-40B4-BE49-F238E27FC236}">
              <a16:creationId xmlns:a16="http://schemas.microsoft.com/office/drawing/2014/main" id="{972A6B75-51A4-4A42-8884-D64C11E77430}"/>
            </a:ext>
          </a:extLst>
        </xdr:cNvPr>
        <xdr:cNvCxnSpPr/>
      </xdr:nvCxnSpPr>
      <xdr:spPr>
        <a:xfrm>
          <a:off x="15481300" y="1827439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788" name="楕円 787">
          <a:extLst>
            <a:ext uri="{FF2B5EF4-FFF2-40B4-BE49-F238E27FC236}">
              <a16:creationId xmlns:a16="http://schemas.microsoft.com/office/drawing/2014/main" id="{A26043CC-C39E-49BF-8900-4BC73E3C3A6D}"/>
            </a:ext>
          </a:extLst>
        </xdr:cNvPr>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100693</xdr:rowOff>
    </xdr:from>
    <xdr:to>
      <xdr:col>81</xdr:col>
      <xdr:colOff>50800</xdr:colOff>
      <xdr:row>106</xdr:row>
      <xdr:rowOff>144780</xdr:rowOff>
    </xdr:to>
    <xdr:cxnSp macro="">
      <xdr:nvCxnSpPr>
        <xdr:cNvPr id="789" name="直線コネクタ 788">
          <a:extLst>
            <a:ext uri="{FF2B5EF4-FFF2-40B4-BE49-F238E27FC236}">
              <a16:creationId xmlns:a16="http://schemas.microsoft.com/office/drawing/2014/main" id="{9F9E9697-FB06-419A-BA18-AD0EC3D448D7}"/>
            </a:ext>
          </a:extLst>
        </xdr:cNvPr>
        <xdr:cNvCxnSpPr/>
      </xdr:nvCxnSpPr>
      <xdr:spPr>
        <a:xfrm flipV="1">
          <a:off x="14592300" y="182743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69487</xdr:rowOff>
    </xdr:from>
    <xdr:to>
      <xdr:col>72</xdr:col>
      <xdr:colOff>38100</xdr:colOff>
      <xdr:row>106</xdr:row>
      <xdr:rowOff>171087</xdr:rowOff>
    </xdr:to>
    <xdr:sp macro="" textlink="">
      <xdr:nvSpPr>
        <xdr:cNvPr id="790" name="楕円 789">
          <a:extLst>
            <a:ext uri="{FF2B5EF4-FFF2-40B4-BE49-F238E27FC236}">
              <a16:creationId xmlns:a16="http://schemas.microsoft.com/office/drawing/2014/main" id="{4C23F0A7-D942-42D1-83CC-8C678BC32E8C}"/>
            </a:ext>
          </a:extLst>
        </xdr:cNvPr>
        <xdr:cNvSpPr/>
      </xdr:nvSpPr>
      <xdr:spPr>
        <a:xfrm>
          <a:off x="13652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120287</xdr:rowOff>
    </xdr:from>
    <xdr:to>
      <xdr:col>76</xdr:col>
      <xdr:colOff>114300</xdr:colOff>
      <xdr:row>106</xdr:row>
      <xdr:rowOff>144780</xdr:rowOff>
    </xdr:to>
    <xdr:cxnSp macro="">
      <xdr:nvCxnSpPr>
        <xdr:cNvPr id="791" name="直線コネクタ 790">
          <a:extLst>
            <a:ext uri="{FF2B5EF4-FFF2-40B4-BE49-F238E27FC236}">
              <a16:creationId xmlns:a16="http://schemas.microsoft.com/office/drawing/2014/main" id="{756B4CA4-D078-453A-BD3C-C1FA1E7031AF}"/>
            </a:ext>
          </a:extLst>
        </xdr:cNvPr>
        <xdr:cNvCxnSpPr/>
      </xdr:nvCxnSpPr>
      <xdr:spPr>
        <a:xfrm>
          <a:off x="13703300" y="182939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792" name="楕円 791">
          <a:extLst>
            <a:ext uri="{FF2B5EF4-FFF2-40B4-BE49-F238E27FC236}">
              <a16:creationId xmlns:a16="http://schemas.microsoft.com/office/drawing/2014/main" id="{AD692E88-0564-45CB-9A26-810E611F6FDD}"/>
            </a:ext>
          </a:extLst>
        </xdr:cNvPr>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120287</xdr:rowOff>
    </xdr:to>
    <xdr:cxnSp macro="">
      <xdr:nvCxnSpPr>
        <xdr:cNvPr id="793" name="直線コネクタ 792">
          <a:extLst>
            <a:ext uri="{FF2B5EF4-FFF2-40B4-BE49-F238E27FC236}">
              <a16:creationId xmlns:a16="http://schemas.microsoft.com/office/drawing/2014/main" id="{F208560D-D820-4CC3-ABAE-33C2479D4E53}"/>
            </a:ext>
          </a:extLst>
        </xdr:cNvPr>
        <xdr:cNvCxnSpPr/>
      </xdr:nvCxnSpPr>
      <xdr:spPr>
        <a:xfrm>
          <a:off x="12814300" y="182613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4" name="n_1aveValue【庁舎】&#10;有形固定資産減価償却率">
          <a:extLst>
            <a:ext uri="{FF2B5EF4-FFF2-40B4-BE49-F238E27FC236}">
              <a16:creationId xmlns:a16="http://schemas.microsoft.com/office/drawing/2014/main" id="{3E5E1792-6AD2-4D55-8F70-7565111E1E5B}"/>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5" name="n_2aveValue【庁舎】&#10;有形固定資産減価償却率">
          <a:extLst>
            <a:ext uri="{FF2B5EF4-FFF2-40B4-BE49-F238E27FC236}">
              <a16:creationId xmlns:a16="http://schemas.microsoft.com/office/drawing/2014/main" id="{EC8C3174-2AFD-47D8-8FFE-3F1D57D346D1}"/>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796" name="n_3aveValue【庁舎】&#10;有形固定資産減価償却率">
          <a:extLst>
            <a:ext uri="{FF2B5EF4-FFF2-40B4-BE49-F238E27FC236}">
              <a16:creationId xmlns:a16="http://schemas.microsoft.com/office/drawing/2014/main" id="{5F67D0C9-BFD6-43CF-A9C6-E0FF83F9FA4B}"/>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797" name="n_4aveValue【庁舎】&#10;有形固定資産減価償却率">
          <a:extLst>
            <a:ext uri="{FF2B5EF4-FFF2-40B4-BE49-F238E27FC236}">
              <a16:creationId xmlns:a16="http://schemas.microsoft.com/office/drawing/2014/main" id="{7E1FC2B0-F83C-4E1B-95FF-680DC6C28100}"/>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142620</xdr:rowOff>
    </xdr:from>
    <xdr:ext cx="405111" cy="259045"/>
    <xdr:sp macro="" textlink="">
      <xdr:nvSpPr>
        <xdr:cNvPr id="798" name="n_1mainValue【庁舎】&#10;有形固定資産減価償却率">
          <a:extLst>
            <a:ext uri="{FF2B5EF4-FFF2-40B4-BE49-F238E27FC236}">
              <a16:creationId xmlns:a16="http://schemas.microsoft.com/office/drawing/2014/main" id="{5EF05882-38F7-4C56-9F59-3E48863C3DFA}"/>
            </a:ext>
          </a:extLst>
        </xdr:cNvPr>
        <xdr:cNvSpPr txBox="1"/>
      </xdr:nvSpPr>
      <xdr:spPr>
        <a:xfrm>
          <a:off x="152660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799" name="n_2mainValue【庁舎】&#10;有形固定資産減価償却率">
          <a:extLst>
            <a:ext uri="{FF2B5EF4-FFF2-40B4-BE49-F238E27FC236}">
              <a16:creationId xmlns:a16="http://schemas.microsoft.com/office/drawing/2014/main" id="{AAF9353A-9295-4703-A727-115FCA645595}"/>
            </a:ext>
          </a:extLst>
        </xdr:cNvPr>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162214</xdr:rowOff>
    </xdr:from>
    <xdr:ext cx="405111" cy="259045"/>
    <xdr:sp macro="" textlink="">
      <xdr:nvSpPr>
        <xdr:cNvPr id="800" name="n_3mainValue【庁舎】&#10;有形固定資産減価償却率">
          <a:extLst>
            <a:ext uri="{FF2B5EF4-FFF2-40B4-BE49-F238E27FC236}">
              <a16:creationId xmlns:a16="http://schemas.microsoft.com/office/drawing/2014/main" id="{D32576DF-8F6C-4133-823F-4B776FB56812}"/>
            </a:ext>
          </a:extLst>
        </xdr:cNvPr>
        <xdr:cNvSpPr txBox="1"/>
      </xdr:nvSpPr>
      <xdr:spPr>
        <a:xfrm>
          <a:off x="13500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801" name="n_4mainValue【庁舎】&#10;有形固定資産減価償却率">
          <a:extLst>
            <a:ext uri="{FF2B5EF4-FFF2-40B4-BE49-F238E27FC236}">
              <a16:creationId xmlns:a16="http://schemas.microsoft.com/office/drawing/2014/main" id="{FAFAACC1-8C2C-484D-A9A3-2DAFED69FB5A}"/>
            </a:ext>
          </a:extLst>
        </xdr:cNvPr>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72722022-BF72-4823-80A3-3848562940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642AAD13-BA3D-4441-832D-38F6D5658F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A3FD8C1E-CE3E-44EF-AECE-5185EE6552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B7A751FD-A216-4641-9730-8A1AEFF8BC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2FC419A1-4464-4AD8-B7D0-32DAA2FC32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1AF6F5C4-B102-4AC6-AAC6-4C01EA6211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25321E80-449C-422A-9539-458C3CAEC9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5B328861-FFF8-4562-AAA1-97814FEC09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376E890E-53A1-4E28-9BF0-2A1767E9E0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BDF9FDED-DDAD-47B3-ADE6-B27618BCE5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58F3CF62-AF86-4A8B-BD39-8B690E002E0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7B0BE2EA-5237-404B-89E1-25948CC59B8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239DAB5A-C812-484F-9074-BA0C5D74265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47F3006A-1088-4841-B79F-A8482299051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0926F514-E8AE-4CF0-B473-AADBAFECB78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A233676B-BEAB-4247-A1D4-7B28DA536DB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50A2F2E4-DCE3-4126-B38E-5EF2F0EBFD6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FCDAB6A7-3089-4C07-8C02-932B9F3BE29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854FA426-726B-40F7-B196-6A10622D185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F456041D-FBC0-4B7D-AEF5-8FB2FB0386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BFCB022F-73CC-4D18-9FEA-AA784F6B38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FAC8B945-57EA-42C9-A618-F98CA0B9BC9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34F7705C-F7AB-430E-BE8D-9ED52519B5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A80D1C55-2973-4F0B-AB18-28C433C4D9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C6A79A0B-6040-4422-90C1-5EA58C28F1A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827" name="直線コネクタ 826">
          <a:extLst>
            <a:ext uri="{FF2B5EF4-FFF2-40B4-BE49-F238E27FC236}">
              <a16:creationId xmlns:a16="http://schemas.microsoft.com/office/drawing/2014/main" id="{EE781AB2-FC04-430F-80A7-D1592EA196A7}"/>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828" name="【庁舎】&#10;一人当たり面積最小値テキスト">
          <a:extLst>
            <a:ext uri="{FF2B5EF4-FFF2-40B4-BE49-F238E27FC236}">
              <a16:creationId xmlns:a16="http://schemas.microsoft.com/office/drawing/2014/main" id="{E1B9846C-1D89-469D-8C67-631FC4DCC3AE}"/>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829" name="直線コネクタ 828">
          <a:extLst>
            <a:ext uri="{FF2B5EF4-FFF2-40B4-BE49-F238E27FC236}">
              <a16:creationId xmlns:a16="http://schemas.microsoft.com/office/drawing/2014/main" id="{EC359F28-D808-49E9-9CDA-C3399FEC04B1}"/>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30" name="【庁舎】&#10;一人当たり面積最大値テキスト">
          <a:extLst>
            <a:ext uri="{FF2B5EF4-FFF2-40B4-BE49-F238E27FC236}">
              <a16:creationId xmlns:a16="http://schemas.microsoft.com/office/drawing/2014/main" id="{DB9A4E7A-B25A-479C-B22B-939B95FF965B}"/>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31" name="直線コネクタ 830">
          <a:extLst>
            <a:ext uri="{FF2B5EF4-FFF2-40B4-BE49-F238E27FC236}">
              <a16:creationId xmlns:a16="http://schemas.microsoft.com/office/drawing/2014/main" id="{20152FBF-E45A-462E-9CF7-269A7FBF2455}"/>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832" name="【庁舎】&#10;一人当たり面積平均値テキスト">
          <a:extLst>
            <a:ext uri="{FF2B5EF4-FFF2-40B4-BE49-F238E27FC236}">
              <a16:creationId xmlns:a16="http://schemas.microsoft.com/office/drawing/2014/main" id="{A2461858-7F51-45F5-8C5C-9425EFF66018}"/>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833" name="フローチャート: 判断 832">
          <a:extLst>
            <a:ext uri="{FF2B5EF4-FFF2-40B4-BE49-F238E27FC236}">
              <a16:creationId xmlns:a16="http://schemas.microsoft.com/office/drawing/2014/main" id="{E42C02B4-548D-4378-BFC5-AFBDCE5C3CD1}"/>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834" name="フローチャート: 判断 833">
          <a:extLst>
            <a:ext uri="{FF2B5EF4-FFF2-40B4-BE49-F238E27FC236}">
              <a16:creationId xmlns:a16="http://schemas.microsoft.com/office/drawing/2014/main" id="{0A5D226F-5303-417F-9B4E-E03C2AFC4763}"/>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835" name="フローチャート: 判断 834">
          <a:extLst>
            <a:ext uri="{FF2B5EF4-FFF2-40B4-BE49-F238E27FC236}">
              <a16:creationId xmlns:a16="http://schemas.microsoft.com/office/drawing/2014/main" id="{4F9C2C28-4842-4B60-9625-9ABFE96F1C8F}"/>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836" name="フローチャート: 判断 835">
          <a:extLst>
            <a:ext uri="{FF2B5EF4-FFF2-40B4-BE49-F238E27FC236}">
              <a16:creationId xmlns:a16="http://schemas.microsoft.com/office/drawing/2014/main" id="{B393E35F-44FA-4B23-9764-CCEEE7099202}"/>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7" name="フローチャート: 判断 836">
          <a:extLst>
            <a:ext uri="{FF2B5EF4-FFF2-40B4-BE49-F238E27FC236}">
              <a16:creationId xmlns:a16="http://schemas.microsoft.com/office/drawing/2014/main" id="{517F1017-A879-472C-92A6-2475B8047257}"/>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B692595-9C65-4507-B837-14FB53CE3C8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D0B0ECE-A042-4122-81EF-6ED30C6E961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FAD093F-4466-4197-B873-BC248FF07D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4B56BE11-9D41-4F86-823D-39B1909E33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A4A8249-F73E-4D5D-984A-5CF8332F81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843" name="楕円 842">
          <a:extLst>
            <a:ext uri="{FF2B5EF4-FFF2-40B4-BE49-F238E27FC236}">
              <a16:creationId xmlns:a16="http://schemas.microsoft.com/office/drawing/2014/main" id="{56E87433-584E-40E8-B815-6105319E7626}"/>
            </a:ext>
          </a:extLst>
        </xdr:cNvPr>
        <xdr:cNvSpPr/>
      </xdr:nvSpPr>
      <xdr:spPr>
        <a:xfrm>
          <a:off x="22110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137721</xdr:rowOff>
    </xdr:from>
    <xdr:ext cx="469744" cy="259045"/>
    <xdr:sp macro="" textlink="">
      <xdr:nvSpPr>
        <xdr:cNvPr id="844" name="【庁舎】&#10;一人当たり面積該当値テキスト">
          <a:extLst>
            <a:ext uri="{FF2B5EF4-FFF2-40B4-BE49-F238E27FC236}">
              <a16:creationId xmlns:a16="http://schemas.microsoft.com/office/drawing/2014/main" id="{C7B58EC0-C747-42FD-AA5C-7B5FE691F5FA}"/>
            </a:ext>
          </a:extLst>
        </xdr:cNvPr>
        <xdr:cNvSpPr txBox="1"/>
      </xdr:nvSpPr>
      <xdr:spPr>
        <a:xfrm>
          <a:off x="22199600" y="1813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167458</xdr:rowOff>
    </xdr:from>
    <xdr:to>
      <xdr:col>112</xdr:col>
      <xdr:colOff>38100</xdr:colOff>
      <xdr:row>106</xdr:row>
      <xdr:rowOff>97608</xdr:rowOff>
    </xdr:to>
    <xdr:sp macro="" textlink="">
      <xdr:nvSpPr>
        <xdr:cNvPr id="845" name="楕円 844">
          <a:extLst>
            <a:ext uri="{FF2B5EF4-FFF2-40B4-BE49-F238E27FC236}">
              <a16:creationId xmlns:a16="http://schemas.microsoft.com/office/drawing/2014/main" id="{282FDAFD-1E83-40C3-8CAF-B60949B68175}"/>
            </a:ext>
          </a:extLst>
        </xdr:cNvPr>
        <xdr:cNvSpPr/>
      </xdr:nvSpPr>
      <xdr:spPr>
        <a:xfrm>
          <a:off x="21272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38644</xdr:rowOff>
    </xdr:from>
    <xdr:to>
      <xdr:col>116</xdr:col>
      <xdr:colOff>63500</xdr:colOff>
      <xdr:row>106</xdr:row>
      <xdr:rowOff>46808</xdr:rowOff>
    </xdr:to>
    <xdr:cxnSp macro="">
      <xdr:nvCxnSpPr>
        <xdr:cNvPr id="846" name="直線コネクタ 845">
          <a:extLst>
            <a:ext uri="{FF2B5EF4-FFF2-40B4-BE49-F238E27FC236}">
              <a16:creationId xmlns:a16="http://schemas.microsoft.com/office/drawing/2014/main" id="{581630AC-33ED-4828-BEC8-542630F8782F}"/>
            </a:ext>
          </a:extLst>
        </xdr:cNvPr>
        <xdr:cNvCxnSpPr/>
      </xdr:nvCxnSpPr>
      <xdr:spPr>
        <a:xfrm flipV="1">
          <a:off x="21323300" y="1821234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macro="" textlink="">
      <xdr:nvSpPr>
        <xdr:cNvPr id="847" name="楕円 846">
          <a:extLst>
            <a:ext uri="{FF2B5EF4-FFF2-40B4-BE49-F238E27FC236}">
              <a16:creationId xmlns:a16="http://schemas.microsoft.com/office/drawing/2014/main" id="{59536A40-69F5-4CA4-AB23-8D5AC3F78D9E}"/>
            </a:ext>
          </a:extLst>
        </xdr:cNvPr>
        <xdr:cNvSpPr/>
      </xdr:nvSpPr>
      <xdr:spPr>
        <a:xfrm>
          <a:off x="2038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56606</xdr:rowOff>
    </xdr:to>
    <xdr:cxnSp macro="">
      <xdr:nvCxnSpPr>
        <xdr:cNvPr id="848" name="直線コネクタ 847">
          <a:extLst>
            <a:ext uri="{FF2B5EF4-FFF2-40B4-BE49-F238E27FC236}">
              <a16:creationId xmlns:a16="http://schemas.microsoft.com/office/drawing/2014/main" id="{A77FFCDB-F7CF-405D-9E23-75F2C5609D93}"/>
            </a:ext>
          </a:extLst>
        </xdr:cNvPr>
        <xdr:cNvCxnSpPr/>
      </xdr:nvCxnSpPr>
      <xdr:spPr>
        <a:xfrm flipV="1">
          <a:off x="20434300" y="182205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849" name="楕円 848">
          <a:extLst>
            <a:ext uri="{FF2B5EF4-FFF2-40B4-BE49-F238E27FC236}">
              <a16:creationId xmlns:a16="http://schemas.microsoft.com/office/drawing/2014/main" id="{1AC1B0C0-5B6B-46CC-8EF3-9211CD5BB6CE}"/>
            </a:ext>
          </a:extLst>
        </xdr:cNvPr>
        <xdr:cNvSpPr/>
      </xdr:nvSpPr>
      <xdr:spPr>
        <a:xfrm>
          <a:off x="19494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56606</xdr:rowOff>
    </xdr:from>
    <xdr:to>
      <xdr:col>107</xdr:col>
      <xdr:colOff>50800</xdr:colOff>
      <xdr:row>106</xdr:row>
      <xdr:rowOff>63137</xdr:rowOff>
    </xdr:to>
    <xdr:cxnSp macro="">
      <xdr:nvCxnSpPr>
        <xdr:cNvPr id="850" name="直線コネクタ 849">
          <a:extLst>
            <a:ext uri="{FF2B5EF4-FFF2-40B4-BE49-F238E27FC236}">
              <a16:creationId xmlns:a16="http://schemas.microsoft.com/office/drawing/2014/main" id="{D1E89A7F-EB5D-41BE-B694-CC5B93E3FFF2}"/>
            </a:ext>
          </a:extLst>
        </xdr:cNvPr>
        <xdr:cNvCxnSpPr/>
      </xdr:nvCxnSpPr>
      <xdr:spPr>
        <a:xfrm flipV="1">
          <a:off x="19545300" y="182303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macro="" textlink="">
      <xdr:nvSpPr>
        <xdr:cNvPr id="851" name="楕円 850">
          <a:extLst>
            <a:ext uri="{FF2B5EF4-FFF2-40B4-BE49-F238E27FC236}">
              <a16:creationId xmlns:a16="http://schemas.microsoft.com/office/drawing/2014/main" id="{95CC97EB-561C-40E7-A206-503074DB5AD9}"/>
            </a:ext>
          </a:extLst>
        </xdr:cNvPr>
        <xdr:cNvSpPr/>
      </xdr:nvSpPr>
      <xdr:spPr>
        <a:xfrm>
          <a:off x="18605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63137</xdr:rowOff>
    </xdr:from>
    <xdr:to>
      <xdr:col>102</xdr:col>
      <xdr:colOff>114300</xdr:colOff>
      <xdr:row>106</xdr:row>
      <xdr:rowOff>69669</xdr:rowOff>
    </xdr:to>
    <xdr:cxnSp macro="">
      <xdr:nvCxnSpPr>
        <xdr:cNvPr id="852" name="直線コネクタ 851">
          <a:extLst>
            <a:ext uri="{FF2B5EF4-FFF2-40B4-BE49-F238E27FC236}">
              <a16:creationId xmlns:a16="http://schemas.microsoft.com/office/drawing/2014/main" id="{E88F0F6B-CAC1-4B14-8A0F-7D8221C3CBBB}"/>
            </a:ext>
          </a:extLst>
        </xdr:cNvPr>
        <xdr:cNvCxnSpPr/>
      </xdr:nvCxnSpPr>
      <xdr:spPr>
        <a:xfrm flipV="1">
          <a:off x="18656300" y="1823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853" name="n_1aveValue【庁舎】&#10;一人当たり面積">
          <a:extLst>
            <a:ext uri="{FF2B5EF4-FFF2-40B4-BE49-F238E27FC236}">
              <a16:creationId xmlns:a16="http://schemas.microsoft.com/office/drawing/2014/main" id="{2601BE2E-545C-4B02-B3A4-F6ED100C49E5}"/>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854" name="n_2aveValue【庁舎】&#10;一人当たり面積">
          <a:extLst>
            <a:ext uri="{FF2B5EF4-FFF2-40B4-BE49-F238E27FC236}">
              <a16:creationId xmlns:a16="http://schemas.microsoft.com/office/drawing/2014/main" id="{A6EAE681-57BC-45BA-904F-3B19796531D8}"/>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855" name="n_3aveValue【庁舎】&#10;一人当たり面積">
          <a:extLst>
            <a:ext uri="{FF2B5EF4-FFF2-40B4-BE49-F238E27FC236}">
              <a16:creationId xmlns:a16="http://schemas.microsoft.com/office/drawing/2014/main" id="{F21AEA1F-525B-4F6A-AD2F-4A3C1BFD5686}"/>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56" name="n_4aveValue【庁舎】&#10;一人当たり面積">
          <a:extLst>
            <a:ext uri="{FF2B5EF4-FFF2-40B4-BE49-F238E27FC236}">
              <a16:creationId xmlns:a16="http://schemas.microsoft.com/office/drawing/2014/main" id="{0C34276E-BCCB-4952-B959-130C4741D1EE}"/>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88735</xdr:rowOff>
    </xdr:from>
    <xdr:ext cx="469744" cy="259045"/>
    <xdr:sp macro="" textlink="">
      <xdr:nvSpPr>
        <xdr:cNvPr id="857" name="n_1mainValue【庁舎】&#10;一人当たり面積">
          <a:extLst>
            <a:ext uri="{FF2B5EF4-FFF2-40B4-BE49-F238E27FC236}">
              <a16:creationId xmlns:a16="http://schemas.microsoft.com/office/drawing/2014/main" id="{70519D2A-149B-4B8B-810B-AD9179A077B7}"/>
            </a:ext>
          </a:extLst>
        </xdr:cNvPr>
        <xdr:cNvSpPr txBox="1"/>
      </xdr:nvSpPr>
      <xdr:spPr>
        <a:xfrm>
          <a:off x="210757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98533</xdr:rowOff>
    </xdr:from>
    <xdr:ext cx="469744" cy="259045"/>
    <xdr:sp macro="" textlink="">
      <xdr:nvSpPr>
        <xdr:cNvPr id="858" name="n_2mainValue【庁舎】&#10;一人当たり面積">
          <a:extLst>
            <a:ext uri="{FF2B5EF4-FFF2-40B4-BE49-F238E27FC236}">
              <a16:creationId xmlns:a16="http://schemas.microsoft.com/office/drawing/2014/main" id="{84EE5B35-68F0-4CBA-996D-7F8E9B21C385}"/>
            </a:ext>
          </a:extLst>
        </xdr:cNvPr>
        <xdr:cNvSpPr txBox="1"/>
      </xdr:nvSpPr>
      <xdr:spPr>
        <a:xfrm>
          <a:off x="20199427"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105064</xdr:rowOff>
    </xdr:from>
    <xdr:ext cx="469744" cy="259045"/>
    <xdr:sp macro="" textlink="">
      <xdr:nvSpPr>
        <xdr:cNvPr id="859" name="n_3mainValue【庁舎】&#10;一人当たり面積">
          <a:extLst>
            <a:ext uri="{FF2B5EF4-FFF2-40B4-BE49-F238E27FC236}">
              <a16:creationId xmlns:a16="http://schemas.microsoft.com/office/drawing/2014/main" id="{B442477E-BEFC-4CA8-B92A-875D1F389E2D}"/>
            </a:ext>
          </a:extLst>
        </xdr:cNvPr>
        <xdr:cNvSpPr txBox="1"/>
      </xdr:nvSpPr>
      <xdr:spPr>
        <a:xfrm>
          <a:off x="19310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111596</xdr:rowOff>
    </xdr:from>
    <xdr:ext cx="469744" cy="259045"/>
    <xdr:sp macro="" textlink="">
      <xdr:nvSpPr>
        <xdr:cNvPr id="860" name="n_4mainValue【庁舎】&#10;一人当たり面積">
          <a:extLst>
            <a:ext uri="{FF2B5EF4-FFF2-40B4-BE49-F238E27FC236}">
              <a16:creationId xmlns:a16="http://schemas.microsoft.com/office/drawing/2014/main" id="{AC9ADDFD-8798-40B1-A976-20E85D91A2B1}"/>
            </a:ext>
          </a:extLst>
        </xdr:cNvPr>
        <xdr:cNvSpPr txBox="1"/>
      </xdr:nvSpPr>
      <xdr:spPr>
        <a:xfrm>
          <a:off x="18421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B6F939A4-AFCC-42D9-ACEA-B3E8A945CF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6777A024-7D5D-4808-9DDD-767A1A3450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A78B077A-C99C-4A91-AFA5-1BCF73AAA18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図書館、市民会館（文化センター）、一般廃棄物処理施設</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保健センターについては、類似団体と比較して有形固定資産減価償却率が低く推移しており、緊急の施設改修等が発生しなければ今後しばらくは緩やかに上昇するものと考えられる。また、消防施設については、消防屯所の</a:t>
          </a:r>
          <a:r>
            <a:rPr lang="ja-JP" altLang="en-US" sz="1100" b="0" i="0" baseline="0">
              <a:solidFill>
                <a:schemeClr val="dk1"/>
              </a:solidFill>
              <a:effectLst/>
              <a:latin typeface="+mn-lt"/>
              <a:ea typeface="+mn-ea"/>
              <a:cs typeface="+mn-cs"/>
            </a:rPr>
            <a:t>建て替え等</a:t>
          </a:r>
          <a:r>
            <a:rPr lang="ja-JP" altLang="ja-JP" sz="1100" b="0" i="0" baseline="0">
              <a:solidFill>
                <a:schemeClr val="dk1"/>
              </a:solidFill>
              <a:effectLst/>
              <a:latin typeface="+mn-lt"/>
              <a:ea typeface="+mn-ea"/>
              <a:cs typeface="+mn-cs"/>
            </a:rPr>
            <a:t>により有形固定資産減価償却率が減少した。一方で体育館、庁舎の減価償却率に関しては、いずれも類似団体を上回りながら年々上昇している。これは施設の老朽化によるものであり、今後は公共施設等総合管理計画及び策定予定の個別施設計画をはじめ、人口動向や住民のニーズ等にも注視しながら優先順位を決めて適切な維持管理（点検・診断、耐震化、補修等）及び更新を行うとともに、必要に応じて全部及び一部除却、複合化・統合、転用等も含め、機能のあり方を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大型の事業所等が所在していることによる税収が大きいため、財政力指数は類似団体平均を</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上回っているものの、近年はほぼ横ばいで推移している。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今後は、景気低迷や生産年齢人口の減に伴う税収の減少が考えられるため、さらなる歳入の確保に努める必要がある。</a:t>
          </a:r>
          <a:endParaRPr lang="ja-JP" altLang="ja-JP" sz="1400">
            <a:effectLst/>
          </a:endParaRPr>
        </a:p>
        <a:p>
          <a:r>
            <a:rPr kumimoji="1" lang="ja-JP" altLang="ja-JP" sz="1100">
              <a:solidFill>
                <a:schemeClr val="dk1"/>
              </a:solidFill>
              <a:effectLst/>
              <a:latin typeface="+mn-lt"/>
              <a:ea typeface="+mn-ea"/>
              <a:cs typeface="+mn-cs"/>
            </a:rPr>
            <a:t>　また、歳出においては、実施事業の必要性、緊急性、費用対効果等の観点から事業を峻別し、重点選別主義を徹底した上で計画的に歳出削減に取り組み、財政基盤の強化を図っていく。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156104</xdr:rowOff>
    </xdr:from>
    <xdr:to>
      <xdr:col>23</xdr:col>
      <xdr:colOff>133350</xdr:colOff>
      <xdr:row>43</xdr:row>
      <xdr:rowOff>4763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5700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135996</xdr:rowOff>
    </xdr:from>
    <xdr:to>
      <xdr:col>19</xdr:col>
      <xdr:colOff>133350</xdr:colOff>
      <xdr:row>42</xdr:row>
      <xdr:rowOff>156104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135996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125942</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125413</xdr:rowOff>
    </xdr:from>
    <xdr:to>
      <xdr:col>23</xdr:col>
      <xdr:colOff>184150</xdr:colOff>
      <xdr:row>43</xdr:row>
      <xdr:rowOff>55563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141940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105304</xdr:rowOff>
    </xdr:from>
    <xdr:to>
      <xdr:col>19</xdr:col>
      <xdr:colOff>184150</xdr:colOff>
      <xdr:row>43</xdr:row>
      <xdr:rowOff>35454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45631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7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85196</xdr:rowOff>
    </xdr:from>
    <xdr:to>
      <xdr:col>15</xdr:col>
      <xdr:colOff>133350</xdr:colOff>
      <xdr:row>43</xdr:row>
      <xdr:rowOff>15346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令和４年度の経常収支比率は、対前年度比で</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％増の</a:t>
          </a:r>
          <a:r>
            <a:rPr kumimoji="1" lang="en-US" altLang="ja-JP" sz="1100" baseline="0">
              <a:solidFill>
                <a:schemeClr val="dk1"/>
              </a:solidFill>
              <a:effectLst/>
              <a:latin typeface="+mn-lt"/>
              <a:ea typeface="+mn-ea"/>
              <a:cs typeface="+mn-cs"/>
            </a:rPr>
            <a:t>82.8</a:t>
          </a:r>
          <a:r>
            <a:rPr kumimoji="1" lang="ja-JP" altLang="ja-JP" sz="1100" baseline="0">
              <a:solidFill>
                <a:schemeClr val="dk1"/>
              </a:solidFill>
              <a:effectLst/>
              <a:latin typeface="+mn-lt"/>
              <a:ea typeface="+mn-ea"/>
              <a:cs typeface="+mn-cs"/>
            </a:rPr>
            <a:t>％となり、類似団体平均を</a:t>
          </a:r>
          <a:r>
            <a:rPr kumimoji="1" lang="en-US" altLang="ja-JP" sz="1100" baseline="0">
              <a:solidFill>
                <a:schemeClr val="dk1"/>
              </a:solidFill>
              <a:effectLst/>
              <a:latin typeface="+mn-lt"/>
              <a:ea typeface="+mn-ea"/>
              <a:cs typeface="+mn-cs"/>
            </a:rPr>
            <a:t>3.8</a:t>
          </a:r>
          <a:r>
            <a:rPr kumimoji="1" lang="ja-JP" altLang="ja-JP" sz="1100" baseline="0">
              <a:solidFill>
                <a:schemeClr val="dk1"/>
              </a:solidFill>
              <a:effectLst/>
              <a:latin typeface="+mn-lt"/>
              <a:ea typeface="+mn-ea"/>
              <a:cs typeface="+mn-cs"/>
            </a:rPr>
            <a:t>％下回った。増加した要因としては、一般財源の収入減や物件費、補助費等の経常経費の増が挙げられ、主なものとしては普通交付税の再算定追加交付分の減や原油価格高騰に伴う光熱水費の増が挙げられる。また、公債費の割合が</a:t>
          </a:r>
          <a:r>
            <a:rPr kumimoji="1" lang="en-US" altLang="ja-JP" sz="1100" baseline="0">
              <a:solidFill>
                <a:schemeClr val="dk1"/>
              </a:solidFill>
              <a:effectLst/>
              <a:latin typeface="+mn-lt"/>
              <a:ea typeface="+mn-ea"/>
              <a:cs typeface="+mn-cs"/>
            </a:rPr>
            <a:t>20.0</a:t>
          </a:r>
          <a:r>
            <a:rPr kumimoji="1" lang="ja-JP" altLang="ja-JP" sz="1100" baseline="0">
              <a:solidFill>
                <a:schemeClr val="dk1"/>
              </a:solidFill>
              <a:effectLst/>
              <a:latin typeface="+mn-lt"/>
              <a:ea typeface="+mn-ea"/>
              <a:cs typeface="+mn-cs"/>
            </a:rPr>
            <a:t>％を占めており、令和５年度以降は減少見込みではあるが、公共施設の大規模改修等により引き続き高い水準で推移する可能性もある。</a:t>
          </a:r>
          <a:endParaRPr lang="ja-JP" altLang="ja-JP" sz="1400">
            <a:effectLst/>
          </a:endParaRPr>
        </a:p>
        <a:p>
          <a:r>
            <a:rPr kumimoji="1" lang="ja-JP" altLang="ja-JP" sz="1100" baseline="0">
              <a:solidFill>
                <a:schemeClr val="dk1"/>
              </a:solidFill>
              <a:effectLst/>
              <a:latin typeface="+mn-lt"/>
              <a:ea typeface="+mn-ea"/>
              <a:cs typeface="+mn-cs"/>
            </a:rPr>
            <a:t>　今後もすべての事務事業について点検や見直しを行いながら、さらなる合理化・適正化に努め、比率の改善に取り組んでいく必要がある。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58928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3091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62</xdr:row>
      <xdr:rowOff>25146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309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55046"/>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53848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1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令和４年度の決算額は、対前年度比で</a:t>
          </a:r>
          <a:r>
            <a:rPr kumimoji="1" lang="en-US" altLang="ja-JP" sz="1100">
              <a:solidFill>
                <a:schemeClr val="dk1"/>
              </a:solidFill>
              <a:effectLst/>
              <a:latin typeface="+mn-lt"/>
              <a:ea typeface="+mn-ea"/>
              <a:cs typeface="+mn-cs"/>
            </a:rPr>
            <a:t>7,070</a:t>
          </a:r>
          <a:r>
            <a:rPr kumimoji="1" lang="ja-JP" altLang="ja-JP" sz="1100">
              <a:solidFill>
                <a:schemeClr val="dk1"/>
              </a:solidFill>
              <a:effectLst/>
              <a:latin typeface="+mn-lt"/>
              <a:ea typeface="+mn-ea"/>
              <a:cs typeface="+mn-cs"/>
            </a:rPr>
            <a:t>円の増となった。主な要因は、物件費において、ふるさと納税推進事業費の増加や戸籍システムの改修伴い委託料等が増加したことによるものである。　　　　　　　　　　　　　　　　　　　　　</a:t>
          </a:r>
          <a:endParaRPr lang="ja-JP" altLang="ja-JP" sz="1400">
            <a:effectLst/>
          </a:endParaRPr>
        </a:p>
        <a:p>
          <a:r>
            <a:rPr kumimoji="1" lang="ja-JP" altLang="ja-JP" sz="1100">
              <a:solidFill>
                <a:schemeClr val="dk1"/>
              </a:solidFill>
              <a:effectLst/>
              <a:latin typeface="+mn-lt"/>
              <a:ea typeface="+mn-ea"/>
              <a:cs typeface="+mn-cs"/>
            </a:rPr>
            <a:t>　今後の方針としては、職員数の適正化等により人件費全体を管理しつつ、職員の適正な配置によって、より効果的・効率的な事業実施に努めるとともに、業務の民間委託等の検討を行うことにより、事業全体のコスト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50149</xdr:rowOff>
    </xdr:from>
    <xdr:to>
      <xdr:col>23</xdr:col>
      <xdr:colOff>133350</xdr:colOff>
      <xdr:row>81</xdr:row>
      <xdr:rowOff>74519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37599"/>
          <a:ext cx="838200" cy="2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50149</xdr:rowOff>
    </xdr:from>
    <xdr:to>
      <xdr:col>19</xdr:col>
      <xdr:colOff>133350</xdr:colOff>
      <xdr:row>81</xdr:row>
      <xdr:rowOff>156011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37599"/>
          <a:ext cx="889000" cy="10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81404</xdr:rowOff>
    </xdr:from>
    <xdr:to>
      <xdr:col>15</xdr:col>
      <xdr:colOff>82550</xdr:colOff>
      <xdr:row>81</xdr:row>
      <xdr:rowOff>156011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68854"/>
          <a:ext cx="889000" cy="7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44429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29180</xdr:rowOff>
    </xdr:from>
    <xdr:to>
      <xdr:col>11</xdr:col>
      <xdr:colOff>31750</xdr:colOff>
      <xdr:row>81</xdr:row>
      <xdr:rowOff>81404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16630"/>
          <a:ext cx="889000" cy="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23719</xdr:rowOff>
    </xdr:from>
    <xdr:to>
      <xdr:col>23</xdr:col>
      <xdr:colOff>184150</xdr:colOff>
      <xdr:row>81</xdr:row>
      <xdr:rowOff>125319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116446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83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170799</xdr:rowOff>
    </xdr:from>
    <xdr:to>
      <xdr:col>19</xdr:col>
      <xdr:colOff>184150</xdr:colOff>
      <xdr:row>81</xdr:row>
      <xdr:rowOff>100949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111126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5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105211</xdr:rowOff>
    </xdr:from>
    <xdr:to>
      <xdr:col>15</xdr:col>
      <xdr:colOff>133350</xdr:colOff>
      <xdr:row>82</xdr:row>
      <xdr:rowOff>35361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9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45538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7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30604</xdr:rowOff>
    </xdr:from>
    <xdr:to>
      <xdr:col>11</xdr:col>
      <xdr:colOff>82550</xdr:colOff>
      <xdr:row>81</xdr:row>
      <xdr:rowOff>132204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142381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8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149830</xdr:rowOff>
    </xdr:from>
    <xdr:to>
      <xdr:col>7</xdr:col>
      <xdr:colOff>31750</xdr:colOff>
      <xdr:row>81</xdr:row>
      <xdr:rowOff>79980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90157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3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ラスパイレス指数は、ほぼ横ばいとなっているが、依然として類似団体平均及び全国町村平均よりも高い水準にある。今後も定員適正化計画による定員管理を行い、一層の給与適正化に努めていく。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144639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0205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144639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9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937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104422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人当たりの職員数は、定員適正化計画による定員管理を進めてきた結果、類似団体平均を下回る人数で推移している。</a:t>
          </a:r>
          <a:endParaRPr lang="ja-JP" altLang="ja-JP" sz="1400">
            <a:effectLst/>
          </a:endParaRPr>
        </a:p>
        <a:p>
          <a:r>
            <a:rPr kumimoji="1" lang="ja-JP" altLang="ja-JP" sz="1100">
              <a:solidFill>
                <a:schemeClr val="dk1"/>
              </a:solidFill>
              <a:effectLst/>
              <a:latin typeface="+mn-lt"/>
              <a:ea typeface="+mn-ea"/>
              <a:cs typeface="+mn-cs"/>
            </a:rPr>
            <a:t>　今後も定員適正化計画による定員管理を継続するとともに、民間委託等の事業のアウトソーシングも検討していく。また、職員の適正な配置によって、より効果的・効率的な事業実施に努め、行政サービスの水準の維持、向上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64709</xdr:rowOff>
    </xdr:from>
    <xdr:to>
      <xdr:col>81</xdr:col>
      <xdr:colOff>44450</xdr:colOff>
      <xdr:row>59</xdr:row>
      <xdr:rowOff>80796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1802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47474</xdr:rowOff>
    </xdr:from>
    <xdr:to>
      <xdr:col>77</xdr:col>
      <xdr:colOff>44450</xdr:colOff>
      <xdr:row>59</xdr:row>
      <xdr:rowOff>64709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16302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47474</xdr:rowOff>
    </xdr:from>
    <xdr:to>
      <xdr:col>72</xdr:col>
      <xdr:colOff>203200</xdr:colOff>
      <xdr:row>59</xdr:row>
      <xdr:rowOff>75051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16302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75051</xdr:rowOff>
    </xdr:from>
    <xdr:to>
      <xdr:col>68</xdr:col>
      <xdr:colOff>152400</xdr:colOff>
      <xdr:row>59</xdr:row>
      <xdr:rowOff>94585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190601"/>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29996</xdr:rowOff>
    </xdr:from>
    <xdr:to>
      <xdr:col>81</xdr:col>
      <xdr:colOff>95250</xdr:colOff>
      <xdr:row>59</xdr:row>
      <xdr:rowOff>131596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46523</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99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13909</xdr:rowOff>
    </xdr:from>
    <xdr:to>
      <xdr:col>77</xdr:col>
      <xdr:colOff>95250</xdr:colOff>
      <xdr:row>59</xdr:row>
      <xdr:rowOff>115509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125686</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89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168124</xdr:rowOff>
    </xdr:from>
    <xdr:to>
      <xdr:col>73</xdr:col>
      <xdr:colOff>44450</xdr:colOff>
      <xdr:row>59</xdr:row>
      <xdr:rowOff>98274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108451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24251</xdr:rowOff>
    </xdr:from>
    <xdr:to>
      <xdr:col>68</xdr:col>
      <xdr:colOff>203200</xdr:colOff>
      <xdr:row>59</xdr:row>
      <xdr:rowOff>125851</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1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136028</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43785</xdr:rowOff>
    </xdr:from>
    <xdr:to>
      <xdr:col>64</xdr:col>
      <xdr:colOff>152400</xdr:colOff>
      <xdr:row>59</xdr:row>
      <xdr:rowOff>145385</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155562</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9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直近３年間の借入額は年々減少傾向にあるが、東日本大震災全国緊急防災施策等債償還費の大幅な減少等により分子の控除額が減少し、単年度比率が増加したことに伴い平均比率が増加している。</a:t>
          </a:r>
          <a:endParaRPr lang="ja-JP" altLang="ja-JP" sz="1400">
            <a:effectLst/>
          </a:endParaRPr>
        </a:p>
        <a:p>
          <a:r>
            <a:rPr lang="ja-JP" altLang="ja-JP" sz="1100">
              <a:solidFill>
                <a:schemeClr val="dk1"/>
              </a:solidFill>
              <a:effectLst/>
              <a:latin typeface="+mn-lt"/>
              <a:ea typeface="+mn-ea"/>
              <a:cs typeface="+mn-cs"/>
            </a:rPr>
            <a:t>　なお、公債費は令和４年度までがピークとなっており、令和５年度以降は減少見込みではあるが、依然として全国平均、福島県平均から大きく上回っている状況であるため、新規地方債の発行にあたっては、今後も各種財政指標を注視しながら計画的に借り入れを行うことが重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4763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3469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43</xdr:row>
      <xdr:rowOff>24871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73469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24871</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736705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166158</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72665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125413</xdr:rowOff>
    </xdr:from>
    <xdr:to>
      <xdr:col>81</xdr:col>
      <xdr:colOff>95250</xdr:colOff>
      <xdr:row>43</xdr:row>
      <xdr:rowOff>55563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97490</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72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145521</xdr:rowOff>
    </xdr:from>
    <xdr:to>
      <xdr:col>73</xdr:col>
      <xdr:colOff>44450</xdr:colOff>
      <xdr:row>43</xdr:row>
      <xdr:rowOff>75671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60448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115358</xdr:rowOff>
    </xdr:from>
    <xdr:to>
      <xdr:col>68</xdr:col>
      <xdr:colOff>203200</xdr:colOff>
      <xdr:row>43</xdr:row>
      <xdr:rowOff>45508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30285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将来負担比率が減少した要因としては、地方債残高や債務負担行為に基づく支出予定額、さらには公営企業債等繰入見込額等の減少、一方で充当可能基金の増加や標準財政規模の増加が挙げられる。</a:t>
          </a:r>
          <a:endParaRPr lang="ja-JP" altLang="ja-JP" sz="1400">
            <a:effectLst/>
          </a:endParaRPr>
        </a:p>
        <a:p>
          <a:r>
            <a:rPr kumimoji="1" lang="ja-JP" altLang="ja-JP" sz="1100">
              <a:solidFill>
                <a:schemeClr val="dk1"/>
              </a:solidFill>
              <a:effectLst/>
              <a:latin typeface="+mn-lt"/>
              <a:ea typeface="+mn-ea"/>
              <a:cs typeface="+mn-cs"/>
            </a:rPr>
            <a:t>　今後も重点選別主義を徹底しながら、計画的な地方債の発行や充当可能基金の活用によって、将来負担の軽減に努めていく。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124339</xdr:rowOff>
    </xdr:from>
    <xdr:to>
      <xdr:col>68</xdr:col>
      <xdr:colOff>152400</xdr:colOff>
      <xdr:row>15</xdr:row>
      <xdr:rowOff>28726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2463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73539</xdr:rowOff>
    </xdr:from>
    <xdr:to>
      <xdr:col>68</xdr:col>
      <xdr:colOff>203200</xdr:colOff>
      <xdr:row>15</xdr:row>
      <xdr:rowOff>3689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13866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4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149376</xdr:rowOff>
    </xdr:from>
    <xdr:to>
      <xdr:col>64</xdr:col>
      <xdr:colOff>152400</xdr:colOff>
      <xdr:row>15</xdr:row>
      <xdr:rowOff>79526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64303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63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人件費に係る経常収支比率は、育児休業復帰職員の人件費が増加した一方で、退職手当負担金率や期末手当の支給率が減となったことで、全体としては対前年度比で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％の減となった。</a:t>
          </a:r>
          <a:endParaRPr lang="ja-JP" altLang="ja-JP" sz="1400">
            <a:effectLst/>
          </a:endParaRPr>
        </a:p>
        <a:p>
          <a:r>
            <a:rPr kumimoji="1" lang="ja-JP" altLang="ja-JP" sz="1100">
              <a:solidFill>
                <a:schemeClr val="dk1"/>
              </a:solidFill>
              <a:effectLst/>
              <a:latin typeface="+mn-lt"/>
              <a:ea typeface="+mn-ea"/>
              <a:cs typeface="+mn-cs"/>
            </a:rPr>
            <a:t>　今後も類似団体及び福島県平均と同水準で推移できるよう、定員及び給与の適正化に努めていく。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2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91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継続して管理経費等の抑制を行っているが原油価格高騰の影響による光熱水費の増により物件費は対前年度比で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％増加したが、類似団体平均値よりは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％低い水準となった。</a:t>
          </a:r>
          <a:endParaRPr lang="ja-JP" altLang="ja-JP" sz="1400">
            <a:effectLst/>
          </a:endParaRPr>
        </a:p>
        <a:p>
          <a:r>
            <a:rPr kumimoji="1" lang="ja-JP" altLang="ja-JP" sz="1100">
              <a:solidFill>
                <a:schemeClr val="dk1"/>
              </a:solidFill>
              <a:effectLst/>
              <a:latin typeface="+mn-lt"/>
              <a:ea typeface="+mn-ea"/>
              <a:cs typeface="+mn-cs"/>
            </a:rPr>
            <a:t>　今後も引き続き管理経費等の節減や事業の効率化に努め、事業全体のコスト削減を図っていく。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69850</xdr:rowOff>
    </xdr:from>
    <xdr:to>
      <xdr:col>82</xdr:col>
      <xdr:colOff>107950</xdr:colOff>
      <xdr:row>14</xdr:row>
      <xdr:rowOff>92710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01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69850</xdr:rowOff>
    </xdr:from>
    <xdr:to>
      <xdr:col>78</xdr:col>
      <xdr:colOff>69850</xdr:colOff>
      <xdr:row>14</xdr:row>
      <xdr:rowOff>121285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701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14</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21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138430</xdr:rowOff>
    </xdr:from>
    <xdr:to>
      <xdr:col>69</xdr:col>
      <xdr:colOff>92075</xdr:colOff>
      <xdr:row>14</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38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58437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70485</xdr:rowOff>
    </xdr:from>
    <xdr:to>
      <xdr:col>74</xdr:col>
      <xdr:colOff>31750</xdr:colOff>
      <xdr:row>15</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扶助費については、児童手当費の減等により対前年度比で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％減少し、類似団体平均とほぼ同水準となった。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年度以降は微減傾向であるが、今後も引き続き各種手当等の内容精査を行い、適正化を図っていく。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56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52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その他の経費は、維持補修費が増加し、操出金は微減となったが、経常一般財源の増により、若干の減となった。</a:t>
          </a:r>
          <a:endParaRPr lang="ja-JP" altLang="ja-JP">
            <a:effectLst/>
          </a:endParaRPr>
        </a:p>
        <a:p>
          <a:r>
            <a:rPr kumimoji="1" lang="ja-JP" altLang="ja-JP" sz="1100">
              <a:solidFill>
                <a:schemeClr val="dk1"/>
              </a:solidFill>
              <a:effectLst/>
              <a:latin typeface="+mn-lt"/>
              <a:ea typeface="+mn-ea"/>
              <a:cs typeface="+mn-cs"/>
            </a:rPr>
            <a:t>　類似団体平均との比較では、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％上回る状況であり、引き続き、企業会計における料金の適正化や各会計のコスト削減を図り、繰出金の抑制に努めていく。</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146050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47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83202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146050</xdr:rowOff>
    </xdr:from>
    <xdr:to>
      <xdr:col>78</xdr:col>
      <xdr:colOff>69850</xdr:colOff>
      <xdr:row>57</xdr:row>
      <xdr:rowOff>3175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47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xdr:rowOff>
    </xdr:from>
    <xdr:to>
      <xdr:col>73</xdr:col>
      <xdr:colOff>180975</xdr:colOff>
      <xdr:row>57</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758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57</xdr:row>
      <xdr:rowOff>88900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123825</xdr:rowOff>
    </xdr:from>
    <xdr:to>
      <xdr:col>74</xdr:col>
      <xdr:colOff>31750</xdr:colOff>
      <xdr:row>57</xdr:row>
      <xdr:rowOff>53975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64152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令和４年度は、経常経費の東白衛生組合負担金が増加したこと等により、対前年度比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今後も定期的に補助金の効果検証を行い、費用対効果の低い事業の整理統合・縮小・廃止等により、補助金の適正化に努めていく。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27940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11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157480</xdr:rowOff>
    </xdr:from>
    <xdr:to>
      <xdr:col>78</xdr:col>
      <xdr:colOff>69850</xdr:colOff>
      <xdr:row>33</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43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157480</xdr:rowOff>
    </xdr:from>
    <xdr:to>
      <xdr:col>73</xdr:col>
      <xdr:colOff>180975</xdr:colOff>
      <xdr:row>34</xdr:row>
      <xdr:rowOff>73660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6438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34</xdr:row>
      <xdr:rowOff>73660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81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148590</xdr:rowOff>
    </xdr:from>
    <xdr:to>
      <xdr:col>82</xdr:col>
      <xdr:colOff>158750</xdr:colOff>
      <xdr:row>34</xdr:row>
      <xdr:rowOff>78740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165117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106680</xdr:rowOff>
    </xdr:from>
    <xdr:to>
      <xdr:col>74</xdr:col>
      <xdr:colOff>31750</xdr:colOff>
      <xdr:row>33</xdr:row>
      <xdr:rowOff>36830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47007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は、昨年とほぼ横ばいであり、類似団体の平均を大幅に上回る水準となっているが、東日本大震災関連の災害復旧関連事業の償還が終わりを迎えてきているため令和５年度以降は大幅に減少する見込みである。</a:t>
          </a:r>
          <a:endParaRPr lang="ja-JP" altLang="ja-JP" sz="1400">
            <a:effectLst/>
          </a:endParaRPr>
        </a:p>
        <a:p>
          <a:r>
            <a:rPr lang="ja-JP" altLang="ja-JP" sz="1100">
              <a:solidFill>
                <a:schemeClr val="dk1"/>
              </a:solidFill>
              <a:effectLst/>
              <a:latin typeface="+mn-lt"/>
              <a:ea typeface="+mn-ea"/>
              <a:cs typeface="+mn-cs"/>
            </a:rPr>
            <a:t>　なお、現時点で公債費は減少する見込みではあるが、令和５、６年度に起債を財源とした公共施設の大規模改修を予定しているため、公債費の増が見込まれ、引き続き高い水準で推移する可能性もあり、計画的な償還に加え充当可能基金の活用も検討し、適正管理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863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818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131572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131572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90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57913</xdr:rowOff>
    </xdr:from>
    <xdr:to>
      <xdr:col>15</xdr:col>
      <xdr:colOff>149225</xdr:colOff>
      <xdr:row>78</xdr:row>
      <xdr:rowOff>159513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144290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公債費以外の経費については横ばいで推移してきたが、令和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人件費及び補助費等の減少が大きく、令和４年度においては前年度より物件費や補助費は増加したものの人件費及び扶助費の減少が大きく、類似団体平均及び福島県平均をともに大きく下回る結果となった。</a:t>
          </a:r>
          <a:endParaRPr lang="ja-JP" altLang="ja-JP" sz="1400">
            <a:effectLst/>
          </a:endParaRPr>
        </a:p>
        <a:p>
          <a:r>
            <a:rPr kumimoji="1" lang="ja-JP" altLang="ja-JP" sz="1100">
              <a:solidFill>
                <a:schemeClr val="dk1"/>
              </a:solidFill>
              <a:effectLst/>
              <a:latin typeface="+mn-lt"/>
              <a:ea typeface="+mn-ea"/>
              <a:cs typeface="+mn-cs"/>
            </a:rPr>
            <a:t>　しかし、これは一時的な要因であり、今後も事業の効果を検証しながら、すべての事業の経費節減に努め、さらなる適正化、合理化を図っていく。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156718</xdr:rowOff>
    </xdr:from>
    <xdr:to>
      <xdr:col>82</xdr:col>
      <xdr:colOff>107950</xdr:colOff>
      <xdr:row>74</xdr:row>
      <xdr:rowOff>26416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6725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74</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6725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00000"/>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75</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29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147066</xdr:rowOff>
    </xdr:from>
    <xdr:to>
      <xdr:col>82</xdr:col>
      <xdr:colOff>158750</xdr:colOff>
      <xdr:row>74</xdr:row>
      <xdr:rowOff>77216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55643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105918</xdr:rowOff>
    </xdr:from>
    <xdr:to>
      <xdr:col>78</xdr:col>
      <xdr:colOff>120650</xdr:colOff>
      <xdr:row>74</xdr:row>
      <xdr:rowOff>36068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46245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39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7442</xdr:rowOff>
    </xdr:from>
    <xdr:to>
      <xdr:col>29</xdr:col>
      <xdr:colOff>127000</xdr:colOff>
      <xdr:row>18</xdr:row>
      <xdr:rowOff>13180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1167"/>
          <a:ext cx="647700" cy="5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13180</xdr:rowOff>
    </xdr:from>
    <xdr:to>
      <xdr:col>26</xdr:col>
      <xdr:colOff>50800</xdr:colOff>
      <xdr:row>18</xdr:row>
      <xdr:rowOff>59243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6905"/>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50015</xdr:rowOff>
    </xdr:from>
    <xdr:to>
      <xdr:col>22</xdr:col>
      <xdr:colOff>114300</xdr:colOff>
      <xdr:row>18</xdr:row>
      <xdr:rowOff>59243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3740"/>
          <a:ext cx="698500" cy="9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50015</xdr:rowOff>
    </xdr:from>
    <xdr:to>
      <xdr:col>18</xdr:col>
      <xdr:colOff>177800</xdr:colOff>
      <xdr:row>18</xdr:row>
      <xdr:rowOff>89083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3740"/>
          <a:ext cx="698500" cy="3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128092</xdr:rowOff>
    </xdr:from>
    <xdr:to>
      <xdr:col>29</xdr:col>
      <xdr:colOff>177800</xdr:colOff>
      <xdr:row>18</xdr:row>
      <xdr:rowOff>58242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0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100169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133830</xdr:rowOff>
    </xdr:from>
    <xdr:to>
      <xdr:col>26</xdr:col>
      <xdr:colOff>101600</xdr:colOff>
      <xdr:row>18</xdr:row>
      <xdr:rowOff>63980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48757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8443</xdr:rowOff>
    </xdr:from>
    <xdr:to>
      <xdr:col>22</xdr:col>
      <xdr:colOff>165100</xdr:colOff>
      <xdr:row>18</xdr:row>
      <xdr:rowOff>110043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2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94820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170665</xdr:rowOff>
    </xdr:from>
    <xdr:to>
      <xdr:col>19</xdr:col>
      <xdr:colOff>38100</xdr:colOff>
      <xdr:row>18</xdr:row>
      <xdr:rowOff>100815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85592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38283</xdr:rowOff>
    </xdr:from>
    <xdr:to>
      <xdr:col>15</xdr:col>
      <xdr:colOff>101600</xdr:colOff>
      <xdr:row>18</xdr:row>
      <xdr:rowOff>139883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150431</xdr:rowOff>
    </xdr:from>
    <xdr:to>
      <xdr:col>29</xdr:col>
      <xdr:colOff>127000</xdr:colOff>
      <xdr:row>35</xdr:row>
      <xdr:rowOff>234976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0781"/>
          <a:ext cx="647700" cy="84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2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234976</xdr:rowOff>
    </xdr:from>
    <xdr:to>
      <xdr:col>26</xdr:col>
      <xdr:colOff>50800</xdr:colOff>
      <xdr:row>35</xdr:row>
      <xdr:rowOff>288125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45326"/>
          <a:ext cx="698500" cy="5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288125</xdr:rowOff>
    </xdr:from>
    <xdr:to>
      <xdr:col>22</xdr:col>
      <xdr:colOff>114300</xdr:colOff>
      <xdr:row>35</xdr:row>
      <xdr:rowOff>300469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8475"/>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292888</xdr:rowOff>
    </xdr:from>
    <xdr:to>
      <xdr:col>18</xdr:col>
      <xdr:colOff>177800</xdr:colOff>
      <xdr:row>35</xdr:row>
      <xdr:rowOff>300469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03238"/>
          <a:ext cx="698500" cy="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99631</xdr:rowOff>
    </xdr:from>
    <xdr:to>
      <xdr:col>29</xdr:col>
      <xdr:colOff>177800</xdr:colOff>
      <xdr:row>35</xdr:row>
      <xdr:rowOff>201231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0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287608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184176</xdr:rowOff>
    </xdr:from>
    <xdr:to>
      <xdr:col>26</xdr:col>
      <xdr:colOff>101600</xdr:colOff>
      <xdr:row>35</xdr:row>
      <xdr:rowOff>285776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94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295953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63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237325</xdr:rowOff>
    </xdr:from>
    <xdr:to>
      <xdr:col>22</xdr:col>
      <xdr:colOff>165100</xdr:colOff>
      <xdr:row>35</xdr:row>
      <xdr:rowOff>338925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249669</xdr:rowOff>
    </xdr:from>
    <xdr:to>
      <xdr:col>19</xdr:col>
      <xdr:colOff>38100</xdr:colOff>
      <xdr:row>36</xdr:row>
      <xdr:rowOff>8369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18546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2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242088</xdr:rowOff>
    </xdr:from>
    <xdr:to>
      <xdr:col>15</xdr:col>
      <xdr:colOff>101600</xdr:colOff>
      <xdr:row>36</xdr:row>
      <xdr:rowOff>788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10965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88557</xdr:rowOff>
    </xdr:from>
    <xdr:to>
      <xdr:col>24</xdr:col>
      <xdr:colOff>63500</xdr:colOff>
      <xdr:row>37</xdr:row>
      <xdr:rowOff>89268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2207"/>
          <a:ext cx="8382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88557</xdr:rowOff>
    </xdr:from>
    <xdr:to>
      <xdr:col>19</xdr:col>
      <xdr:colOff>177800</xdr:colOff>
      <xdr:row>37</xdr:row>
      <xdr:rowOff>111608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2207"/>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111608</xdr:rowOff>
    </xdr:from>
    <xdr:to>
      <xdr:col>15</xdr:col>
      <xdr:colOff>50800</xdr:colOff>
      <xdr:row>37</xdr:row>
      <xdr:rowOff>127089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5258"/>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127089</xdr:rowOff>
    </xdr:from>
    <xdr:to>
      <xdr:col>10</xdr:col>
      <xdr:colOff>114300</xdr:colOff>
      <xdr:row>37</xdr:row>
      <xdr:rowOff>139205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073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38468</xdr:rowOff>
    </xdr:from>
    <xdr:to>
      <xdr:col>24</xdr:col>
      <xdr:colOff>114300</xdr:colOff>
      <xdr:row>37</xdr:row>
      <xdr:rowOff>140068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37757</xdr:rowOff>
    </xdr:from>
    <xdr:to>
      <xdr:col>20</xdr:col>
      <xdr:colOff>38100</xdr:colOff>
      <xdr:row>37</xdr:row>
      <xdr:rowOff>139357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60808</xdr:rowOff>
    </xdr:from>
    <xdr:to>
      <xdr:col>15</xdr:col>
      <xdr:colOff>101600</xdr:colOff>
      <xdr:row>37</xdr:row>
      <xdr:rowOff>162407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44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153535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76289</xdr:rowOff>
    </xdr:from>
    <xdr:to>
      <xdr:col>10</xdr:col>
      <xdr:colOff>165100</xdr:colOff>
      <xdr:row>38</xdr:row>
      <xdr:rowOff>6438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99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169016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88405</xdr:rowOff>
    </xdr:from>
    <xdr:to>
      <xdr:col>6</xdr:col>
      <xdr:colOff>38100</xdr:colOff>
      <xdr:row>38</xdr:row>
      <xdr:rowOff>18555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83872</xdr:rowOff>
    </xdr:from>
    <xdr:to>
      <xdr:col>24</xdr:col>
      <xdr:colOff>63500</xdr:colOff>
      <xdr:row>57</xdr:row>
      <xdr:rowOff>106004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6522"/>
          <a:ext cx="8382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149351</xdr:rowOff>
    </xdr:from>
    <xdr:to>
      <xdr:col>19</xdr:col>
      <xdr:colOff>177800</xdr:colOff>
      <xdr:row>57</xdr:row>
      <xdr:rowOff>106004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50551"/>
          <a:ext cx="889000" cy="12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149351</xdr:rowOff>
    </xdr:from>
    <xdr:to>
      <xdr:col>15</xdr:col>
      <xdr:colOff>50800</xdr:colOff>
      <xdr:row>57</xdr:row>
      <xdr:rowOff>53377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50551"/>
          <a:ext cx="889000" cy="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53377</xdr:rowOff>
    </xdr:from>
    <xdr:to>
      <xdr:col>10</xdr:col>
      <xdr:colOff>114300</xdr:colOff>
      <xdr:row>57</xdr:row>
      <xdr:rowOff>95417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6027"/>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33072</xdr:rowOff>
    </xdr:from>
    <xdr:to>
      <xdr:col>24</xdr:col>
      <xdr:colOff>114300</xdr:colOff>
      <xdr:row>57</xdr:row>
      <xdr:rowOff>134672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119449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55204</xdr:rowOff>
    </xdr:from>
    <xdr:to>
      <xdr:col>20</xdr:col>
      <xdr:colOff>38100</xdr:colOff>
      <xdr:row>57</xdr:row>
      <xdr:rowOff>156804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147931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98551</xdr:rowOff>
    </xdr:from>
    <xdr:to>
      <xdr:col>15</xdr:col>
      <xdr:colOff>101600</xdr:colOff>
      <xdr:row>57</xdr:row>
      <xdr:rowOff>28701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45228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74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2577</xdr:rowOff>
    </xdr:from>
    <xdr:to>
      <xdr:col>10</xdr:col>
      <xdr:colOff>165100</xdr:colOff>
      <xdr:row>57</xdr:row>
      <xdr:rowOff>104177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95304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44617</xdr:rowOff>
    </xdr:from>
    <xdr:to>
      <xdr:col>6</xdr:col>
      <xdr:colOff>38100</xdr:colOff>
      <xdr:row>57</xdr:row>
      <xdr:rowOff>146217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137344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157009</xdr:rowOff>
    </xdr:from>
    <xdr:to>
      <xdr:col>24</xdr:col>
      <xdr:colOff>63500</xdr:colOff>
      <xdr:row>79</xdr:row>
      <xdr:rowOff>13545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0109"/>
          <a:ext cx="8382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13545</xdr:rowOff>
    </xdr:from>
    <xdr:to>
      <xdr:col>19</xdr:col>
      <xdr:colOff>177800</xdr:colOff>
      <xdr:row>79</xdr:row>
      <xdr:rowOff>28372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58095"/>
          <a:ext cx="889000" cy="1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28372</xdr:rowOff>
    </xdr:from>
    <xdr:to>
      <xdr:col>15</xdr:col>
      <xdr:colOff>50800</xdr:colOff>
      <xdr:row>79</xdr:row>
      <xdr:rowOff>34903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7292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30037</xdr:rowOff>
    </xdr:from>
    <xdr:to>
      <xdr:col>10</xdr:col>
      <xdr:colOff>114300</xdr:colOff>
      <xdr:row>79</xdr:row>
      <xdr:rowOff>34903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74587"/>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106209</xdr:rowOff>
    </xdr:from>
    <xdr:to>
      <xdr:col>24</xdr:col>
      <xdr:colOff>114300</xdr:colOff>
      <xdr:row>79</xdr:row>
      <xdr:rowOff>36359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21136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134195</xdr:rowOff>
    </xdr:from>
    <xdr:to>
      <xdr:col>20</xdr:col>
      <xdr:colOff>38100</xdr:colOff>
      <xdr:row>79</xdr:row>
      <xdr:rowOff>64345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55472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149022</xdr:rowOff>
    </xdr:from>
    <xdr:to>
      <xdr:col>15</xdr:col>
      <xdr:colOff>101600</xdr:colOff>
      <xdr:row>79</xdr:row>
      <xdr:rowOff>79172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70299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1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155553</xdr:rowOff>
    </xdr:from>
    <xdr:to>
      <xdr:col>10</xdr:col>
      <xdr:colOff>165100</xdr:colOff>
      <xdr:row>79</xdr:row>
      <xdr:rowOff>85703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76830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2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150687</xdr:rowOff>
    </xdr:from>
    <xdr:to>
      <xdr:col>6</xdr:col>
      <xdr:colOff>38100</xdr:colOff>
      <xdr:row>79</xdr:row>
      <xdr:rowOff>80837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71964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46447</xdr:rowOff>
    </xdr:from>
    <xdr:to>
      <xdr:col>24</xdr:col>
      <xdr:colOff>63500</xdr:colOff>
      <xdr:row>96</xdr:row>
      <xdr:rowOff>153415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34197"/>
          <a:ext cx="838200" cy="27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46447</xdr:rowOff>
    </xdr:from>
    <xdr:to>
      <xdr:col>19</xdr:col>
      <xdr:colOff>177800</xdr:colOff>
      <xdr:row>97</xdr:row>
      <xdr:rowOff>80198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34197"/>
          <a:ext cx="889000" cy="37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67528</xdr:rowOff>
    </xdr:from>
    <xdr:to>
      <xdr:col>15</xdr:col>
      <xdr:colOff>50800</xdr:colOff>
      <xdr:row>97</xdr:row>
      <xdr:rowOff>80198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98178"/>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67528</xdr:rowOff>
    </xdr:from>
    <xdr:to>
      <xdr:col>10</xdr:col>
      <xdr:colOff>114300</xdr:colOff>
      <xdr:row>97</xdr:row>
      <xdr:rowOff>70337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98178"/>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102615</xdr:rowOff>
    </xdr:from>
    <xdr:to>
      <xdr:col>24</xdr:col>
      <xdr:colOff>114300</xdr:colOff>
      <xdr:row>97</xdr:row>
      <xdr:rowOff>32765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81042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4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167097</xdr:rowOff>
    </xdr:from>
    <xdr:to>
      <xdr:col>20</xdr:col>
      <xdr:colOff>38100</xdr:colOff>
      <xdr:row>95</xdr:row>
      <xdr:rowOff>97247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113774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0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29398</xdr:rowOff>
    </xdr:from>
    <xdr:to>
      <xdr:col>15</xdr:col>
      <xdr:colOff>101600</xdr:colOff>
      <xdr:row>97</xdr:row>
      <xdr:rowOff>130998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6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122125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5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16728</xdr:rowOff>
    </xdr:from>
    <xdr:to>
      <xdr:col>10</xdr:col>
      <xdr:colOff>165100</xdr:colOff>
      <xdr:row>97</xdr:row>
      <xdr:rowOff>118328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134855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4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19537</xdr:rowOff>
    </xdr:from>
    <xdr:to>
      <xdr:col>6</xdr:col>
      <xdr:colOff>38100</xdr:colOff>
      <xdr:row>97</xdr:row>
      <xdr:rowOff>121137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137664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4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92590</xdr:rowOff>
    </xdr:from>
    <xdr:to>
      <xdr:col>55</xdr:col>
      <xdr:colOff>0</xdr:colOff>
      <xdr:row>36</xdr:row>
      <xdr:rowOff>145959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4790"/>
          <a:ext cx="838200" cy="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80045</xdr:rowOff>
    </xdr:from>
    <xdr:to>
      <xdr:col>50</xdr:col>
      <xdr:colOff>114300</xdr:colOff>
      <xdr:row>36</xdr:row>
      <xdr:rowOff>145959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37895"/>
          <a:ext cx="889000" cy="58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80045</xdr:rowOff>
    </xdr:from>
    <xdr:to>
      <xdr:col>45</xdr:col>
      <xdr:colOff>177800</xdr:colOff>
      <xdr:row>36</xdr:row>
      <xdr:rowOff>98301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37895"/>
          <a:ext cx="889000" cy="5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98301</xdr:rowOff>
    </xdr:from>
    <xdr:to>
      <xdr:col>41</xdr:col>
      <xdr:colOff>50800</xdr:colOff>
      <xdr:row>36</xdr:row>
      <xdr:rowOff>146782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70501"/>
          <a:ext cx="889000" cy="4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41790</xdr:rowOff>
    </xdr:from>
    <xdr:to>
      <xdr:col>55</xdr:col>
      <xdr:colOff>50800</xdr:colOff>
      <xdr:row>36</xdr:row>
      <xdr:rowOff>143390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20217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95159</xdr:rowOff>
    </xdr:from>
    <xdr:to>
      <xdr:col>50</xdr:col>
      <xdr:colOff>165100</xdr:colOff>
      <xdr:row>37</xdr:row>
      <xdr:rowOff>25309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29245</xdr:rowOff>
    </xdr:from>
    <xdr:to>
      <xdr:col>46</xdr:col>
      <xdr:colOff>38100</xdr:colOff>
      <xdr:row>33</xdr:row>
      <xdr:rowOff>130845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121972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7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47501</xdr:rowOff>
    </xdr:from>
    <xdr:to>
      <xdr:col>41</xdr:col>
      <xdr:colOff>101600</xdr:colOff>
      <xdr:row>36</xdr:row>
      <xdr:rowOff>149101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140228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1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95982</xdr:rowOff>
    </xdr:from>
    <xdr:to>
      <xdr:col>36</xdr:col>
      <xdr:colOff>165100</xdr:colOff>
      <xdr:row>37</xdr:row>
      <xdr:rowOff>26132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17259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6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47920</xdr:rowOff>
    </xdr:from>
    <xdr:to>
      <xdr:col>55</xdr:col>
      <xdr:colOff>0</xdr:colOff>
      <xdr:row>58</xdr:row>
      <xdr:rowOff>55001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92020"/>
          <a:ext cx="838200" cy="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55001</xdr:rowOff>
    </xdr:from>
    <xdr:to>
      <xdr:col>50</xdr:col>
      <xdr:colOff>114300</xdr:colOff>
      <xdr:row>58</xdr:row>
      <xdr:rowOff>84268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9101"/>
          <a:ext cx="889000" cy="2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84268</xdr:rowOff>
    </xdr:from>
    <xdr:to>
      <xdr:col>45</xdr:col>
      <xdr:colOff>177800</xdr:colOff>
      <xdr:row>58</xdr:row>
      <xdr:rowOff>105253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28368"/>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28079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105253</xdr:rowOff>
    </xdr:from>
    <xdr:to>
      <xdr:col>41</xdr:col>
      <xdr:colOff>50800</xdr:colOff>
      <xdr:row>58</xdr:row>
      <xdr:rowOff>126295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49353"/>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32338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168570</xdr:rowOff>
    </xdr:from>
    <xdr:to>
      <xdr:col>55</xdr:col>
      <xdr:colOff>50800</xdr:colOff>
      <xdr:row>58</xdr:row>
      <xdr:rowOff>98720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146997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4201</xdr:rowOff>
    </xdr:from>
    <xdr:to>
      <xdr:col>50</xdr:col>
      <xdr:colOff>165100</xdr:colOff>
      <xdr:row>58</xdr:row>
      <xdr:rowOff>105801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96928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4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33468</xdr:rowOff>
    </xdr:from>
    <xdr:to>
      <xdr:col>46</xdr:col>
      <xdr:colOff>38100</xdr:colOff>
      <xdr:row>58</xdr:row>
      <xdr:rowOff>135068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126195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54453</xdr:rowOff>
    </xdr:from>
    <xdr:to>
      <xdr:col>41</xdr:col>
      <xdr:colOff>101600</xdr:colOff>
      <xdr:row>58</xdr:row>
      <xdr:rowOff>156053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147180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75495</xdr:rowOff>
    </xdr:from>
    <xdr:to>
      <xdr:col>36</xdr:col>
      <xdr:colOff>165100</xdr:colOff>
      <xdr:row>59</xdr:row>
      <xdr:rowOff>5645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168222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21326</xdr:rowOff>
    </xdr:from>
    <xdr:to>
      <xdr:col>55</xdr:col>
      <xdr:colOff>0</xdr:colOff>
      <xdr:row>78</xdr:row>
      <xdr:rowOff>27251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94426"/>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27251</xdr:rowOff>
    </xdr:from>
    <xdr:to>
      <xdr:col>50</xdr:col>
      <xdr:colOff>114300</xdr:colOff>
      <xdr:row>78</xdr:row>
      <xdr:rowOff>31668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0351"/>
          <a:ext cx="889000" cy="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31668</xdr:rowOff>
    </xdr:from>
    <xdr:to>
      <xdr:col>45</xdr:col>
      <xdr:colOff>177800</xdr:colOff>
      <xdr:row>78</xdr:row>
      <xdr:rowOff>39573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04768"/>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39573</xdr:rowOff>
    </xdr:from>
    <xdr:to>
      <xdr:col>41</xdr:col>
      <xdr:colOff>50800</xdr:colOff>
      <xdr:row>78</xdr:row>
      <xdr:rowOff>88416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2673"/>
          <a:ext cx="889000" cy="4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141976</xdr:rowOff>
    </xdr:from>
    <xdr:to>
      <xdr:col>55</xdr:col>
      <xdr:colOff>50800</xdr:colOff>
      <xdr:row>78</xdr:row>
      <xdr:rowOff>72126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100611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147901</xdr:rowOff>
    </xdr:from>
    <xdr:to>
      <xdr:col>50</xdr:col>
      <xdr:colOff>165100</xdr:colOff>
      <xdr:row>78</xdr:row>
      <xdr:rowOff>78051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94578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2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152318</xdr:rowOff>
    </xdr:from>
    <xdr:to>
      <xdr:col>46</xdr:col>
      <xdr:colOff>38100</xdr:colOff>
      <xdr:row>78</xdr:row>
      <xdr:rowOff>82468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73595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4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160223</xdr:rowOff>
    </xdr:from>
    <xdr:to>
      <xdr:col>41</xdr:col>
      <xdr:colOff>101600</xdr:colOff>
      <xdr:row>78</xdr:row>
      <xdr:rowOff>90373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81500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37616</xdr:rowOff>
    </xdr:from>
    <xdr:to>
      <xdr:col>36</xdr:col>
      <xdr:colOff>165100</xdr:colOff>
      <xdr:row>78</xdr:row>
      <xdr:rowOff>139216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130343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136216</xdr:rowOff>
    </xdr:from>
    <xdr:to>
      <xdr:col>55</xdr:col>
      <xdr:colOff>0</xdr:colOff>
      <xdr:row>97</xdr:row>
      <xdr:rowOff>143230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66866"/>
          <a:ext cx="8382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136216</xdr:rowOff>
    </xdr:from>
    <xdr:to>
      <xdr:col>50</xdr:col>
      <xdr:colOff>114300</xdr:colOff>
      <xdr:row>98</xdr:row>
      <xdr:rowOff>36779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6866"/>
          <a:ext cx="889000" cy="7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36779</xdr:rowOff>
    </xdr:from>
    <xdr:to>
      <xdr:col>45</xdr:col>
      <xdr:colOff>177800</xdr:colOff>
      <xdr:row>98</xdr:row>
      <xdr:rowOff>37827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38879"/>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7967</xdr:rowOff>
    </xdr:from>
    <xdr:to>
      <xdr:col>41</xdr:col>
      <xdr:colOff>50800</xdr:colOff>
      <xdr:row>98</xdr:row>
      <xdr:rowOff>37827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10067"/>
          <a:ext cx="889000" cy="2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92430</xdr:rowOff>
    </xdr:from>
    <xdr:to>
      <xdr:col>55</xdr:col>
      <xdr:colOff>50800</xdr:colOff>
      <xdr:row>98</xdr:row>
      <xdr:rowOff>22580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70857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85416</xdr:rowOff>
    </xdr:from>
    <xdr:to>
      <xdr:col>50</xdr:col>
      <xdr:colOff>165100</xdr:colOff>
      <xdr:row>98</xdr:row>
      <xdr:rowOff>15566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157429</xdr:rowOff>
    </xdr:from>
    <xdr:to>
      <xdr:col>46</xdr:col>
      <xdr:colOff>38100</xdr:colOff>
      <xdr:row>98</xdr:row>
      <xdr:rowOff>87579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78706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158477</xdr:rowOff>
    </xdr:from>
    <xdr:to>
      <xdr:col>41</xdr:col>
      <xdr:colOff>101600</xdr:colOff>
      <xdr:row>98</xdr:row>
      <xdr:rowOff>88627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8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128617</xdr:rowOff>
    </xdr:from>
    <xdr:to>
      <xdr:col>36</xdr:col>
      <xdr:colOff>165100</xdr:colOff>
      <xdr:row>98</xdr:row>
      <xdr:rowOff>58767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49894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23709</xdr:rowOff>
    </xdr:from>
    <xdr:to>
      <xdr:col>85</xdr:col>
      <xdr:colOff>127000</xdr:colOff>
      <xdr:row>39</xdr:row>
      <xdr:rowOff>81907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10259"/>
          <a:ext cx="8382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118489</xdr:rowOff>
    </xdr:from>
    <xdr:to>
      <xdr:col>81</xdr:col>
      <xdr:colOff>50800</xdr:colOff>
      <xdr:row>39</xdr:row>
      <xdr:rowOff>23709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33589"/>
          <a:ext cx="8890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118489</xdr:rowOff>
    </xdr:from>
    <xdr:to>
      <xdr:col>76</xdr:col>
      <xdr:colOff>114300</xdr:colOff>
      <xdr:row>39</xdr:row>
      <xdr:rowOff>51000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33589"/>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51000</xdr:rowOff>
    </xdr:from>
    <xdr:to>
      <xdr:col>71</xdr:col>
      <xdr:colOff>177800</xdr:colOff>
      <xdr:row>39</xdr:row>
      <xdr:rowOff>93125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37550"/>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31107</xdr:rowOff>
    </xdr:from>
    <xdr:to>
      <xdr:col>85</xdr:col>
      <xdr:colOff>177800</xdr:colOff>
      <xdr:row>39</xdr:row>
      <xdr:rowOff>132707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144359</xdr:rowOff>
    </xdr:from>
    <xdr:to>
      <xdr:col>81</xdr:col>
      <xdr:colOff>101600</xdr:colOff>
      <xdr:row>39</xdr:row>
      <xdr:rowOff>74509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5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3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67689</xdr:rowOff>
    </xdr:from>
    <xdr:to>
      <xdr:col>76</xdr:col>
      <xdr:colOff>165100</xdr:colOff>
      <xdr:row>38</xdr:row>
      <xdr:rowOff>169289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3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200</xdr:rowOff>
    </xdr:from>
    <xdr:to>
      <xdr:col>72</xdr:col>
      <xdr:colOff>38100</xdr:colOff>
      <xdr:row>39</xdr:row>
      <xdr:rowOff>101800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118327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4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42325</xdr:rowOff>
    </xdr:from>
    <xdr:to>
      <xdr:col>67</xdr:col>
      <xdr:colOff>101600</xdr:colOff>
      <xdr:row>39</xdr:row>
      <xdr:rowOff>143925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135052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2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34544</xdr:rowOff>
    </xdr:from>
    <xdr:to>
      <xdr:col>85</xdr:col>
      <xdr:colOff>127000</xdr:colOff>
      <xdr:row>76</xdr:row>
      <xdr:rowOff>40289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6474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40289</xdr:rowOff>
    </xdr:from>
    <xdr:to>
      <xdr:col>81</xdr:col>
      <xdr:colOff>50800</xdr:colOff>
      <xdr:row>76</xdr:row>
      <xdr:rowOff>79952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070489"/>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79952</xdr:rowOff>
    </xdr:from>
    <xdr:to>
      <xdr:col>76</xdr:col>
      <xdr:colOff>114300</xdr:colOff>
      <xdr:row>76</xdr:row>
      <xdr:rowOff>95421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110152"/>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95421</xdr:rowOff>
    </xdr:from>
    <xdr:to>
      <xdr:col>71</xdr:col>
      <xdr:colOff>177800</xdr:colOff>
      <xdr:row>76</xdr:row>
      <xdr:rowOff>111620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125621"/>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142377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155194</xdr:rowOff>
    </xdr:from>
    <xdr:to>
      <xdr:col>85</xdr:col>
      <xdr:colOff>177800</xdr:colOff>
      <xdr:row>76</xdr:row>
      <xdr:rowOff>85344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6621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160939</xdr:rowOff>
    </xdr:from>
    <xdr:to>
      <xdr:col>81</xdr:col>
      <xdr:colOff>101600</xdr:colOff>
      <xdr:row>76</xdr:row>
      <xdr:rowOff>91089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107617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79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29152</xdr:rowOff>
    </xdr:from>
    <xdr:to>
      <xdr:col>76</xdr:col>
      <xdr:colOff>165100</xdr:colOff>
      <xdr:row>76</xdr:row>
      <xdr:rowOff>130752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147279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83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44621</xdr:rowOff>
    </xdr:from>
    <xdr:to>
      <xdr:col>72</xdr:col>
      <xdr:colOff>38100</xdr:colOff>
      <xdr:row>76</xdr:row>
      <xdr:rowOff>146221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162748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8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60820</xdr:rowOff>
    </xdr:from>
    <xdr:to>
      <xdr:col>67</xdr:col>
      <xdr:colOff>101600</xdr:colOff>
      <xdr:row>76</xdr:row>
      <xdr:rowOff>162420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7497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8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133496</xdr:rowOff>
    </xdr:from>
    <xdr:to>
      <xdr:col>85</xdr:col>
      <xdr:colOff>127000</xdr:colOff>
      <xdr:row>97</xdr:row>
      <xdr:rowOff>142883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64146"/>
          <a:ext cx="8382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133496</xdr:rowOff>
    </xdr:from>
    <xdr:to>
      <xdr:col>81</xdr:col>
      <xdr:colOff>50800</xdr:colOff>
      <xdr:row>97</xdr:row>
      <xdr:rowOff>146242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64146"/>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146242</xdr:rowOff>
    </xdr:from>
    <xdr:to>
      <xdr:col>76</xdr:col>
      <xdr:colOff>114300</xdr:colOff>
      <xdr:row>98</xdr:row>
      <xdr:rowOff>107614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76892"/>
          <a:ext cx="889000" cy="13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35295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73854</xdr:rowOff>
    </xdr:from>
    <xdr:to>
      <xdr:col>71</xdr:col>
      <xdr:colOff>177800</xdr:colOff>
      <xdr:row>98</xdr:row>
      <xdr:rowOff>107614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75954"/>
          <a:ext cx="889000" cy="3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92083</xdr:rowOff>
    </xdr:from>
    <xdr:to>
      <xdr:col>85</xdr:col>
      <xdr:colOff>177800</xdr:colOff>
      <xdr:row>98</xdr:row>
      <xdr:rowOff>22233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70510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0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82696</xdr:rowOff>
    </xdr:from>
    <xdr:to>
      <xdr:col>81</xdr:col>
      <xdr:colOff>101600</xdr:colOff>
      <xdr:row>98</xdr:row>
      <xdr:rowOff>12846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3973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95442</xdr:rowOff>
    </xdr:from>
    <xdr:to>
      <xdr:col>76</xdr:col>
      <xdr:colOff>165100</xdr:colOff>
      <xdr:row>98</xdr:row>
      <xdr:rowOff>25592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42119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56814</xdr:rowOff>
    </xdr:from>
    <xdr:to>
      <xdr:col>72</xdr:col>
      <xdr:colOff>38100</xdr:colOff>
      <xdr:row>98</xdr:row>
      <xdr:rowOff>158414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149541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5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23054</xdr:rowOff>
    </xdr:from>
    <xdr:to>
      <xdr:col>67</xdr:col>
      <xdr:colOff>101600</xdr:colOff>
      <xdr:row>98</xdr:row>
      <xdr:rowOff>124654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115781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1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111308</xdr:rowOff>
    </xdr:from>
    <xdr:to>
      <xdr:col>116</xdr:col>
      <xdr:colOff>63500</xdr:colOff>
      <xdr:row>38</xdr:row>
      <xdr:rowOff>111765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264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111765</xdr:rowOff>
    </xdr:from>
    <xdr:to>
      <xdr:col>111</xdr:col>
      <xdr:colOff>177800</xdr:colOff>
      <xdr:row>38</xdr:row>
      <xdr:rowOff>112291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26865"/>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111468</xdr:rowOff>
    </xdr:from>
    <xdr:to>
      <xdr:col>107</xdr:col>
      <xdr:colOff>50800</xdr:colOff>
      <xdr:row>38</xdr:row>
      <xdr:rowOff>112291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2656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111468</xdr:rowOff>
    </xdr:from>
    <xdr:to>
      <xdr:col>102</xdr:col>
      <xdr:colOff>114300</xdr:colOff>
      <xdr:row>38</xdr:row>
      <xdr:rowOff>111582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2656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60508</xdr:rowOff>
    </xdr:from>
    <xdr:to>
      <xdr:col>116</xdr:col>
      <xdr:colOff>114300</xdr:colOff>
      <xdr:row>38</xdr:row>
      <xdr:rowOff>162108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146885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60965</xdr:rowOff>
    </xdr:from>
    <xdr:to>
      <xdr:col>112</xdr:col>
      <xdr:colOff>38100</xdr:colOff>
      <xdr:row>38</xdr:row>
      <xdr:rowOff>162565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153692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66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61491</xdr:rowOff>
    </xdr:from>
    <xdr:to>
      <xdr:col>107</xdr:col>
      <xdr:colOff>101600</xdr:colOff>
      <xdr:row>38</xdr:row>
      <xdr:rowOff>163091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154218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60668</xdr:rowOff>
    </xdr:from>
    <xdr:to>
      <xdr:col>102</xdr:col>
      <xdr:colOff>165100</xdr:colOff>
      <xdr:row>38</xdr:row>
      <xdr:rowOff>162268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153395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66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60782</xdr:rowOff>
    </xdr:from>
    <xdr:to>
      <xdr:col>98</xdr:col>
      <xdr:colOff>38100</xdr:colOff>
      <xdr:row>38</xdr:row>
      <xdr:rowOff>162382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153509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6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74702</xdr:rowOff>
    </xdr:from>
    <xdr:to>
      <xdr:col>116</xdr:col>
      <xdr:colOff>63500</xdr:colOff>
      <xdr:row>58</xdr:row>
      <xdr:rowOff>129794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18802"/>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21933</xdr:rowOff>
    </xdr:from>
    <xdr:to>
      <xdr:col>111</xdr:col>
      <xdr:colOff>177800</xdr:colOff>
      <xdr:row>58</xdr:row>
      <xdr:rowOff>74702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66033"/>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21933</xdr:rowOff>
    </xdr:from>
    <xdr:to>
      <xdr:col>107</xdr:col>
      <xdr:colOff>50800</xdr:colOff>
      <xdr:row>58</xdr:row>
      <xdr:rowOff>24714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66033"/>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24714</xdr:rowOff>
    </xdr:from>
    <xdr:to>
      <xdr:col>102</xdr:col>
      <xdr:colOff>114300</xdr:colOff>
      <xdr:row>58</xdr:row>
      <xdr:rowOff>27495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96881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82224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78994</xdr:rowOff>
    </xdr:from>
    <xdr:to>
      <xdr:col>116</xdr:col>
      <xdr:colOff>114300</xdr:colOff>
      <xdr:row>59</xdr:row>
      <xdr:rowOff>9144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165371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23902</xdr:rowOff>
    </xdr:from>
    <xdr:to>
      <xdr:col>112</xdr:col>
      <xdr:colOff>38100</xdr:colOff>
      <xdr:row>58</xdr:row>
      <xdr:rowOff>125502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6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116629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6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142583</xdr:rowOff>
    </xdr:from>
    <xdr:to>
      <xdr:col>107</xdr:col>
      <xdr:colOff>101600</xdr:colOff>
      <xdr:row>58</xdr:row>
      <xdr:rowOff>72733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89260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69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145364</xdr:rowOff>
    </xdr:from>
    <xdr:to>
      <xdr:col>102</xdr:col>
      <xdr:colOff>165100</xdr:colOff>
      <xdr:row>58</xdr:row>
      <xdr:rowOff>75514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92041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6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148145</xdr:rowOff>
    </xdr:from>
    <xdr:to>
      <xdr:col>98</xdr:col>
      <xdr:colOff>38100</xdr:colOff>
      <xdr:row>58</xdr:row>
      <xdr:rowOff>78295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94822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6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36846</xdr:rowOff>
    </xdr:from>
    <xdr:to>
      <xdr:col>116</xdr:col>
      <xdr:colOff>63500</xdr:colOff>
      <xdr:row>76</xdr:row>
      <xdr:rowOff>47313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067046"/>
          <a:ext cx="8382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47313</xdr:rowOff>
    </xdr:from>
    <xdr:to>
      <xdr:col>111</xdr:col>
      <xdr:colOff>177800</xdr:colOff>
      <xdr:row>76</xdr:row>
      <xdr:rowOff>75234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77513"/>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75234</xdr:rowOff>
    </xdr:from>
    <xdr:to>
      <xdr:col>107</xdr:col>
      <xdr:colOff>50800</xdr:colOff>
      <xdr:row>76</xdr:row>
      <xdr:rowOff>87122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10543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87122</xdr:rowOff>
    </xdr:from>
    <xdr:to>
      <xdr:col>102</xdr:col>
      <xdr:colOff>114300</xdr:colOff>
      <xdr:row>76</xdr:row>
      <xdr:rowOff>101850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117322"/>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157496</xdr:rowOff>
    </xdr:from>
    <xdr:to>
      <xdr:col>116</xdr:col>
      <xdr:colOff>114300</xdr:colOff>
      <xdr:row>76</xdr:row>
      <xdr:rowOff>87646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01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135923</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9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167963</xdr:rowOff>
    </xdr:from>
    <xdr:to>
      <xdr:col>112</xdr:col>
      <xdr:colOff>38100</xdr:colOff>
      <xdr:row>76</xdr:row>
      <xdr:rowOff>98113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0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89240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24434</xdr:rowOff>
    </xdr:from>
    <xdr:to>
      <xdr:col>107</xdr:col>
      <xdr:colOff>101600</xdr:colOff>
      <xdr:row>76</xdr:row>
      <xdr:rowOff>126034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117161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36322</xdr:rowOff>
    </xdr:from>
    <xdr:to>
      <xdr:col>102</xdr:col>
      <xdr:colOff>165100</xdr:colOff>
      <xdr:row>76</xdr:row>
      <xdr:rowOff>137922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129049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1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51050</xdr:rowOff>
    </xdr:from>
    <xdr:to>
      <xdr:col>98</xdr:col>
      <xdr:colOff>38100</xdr:colOff>
      <xdr:row>76</xdr:row>
      <xdr:rowOff>152650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0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143777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1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住民一人当たりのコストが減少している項目が多数ある中で、歳出決算総額は住民一人当たり</a:t>
          </a:r>
          <a:r>
            <a:rPr kumimoji="1" lang="en-US" altLang="ja-JP" sz="1100">
              <a:solidFill>
                <a:schemeClr val="dk1"/>
              </a:solidFill>
              <a:effectLst/>
              <a:latin typeface="+mn-lt"/>
              <a:ea typeface="+mn-ea"/>
              <a:cs typeface="+mn-cs"/>
            </a:rPr>
            <a:t>559,872</a:t>
          </a:r>
          <a:r>
            <a:rPr kumimoji="1" lang="ja-JP" altLang="ja-JP" sz="1100">
              <a:solidFill>
                <a:schemeClr val="dk1"/>
              </a:solidFill>
              <a:effectLst/>
              <a:latin typeface="+mn-lt"/>
              <a:ea typeface="+mn-ea"/>
              <a:cs typeface="+mn-cs"/>
            </a:rPr>
            <a:t>円、対前年比で</a:t>
          </a:r>
          <a:r>
            <a:rPr kumimoji="1" lang="en-US" altLang="ja-JP" sz="1100">
              <a:solidFill>
                <a:schemeClr val="dk1"/>
              </a:solidFill>
              <a:effectLst/>
              <a:latin typeface="+mn-lt"/>
              <a:ea typeface="+mn-ea"/>
              <a:cs typeface="+mn-cs"/>
            </a:rPr>
            <a:t>14,398</a:t>
          </a:r>
          <a:r>
            <a:rPr kumimoji="1" lang="ja-JP" altLang="ja-JP" sz="1100">
              <a:solidFill>
                <a:schemeClr val="dk1"/>
              </a:solidFill>
              <a:effectLst/>
              <a:latin typeface="+mn-lt"/>
              <a:ea typeface="+mn-ea"/>
              <a:cs typeface="+mn-cs"/>
            </a:rPr>
            <a:t>円の減となった。これは、令和元年台風第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号の災害復旧事業の事業進捗に伴い災害復旧費が</a:t>
          </a:r>
          <a:r>
            <a:rPr kumimoji="1" lang="en-US" altLang="ja-JP" sz="1100">
              <a:solidFill>
                <a:schemeClr val="dk1"/>
              </a:solidFill>
              <a:effectLst/>
              <a:latin typeface="+mn-lt"/>
              <a:ea typeface="+mn-ea"/>
              <a:cs typeface="+mn-cs"/>
            </a:rPr>
            <a:t>17,821</a:t>
          </a:r>
          <a:r>
            <a:rPr kumimoji="1" lang="ja-JP" altLang="ja-JP" sz="1100">
              <a:solidFill>
                <a:schemeClr val="dk1"/>
              </a:solidFill>
              <a:effectLst/>
              <a:latin typeface="+mn-lt"/>
              <a:ea typeface="+mn-ea"/>
              <a:cs typeface="+mn-cs"/>
            </a:rPr>
            <a:t>円の減、令和３年度に実施した新型コロナウイルス感染症関連の給付事業の減により扶助費が</a:t>
          </a:r>
          <a:r>
            <a:rPr kumimoji="1" lang="en-US" altLang="ja-JP" sz="1100">
              <a:solidFill>
                <a:schemeClr val="dk1"/>
              </a:solidFill>
              <a:effectLst/>
              <a:latin typeface="+mn-lt"/>
              <a:ea typeface="+mn-ea"/>
              <a:cs typeface="+mn-cs"/>
            </a:rPr>
            <a:t>17,051</a:t>
          </a:r>
          <a:r>
            <a:rPr kumimoji="1" lang="ja-JP" altLang="ja-JP" sz="1100">
              <a:solidFill>
                <a:schemeClr val="dk1"/>
              </a:solidFill>
              <a:effectLst/>
              <a:latin typeface="+mn-lt"/>
              <a:ea typeface="+mn-ea"/>
              <a:cs typeface="+mn-cs"/>
            </a:rPr>
            <a:t>円減少したことが主な要因と考えられる。一方で、令和４年度においては、新型コロナウイルス感染症対応緊急経済対策関連事業等の補助費が</a:t>
          </a:r>
          <a:r>
            <a:rPr kumimoji="1" lang="en-US" altLang="ja-JP" sz="1100">
              <a:solidFill>
                <a:schemeClr val="dk1"/>
              </a:solidFill>
              <a:effectLst/>
              <a:latin typeface="+mn-lt"/>
              <a:ea typeface="+mn-ea"/>
              <a:cs typeface="+mn-cs"/>
            </a:rPr>
            <a:t>11,673</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なお、公債費が年々上昇しており、令和４年度は類似団体平均を上回って住民一人当たり</a:t>
          </a:r>
          <a:r>
            <a:rPr kumimoji="1" lang="en-US" altLang="ja-JP" sz="1100">
              <a:solidFill>
                <a:schemeClr val="dk1"/>
              </a:solidFill>
              <a:effectLst/>
              <a:latin typeface="+mn-lt"/>
              <a:ea typeface="+mn-ea"/>
              <a:cs typeface="+mn-cs"/>
            </a:rPr>
            <a:t>68,800</a:t>
          </a:r>
          <a:r>
            <a:rPr kumimoji="1" lang="ja-JP" altLang="ja-JP" sz="1100">
              <a:solidFill>
                <a:schemeClr val="dk1"/>
              </a:solidFill>
              <a:effectLst/>
              <a:latin typeface="+mn-lt"/>
              <a:ea typeface="+mn-ea"/>
              <a:cs typeface="+mn-cs"/>
            </a:rPr>
            <a:t>円となった。増加の主な要因は、東日本大震災及び令和元年度台風第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号等で被災した施設の復旧事業等をはじめ、平成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年度以降に実施した教育施設の改修工事や社会資本整備総合交付金事業・辺地対策事業等係る地方債借入分の元利償還金増加によるものであり、令和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年度以降は減少傾向になるものの、今後も計画的な償還に加え充当可能基金の活用も検討して適正管理を図る必要がある。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福島県棚倉町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13,277
13,136
159.93
7,672,339
7,405,438
186,998
4,554,940
4,815,841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67854</xdr:rowOff>
    </xdr:from>
    <xdr:to>
      <xdr:col>24</xdr:col>
      <xdr:colOff>63500</xdr:colOff>
      <xdr:row>37</xdr:row>
      <xdr:rowOff>74712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1150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74712</xdr:rowOff>
    </xdr:from>
    <xdr:to>
      <xdr:col>19</xdr:col>
      <xdr:colOff>177800</xdr:colOff>
      <xdr:row>37</xdr:row>
      <xdr:rowOff>85326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18362"/>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85326</xdr:rowOff>
    </xdr:from>
    <xdr:to>
      <xdr:col>15</xdr:col>
      <xdr:colOff>50800</xdr:colOff>
      <xdr:row>37</xdr:row>
      <xdr:rowOff>118636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8976"/>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95666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118636</xdr:rowOff>
    </xdr:from>
    <xdr:to>
      <xdr:col>10</xdr:col>
      <xdr:colOff>114300</xdr:colOff>
      <xdr:row>37</xdr:row>
      <xdr:rowOff>133332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6228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17054</xdr:rowOff>
    </xdr:from>
    <xdr:to>
      <xdr:col>24</xdr:col>
      <xdr:colOff>114300</xdr:colOff>
      <xdr:row>37</xdr:row>
      <xdr:rowOff>118654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166931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23912</xdr:rowOff>
    </xdr:from>
    <xdr:to>
      <xdr:col>20</xdr:col>
      <xdr:colOff>38100</xdr:colOff>
      <xdr:row>37</xdr:row>
      <xdr:rowOff>125512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116639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6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34526</xdr:rowOff>
    </xdr:from>
    <xdr:to>
      <xdr:col>15</xdr:col>
      <xdr:colOff>101600</xdr:colOff>
      <xdr:row>37</xdr:row>
      <xdr:rowOff>136126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7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67836</xdr:rowOff>
    </xdr:from>
    <xdr:to>
      <xdr:col>10</xdr:col>
      <xdr:colOff>165100</xdr:colOff>
      <xdr:row>37</xdr:row>
      <xdr:rowOff>169436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160563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82532</xdr:rowOff>
    </xdr:from>
    <xdr:to>
      <xdr:col>6</xdr:col>
      <xdr:colOff>38100</xdr:colOff>
      <xdr:row>38</xdr:row>
      <xdr:rowOff>12681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26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3809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153012</xdr:rowOff>
    </xdr:from>
    <xdr:to>
      <xdr:col>24</xdr:col>
      <xdr:colOff>63500</xdr:colOff>
      <xdr:row>56</xdr:row>
      <xdr:rowOff>166168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4212"/>
          <a:ext cx="8382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121713</xdr:rowOff>
    </xdr:from>
    <xdr:to>
      <xdr:col>19</xdr:col>
      <xdr:colOff>177800</xdr:colOff>
      <xdr:row>56</xdr:row>
      <xdr:rowOff>166168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80013"/>
          <a:ext cx="889000" cy="38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121713</xdr:rowOff>
    </xdr:from>
    <xdr:to>
      <xdr:col>15</xdr:col>
      <xdr:colOff>50800</xdr:colOff>
      <xdr:row>57</xdr:row>
      <xdr:rowOff>162518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80013"/>
          <a:ext cx="889000" cy="5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130282</xdr:rowOff>
    </xdr:from>
    <xdr:to>
      <xdr:col>10</xdr:col>
      <xdr:colOff>114300</xdr:colOff>
      <xdr:row>57</xdr:row>
      <xdr:rowOff>162518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2932"/>
          <a:ext cx="889000" cy="3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102212</xdr:rowOff>
    </xdr:from>
    <xdr:to>
      <xdr:col>24</xdr:col>
      <xdr:colOff>114300</xdr:colOff>
      <xdr:row>57</xdr:row>
      <xdr:rowOff>32362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80639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115368</xdr:rowOff>
    </xdr:from>
    <xdr:to>
      <xdr:col>20</xdr:col>
      <xdr:colOff>38100</xdr:colOff>
      <xdr:row>57</xdr:row>
      <xdr:rowOff>45518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0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70913</xdr:rowOff>
    </xdr:from>
    <xdr:to>
      <xdr:col>15</xdr:col>
      <xdr:colOff>101600</xdr:colOff>
      <xdr:row>55</xdr:row>
      <xdr:rowOff>1063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163640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111718</xdr:rowOff>
    </xdr:from>
    <xdr:to>
      <xdr:col>10</xdr:col>
      <xdr:colOff>165100</xdr:colOff>
      <xdr:row>58</xdr:row>
      <xdr:rowOff>41868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32995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79482</xdr:rowOff>
    </xdr:from>
    <xdr:to>
      <xdr:col>6</xdr:col>
      <xdr:colOff>38100</xdr:colOff>
      <xdr:row>58</xdr:row>
      <xdr:rowOff>9632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97600</xdr:rowOff>
    </xdr:from>
    <xdr:to>
      <xdr:col>24</xdr:col>
      <xdr:colOff>63500</xdr:colOff>
      <xdr:row>78</xdr:row>
      <xdr:rowOff>150419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99250"/>
          <a:ext cx="838200" cy="2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118153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5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0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97600</xdr:rowOff>
    </xdr:from>
    <xdr:to>
      <xdr:col>19</xdr:col>
      <xdr:colOff>177800</xdr:colOff>
      <xdr:row>79</xdr:row>
      <xdr:rowOff>48400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99250"/>
          <a:ext cx="889000" cy="2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69232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48400</xdr:rowOff>
    </xdr:from>
    <xdr:to>
      <xdr:col>15</xdr:col>
      <xdr:colOff>50800</xdr:colOff>
      <xdr:row>79</xdr:row>
      <xdr:rowOff>65063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92950"/>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51490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1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65063</xdr:rowOff>
    </xdr:from>
    <xdr:to>
      <xdr:col>10</xdr:col>
      <xdr:colOff>114300</xdr:colOff>
      <xdr:row>79</xdr:row>
      <xdr:rowOff>97282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09613"/>
          <a:ext cx="889000" cy="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67632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125162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8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99619</xdr:rowOff>
    </xdr:from>
    <xdr:to>
      <xdr:col>24</xdr:col>
      <xdr:colOff>114300</xdr:colOff>
      <xdr:row>79</xdr:row>
      <xdr:rowOff>29769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14546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8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46800</xdr:rowOff>
    </xdr:from>
    <xdr:to>
      <xdr:col>20</xdr:col>
      <xdr:colOff>38100</xdr:colOff>
      <xdr:row>77</xdr:row>
      <xdr:rowOff>148400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139527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169050</xdr:rowOff>
    </xdr:from>
    <xdr:to>
      <xdr:col>15</xdr:col>
      <xdr:colOff>101600</xdr:colOff>
      <xdr:row>79</xdr:row>
      <xdr:rowOff>99200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90327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3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14263</xdr:rowOff>
    </xdr:from>
    <xdr:to>
      <xdr:col>10</xdr:col>
      <xdr:colOff>165100</xdr:colOff>
      <xdr:row>79</xdr:row>
      <xdr:rowOff>115863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106990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5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46482</xdr:rowOff>
    </xdr:from>
    <xdr:to>
      <xdr:col>6</xdr:col>
      <xdr:colOff>38100</xdr:colOff>
      <xdr:row>79</xdr:row>
      <xdr:rowOff>148082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139209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8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5257</xdr:rowOff>
    </xdr:from>
    <xdr:to>
      <xdr:col>24</xdr:col>
      <xdr:colOff>63500</xdr:colOff>
      <xdr:row>98</xdr:row>
      <xdr:rowOff>36830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7357"/>
          <a:ext cx="838200" cy="3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110846</xdr:rowOff>
    </xdr:from>
    <xdr:to>
      <xdr:col>19</xdr:col>
      <xdr:colOff>177800</xdr:colOff>
      <xdr:row>98</xdr:row>
      <xdr:rowOff>36830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41496"/>
          <a:ext cx="889000" cy="9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52057</xdr:rowOff>
    </xdr:from>
    <xdr:to>
      <xdr:col>15</xdr:col>
      <xdr:colOff>50800</xdr:colOff>
      <xdr:row>97</xdr:row>
      <xdr:rowOff>110846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82707"/>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52057</xdr:rowOff>
    </xdr:from>
    <xdr:to>
      <xdr:col>10</xdr:col>
      <xdr:colOff>114300</xdr:colOff>
      <xdr:row>97</xdr:row>
      <xdr:rowOff>148437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2707"/>
          <a:ext cx="889000" cy="9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125907</xdr:rowOff>
    </xdr:from>
    <xdr:to>
      <xdr:col>24</xdr:col>
      <xdr:colOff>114300</xdr:colOff>
      <xdr:row>98</xdr:row>
      <xdr:rowOff>56057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104334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157480</xdr:rowOff>
    </xdr:from>
    <xdr:to>
      <xdr:col>20</xdr:col>
      <xdr:colOff>38100</xdr:colOff>
      <xdr:row>98</xdr:row>
      <xdr:rowOff>87630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78757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60046</xdr:rowOff>
    </xdr:from>
    <xdr:to>
      <xdr:col>15</xdr:col>
      <xdr:colOff>101600</xdr:colOff>
      <xdr:row>97</xdr:row>
      <xdr:rowOff>161646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6723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1257</xdr:rowOff>
    </xdr:from>
    <xdr:to>
      <xdr:col>10</xdr:col>
      <xdr:colOff>165100</xdr:colOff>
      <xdr:row>97</xdr:row>
      <xdr:rowOff>102857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119384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97637</xdr:rowOff>
    </xdr:from>
    <xdr:to>
      <xdr:col>6</xdr:col>
      <xdr:colOff>38100</xdr:colOff>
      <xdr:row>98</xdr:row>
      <xdr:rowOff>27787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2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44314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41859</xdr:rowOff>
    </xdr:from>
    <xdr:to>
      <xdr:col>55</xdr:col>
      <xdr:colOff>0</xdr:colOff>
      <xdr:row>38</xdr:row>
      <xdr:rowOff>136957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56959"/>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8484</xdr:rowOff>
    </xdr:from>
    <xdr:to>
      <xdr:col>50</xdr:col>
      <xdr:colOff>114300</xdr:colOff>
      <xdr:row>38</xdr:row>
      <xdr:rowOff>41859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52134"/>
          <a:ext cx="889000" cy="2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8484</xdr:rowOff>
    </xdr:from>
    <xdr:to>
      <xdr:col>45</xdr:col>
      <xdr:colOff>177800</xdr:colOff>
      <xdr:row>37</xdr:row>
      <xdr:rowOff>79807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52134"/>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53289</xdr:rowOff>
    </xdr:from>
    <xdr:to>
      <xdr:col>41</xdr:col>
      <xdr:colOff>50800</xdr:colOff>
      <xdr:row>37</xdr:row>
      <xdr:rowOff>79807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96939"/>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1084</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162509</xdr:rowOff>
    </xdr:from>
    <xdr:to>
      <xdr:col>50</xdr:col>
      <xdr:colOff>165100</xdr:colOff>
      <xdr:row>38</xdr:row>
      <xdr:rowOff>92659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83786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129134</xdr:rowOff>
    </xdr:from>
    <xdr:to>
      <xdr:col>46</xdr:col>
      <xdr:colOff>38100</xdr:colOff>
      <xdr:row>37</xdr:row>
      <xdr:rowOff>59284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29007</xdr:rowOff>
    </xdr:from>
    <xdr:to>
      <xdr:col>41</xdr:col>
      <xdr:colOff>101600</xdr:colOff>
      <xdr:row>37</xdr:row>
      <xdr:rowOff>130607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121734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2489</xdr:rowOff>
    </xdr:from>
    <xdr:to>
      <xdr:col>36</xdr:col>
      <xdr:colOff>165100</xdr:colOff>
      <xdr:row>37</xdr:row>
      <xdr:rowOff>104089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95216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129055</xdr:rowOff>
    </xdr:from>
    <xdr:to>
      <xdr:col>55</xdr:col>
      <xdr:colOff>0</xdr:colOff>
      <xdr:row>57</xdr:row>
      <xdr:rowOff>157302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01705"/>
          <a:ext cx="8382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67356</xdr:rowOff>
    </xdr:from>
    <xdr:to>
      <xdr:col>50</xdr:col>
      <xdr:colOff>114300</xdr:colOff>
      <xdr:row>57</xdr:row>
      <xdr:rowOff>157302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0006"/>
          <a:ext cx="889000" cy="8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67356</xdr:rowOff>
    </xdr:from>
    <xdr:to>
      <xdr:col>45</xdr:col>
      <xdr:colOff>177800</xdr:colOff>
      <xdr:row>57</xdr:row>
      <xdr:rowOff>70602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0006"/>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70602</xdr:rowOff>
    </xdr:from>
    <xdr:to>
      <xdr:col>41</xdr:col>
      <xdr:colOff>50800</xdr:colOff>
      <xdr:row>57</xdr:row>
      <xdr:rowOff>139098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43252"/>
          <a:ext cx="889000" cy="6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78255</xdr:rowOff>
    </xdr:from>
    <xdr:to>
      <xdr:col>55</xdr:col>
      <xdr:colOff>50800</xdr:colOff>
      <xdr:row>58</xdr:row>
      <xdr:rowOff>8405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56682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106502</xdr:rowOff>
    </xdr:from>
    <xdr:to>
      <xdr:col>50</xdr:col>
      <xdr:colOff>165100</xdr:colOff>
      <xdr:row>58</xdr:row>
      <xdr:rowOff>36652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27779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16556</xdr:rowOff>
    </xdr:from>
    <xdr:to>
      <xdr:col>46</xdr:col>
      <xdr:colOff>38100</xdr:colOff>
      <xdr:row>57</xdr:row>
      <xdr:rowOff>118156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8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134683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6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19802</xdr:rowOff>
    </xdr:from>
    <xdr:to>
      <xdr:col>41</xdr:col>
      <xdr:colOff>101600</xdr:colOff>
      <xdr:row>57</xdr:row>
      <xdr:rowOff>121402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137929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6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88298</xdr:rowOff>
    </xdr:from>
    <xdr:to>
      <xdr:col>36</xdr:col>
      <xdr:colOff>165100</xdr:colOff>
      <xdr:row>58</xdr:row>
      <xdr:rowOff>18448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9575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159179</xdr:rowOff>
    </xdr:from>
    <xdr:to>
      <xdr:col>55</xdr:col>
      <xdr:colOff>0</xdr:colOff>
      <xdr:row>77</xdr:row>
      <xdr:rowOff>151783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89379"/>
          <a:ext cx="838200" cy="16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125315</xdr:rowOff>
    </xdr:from>
    <xdr:to>
      <xdr:col>50</xdr:col>
      <xdr:colOff>114300</xdr:colOff>
      <xdr:row>77</xdr:row>
      <xdr:rowOff>151783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26965"/>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125315</xdr:rowOff>
    </xdr:from>
    <xdr:to>
      <xdr:col>45</xdr:col>
      <xdr:colOff>177800</xdr:colOff>
      <xdr:row>78</xdr:row>
      <xdr:rowOff>72720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26965"/>
          <a:ext cx="889000" cy="1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72720</xdr:rowOff>
    </xdr:from>
    <xdr:to>
      <xdr:col>41</xdr:col>
      <xdr:colOff>50800</xdr:colOff>
      <xdr:row>78</xdr:row>
      <xdr:rowOff>121233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5820"/>
          <a:ext cx="889000" cy="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108379</xdr:rowOff>
    </xdr:from>
    <xdr:to>
      <xdr:col>55</xdr:col>
      <xdr:colOff>50800</xdr:colOff>
      <xdr:row>77</xdr:row>
      <xdr:rowOff>38529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3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86806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1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100983</xdr:rowOff>
    </xdr:from>
    <xdr:to>
      <xdr:col>50</xdr:col>
      <xdr:colOff>165100</xdr:colOff>
      <xdr:row>78</xdr:row>
      <xdr:rowOff>31133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22260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74515</xdr:rowOff>
    </xdr:from>
    <xdr:to>
      <xdr:col>46</xdr:col>
      <xdr:colOff>38100</xdr:colOff>
      <xdr:row>78</xdr:row>
      <xdr:rowOff>4665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21920</xdr:rowOff>
    </xdr:from>
    <xdr:to>
      <xdr:col>41</xdr:col>
      <xdr:colOff>101600</xdr:colOff>
      <xdr:row>78</xdr:row>
      <xdr:rowOff>123520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114647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70433</xdr:rowOff>
    </xdr:from>
    <xdr:to>
      <xdr:col>36</xdr:col>
      <xdr:colOff>165100</xdr:colOff>
      <xdr:row>79</xdr:row>
      <xdr:rowOff>583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163160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23605</xdr:rowOff>
    </xdr:from>
    <xdr:to>
      <xdr:col>55</xdr:col>
      <xdr:colOff>0</xdr:colOff>
      <xdr:row>98</xdr:row>
      <xdr:rowOff>58699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25705"/>
          <a:ext cx="838200" cy="3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141731</xdr:rowOff>
    </xdr:from>
    <xdr:to>
      <xdr:col>50</xdr:col>
      <xdr:colOff>114300</xdr:colOff>
      <xdr:row>98</xdr:row>
      <xdr:rowOff>23605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72381"/>
          <a:ext cx="889000" cy="5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141731</xdr:rowOff>
    </xdr:from>
    <xdr:to>
      <xdr:col>45</xdr:col>
      <xdr:colOff>177800</xdr:colOff>
      <xdr:row>98</xdr:row>
      <xdr:rowOff>19216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72381"/>
          <a:ext cx="889000" cy="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19216</xdr:rowOff>
    </xdr:from>
    <xdr:to>
      <xdr:col>41</xdr:col>
      <xdr:colOff>50800</xdr:colOff>
      <xdr:row>98</xdr:row>
      <xdr:rowOff>27629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21316"/>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7899</xdr:rowOff>
    </xdr:from>
    <xdr:to>
      <xdr:col>55</xdr:col>
      <xdr:colOff>50800</xdr:colOff>
      <xdr:row>98</xdr:row>
      <xdr:rowOff>109499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94276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144255</xdr:rowOff>
    </xdr:from>
    <xdr:to>
      <xdr:col>50</xdr:col>
      <xdr:colOff>165100</xdr:colOff>
      <xdr:row>98</xdr:row>
      <xdr:rowOff>74405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65532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90931</xdr:rowOff>
    </xdr:from>
    <xdr:to>
      <xdr:col>46</xdr:col>
      <xdr:colOff>38100</xdr:colOff>
      <xdr:row>98</xdr:row>
      <xdr:rowOff>21081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12208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1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139866</xdr:rowOff>
    </xdr:from>
    <xdr:to>
      <xdr:col>41</xdr:col>
      <xdr:colOff>101600</xdr:colOff>
      <xdr:row>98</xdr:row>
      <xdr:rowOff>70016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6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148279</xdr:rowOff>
    </xdr:from>
    <xdr:to>
      <xdr:col>36</xdr:col>
      <xdr:colOff>165100</xdr:colOff>
      <xdr:row>98</xdr:row>
      <xdr:rowOff>78429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7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69556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131604</xdr:rowOff>
    </xdr:from>
    <xdr:to>
      <xdr:col>85</xdr:col>
      <xdr:colOff>127000</xdr:colOff>
      <xdr:row>38</xdr:row>
      <xdr:rowOff>139833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46704"/>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131604</xdr:rowOff>
    </xdr:from>
    <xdr:to>
      <xdr:col>81</xdr:col>
      <xdr:colOff>50800</xdr:colOff>
      <xdr:row>38</xdr:row>
      <xdr:rowOff>161436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4670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150596</xdr:rowOff>
    </xdr:from>
    <xdr:to>
      <xdr:col>76</xdr:col>
      <xdr:colOff>114300</xdr:colOff>
      <xdr:row>38</xdr:row>
      <xdr:rowOff>161436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65696"/>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150596</xdr:rowOff>
    </xdr:from>
    <xdr:to>
      <xdr:col>71</xdr:col>
      <xdr:colOff>177800</xdr:colOff>
      <xdr:row>39</xdr:row>
      <xdr:rowOff>22428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65696"/>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89033</xdr:rowOff>
    </xdr:from>
    <xdr:to>
      <xdr:col>85</xdr:col>
      <xdr:colOff>177800</xdr:colOff>
      <xdr:row>39</xdr:row>
      <xdr:rowOff>19183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80804</xdr:rowOff>
    </xdr:from>
    <xdr:to>
      <xdr:col>81</xdr:col>
      <xdr:colOff>101600</xdr:colOff>
      <xdr:row>39</xdr:row>
      <xdr:rowOff>10954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110636</xdr:rowOff>
    </xdr:from>
    <xdr:to>
      <xdr:col>76</xdr:col>
      <xdr:colOff>165100</xdr:colOff>
      <xdr:row>39</xdr:row>
      <xdr:rowOff>40786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31913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99796</xdr:rowOff>
    </xdr:from>
    <xdr:to>
      <xdr:col>72</xdr:col>
      <xdr:colOff>38100</xdr:colOff>
      <xdr:row>39</xdr:row>
      <xdr:rowOff>29946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21073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143078</xdr:rowOff>
    </xdr:from>
    <xdr:to>
      <xdr:col>67</xdr:col>
      <xdr:colOff>101600</xdr:colOff>
      <xdr:row>39</xdr:row>
      <xdr:rowOff>73228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64355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5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152200</xdr:rowOff>
    </xdr:from>
    <xdr:to>
      <xdr:col>85</xdr:col>
      <xdr:colOff>127000</xdr:colOff>
      <xdr:row>57</xdr:row>
      <xdr:rowOff>18866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53400"/>
          <a:ext cx="838200" cy="3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141607</xdr:rowOff>
    </xdr:from>
    <xdr:to>
      <xdr:col>81</xdr:col>
      <xdr:colOff>50800</xdr:colOff>
      <xdr:row>57</xdr:row>
      <xdr:rowOff>18866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42807"/>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141607</xdr:rowOff>
    </xdr:from>
    <xdr:to>
      <xdr:col>76</xdr:col>
      <xdr:colOff>114300</xdr:colOff>
      <xdr:row>57</xdr:row>
      <xdr:rowOff>17966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42807"/>
          <a:ext cx="889000" cy="4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17966</xdr:rowOff>
    </xdr:from>
    <xdr:to>
      <xdr:col>71</xdr:col>
      <xdr:colOff>177800</xdr:colOff>
      <xdr:row>57</xdr:row>
      <xdr:rowOff>38613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0616"/>
          <a:ext cx="889000" cy="2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101400</xdr:rowOff>
    </xdr:from>
    <xdr:to>
      <xdr:col>85</xdr:col>
      <xdr:colOff>177800</xdr:colOff>
      <xdr:row>57</xdr:row>
      <xdr:rowOff>31550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0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79827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139516</xdr:rowOff>
    </xdr:from>
    <xdr:to>
      <xdr:col>81</xdr:col>
      <xdr:colOff>101600</xdr:colOff>
      <xdr:row>57</xdr:row>
      <xdr:rowOff>69666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60793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90807</xdr:rowOff>
    </xdr:from>
    <xdr:to>
      <xdr:col>76</xdr:col>
      <xdr:colOff>165100</xdr:colOff>
      <xdr:row>57</xdr:row>
      <xdr:rowOff>20957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37484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6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138616</xdr:rowOff>
    </xdr:from>
    <xdr:to>
      <xdr:col>72</xdr:col>
      <xdr:colOff>38100</xdr:colOff>
      <xdr:row>57</xdr:row>
      <xdr:rowOff>68766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85293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159263</xdr:rowOff>
    </xdr:from>
    <xdr:to>
      <xdr:col>67</xdr:col>
      <xdr:colOff>101600</xdr:colOff>
      <xdr:row>57</xdr:row>
      <xdr:rowOff>89413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80540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23709</xdr:rowOff>
    </xdr:from>
    <xdr:to>
      <xdr:col>85</xdr:col>
      <xdr:colOff>127000</xdr:colOff>
      <xdr:row>79</xdr:row>
      <xdr:rowOff>81907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68259"/>
          <a:ext cx="8382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118489</xdr:rowOff>
    </xdr:from>
    <xdr:to>
      <xdr:col>81</xdr:col>
      <xdr:colOff>50800</xdr:colOff>
      <xdr:row>79</xdr:row>
      <xdr:rowOff>23709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91589"/>
          <a:ext cx="8890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118489</xdr:rowOff>
    </xdr:from>
    <xdr:to>
      <xdr:col>76</xdr:col>
      <xdr:colOff>114300</xdr:colOff>
      <xdr:row>79</xdr:row>
      <xdr:rowOff>51000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91589"/>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51000</xdr:rowOff>
    </xdr:from>
    <xdr:to>
      <xdr:col>71</xdr:col>
      <xdr:colOff>177800</xdr:colOff>
      <xdr:row>79</xdr:row>
      <xdr:rowOff>93125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95550"/>
          <a:ext cx="889000" cy="4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31107</xdr:rowOff>
    </xdr:from>
    <xdr:to>
      <xdr:col>85</xdr:col>
      <xdr:colOff>177800</xdr:colOff>
      <xdr:row>79</xdr:row>
      <xdr:rowOff>132707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144359</xdr:rowOff>
    </xdr:from>
    <xdr:to>
      <xdr:col>81</xdr:col>
      <xdr:colOff>101600</xdr:colOff>
      <xdr:row>79</xdr:row>
      <xdr:rowOff>74509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91036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2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67689</xdr:rowOff>
    </xdr:from>
    <xdr:to>
      <xdr:col>76</xdr:col>
      <xdr:colOff>165100</xdr:colOff>
      <xdr:row>78</xdr:row>
      <xdr:rowOff>169289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14366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200</xdr:rowOff>
    </xdr:from>
    <xdr:to>
      <xdr:col>72</xdr:col>
      <xdr:colOff>38100</xdr:colOff>
      <xdr:row>79</xdr:row>
      <xdr:rowOff>101800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118327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3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42325</xdr:rowOff>
    </xdr:from>
    <xdr:to>
      <xdr:col>67</xdr:col>
      <xdr:colOff>101600</xdr:colOff>
      <xdr:row>79</xdr:row>
      <xdr:rowOff>143925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135052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34544</xdr:rowOff>
    </xdr:from>
    <xdr:to>
      <xdr:col>85</xdr:col>
      <xdr:colOff>127000</xdr:colOff>
      <xdr:row>96</xdr:row>
      <xdr:rowOff>40289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93744"/>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4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40289</xdr:rowOff>
    </xdr:from>
    <xdr:to>
      <xdr:col>81</xdr:col>
      <xdr:colOff>50800</xdr:colOff>
      <xdr:row>96</xdr:row>
      <xdr:rowOff>79952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99489"/>
          <a:ext cx="889000" cy="3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79952</xdr:rowOff>
    </xdr:from>
    <xdr:to>
      <xdr:col>76</xdr:col>
      <xdr:colOff>114300</xdr:colOff>
      <xdr:row>96</xdr:row>
      <xdr:rowOff>95421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39152"/>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95421</xdr:rowOff>
    </xdr:from>
    <xdr:to>
      <xdr:col>71</xdr:col>
      <xdr:colOff>177800</xdr:colOff>
      <xdr:row>96</xdr:row>
      <xdr:rowOff>111620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54621"/>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155194</xdr:rowOff>
    </xdr:from>
    <xdr:to>
      <xdr:col>85</xdr:col>
      <xdr:colOff>177800</xdr:colOff>
      <xdr:row>96</xdr:row>
      <xdr:rowOff>85344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6621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9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160939</xdr:rowOff>
    </xdr:from>
    <xdr:to>
      <xdr:col>81</xdr:col>
      <xdr:colOff>101600</xdr:colOff>
      <xdr:row>96</xdr:row>
      <xdr:rowOff>91089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107616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2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29152</xdr:rowOff>
    </xdr:from>
    <xdr:to>
      <xdr:col>76</xdr:col>
      <xdr:colOff>165100</xdr:colOff>
      <xdr:row>96</xdr:row>
      <xdr:rowOff>130752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8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147279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44621</xdr:rowOff>
    </xdr:from>
    <xdr:to>
      <xdr:col>72</xdr:col>
      <xdr:colOff>38100</xdr:colOff>
      <xdr:row>96</xdr:row>
      <xdr:rowOff>146221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162748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7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60820</xdr:rowOff>
    </xdr:from>
    <xdr:to>
      <xdr:col>67</xdr:col>
      <xdr:colOff>101600</xdr:colOff>
      <xdr:row>96</xdr:row>
      <xdr:rowOff>162420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7497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歳出については、類似団体平均を下回っているものや同水準のものが多く見られる一方で、住民一人当たりのコストは商工費、教育費及び農林水産業費が前年度より大きく増加する結果となった。大きく増減があったものとして、令和元年度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号の災害復旧事業の進捗に伴い災害復旧事業が</a:t>
          </a:r>
          <a:r>
            <a:rPr kumimoji="1" lang="en-US" altLang="ja-JP" sz="1100">
              <a:solidFill>
                <a:schemeClr val="dk1"/>
              </a:solidFill>
              <a:effectLst/>
              <a:latin typeface="+mn-lt"/>
              <a:ea typeface="+mn-ea"/>
              <a:cs typeface="+mn-cs"/>
            </a:rPr>
            <a:t>17,821</a:t>
          </a:r>
          <a:r>
            <a:rPr kumimoji="1" lang="ja-JP" altLang="ja-JP" sz="1100">
              <a:solidFill>
                <a:schemeClr val="dk1"/>
              </a:solidFill>
              <a:effectLst/>
              <a:latin typeface="+mn-lt"/>
              <a:ea typeface="+mn-ea"/>
              <a:cs typeface="+mn-cs"/>
            </a:rPr>
            <a:t>円の減となったほか、新型コロナウイルス感染症関連の扶助費・補助費等の減少等に伴い民生費が</a:t>
          </a:r>
          <a:r>
            <a:rPr kumimoji="1" lang="en-US" altLang="ja-JP" sz="1100">
              <a:solidFill>
                <a:schemeClr val="dk1"/>
              </a:solidFill>
              <a:effectLst/>
              <a:latin typeface="+mn-lt"/>
              <a:ea typeface="+mn-ea"/>
              <a:cs typeface="+mn-cs"/>
            </a:rPr>
            <a:t>17,659</a:t>
          </a:r>
          <a:r>
            <a:rPr kumimoji="1" lang="ja-JP" altLang="ja-JP" sz="1100">
              <a:solidFill>
                <a:schemeClr val="dk1"/>
              </a:solidFill>
              <a:effectLst/>
              <a:latin typeface="+mn-lt"/>
              <a:ea typeface="+mn-ea"/>
              <a:cs typeface="+mn-cs"/>
            </a:rPr>
            <a:t>円の減、新型コロナウイルス感染症対応緊急経済対策関連事業の増等に伴い商工費が</a:t>
          </a:r>
          <a:r>
            <a:rPr kumimoji="1" lang="en-US" altLang="ja-JP" sz="1100">
              <a:solidFill>
                <a:schemeClr val="dk1"/>
              </a:solidFill>
              <a:effectLst/>
              <a:latin typeface="+mn-lt"/>
              <a:ea typeface="+mn-ea"/>
              <a:cs typeface="+mn-cs"/>
            </a:rPr>
            <a:t>10,047</a:t>
          </a:r>
          <a:r>
            <a:rPr kumimoji="1" lang="ja-JP" altLang="ja-JP" sz="1100">
              <a:solidFill>
                <a:schemeClr val="dk1"/>
              </a:solidFill>
              <a:effectLst/>
              <a:latin typeface="+mn-lt"/>
              <a:ea typeface="+mn-ea"/>
              <a:cs typeface="+mn-cs"/>
            </a:rPr>
            <a:t>円の増となったが、いずれも一時的な増減であると考えられる。</a:t>
          </a:r>
          <a:endParaRPr lang="ja-JP" altLang="ja-JP" sz="1400">
            <a:effectLst/>
          </a:endParaRPr>
        </a:p>
        <a:p>
          <a:r>
            <a:rPr kumimoji="1" lang="ja-JP" altLang="ja-JP" sz="1100">
              <a:solidFill>
                <a:schemeClr val="dk1"/>
              </a:solidFill>
              <a:effectLst/>
              <a:latin typeface="+mn-lt"/>
              <a:ea typeface="+mn-ea"/>
              <a:cs typeface="+mn-cs"/>
            </a:rPr>
            <a:t>　なお、公債費が年々上昇しており、令和４年度は類似団体平均を上回って住民一人当たり</a:t>
          </a:r>
          <a:r>
            <a:rPr kumimoji="1" lang="en-US" altLang="ja-JP" sz="1100">
              <a:solidFill>
                <a:schemeClr val="dk1"/>
              </a:solidFill>
              <a:effectLst/>
              <a:latin typeface="+mn-lt"/>
              <a:ea typeface="+mn-ea"/>
              <a:cs typeface="+mn-cs"/>
            </a:rPr>
            <a:t>68,800</a:t>
          </a:r>
          <a:r>
            <a:rPr kumimoji="1" lang="ja-JP" altLang="ja-JP" sz="1100">
              <a:solidFill>
                <a:schemeClr val="dk1"/>
              </a:solidFill>
              <a:effectLst/>
              <a:latin typeface="+mn-lt"/>
              <a:ea typeface="+mn-ea"/>
              <a:cs typeface="+mn-cs"/>
            </a:rPr>
            <a:t>円となった。増加の主な要因は、東日本大震災及び令和元年度台風第</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号等で被災した施設の復旧事業等をはじめ、平成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年度以降に実施した教育施設の改修工事や社会資本整備総合交付金事業・辺地対策事業等係る地方債借入分の元利償還金増加によるものであり、令和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年度以降は減少傾向になるものの、今後も計画的な償還に加え充当可能基金の活用も検討して適正管理を図る必要がある。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財政調整基金については、決算剰余金を中心に積み立てるとともに、計画的な取り崩しに努めている。実質収支については、普通交付税や地方特例交付金、国県支出等の減により</a:t>
          </a:r>
          <a:r>
            <a:rPr kumimoji="1" lang="en-US" altLang="ja-JP" sz="1100">
              <a:solidFill>
                <a:schemeClr val="dk1"/>
              </a:solidFill>
              <a:effectLst/>
              <a:latin typeface="+mn-lt"/>
              <a:ea typeface="+mn-ea"/>
              <a:cs typeface="+mn-cs"/>
            </a:rPr>
            <a:t>5.16</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また、歳入の確保と事業の重点選別主義に努めていることにより、実質収支額は継続的に黒字を確保している。しかし、今後は老朽化する町有施設の大規模改修や維持管理経費の増加が見込まれるため、先行きは楽観視はできないと考えている。引き続き計画的な事業実施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福島県棚倉町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令和４年度においても赤字に転じている会計はないが、全会計の実質収支額は前年度とほぼ同水準もしくは減少の傾向にある。引き続き実質収支や各種指標に注視しながら、適切な財政運営に努めていく。</a:t>
          </a:r>
          <a:endParaRPr lang="ja-JP" altLang="ja-JP" sz="1400">
            <a:effectLst/>
          </a:endParaRPr>
        </a:p>
        <a:p>
          <a:r>
            <a:rPr kumimoji="1" lang="ja-JP" altLang="ja-JP" sz="1100">
              <a:solidFill>
                <a:schemeClr val="dk1"/>
              </a:solidFill>
              <a:effectLst/>
              <a:latin typeface="+mn-lt"/>
              <a:ea typeface="+mn-ea"/>
              <a:cs typeface="+mn-cs"/>
            </a:rPr>
            <a:t>　また、企業会計においては独立採算の原則に立ち返り、料金の適正化を図りながら健全な運営に取り組む必要がある。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1178\AppData\Local\Temp\Temp1_&#12304;&#36001;&#25919;&#29366;&#27841;&#36039;&#26009;&#38598;&#12305;_074811_&#26842;&#20489;&#30010;_2022.zip\&#12304;&#36001;&#25919;&#29366;&#27841;&#36039;&#26009;&#38598;&#12305;_074811_&#26842;&#20489;&#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棚倉町活性化協会</v>
          </cell>
        </row>
        <row r="8">
          <cell r="B8" t="str">
            <v>霊園整備事業特別会計</v>
          </cell>
          <cell r="BR8" t="str">
            <v>〇</v>
          </cell>
          <cell r="BS8" t="str">
            <v>ルネサンス棚倉</v>
          </cell>
        </row>
        <row r="9">
          <cell r="BS9" t="str">
            <v>まち工房たなぐら</v>
          </cell>
        </row>
        <row r="10">
          <cell r="BS10" t="str">
            <v>白河地方土地開発公社</v>
          </cell>
        </row>
        <row r="28">
          <cell r="B28" t="str">
            <v>国民健康保険特別会計</v>
          </cell>
        </row>
        <row r="29">
          <cell r="B29" t="str">
            <v>介護保険特別会計</v>
          </cell>
        </row>
        <row r="30">
          <cell r="B30" t="str">
            <v>後期高齢者医療特別会計</v>
          </cell>
        </row>
        <row r="31">
          <cell r="B31" t="str">
            <v>上水道事業会計</v>
          </cell>
        </row>
        <row r="32">
          <cell r="B32" t="str">
            <v>簡易水道事業特別会計</v>
          </cell>
        </row>
        <row r="33">
          <cell r="B33" t="str">
            <v>公共下水道事業特別会計</v>
          </cell>
        </row>
        <row r="34">
          <cell r="B34" t="str">
            <v>農業集落排水事業特別会計</v>
          </cell>
        </row>
        <row r="68">
          <cell r="B68" t="str">
            <v>東白衛生組合</v>
          </cell>
        </row>
        <row r="69">
          <cell r="B69" t="str">
            <v>白河地方広域市町村圏整備組合　一般会計</v>
          </cell>
        </row>
        <row r="70">
          <cell r="B70" t="str">
            <v>白河地方広域市町村圏整備組合　水道用水供給事業会計</v>
          </cell>
        </row>
        <row r="71">
          <cell r="B71" t="str">
            <v>福島県後期高齢者医療広域連合　一般会計</v>
          </cell>
        </row>
        <row r="72">
          <cell r="B72" t="str">
            <v>福島県後期高齢者医療広域連合　後期高齢者特別会計</v>
          </cell>
        </row>
        <row r="73">
          <cell r="B73" t="str">
            <v>福島県市町村総合事務組合　一般会計</v>
          </cell>
        </row>
        <row r="74">
          <cell r="B74" t="str">
            <v>福島県市町村総合事務組合　消防補償等特別会計</v>
          </cell>
        </row>
        <row r="75">
          <cell r="B75" t="str">
            <v>福島県市町村総合事務組合　消防賞じゅつ金特別会計</v>
          </cell>
        </row>
        <row r="76">
          <cell r="B76" t="str">
            <v>福島県市町村総合事務組合　非常勤職員公務災害補償特別会計</v>
          </cell>
        </row>
        <row r="77">
          <cell r="B77" t="str">
            <v>福島県市町村総合事務組合　自治会館管理特別会計</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W37" sqref="W37:AK37"/>
    </sheetView>
  </sheetViews>
  <sheetFormatPr defaultColWidth="0" defaultRowHeight="10.8" zeroHeight="1" x14ac:dyDescent="0.2"/>
  <cols>
    <col min="1" max="11" width="2.109375" style="399" customWidth="1"/>
    <col min="12" max="12" width="2.21875" style="399" customWidth="1"/>
    <col min="13" max="17" width="2.33203125" style="399" customWidth="1"/>
    <col min="18" max="119" width="2.109375" style="399" customWidth="1"/>
    <col min="120" max="16384" width="0" style="399" hidden="1"/>
  </cols>
  <sheetData>
    <row r="1" spans="1:119" ht="33" customHeight="1" x14ac:dyDescent="0.2">
      <c r="B1" s="627" t="s">
        <v>83</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0"/>
      <c r="DK1" s="180"/>
      <c r="DL1" s="180"/>
      <c r="DM1" s="180"/>
      <c r="DN1" s="180"/>
      <c r="DO1" s="180"/>
    </row>
    <row r="2" spans="1:119" ht="24" thickBot="1" x14ac:dyDescent="0.25">
      <c r="B2" s="181" t="s">
        <v>84</v>
      </c>
      <c r="C2" s="181"/>
      <c r="D2" s="182"/>
    </row>
    <row r="3" spans="1:119" ht="18.75" customHeight="1" thickBot="1" x14ac:dyDescent="0.25">
      <c r="A3" s="180"/>
      <c r="B3" s="628" t="s">
        <v>85</v>
      </c>
      <c r="C3" s="629"/>
      <c r="D3" s="629"/>
      <c r="E3" s="630"/>
      <c r="F3" s="630"/>
      <c r="G3" s="630"/>
      <c r="H3" s="630"/>
      <c r="I3" s="630"/>
      <c r="J3" s="630"/>
      <c r="K3" s="630"/>
      <c r="L3" s="630" t="s">
        <v>86</v>
      </c>
      <c r="M3" s="630"/>
      <c r="N3" s="630"/>
      <c r="O3" s="630"/>
      <c r="P3" s="630"/>
      <c r="Q3" s="630"/>
      <c r="R3" s="633"/>
      <c r="S3" s="633"/>
      <c r="T3" s="633"/>
      <c r="U3" s="633"/>
      <c r="V3" s="634"/>
      <c r="W3" s="524" t="s">
        <v>87</v>
      </c>
      <c r="X3" s="525"/>
      <c r="Y3" s="525"/>
      <c r="Z3" s="525"/>
      <c r="AA3" s="525"/>
      <c r="AB3" s="629"/>
      <c r="AC3" s="633" t="s">
        <v>88</v>
      </c>
      <c r="AD3" s="525"/>
      <c r="AE3" s="525"/>
      <c r="AF3" s="525"/>
      <c r="AG3" s="525"/>
      <c r="AH3" s="525"/>
      <c r="AI3" s="525"/>
      <c r="AJ3" s="525"/>
      <c r="AK3" s="525"/>
      <c r="AL3" s="595"/>
      <c r="AM3" s="524" t="s">
        <v>89</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90</v>
      </c>
      <c r="BO3" s="525"/>
      <c r="BP3" s="525"/>
      <c r="BQ3" s="525"/>
      <c r="BR3" s="525"/>
      <c r="BS3" s="525"/>
      <c r="BT3" s="525"/>
      <c r="BU3" s="595"/>
      <c r="BV3" s="524" t="s">
        <v>91</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92</v>
      </c>
      <c r="CU3" s="525"/>
      <c r="CV3" s="525"/>
      <c r="CW3" s="525"/>
      <c r="CX3" s="525"/>
      <c r="CY3" s="525"/>
      <c r="CZ3" s="525"/>
      <c r="DA3" s="595"/>
      <c r="DB3" s="524" t="s">
        <v>93</v>
      </c>
      <c r="DC3" s="525"/>
      <c r="DD3" s="525"/>
      <c r="DE3" s="525"/>
      <c r="DF3" s="525"/>
      <c r="DG3" s="525"/>
      <c r="DH3" s="525"/>
      <c r="DI3" s="595"/>
    </row>
    <row r="4" spans="1:119" ht="18.75" customHeight="1" x14ac:dyDescent="0.2">
      <c r="A4" s="180"/>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51"/>
      <c r="AN4" s="481"/>
      <c r="AO4" s="481"/>
      <c r="AP4" s="481"/>
      <c r="AQ4" s="481"/>
      <c r="AR4" s="481"/>
      <c r="AS4" s="481"/>
      <c r="AT4" s="481"/>
      <c r="AU4" s="481"/>
      <c r="AV4" s="481"/>
      <c r="AW4" s="481"/>
      <c r="AX4" s="636"/>
      <c r="AY4" s="447" t="s">
        <v>94</v>
      </c>
      <c r="AZ4" s="448"/>
      <c r="BA4" s="448"/>
      <c r="BB4" s="448"/>
      <c r="BC4" s="448"/>
      <c r="BD4" s="448"/>
      <c r="BE4" s="448"/>
      <c r="BF4" s="448"/>
      <c r="BG4" s="448"/>
      <c r="BH4" s="448"/>
      <c r="BI4" s="448"/>
      <c r="BJ4" s="448"/>
      <c r="BK4" s="448"/>
      <c r="BL4" s="448"/>
      <c r="BM4" s="449"/>
      <c r="BN4" s="450">
        <v>7672339</v>
      </c>
      <c r="BO4" s="451"/>
      <c r="BP4" s="451"/>
      <c r="BQ4" s="451"/>
      <c r="BR4" s="451"/>
      <c r="BS4" s="451"/>
      <c r="BT4" s="451"/>
      <c r="BU4" s="452"/>
      <c r="BV4" s="450">
        <v>8232644</v>
      </c>
      <c r="BW4" s="451"/>
      <c r="BX4" s="451"/>
      <c r="BY4" s="451"/>
      <c r="BZ4" s="451"/>
      <c r="CA4" s="451"/>
      <c r="CB4" s="451"/>
      <c r="CC4" s="452"/>
      <c r="CD4" s="621" t="s">
        <v>95</v>
      </c>
      <c r="CE4" s="622"/>
      <c r="CF4" s="622"/>
      <c r="CG4" s="622"/>
      <c r="CH4" s="622"/>
      <c r="CI4" s="622"/>
      <c r="CJ4" s="622"/>
      <c r="CK4" s="622"/>
      <c r="CL4" s="622"/>
      <c r="CM4" s="622"/>
      <c r="CN4" s="622"/>
      <c r="CO4" s="622"/>
      <c r="CP4" s="622"/>
      <c r="CQ4" s="622"/>
      <c r="CR4" s="622"/>
      <c r="CS4" s="623"/>
      <c r="CT4" s="624">
        <v>4.0999999999999996</v>
      </c>
      <c r="CU4" s="625"/>
      <c r="CV4" s="625"/>
      <c r="CW4" s="625"/>
      <c r="CX4" s="625"/>
      <c r="CY4" s="625"/>
      <c r="CZ4" s="625"/>
      <c r="DA4" s="626"/>
      <c r="DB4" s="624">
        <v>9.3000000000000007</v>
      </c>
      <c r="DC4" s="625"/>
      <c r="DD4" s="625"/>
      <c r="DE4" s="625"/>
      <c r="DF4" s="625"/>
      <c r="DG4" s="625"/>
      <c r="DH4" s="625"/>
      <c r="DI4" s="626"/>
    </row>
    <row r="5" spans="1:119" ht="18.75" customHeight="1" x14ac:dyDescent="0.2">
      <c r="A5" s="180"/>
      <c r="B5" s="631"/>
      <c r="C5" s="482"/>
      <c r="D5" s="482"/>
      <c r="E5" s="632"/>
      <c r="F5" s="632"/>
      <c r="G5" s="632"/>
      <c r="H5" s="632"/>
      <c r="I5" s="632"/>
      <c r="J5" s="632"/>
      <c r="K5" s="632"/>
      <c r="L5" s="632"/>
      <c r="M5" s="632"/>
      <c r="N5" s="632"/>
      <c r="O5" s="632"/>
      <c r="P5" s="632"/>
      <c r="Q5" s="632"/>
      <c r="R5" s="480"/>
      <c r="S5" s="480"/>
      <c r="T5" s="480"/>
      <c r="U5" s="480"/>
      <c r="V5" s="635"/>
      <c r="W5" s="551"/>
      <c r="X5" s="481"/>
      <c r="Y5" s="481"/>
      <c r="Z5" s="481"/>
      <c r="AA5" s="481"/>
      <c r="AB5" s="482"/>
      <c r="AC5" s="480"/>
      <c r="AD5" s="481"/>
      <c r="AE5" s="481"/>
      <c r="AF5" s="481"/>
      <c r="AG5" s="481"/>
      <c r="AH5" s="481"/>
      <c r="AI5" s="481"/>
      <c r="AJ5" s="481"/>
      <c r="AK5" s="481"/>
      <c r="AL5" s="636"/>
      <c r="AM5" s="514" t="s">
        <v>96</v>
      </c>
      <c r="AN5" s="429"/>
      <c r="AO5" s="429"/>
      <c r="AP5" s="429"/>
      <c r="AQ5" s="429"/>
      <c r="AR5" s="429"/>
      <c r="AS5" s="429"/>
      <c r="AT5" s="430"/>
      <c r="AU5" s="502" t="s">
        <v>97</v>
      </c>
      <c r="AV5" s="503"/>
      <c r="AW5" s="503"/>
      <c r="AX5" s="503"/>
      <c r="AY5" s="435" t="s">
        <v>98</v>
      </c>
      <c r="AZ5" s="436"/>
      <c r="BA5" s="436"/>
      <c r="BB5" s="436"/>
      <c r="BC5" s="436"/>
      <c r="BD5" s="436"/>
      <c r="BE5" s="436"/>
      <c r="BF5" s="436"/>
      <c r="BG5" s="436"/>
      <c r="BH5" s="436"/>
      <c r="BI5" s="436"/>
      <c r="BJ5" s="436"/>
      <c r="BK5" s="436"/>
      <c r="BL5" s="436"/>
      <c r="BM5" s="437"/>
      <c r="BN5" s="455">
        <v>7405438</v>
      </c>
      <c r="BO5" s="456"/>
      <c r="BP5" s="456"/>
      <c r="BQ5" s="456"/>
      <c r="BR5" s="456"/>
      <c r="BS5" s="456"/>
      <c r="BT5" s="456"/>
      <c r="BU5" s="457"/>
      <c r="BV5" s="455">
        <v>7746907</v>
      </c>
      <c r="BW5" s="456"/>
      <c r="BX5" s="456"/>
      <c r="BY5" s="456"/>
      <c r="BZ5" s="456"/>
      <c r="CA5" s="456"/>
      <c r="CB5" s="456"/>
      <c r="CC5" s="457"/>
      <c r="CD5" s="464" t="s">
        <v>99</v>
      </c>
      <c r="CE5" s="409"/>
      <c r="CF5" s="409"/>
      <c r="CG5" s="409"/>
      <c r="CH5" s="409"/>
      <c r="CI5" s="409"/>
      <c r="CJ5" s="409"/>
      <c r="CK5" s="409"/>
      <c r="CL5" s="409"/>
      <c r="CM5" s="409"/>
      <c r="CN5" s="409"/>
      <c r="CO5" s="409"/>
      <c r="CP5" s="409"/>
      <c r="CQ5" s="409"/>
      <c r="CR5" s="409"/>
      <c r="CS5" s="465"/>
      <c r="CT5" s="425">
        <v>82.8</v>
      </c>
      <c r="CU5" s="426"/>
      <c r="CV5" s="426"/>
      <c r="CW5" s="426"/>
      <c r="CX5" s="426"/>
      <c r="CY5" s="426"/>
      <c r="CZ5" s="426"/>
      <c r="DA5" s="427"/>
      <c r="DB5" s="425">
        <v>81.599999999999994</v>
      </c>
      <c r="DC5" s="426"/>
      <c r="DD5" s="426"/>
      <c r="DE5" s="426"/>
      <c r="DF5" s="426"/>
      <c r="DG5" s="426"/>
      <c r="DH5" s="426"/>
      <c r="DI5" s="427"/>
    </row>
    <row r="6" spans="1:119" ht="18.75" customHeight="1" x14ac:dyDescent="0.2">
      <c r="A6" s="180"/>
      <c r="B6" s="601" t="s">
        <v>100</v>
      </c>
      <c r="C6" s="479"/>
      <c r="D6" s="479"/>
      <c r="E6" s="602"/>
      <c r="F6" s="602"/>
      <c r="G6" s="602"/>
      <c r="H6" s="602"/>
      <c r="I6" s="602"/>
      <c r="J6" s="602"/>
      <c r="K6" s="602"/>
      <c r="L6" s="602" t="s">
        <v>101</v>
      </c>
      <c r="M6" s="602"/>
      <c r="N6" s="602"/>
      <c r="O6" s="602"/>
      <c r="P6" s="602"/>
      <c r="Q6" s="602"/>
      <c r="R6" s="477"/>
      <c r="S6" s="477"/>
      <c r="T6" s="477"/>
      <c r="U6" s="477"/>
      <c r="V6" s="608"/>
      <c r="W6" s="536" t="s">
        <v>102</v>
      </c>
      <c r="X6" s="478"/>
      <c r="Y6" s="478"/>
      <c r="Z6" s="478"/>
      <c r="AA6" s="478"/>
      <c r="AB6" s="479"/>
      <c r="AC6" s="613" t="s">
        <v>103</v>
      </c>
      <c r="AD6" s="614"/>
      <c r="AE6" s="614"/>
      <c r="AF6" s="614"/>
      <c r="AG6" s="614"/>
      <c r="AH6" s="614"/>
      <c r="AI6" s="614"/>
      <c r="AJ6" s="614"/>
      <c r="AK6" s="614"/>
      <c r="AL6" s="615"/>
      <c r="AM6" s="514" t="s">
        <v>104</v>
      </c>
      <c r="AN6" s="429"/>
      <c r="AO6" s="429"/>
      <c r="AP6" s="429"/>
      <c r="AQ6" s="429"/>
      <c r="AR6" s="429"/>
      <c r="AS6" s="429"/>
      <c r="AT6" s="430"/>
      <c r="AU6" s="502" t="s">
        <v>97</v>
      </c>
      <c r="AV6" s="503"/>
      <c r="AW6" s="503"/>
      <c r="AX6" s="503"/>
      <c r="AY6" s="435" t="s">
        <v>105</v>
      </c>
      <c r="AZ6" s="436"/>
      <c r="BA6" s="436"/>
      <c r="BB6" s="436"/>
      <c r="BC6" s="436"/>
      <c r="BD6" s="436"/>
      <c r="BE6" s="436"/>
      <c r="BF6" s="436"/>
      <c r="BG6" s="436"/>
      <c r="BH6" s="436"/>
      <c r="BI6" s="436"/>
      <c r="BJ6" s="436"/>
      <c r="BK6" s="436"/>
      <c r="BL6" s="436"/>
      <c r="BM6" s="437"/>
      <c r="BN6" s="455">
        <v>266901</v>
      </c>
      <c r="BO6" s="456"/>
      <c r="BP6" s="456"/>
      <c r="BQ6" s="456"/>
      <c r="BR6" s="456"/>
      <c r="BS6" s="456"/>
      <c r="BT6" s="456"/>
      <c r="BU6" s="457"/>
      <c r="BV6" s="455">
        <v>485737</v>
      </c>
      <c r="BW6" s="456"/>
      <c r="BX6" s="456"/>
      <c r="BY6" s="456"/>
      <c r="BZ6" s="456"/>
      <c r="CA6" s="456"/>
      <c r="CB6" s="456"/>
      <c r="CC6" s="457"/>
      <c r="CD6" s="464" t="s">
        <v>106</v>
      </c>
      <c r="CE6" s="409"/>
      <c r="CF6" s="409"/>
      <c r="CG6" s="409"/>
      <c r="CH6" s="409"/>
      <c r="CI6" s="409"/>
      <c r="CJ6" s="409"/>
      <c r="CK6" s="409"/>
      <c r="CL6" s="409"/>
      <c r="CM6" s="409"/>
      <c r="CN6" s="409"/>
      <c r="CO6" s="409"/>
      <c r="CP6" s="409"/>
      <c r="CQ6" s="409"/>
      <c r="CR6" s="409"/>
      <c r="CS6" s="465"/>
      <c r="CT6" s="598">
        <v>84.2</v>
      </c>
      <c r="CU6" s="599"/>
      <c r="CV6" s="599"/>
      <c r="CW6" s="599"/>
      <c r="CX6" s="599"/>
      <c r="CY6" s="599"/>
      <c r="CZ6" s="599"/>
      <c r="DA6" s="600"/>
      <c r="DB6" s="598">
        <v>85.6</v>
      </c>
      <c r="DC6" s="599"/>
      <c r="DD6" s="599"/>
      <c r="DE6" s="599"/>
      <c r="DF6" s="599"/>
      <c r="DG6" s="599"/>
      <c r="DH6" s="599"/>
      <c r="DI6" s="600"/>
    </row>
    <row r="7" spans="1:119" ht="18.75" customHeight="1" x14ac:dyDescent="0.2">
      <c r="A7" s="180"/>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4" t="s">
        <v>107</v>
      </c>
      <c r="AN7" s="429"/>
      <c r="AO7" s="429"/>
      <c r="AP7" s="429"/>
      <c r="AQ7" s="429"/>
      <c r="AR7" s="429"/>
      <c r="AS7" s="429"/>
      <c r="AT7" s="430"/>
      <c r="AU7" s="502" t="s">
        <v>97</v>
      </c>
      <c r="AV7" s="503"/>
      <c r="AW7" s="503"/>
      <c r="AX7" s="503"/>
      <c r="AY7" s="435" t="s">
        <v>108</v>
      </c>
      <c r="AZ7" s="436"/>
      <c r="BA7" s="436"/>
      <c r="BB7" s="436"/>
      <c r="BC7" s="436"/>
      <c r="BD7" s="436"/>
      <c r="BE7" s="436"/>
      <c r="BF7" s="436"/>
      <c r="BG7" s="436"/>
      <c r="BH7" s="436"/>
      <c r="BI7" s="436"/>
      <c r="BJ7" s="436"/>
      <c r="BK7" s="436"/>
      <c r="BL7" s="436"/>
      <c r="BM7" s="437"/>
      <c r="BN7" s="455">
        <v>79903</v>
      </c>
      <c r="BO7" s="456"/>
      <c r="BP7" s="456"/>
      <c r="BQ7" s="456"/>
      <c r="BR7" s="456"/>
      <c r="BS7" s="456"/>
      <c r="BT7" s="456"/>
      <c r="BU7" s="457"/>
      <c r="BV7" s="455">
        <v>44742</v>
      </c>
      <c r="BW7" s="456"/>
      <c r="BX7" s="456"/>
      <c r="BY7" s="456"/>
      <c r="BZ7" s="456"/>
      <c r="CA7" s="456"/>
      <c r="CB7" s="456"/>
      <c r="CC7" s="457"/>
      <c r="CD7" s="464" t="s">
        <v>109</v>
      </c>
      <c r="CE7" s="409"/>
      <c r="CF7" s="409"/>
      <c r="CG7" s="409"/>
      <c r="CH7" s="409"/>
      <c r="CI7" s="409"/>
      <c r="CJ7" s="409"/>
      <c r="CK7" s="409"/>
      <c r="CL7" s="409"/>
      <c r="CM7" s="409"/>
      <c r="CN7" s="409"/>
      <c r="CO7" s="409"/>
      <c r="CP7" s="409"/>
      <c r="CQ7" s="409"/>
      <c r="CR7" s="409"/>
      <c r="CS7" s="465"/>
      <c r="CT7" s="455">
        <v>4554940</v>
      </c>
      <c r="CU7" s="456"/>
      <c r="CV7" s="456"/>
      <c r="CW7" s="456"/>
      <c r="CX7" s="456"/>
      <c r="CY7" s="456"/>
      <c r="CZ7" s="456"/>
      <c r="DA7" s="457"/>
      <c r="DB7" s="455">
        <v>4756148</v>
      </c>
      <c r="DC7" s="456"/>
      <c r="DD7" s="456"/>
      <c r="DE7" s="456"/>
      <c r="DF7" s="456"/>
      <c r="DG7" s="456"/>
      <c r="DH7" s="456"/>
      <c r="DI7" s="457"/>
    </row>
    <row r="8" spans="1:119" ht="18.75" customHeight="1" thickBot="1" x14ac:dyDescent="0.25">
      <c r="A8" s="180"/>
      <c r="B8" s="606"/>
      <c r="C8" s="537"/>
      <c r="D8" s="537"/>
      <c r="E8" s="607"/>
      <c r="F8" s="607"/>
      <c r="G8" s="607"/>
      <c r="H8" s="607"/>
      <c r="I8" s="607"/>
      <c r="J8" s="607"/>
      <c r="K8" s="607"/>
      <c r="L8" s="607"/>
      <c r="M8" s="607"/>
      <c r="N8" s="607"/>
      <c r="O8" s="607"/>
      <c r="P8" s="607"/>
      <c r="Q8" s="607"/>
      <c r="R8" s="611"/>
      <c r="S8" s="611"/>
      <c r="T8" s="611"/>
      <c r="U8" s="611"/>
      <c r="V8" s="612"/>
      <c r="W8" s="526"/>
      <c r="X8" s="527"/>
      <c r="Y8" s="527"/>
      <c r="Z8" s="527"/>
      <c r="AA8" s="527"/>
      <c r="AB8" s="537"/>
      <c r="AC8" s="618"/>
      <c r="AD8" s="619"/>
      <c r="AE8" s="619"/>
      <c r="AF8" s="619"/>
      <c r="AG8" s="619"/>
      <c r="AH8" s="619"/>
      <c r="AI8" s="619"/>
      <c r="AJ8" s="619"/>
      <c r="AK8" s="619"/>
      <c r="AL8" s="620"/>
      <c r="AM8" s="514" t="s">
        <v>110</v>
      </c>
      <c r="AN8" s="429"/>
      <c r="AO8" s="429"/>
      <c r="AP8" s="429"/>
      <c r="AQ8" s="429"/>
      <c r="AR8" s="429"/>
      <c r="AS8" s="429"/>
      <c r="AT8" s="430"/>
      <c r="AU8" s="502" t="s">
        <v>97</v>
      </c>
      <c r="AV8" s="503"/>
      <c r="AW8" s="503"/>
      <c r="AX8" s="503"/>
      <c r="AY8" s="435" t="s">
        <v>111</v>
      </c>
      <c r="AZ8" s="436"/>
      <c r="BA8" s="436"/>
      <c r="BB8" s="436"/>
      <c r="BC8" s="436"/>
      <c r="BD8" s="436"/>
      <c r="BE8" s="436"/>
      <c r="BF8" s="436"/>
      <c r="BG8" s="436"/>
      <c r="BH8" s="436"/>
      <c r="BI8" s="436"/>
      <c r="BJ8" s="436"/>
      <c r="BK8" s="436"/>
      <c r="BL8" s="436"/>
      <c r="BM8" s="437"/>
      <c r="BN8" s="455">
        <v>186998</v>
      </c>
      <c r="BO8" s="456"/>
      <c r="BP8" s="456"/>
      <c r="BQ8" s="456"/>
      <c r="BR8" s="456"/>
      <c r="BS8" s="456"/>
      <c r="BT8" s="456"/>
      <c r="BU8" s="457"/>
      <c r="BV8" s="455">
        <v>440995</v>
      </c>
      <c r="BW8" s="456"/>
      <c r="BX8" s="456"/>
      <c r="BY8" s="456"/>
      <c r="BZ8" s="456"/>
      <c r="CA8" s="456"/>
      <c r="CB8" s="456"/>
      <c r="CC8" s="457"/>
      <c r="CD8" s="464" t="s">
        <v>112</v>
      </c>
      <c r="CE8" s="409"/>
      <c r="CF8" s="409"/>
      <c r="CG8" s="409"/>
      <c r="CH8" s="409"/>
      <c r="CI8" s="409"/>
      <c r="CJ8" s="409"/>
      <c r="CK8" s="409"/>
      <c r="CL8" s="409"/>
      <c r="CM8" s="409"/>
      <c r="CN8" s="409"/>
      <c r="CO8" s="409"/>
      <c r="CP8" s="409"/>
      <c r="CQ8" s="409"/>
      <c r="CR8" s="409"/>
      <c r="CS8" s="465"/>
      <c r="CT8" s="558">
        <v>0.51</v>
      </c>
      <c r="CU8" s="559"/>
      <c r="CV8" s="559"/>
      <c r="CW8" s="559"/>
      <c r="CX8" s="559"/>
      <c r="CY8" s="559"/>
      <c r="CZ8" s="559"/>
      <c r="DA8" s="560"/>
      <c r="DB8" s="558">
        <v>0.53</v>
      </c>
      <c r="DC8" s="559"/>
      <c r="DD8" s="559"/>
      <c r="DE8" s="559"/>
      <c r="DF8" s="559"/>
      <c r="DG8" s="559"/>
      <c r="DH8" s="559"/>
      <c r="DI8" s="560"/>
    </row>
    <row r="9" spans="1:119" ht="18.75" customHeight="1" thickBot="1" x14ac:dyDescent="0.25">
      <c r="A9" s="180"/>
      <c r="B9" s="587" t="s">
        <v>113</v>
      </c>
      <c r="C9" s="588"/>
      <c r="D9" s="588"/>
      <c r="E9" s="588"/>
      <c r="F9" s="588"/>
      <c r="G9" s="588"/>
      <c r="H9" s="588"/>
      <c r="I9" s="588"/>
      <c r="J9" s="588"/>
      <c r="K9" s="508"/>
      <c r="L9" s="589" t="s">
        <v>114</v>
      </c>
      <c r="M9" s="590"/>
      <c r="N9" s="590"/>
      <c r="O9" s="590"/>
      <c r="P9" s="590"/>
      <c r="Q9" s="591"/>
      <c r="R9" s="592">
        <v>13343</v>
      </c>
      <c r="S9" s="593"/>
      <c r="T9" s="593"/>
      <c r="U9" s="593"/>
      <c r="V9" s="594"/>
      <c r="W9" s="524" t="s">
        <v>115</v>
      </c>
      <c r="X9" s="525"/>
      <c r="Y9" s="525"/>
      <c r="Z9" s="525"/>
      <c r="AA9" s="525"/>
      <c r="AB9" s="525"/>
      <c r="AC9" s="525"/>
      <c r="AD9" s="525"/>
      <c r="AE9" s="525"/>
      <c r="AF9" s="525"/>
      <c r="AG9" s="525"/>
      <c r="AH9" s="525"/>
      <c r="AI9" s="525"/>
      <c r="AJ9" s="525"/>
      <c r="AK9" s="525"/>
      <c r="AL9" s="595"/>
      <c r="AM9" s="514" t="s">
        <v>116</v>
      </c>
      <c r="AN9" s="429"/>
      <c r="AO9" s="429"/>
      <c r="AP9" s="429"/>
      <c r="AQ9" s="429"/>
      <c r="AR9" s="429"/>
      <c r="AS9" s="429"/>
      <c r="AT9" s="430"/>
      <c r="AU9" s="502" t="s">
        <v>97</v>
      </c>
      <c r="AV9" s="503"/>
      <c r="AW9" s="503"/>
      <c r="AX9" s="503"/>
      <c r="AY9" s="435" t="s">
        <v>117</v>
      </c>
      <c r="AZ9" s="436"/>
      <c r="BA9" s="436"/>
      <c r="BB9" s="436"/>
      <c r="BC9" s="436"/>
      <c r="BD9" s="436"/>
      <c r="BE9" s="436"/>
      <c r="BF9" s="436"/>
      <c r="BG9" s="436"/>
      <c r="BH9" s="436"/>
      <c r="BI9" s="436"/>
      <c r="BJ9" s="436"/>
      <c r="BK9" s="436"/>
      <c r="BL9" s="436"/>
      <c r="BM9" s="437"/>
      <c r="BN9" s="455">
        <v>-253997</v>
      </c>
      <c r="BO9" s="456"/>
      <c r="BP9" s="456"/>
      <c r="BQ9" s="456"/>
      <c r="BR9" s="456"/>
      <c r="BS9" s="456"/>
      <c r="BT9" s="456"/>
      <c r="BU9" s="457"/>
      <c r="BV9" s="455">
        <v>53752</v>
      </c>
      <c r="BW9" s="456"/>
      <c r="BX9" s="456"/>
      <c r="BY9" s="456"/>
      <c r="BZ9" s="456"/>
      <c r="CA9" s="456"/>
      <c r="CB9" s="456"/>
      <c r="CC9" s="457"/>
      <c r="CD9" s="464" t="s">
        <v>118</v>
      </c>
      <c r="CE9" s="409"/>
      <c r="CF9" s="409"/>
      <c r="CG9" s="409"/>
      <c r="CH9" s="409"/>
      <c r="CI9" s="409"/>
      <c r="CJ9" s="409"/>
      <c r="CK9" s="409"/>
      <c r="CL9" s="409"/>
      <c r="CM9" s="409"/>
      <c r="CN9" s="409"/>
      <c r="CO9" s="409"/>
      <c r="CP9" s="409"/>
      <c r="CQ9" s="409"/>
      <c r="CR9" s="409"/>
      <c r="CS9" s="465"/>
      <c r="CT9" s="425">
        <v>16.5</v>
      </c>
      <c r="CU9" s="426"/>
      <c r="CV9" s="426"/>
      <c r="CW9" s="426"/>
      <c r="CX9" s="426"/>
      <c r="CY9" s="426"/>
      <c r="CZ9" s="426"/>
      <c r="DA9" s="427"/>
      <c r="DB9" s="425">
        <v>16.7</v>
      </c>
      <c r="DC9" s="426"/>
      <c r="DD9" s="426"/>
      <c r="DE9" s="426"/>
      <c r="DF9" s="426"/>
      <c r="DG9" s="426"/>
      <c r="DH9" s="426"/>
      <c r="DI9" s="427"/>
    </row>
    <row r="10" spans="1:119" ht="18.75" customHeight="1" thickBot="1" x14ac:dyDescent="0.25">
      <c r="A10" s="180"/>
      <c r="B10" s="587"/>
      <c r="C10" s="588"/>
      <c r="D10" s="588"/>
      <c r="E10" s="588"/>
      <c r="F10" s="588"/>
      <c r="G10" s="588"/>
      <c r="H10" s="588"/>
      <c r="I10" s="588"/>
      <c r="J10" s="588"/>
      <c r="K10" s="508"/>
      <c r="L10" s="428" t="s">
        <v>119</v>
      </c>
      <c r="M10" s="429"/>
      <c r="N10" s="429"/>
      <c r="O10" s="429"/>
      <c r="P10" s="429"/>
      <c r="Q10" s="430"/>
      <c r="R10" s="431">
        <v>14295</v>
      </c>
      <c r="S10" s="432"/>
      <c r="T10" s="432"/>
      <c r="U10" s="432"/>
      <c r="V10" s="434"/>
      <c r="W10" s="596"/>
      <c r="X10" s="406"/>
      <c r="Y10" s="406"/>
      <c r="Z10" s="406"/>
      <c r="AA10" s="406"/>
      <c r="AB10" s="406"/>
      <c r="AC10" s="406"/>
      <c r="AD10" s="406"/>
      <c r="AE10" s="406"/>
      <c r="AF10" s="406"/>
      <c r="AG10" s="406"/>
      <c r="AH10" s="406"/>
      <c r="AI10" s="406"/>
      <c r="AJ10" s="406"/>
      <c r="AK10" s="406"/>
      <c r="AL10" s="597"/>
      <c r="AM10" s="514" t="s">
        <v>120</v>
      </c>
      <c r="AN10" s="429"/>
      <c r="AO10" s="429"/>
      <c r="AP10" s="429"/>
      <c r="AQ10" s="429"/>
      <c r="AR10" s="429"/>
      <c r="AS10" s="429"/>
      <c r="AT10" s="430"/>
      <c r="AU10" s="502" t="s">
        <v>97</v>
      </c>
      <c r="AV10" s="503"/>
      <c r="AW10" s="503"/>
      <c r="AX10" s="503"/>
      <c r="AY10" s="435" t="s">
        <v>121</v>
      </c>
      <c r="AZ10" s="436"/>
      <c r="BA10" s="436"/>
      <c r="BB10" s="436"/>
      <c r="BC10" s="436"/>
      <c r="BD10" s="436"/>
      <c r="BE10" s="436"/>
      <c r="BF10" s="436"/>
      <c r="BG10" s="436"/>
      <c r="BH10" s="436"/>
      <c r="BI10" s="436"/>
      <c r="BJ10" s="436"/>
      <c r="BK10" s="436"/>
      <c r="BL10" s="436"/>
      <c r="BM10" s="437"/>
      <c r="BN10" s="455">
        <v>8</v>
      </c>
      <c r="BO10" s="456"/>
      <c r="BP10" s="456"/>
      <c r="BQ10" s="456"/>
      <c r="BR10" s="456"/>
      <c r="BS10" s="456"/>
      <c r="BT10" s="456"/>
      <c r="BU10" s="457"/>
      <c r="BV10" s="455">
        <v>20</v>
      </c>
      <c r="BW10" s="456"/>
      <c r="BX10" s="456"/>
      <c r="BY10" s="456"/>
      <c r="BZ10" s="456"/>
      <c r="CA10" s="456"/>
      <c r="CB10" s="456"/>
      <c r="CC10" s="457"/>
      <c r="CD10" s="390" t="s">
        <v>122</v>
      </c>
      <c r="CE10" s="391"/>
      <c r="CF10" s="391"/>
      <c r="CG10" s="391"/>
      <c r="CH10" s="391"/>
      <c r="CI10" s="391"/>
      <c r="CJ10" s="391"/>
      <c r="CK10" s="391"/>
      <c r="CL10" s="391"/>
      <c r="CM10" s="391"/>
      <c r="CN10" s="391"/>
      <c r="CO10" s="391"/>
      <c r="CP10" s="391"/>
      <c r="CQ10" s="391"/>
      <c r="CR10" s="391"/>
      <c r="CS10" s="39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80"/>
      <c r="B11" s="587"/>
      <c r="C11" s="588"/>
      <c r="D11" s="588"/>
      <c r="E11" s="588"/>
      <c r="F11" s="588"/>
      <c r="G11" s="588"/>
      <c r="H11" s="588"/>
      <c r="I11" s="588"/>
      <c r="J11" s="588"/>
      <c r="K11" s="508"/>
      <c r="L11" s="410" t="s">
        <v>123</v>
      </c>
      <c r="M11" s="411"/>
      <c r="N11" s="411"/>
      <c r="O11" s="411"/>
      <c r="P11" s="411"/>
      <c r="Q11" s="412"/>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4" t="s">
        <v>125</v>
      </c>
      <c r="AN11" s="429"/>
      <c r="AO11" s="429"/>
      <c r="AP11" s="429"/>
      <c r="AQ11" s="429"/>
      <c r="AR11" s="429"/>
      <c r="AS11" s="429"/>
      <c r="AT11" s="430"/>
      <c r="AU11" s="502" t="s">
        <v>126</v>
      </c>
      <c r="AV11" s="503"/>
      <c r="AW11" s="503"/>
      <c r="AX11" s="503"/>
      <c r="AY11" s="435" t="s">
        <v>127</v>
      </c>
      <c r="AZ11" s="436"/>
      <c r="BA11" s="436"/>
      <c r="BB11" s="436"/>
      <c r="BC11" s="436"/>
      <c r="BD11" s="436"/>
      <c r="BE11" s="436"/>
      <c r="BF11" s="436"/>
      <c r="BG11" s="436"/>
      <c r="BH11" s="436"/>
      <c r="BI11" s="436"/>
      <c r="BJ11" s="436"/>
      <c r="BK11" s="436"/>
      <c r="BL11" s="436"/>
      <c r="BM11" s="437"/>
      <c r="BN11" s="455">
        <v>0</v>
      </c>
      <c r="BO11" s="456"/>
      <c r="BP11" s="456"/>
      <c r="BQ11" s="456"/>
      <c r="BR11" s="456"/>
      <c r="BS11" s="456"/>
      <c r="BT11" s="456"/>
      <c r="BU11" s="457"/>
      <c r="BV11" s="455">
        <v>0</v>
      </c>
      <c r="BW11" s="456"/>
      <c r="BX11" s="456"/>
      <c r="BY11" s="456"/>
      <c r="BZ11" s="456"/>
      <c r="CA11" s="456"/>
      <c r="CB11" s="456"/>
      <c r="CC11" s="457"/>
      <c r="CD11" s="464" t="s">
        <v>128</v>
      </c>
      <c r="CE11" s="409"/>
      <c r="CF11" s="409"/>
      <c r="CG11" s="409"/>
      <c r="CH11" s="409"/>
      <c r="CI11" s="409"/>
      <c r="CJ11" s="409"/>
      <c r="CK11" s="409"/>
      <c r="CL11" s="409"/>
      <c r="CM11" s="409"/>
      <c r="CN11" s="409"/>
      <c r="CO11" s="409"/>
      <c r="CP11" s="409"/>
      <c r="CQ11" s="409"/>
      <c r="CR11" s="409"/>
      <c r="CS11" s="465"/>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0"/>
      <c r="B12" s="561" t="s">
        <v>130</v>
      </c>
      <c r="C12" s="562"/>
      <c r="D12" s="562"/>
      <c r="E12" s="562"/>
      <c r="F12" s="562"/>
      <c r="G12" s="562"/>
      <c r="H12" s="562"/>
      <c r="I12" s="562"/>
      <c r="J12" s="562"/>
      <c r="K12" s="563"/>
      <c r="L12" s="570" t="s">
        <v>131</v>
      </c>
      <c r="M12" s="571"/>
      <c r="N12" s="571"/>
      <c r="O12" s="571"/>
      <c r="P12" s="571"/>
      <c r="Q12" s="572"/>
      <c r="R12" s="573">
        <v>13277</v>
      </c>
      <c r="S12" s="574"/>
      <c r="T12" s="574"/>
      <c r="U12" s="574"/>
      <c r="V12" s="575"/>
      <c r="W12" s="576" t="s">
        <v>1</v>
      </c>
      <c r="X12" s="503"/>
      <c r="Y12" s="503"/>
      <c r="Z12" s="503"/>
      <c r="AA12" s="503"/>
      <c r="AB12" s="577"/>
      <c r="AC12" s="578" t="s">
        <v>132</v>
      </c>
      <c r="AD12" s="579"/>
      <c r="AE12" s="579"/>
      <c r="AF12" s="579"/>
      <c r="AG12" s="580"/>
      <c r="AH12" s="578" t="s">
        <v>133</v>
      </c>
      <c r="AI12" s="579"/>
      <c r="AJ12" s="579"/>
      <c r="AK12" s="579"/>
      <c r="AL12" s="581"/>
      <c r="AM12" s="514" t="s">
        <v>134</v>
      </c>
      <c r="AN12" s="429"/>
      <c r="AO12" s="429"/>
      <c r="AP12" s="429"/>
      <c r="AQ12" s="429"/>
      <c r="AR12" s="429"/>
      <c r="AS12" s="429"/>
      <c r="AT12" s="430"/>
      <c r="AU12" s="502" t="s">
        <v>97</v>
      </c>
      <c r="AV12" s="503"/>
      <c r="AW12" s="503"/>
      <c r="AX12" s="503"/>
      <c r="AY12" s="435" t="s">
        <v>135</v>
      </c>
      <c r="AZ12" s="436"/>
      <c r="BA12" s="436"/>
      <c r="BB12" s="436"/>
      <c r="BC12" s="436"/>
      <c r="BD12" s="436"/>
      <c r="BE12" s="436"/>
      <c r="BF12" s="436"/>
      <c r="BG12" s="436"/>
      <c r="BH12" s="436"/>
      <c r="BI12" s="436"/>
      <c r="BJ12" s="436"/>
      <c r="BK12" s="436"/>
      <c r="BL12" s="436"/>
      <c r="BM12" s="437"/>
      <c r="BN12" s="455">
        <v>100000</v>
      </c>
      <c r="BO12" s="456"/>
      <c r="BP12" s="456"/>
      <c r="BQ12" s="456"/>
      <c r="BR12" s="456"/>
      <c r="BS12" s="456"/>
      <c r="BT12" s="456"/>
      <c r="BU12" s="457"/>
      <c r="BV12" s="455">
        <v>57000</v>
      </c>
      <c r="BW12" s="456"/>
      <c r="BX12" s="456"/>
      <c r="BY12" s="456"/>
      <c r="BZ12" s="456"/>
      <c r="CA12" s="456"/>
      <c r="CB12" s="456"/>
      <c r="CC12" s="457"/>
      <c r="CD12" s="464" t="s">
        <v>136</v>
      </c>
      <c r="CE12" s="409"/>
      <c r="CF12" s="409"/>
      <c r="CG12" s="409"/>
      <c r="CH12" s="409"/>
      <c r="CI12" s="409"/>
      <c r="CJ12" s="409"/>
      <c r="CK12" s="409"/>
      <c r="CL12" s="409"/>
      <c r="CM12" s="409"/>
      <c r="CN12" s="409"/>
      <c r="CO12" s="409"/>
      <c r="CP12" s="409"/>
      <c r="CQ12" s="409"/>
      <c r="CR12" s="409"/>
      <c r="CS12" s="465"/>
      <c r="CT12" s="558" t="s">
        <v>129</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0"/>
      <c r="B13" s="564"/>
      <c r="C13" s="565"/>
      <c r="D13" s="565"/>
      <c r="E13" s="565"/>
      <c r="F13" s="565"/>
      <c r="G13" s="565"/>
      <c r="H13" s="565"/>
      <c r="I13" s="565"/>
      <c r="J13" s="565"/>
      <c r="K13" s="566"/>
      <c r="L13" s="186"/>
      <c r="M13" s="545" t="s">
        <v>137</v>
      </c>
      <c r="N13" s="546"/>
      <c r="O13" s="546"/>
      <c r="P13" s="546"/>
      <c r="Q13" s="547"/>
      <c r="R13" s="548">
        <v>13136</v>
      </c>
      <c r="S13" s="549"/>
      <c r="T13" s="549"/>
      <c r="U13" s="549"/>
      <c r="V13" s="550"/>
      <c r="W13" s="536" t="s">
        <v>138</v>
      </c>
      <c r="X13" s="478"/>
      <c r="Y13" s="478"/>
      <c r="Z13" s="478"/>
      <c r="AA13" s="478"/>
      <c r="AB13" s="479"/>
      <c r="AC13" s="431">
        <v>525</v>
      </c>
      <c r="AD13" s="432"/>
      <c r="AE13" s="432"/>
      <c r="AF13" s="432"/>
      <c r="AG13" s="433"/>
      <c r="AH13" s="431">
        <v>765</v>
      </c>
      <c r="AI13" s="432"/>
      <c r="AJ13" s="432"/>
      <c r="AK13" s="432"/>
      <c r="AL13" s="434"/>
      <c r="AM13" s="514" t="s">
        <v>139</v>
      </c>
      <c r="AN13" s="429"/>
      <c r="AO13" s="429"/>
      <c r="AP13" s="429"/>
      <c r="AQ13" s="429"/>
      <c r="AR13" s="429"/>
      <c r="AS13" s="429"/>
      <c r="AT13" s="430"/>
      <c r="AU13" s="502" t="s">
        <v>126</v>
      </c>
      <c r="AV13" s="503"/>
      <c r="AW13" s="503"/>
      <c r="AX13" s="503"/>
      <c r="AY13" s="435" t="s">
        <v>140</v>
      </c>
      <c r="AZ13" s="436"/>
      <c r="BA13" s="436"/>
      <c r="BB13" s="436"/>
      <c r="BC13" s="436"/>
      <c r="BD13" s="436"/>
      <c r="BE13" s="436"/>
      <c r="BF13" s="436"/>
      <c r="BG13" s="436"/>
      <c r="BH13" s="436"/>
      <c r="BI13" s="436"/>
      <c r="BJ13" s="436"/>
      <c r="BK13" s="436"/>
      <c r="BL13" s="436"/>
      <c r="BM13" s="437"/>
      <c r="BN13" s="455">
        <v>-353989</v>
      </c>
      <c r="BO13" s="456"/>
      <c r="BP13" s="456"/>
      <c r="BQ13" s="456"/>
      <c r="BR13" s="456"/>
      <c r="BS13" s="456"/>
      <c r="BT13" s="456"/>
      <c r="BU13" s="457"/>
      <c r="BV13" s="455">
        <v>-3228</v>
      </c>
      <c r="BW13" s="456"/>
      <c r="BX13" s="456"/>
      <c r="BY13" s="456"/>
      <c r="BZ13" s="456"/>
      <c r="CA13" s="456"/>
      <c r="CB13" s="456"/>
      <c r="CC13" s="457"/>
      <c r="CD13" s="464" t="s">
        <v>141</v>
      </c>
      <c r="CE13" s="409"/>
      <c r="CF13" s="409"/>
      <c r="CG13" s="409"/>
      <c r="CH13" s="409"/>
      <c r="CI13" s="409"/>
      <c r="CJ13" s="409"/>
      <c r="CK13" s="409"/>
      <c r="CL13" s="409"/>
      <c r="CM13" s="409"/>
      <c r="CN13" s="409"/>
      <c r="CO13" s="409"/>
      <c r="CP13" s="409"/>
      <c r="CQ13" s="409"/>
      <c r="CR13" s="409"/>
      <c r="CS13" s="465"/>
      <c r="CT13" s="425">
        <v>12.9</v>
      </c>
      <c r="CU13" s="426"/>
      <c r="CV13" s="426"/>
      <c r="CW13" s="426"/>
      <c r="CX13" s="426"/>
      <c r="CY13" s="426"/>
      <c r="CZ13" s="426"/>
      <c r="DA13" s="427"/>
      <c r="DB13" s="425">
        <v>12.6</v>
      </c>
      <c r="DC13" s="426"/>
      <c r="DD13" s="426"/>
      <c r="DE13" s="426"/>
      <c r="DF13" s="426"/>
      <c r="DG13" s="426"/>
      <c r="DH13" s="426"/>
      <c r="DI13" s="427"/>
    </row>
    <row r="14" spans="1:119" ht="18.75" customHeight="1" thickBot="1" x14ac:dyDescent="0.25">
      <c r="A14" s="180"/>
      <c r="B14" s="564"/>
      <c r="C14" s="565"/>
      <c r="D14" s="565"/>
      <c r="E14" s="565"/>
      <c r="F14" s="565"/>
      <c r="G14" s="565"/>
      <c r="H14" s="565"/>
      <c r="I14" s="565"/>
      <c r="J14" s="565"/>
      <c r="K14" s="566"/>
      <c r="L14" s="538" t="s">
        <v>142</v>
      </c>
      <c r="M14" s="582"/>
      <c r="N14" s="582"/>
      <c r="O14" s="582"/>
      <c r="P14" s="582"/>
      <c r="Q14" s="583"/>
      <c r="R14" s="548">
        <v>13490</v>
      </c>
      <c r="S14" s="549"/>
      <c r="T14" s="549"/>
      <c r="U14" s="549"/>
      <c r="V14" s="550"/>
      <c r="W14" s="551"/>
      <c r="X14" s="481"/>
      <c r="Y14" s="481"/>
      <c r="Z14" s="481"/>
      <c r="AA14" s="481"/>
      <c r="AB14" s="482"/>
      <c r="AC14" s="541">
        <v>8</v>
      </c>
      <c r="AD14" s="542"/>
      <c r="AE14" s="542"/>
      <c r="AF14" s="542"/>
      <c r="AG14" s="543"/>
      <c r="AH14" s="541">
        <v>10.199999999999999</v>
      </c>
      <c r="AI14" s="542"/>
      <c r="AJ14" s="542"/>
      <c r="AK14" s="542"/>
      <c r="AL14" s="544"/>
      <c r="AM14" s="514"/>
      <c r="AN14" s="429"/>
      <c r="AO14" s="429"/>
      <c r="AP14" s="429"/>
      <c r="AQ14" s="429"/>
      <c r="AR14" s="429"/>
      <c r="AS14" s="429"/>
      <c r="AT14" s="430"/>
      <c r="AU14" s="502"/>
      <c r="AV14" s="503"/>
      <c r="AW14" s="503"/>
      <c r="AX14" s="503"/>
      <c r="AY14" s="435"/>
      <c r="AZ14" s="436"/>
      <c r="BA14" s="436"/>
      <c r="BB14" s="436"/>
      <c r="BC14" s="436"/>
      <c r="BD14" s="436"/>
      <c r="BE14" s="436"/>
      <c r="BF14" s="436"/>
      <c r="BG14" s="436"/>
      <c r="BH14" s="436"/>
      <c r="BI14" s="436"/>
      <c r="BJ14" s="436"/>
      <c r="BK14" s="436"/>
      <c r="BL14" s="436"/>
      <c r="BM14" s="437"/>
      <c r="BN14" s="455"/>
      <c r="BO14" s="456"/>
      <c r="BP14" s="456"/>
      <c r="BQ14" s="456"/>
      <c r="BR14" s="456"/>
      <c r="BS14" s="456"/>
      <c r="BT14" s="456"/>
      <c r="BU14" s="457"/>
      <c r="BV14" s="455"/>
      <c r="BW14" s="456"/>
      <c r="BX14" s="456"/>
      <c r="BY14" s="456"/>
      <c r="BZ14" s="456"/>
      <c r="CA14" s="456"/>
      <c r="CB14" s="456"/>
      <c r="CC14" s="457"/>
      <c r="CD14" s="461" t="s">
        <v>143</v>
      </c>
      <c r="CE14" s="462"/>
      <c r="CF14" s="462"/>
      <c r="CG14" s="462"/>
      <c r="CH14" s="462"/>
      <c r="CI14" s="462"/>
      <c r="CJ14" s="462"/>
      <c r="CK14" s="462"/>
      <c r="CL14" s="462"/>
      <c r="CM14" s="462"/>
      <c r="CN14" s="462"/>
      <c r="CO14" s="462"/>
      <c r="CP14" s="462"/>
      <c r="CQ14" s="462"/>
      <c r="CR14" s="462"/>
      <c r="CS14" s="463"/>
      <c r="CT14" s="552" t="s">
        <v>129</v>
      </c>
      <c r="CU14" s="553"/>
      <c r="CV14" s="553"/>
      <c r="CW14" s="553"/>
      <c r="CX14" s="553"/>
      <c r="CY14" s="553"/>
      <c r="CZ14" s="553"/>
      <c r="DA14" s="554"/>
      <c r="DB14" s="552" t="s">
        <v>129</v>
      </c>
      <c r="DC14" s="553"/>
      <c r="DD14" s="553"/>
      <c r="DE14" s="553"/>
      <c r="DF14" s="553"/>
      <c r="DG14" s="553"/>
      <c r="DH14" s="553"/>
      <c r="DI14" s="554"/>
    </row>
    <row r="15" spans="1:119" ht="18.75" customHeight="1" x14ac:dyDescent="0.2">
      <c r="A15" s="180"/>
      <c r="B15" s="564"/>
      <c r="C15" s="565"/>
      <c r="D15" s="565"/>
      <c r="E15" s="565"/>
      <c r="F15" s="565"/>
      <c r="G15" s="565"/>
      <c r="H15" s="565"/>
      <c r="I15" s="565"/>
      <c r="J15" s="565"/>
      <c r="K15" s="566"/>
      <c r="L15" s="186"/>
      <c r="M15" s="545" t="s">
        <v>137</v>
      </c>
      <c r="N15" s="546"/>
      <c r="O15" s="546"/>
      <c r="P15" s="546"/>
      <c r="Q15" s="547"/>
      <c r="R15" s="548">
        <v>13392</v>
      </c>
      <c r="S15" s="549"/>
      <c r="T15" s="549"/>
      <c r="U15" s="549"/>
      <c r="V15" s="550"/>
      <c r="W15" s="536" t="s">
        <v>144</v>
      </c>
      <c r="X15" s="478"/>
      <c r="Y15" s="478"/>
      <c r="Z15" s="478"/>
      <c r="AA15" s="478"/>
      <c r="AB15" s="479"/>
      <c r="AC15" s="431">
        <v>2773</v>
      </c>
      <c r="AD15" s="432"/>
      <c r="AE15" s="432"/>
      <c r="AF15" s="432"/>
      <c r="AG15" s="433"/>
      <c r="AH15" s="431">
        <v>3127</v>
      </c>
      <c r="AI15" s="432"/>
      <c r="AJ15" s="432"/>
      <c r="AK15" s="432"/>
      <c r="AL15" s="434"/>
      <c r="AM15" s="514"/>
      <c r="AN15" s="429"/>
      <c r="AO15" s="429"/>
      <c r="AP15" s="429"/>
      <c r="AQ15" s="429"/>
      <c r="AR15" s="429"/>
      <c r="AS15" s="429"/>
      <c r="AT15" s="430"/>
      <c r="AU15" s="502"/>
      <c r="AV15" s="503"/>
      <c r="AW15" s="503"/>
      <c r="AX15" s="503"/>
      <c r="AY15" s="447" t="s">
        <v>145</v>
      </c>
      <c r="AZ15" s="448"/>
      <c r="BA15" s="448"/>
      <c r="BB15" s="448"/>
      <c r="BC15" s="448"/>
      <c r="BD15" s="448"/>
      <c r="BE15" s="448"/>
      <c r="BF15" s="448"/>
      <c r="BG15" s="448"/>
      <c r="BH15" s="448"/>
      <c r="BI15" s="448"/>
      <c r="BJ15" s="448"/>
      <c r="BK15" s="448"/>
      <c r="BL15" s="448"/>
      <c r="BM15" s="449"/>
      <c r="BN15" s="450">
        <v>1997833</v>
      </c>
      <c r="BO15" s="451"/>
      <c r="BP15" s="451"/>
      <c r="BQ15" s="451"/>
      <c r="BR15" s="451"/>
      <c r="BS15" s="451"/>
      <c r="BT15" s="451"/>
      <c r="BU15" s="452"/>
      <c r="BV15" s="450">
        <v>1947454</v>
      </c>
      <c r="BW15" s="451"/>
      <c r="BX15" s="451"/>
      <c r="BY15" s="451"/>
      <c r="BZ15" s="451"/>
      <c r="CA15" s="451"/>
      <c r="CB15" s="451"/>
      <c r="CC15" s="452"/>
      <c r="CD15" s="555" t="s">
        <v>146</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80"/>
      <c r="B16" s="564"/>
      <c r="C16" s="565"/>
      <c r="D16" s="565"/>
      <c r="E16" s="565"/>
      <c r="F16" s="565"/>
      <c r="G16" s="565"/>
      <c r="H16" s="565"/>
      <c r="I16" s="565"/>
      <c r="J16" s="565"/>
      <c r="K16" s="566"/>
      <c r="L16" s="538" t="s">
        <v>147</v>
      </c>
      <c r="M16" s="539"/>
      <c r="N16" s="539"/>
      <c r="O16" s="539"/>
      <c r="P16" s="539"/>
      <c r="Q16" s="540"/>
      <c r="R16" s="533" t="s">
        <v>148</v>
      </c>
      <c r="S16" s="534"/>
      <c r="T16" s="534"/>
      <c r="U16" s="534"/>
      <c r="V16" s="535"/>
      <c r="W16" s="551"/>
      <c r="X16" s="481"/>
      <c r="Y16" s="481"/>
      <c r="Z16" s="481"/>
      <c r="AA16" s="481"/>
      <c r="AB16" s="482"/>
      <c r="AC16" s="541">
        <v>42.3</v>
      </c>
      <c r="AD16" s="542"/>
      <c r="AE16" s="542"/>
      <c r="AF16" s="542"/>
      <c r="AG16" s="543"/>
      <c r="AH16" s="541">
        <v>41.8</v>
      </c>
      <c r="AI16" s="542"/>
      <c r="AJ16" s="542"/>
      <c r="AK16" s="542"/>
      <c r="AL16" s="544"/>
      <c r="AM16" s="514"/>
      <c r="AN16" s="429"/>
      <c r="AO16" s="429"/>
      <c r="AP16" s="429"/>
      <c r="AQ16" s="429"/>
      <c r="AR16" s="429"/>
      <c r="AS16" s="429"/>
      <c r="AT16" s="430"/>
      <c r="AU16" s="502"/>
      <c r="AV16" s="503"/>
      <c r="AW16" s="503"/>
      <c r="AX16" s="503"/>
      <c r="AY16" s="435" t="s">
        <v>149</v>
      </c>
      <c r="AZ16" s="436"/>
      <c r="BA16" s="436"/>
      <c r="BB16" s="436"/>
      <c r="BC16" s="436"/>
      <c r="BD16" s="436"/>
      <c r="BE16" s="436"/>
      <c r="BF16" s="436"/>
      <c r="BG16" s="436"/>
      <c r="BH16" s="436"/>
      <c r="BI16" s="436"/>
      <c r="BJ16" s="436"/>
      <c r="BK16" s="436"/>
      <c r="BL16" s="436"/>
      <c r="BM16" s="437"/>
      <c r="BN16" s="455">
        <v>3925743</v>
      </c>
      <c r="BO16" s="456"/>
      <c r="BP16" s="456"/>
      <c r="BQ16" s="456"/>
      <c r="BR16" s="456"/>
      <c r="BS16" s="456"/>
      <c r="BT16" s="456"/>
      <c r="BU16" s="457"/>
      <c r="BV16" s="455">
        <v>3939717</v>
      </c>
      <c r="BW16" s="456"/>
      <c r="BX16" s="456"/>
      <c r="BY16" s="456"/>
      <c r="BZ16" s="456"/>
      <c r="CA16" s="456"/>
      <c r="CB16" s="456"/>
      <c r="CC16" s="457"/>
      <c r="CD16" s="396"/>
      <c r="CE16" s="453"/>
      <c r="CF16" s="453"/>
      <c r="CG16" s="453"/>
      <c r="CH16" s="453"/>
      <c r="CI16" s="453"/>
      <c r="CJ16" s="453"/>
      <c r="CK16" s="453"/>
      <c r="CL16" s="453"/>
      <c r="CM16" s="453"/>
      <c r="CN16" s="453"/>
      <c r="CO16" s="453"/>
      <c r="CP16" s="453"/>
      <c r="CQ16" s="453"/>
      <c r="CR16" s="453"/>
      <c r="CS16" s="454"/>
      <c r="CT16" s="425"/>
      <c r="CU16" s="426"/>
      <c r="CV16" s="426"/>
      <c r="CW16" s="426"/>
      <c r="CX16" s="426"/>
      <c r="CY16" s="426"/>
      <c r="CZ16" s="426"/>
      <c r="DA16" s="427"/>
      <c r="DB16" s="425"/>
      <c r="DC16" s="426"/>
      <c r="DD16" s="426"/>
      <c r="DE16" s="426"/>
      <c r="DF16" s="426"/>
      <c r="DG16" s="426"/>
      <c r="DH16" s="426"/>
      <c r="DI16" s="427"/>
    </row>
    <row r="17" spans="1:113" ht="18.75" customHeight="1" thickBot="1" x14ac:dyDescent="0.25">
      <c r="A17" s="180"/>
      <c r="B17" s="567"/>
      <c r="C17" s="568"/>
      <c r="D17" s="568"/>
      <c r="E17" s="568"/>
      <c r="F17" s="568"/>
      <c r="G17" s="568"/>
      <c r="H17" s="568"/>
      <c r="I17" s="568"/>
      <c r="J17" s="568"/>
      <c r="K17" s="569"/>
      <c r="L17" s="190"/>
      <c r="M17" s="530" t="s">
        <v>150</v>
      </c>
      <c r="N17" s="531"/>
      <c r="O17" s="531"/>
      <c r="P17" s="531"/>
      <c r="Q17" s="532"/>
      <c r="R17" s="533" t="s">
        <v>151</v>
      </c>
      <c r="S17" s="534"/>
      <c r="T17" s="534"/>
      <c r="U17" s="534"/>
      <c r="V17" s="535"/>
      <c r="W17" s="536" t="s">
        <v>152</v>
      </c>
      <c r="X17" s="478"/>
      <c r="Y17" s="478"/>
      <c r="Z17" s="478"/>
      <c r="AA17" s="478"/>
      <c r="AB17" s="479"/>
      <c r="AC17" s="431">
        <v>3258</v>
      </c>
      <c r="AD17" s="432"/>
      <c r="AE17" s="432"/>
      <c r="AF17" s="432"/>
      <c r="AG17" s="433"/>
      <c r="AH17" s="431">
        <v>3587</v>
      </c>
      <c r="AI17" s="432"/>
      <c r="AJ17" s="432"/>
      <c r="AK17" s="432"/>
      <c r="AL17" s="434"/>
      <c r="AM17" s="514"/>
      <c r="AN17" s="429"/>
      <c r="AO17" s="429"/>
      <c r="AP17" s="429"/>
      <c r="AQ17" s="429"/>
      <c r="AR17" s="429"/>
      <c r="AS17" s="429"/>
      <c r="AT17" s="430"/>
      <c r="AU17" s="502"/>
      <c r="AV17" s="503"/>
      <c r="AW17" s="503"/>
      <c r="AX17" s="503"/>
      <c r="AY17" s="435" t="s">
        <v>153</v>
      </c>
      <c r="AZ17" s="436"/>
      <c r="BA17" s="436"/>
      <c r="BB17" s="436"/>
      <c r="BC17" s="436"/>
      <c r="BD17" s="436"/>
      <c r="BE17" s="436"/>
      <c r="BF17" s="436"/>
      <c r="BG17" s="436"/>
      <c r="BH17" s="436"/>
      <c r="BI17" s="436"/>
      <c r="BJ17" s="436"/>
      <c r="BK17" s="436"/>
      <c r="BL17" s="436"/>
      <c r="BM17" s="437"/>
      <c r="BN17" s="455">
        <v>2528556</v>
      </c>
      <c r="BO17" s="456"/>
      <c r="BP17" s="456"/>
      <c r="BQ17" s="456"/>
      <c r="BR17" s="456"/>
      <c r="BS17" s="456"/>
      <c r="BT17" s="456"/>
      <c r="BU17" s="457"/>
      <c r="BV17" s="455">
        <v>2467370</v>
      </c>
      <c r="BW17" s="456"/>
      <c r="BX17" s="456"/>
      <c r="BY17" s="456"/>
      <c r="BZ17" s="456"/>
      <c r="CA17" s="456"/>
      <c r="CB17" s="456"/>
      <c r="CC17" s="457"/>
      <c r="CD17" s="396"/>
      <c r="CE17" s="453"/>
      <c r="CF17" s="453"/>
      <c r="CG17" s="453"/>
      <c r="CH17" s="453"/>
      <c r="CI17" s="453"/>
      <c r="CJ17" s="453"/>
      <c r="CK17" s="453"/>
      <c r="CL17" s="453"/>
      <c r="CM17" s="453"/>
      <c r="CN17" s="453"/>
      <c r="CO17" s="453"/>
      <c r="CP17" s="453"/>
      <c r="CQ17" s="453"/>
      <c r="CR17" s="453"/>
      <c r="CS17" s="454"/>
      <c r="CT17" s="425"/>
      <c r="CU17" s="426"/>
      <c r="CV17" s="426"/>
      <c r="CW17" s="426"/>
      <c r="CX17" s="426"/>
      <c r="CY17" s="426"/>
      <c r="CZ17" s="426"/>
      <c r="DA17" s="427"/>
      <c r="DB17" s="425"/>
      <c r="DC17" s="426"/>
      <c r="DD17" s="426"/>
      <c r="DE17" s="426"/>
      <c r="DF17" s="426"/>
      <c r="DG17" s="426"/>
      <c r="DH17" s="426"/>
      <c r="DI17" s="427"/>
    </row>
    <row r="18" spans="1:113" ht="18.75" customHeight="1" thickBot="1" x14ac:dyDescent="0.25">
      <c r="A18" s="180"/>
      <c r="B18" s="507" t="s">
        <v>154</v>
      </c>
      <c r="C18" s="508"/>
      <c r="D18" s="508"/>
      <c r="E18" s="509"/>
      <c r="F18" s="509"/>
      <c r="G18" s="509"/>
      <c r="H18" s="509"/>
      <c r="I18" s="509"/>
      <c r="J18" s="509"/>
      <c r="K18" s="509"/>
      <c r="L18" s="510">
        <v>159.93</v>
      </c>
      <c r="M18" s="510"/>
      <c r="N18" s="510"/>
      <c r="O18" s="510"/>
      <c r="P18" s="510"/>
      <c r="Q18" s="510"/>
      <c r="R18" s="511"/>
      <c r="S18" s="511"/>
      <c r="T18" s="511"/>
      <c r="U18" s="511"/>
      <c r="V18" s="512"/>
      <c r="W18" s="526"/>
      <c r="X18" s="527"/>
      <c r="Y18" s="527"/>
      <c r="Z18" s="527"/>
      <c r="AA18" s="527"/>
      <c r="AB18" s="537"/>
      <c r="AC18" s="419">
        <v>49.7</v>
      </c>
      <c r="AD18" s="420"/>
      <c r="AE18" s="420"/>
      <c r="AF18" s="420"/>
      <c r="AG18" s="513"/>
      <c r="AH18" s="419">
        <v>48</v>
      </c>
      <c r="AI18" s="420"/>
      <c r="AJ18" s="420"/>
      <c r="AK18" s="420"/>
      <c r="AL18" s="421"/>
      <c r="AM18" s="514"/>
      <c r="AN18" s="429"/>
      <c r="AO18" s="429"/>
      <c r="AP18" s="429"/>
      <c r="AQ18" s="429"/>
      <c r="AR18" s="429"/>
      <c r="AS18" s="429"/>
      <c r="AT18" s="430"/>
      <c r="AU18" s="502"/>
      <c r="AV18" s="503"/>
      <c r="AW18" s="503"/>
      <c r="AX18" s="503"/>
      <c r="AY18" s="435" t="s">
        <v>155</v>
      </c>
      <c r="AZ18" s="436"/>
      <c r="BA18" s="436"/>
      <c r="BB18" s="436"/>
      <c r="BC18" s="436"/>
      <c r="BD18" s="436"/>
      <c r="BE18" s="436"/>
      <c r="BF18" s="436"/>
      <c r="BG18" s="436"/>
      <c r="BH18" s="436"/>
      <c r="BI18" s="436"/>
      <c r="BJ18" s="436"/>
      <c r="BK18" s="436"/>
      <c r="BL18" s="436"/>
      <c r="BM18" s="437"/>
      <c r="BN18" s="455">
        <v>3774114</v>
      </c>
      <c r="BO18" s="456"/>
      <c r="BP18" s="456"/>
      <c r="BQ18" s="456"/>
      <c r="BR18" s="456"/>
      <c r="BS18" s="456"/>
      <c r="BT18" s="456"/>
      <c r="BU18" s="457"/>
      <c r="BV18" s="455">
        <v>3782552</v>
      </c>
      <c r="BW18" s="456"/>
      <c r="BX18" s="456"/>
      <c r="BY18" s="456"/>
      <c r="BZ18" s="456"/>
      <c r="CA18" s="456"/>
      <c r="CB18" s="456"/>
      <c r="CC18" s="457"/>
      <c r="CD18" s="396"/>
      <c r="CE18" s="453"/>
      <c r="CF18" s="453"/>
      <c r="CG18" s="453"/>
      <c r="CH18" s="453"/>
      <c r="CI18" s="453"/>
      <c r="CJ18" s="453"/>
      <c r="CK18" s="453"/>
      <c r="CL18" s="453"/>
      <c r="CM18" s="453"/>
      <c r="CN18" s="453"/>
      <c r="CO18" s="453"/>
      <c r="CP18" s="453"/>
      <c r="CQ18" s="453"/>
      <c r="CR18" s="453"/>
      <c r="CS18" s="454"/>
      <c r="CT18" s="425"/>
      <c r="CU18" s="426"/>
      <c r="CV18" s="426"/>
      <c r="CW18" s="426"/>
      <c r="CX18" s="426"/>
      <c r="CY18" s="426"/>
      <c r="CZ18" s="426"/>
      <c r="DA18" s="427"/>
      <c r="DB18" s="425"/>
      <c r="DC18" s="426"/>
      <c r="DD18" s="426"/>
      <c r="DE18" s="426"/>
      <c r="DF18" s="426"/>
      <c r="DG18" s="426"/>
      <c r="DH18" s="426"/>
      <c r="DI18" s="427"/>
    </row>
    <row r="19" spans="1:113" ht="18.75" customHeight="1" thickBot="1" x14ac:dyDescent="0.25">
      <c r="A19" s="180"/>
      <c r="B19" s="507" t="s">
        <v>156</v>
      </c>
      <c r="C19" s="508"/>
      <c r="D19" s="508"/>
      <c r="E19" s="509"/>
      <c r="F19" s="509"/>
      <c r="G19" s="509"/>
      <c r="H19" s="509"/>
      <c r="I19" s="509"/>
      <c r="J19" s="509"/>
      <c r="K19" s="509"/>
      <c r="L19" s="515">
        <v>83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29"/>
      <c r="AO19" s="429"/>
      <c r="AP19" s="429"/>
      <c r="AQ19" s="429"/>
      <c r="AR19" s="429"/>
      <c r="AS19" s="429"/>
      <c r="AT19" s="430"/>
      <c r="AU19" s="502"/>
      <c r="AV19" s="503"/>
      <c r="AW19" s="503"/>
      <c r="AX19" s="503"/>
      <c r="AY19" s="435" t="s">
        <v>157</v>
      </c>
      <c r="AZ19" s="436"/>
      <c r="BA19" s="436"/>
      <c r="BB19" s="436"/>
      <c r="BC19" s="436"/>
      <c r="BD19" s="436"/>
      <c r="BE19" s="436"/>
      <c r="BF19" s="436"/>
      <c r="BG19" s="436"/>
      <c r="BH19" s="436"/>
      <c r="BI19" s="436"/>
      <c r="BJ19" s="436"/>
      <c r="BK19" s="436"/>
      <c r="BL19" s="436"/>
      <c r="BM19" s="437"/>
      <c r="BN19" s="455">
        <v>5525908</v>
      </c>
      <c r="BO19" s="456"/>
      <c r="BP19" s="456"/>
      <c r="BQ19" s="456"/>
      <c r="BR19" s="456"/>
      <c r="BS19" s="456"/>
      <c r="BT19" s="456"/>
      <c r="BU19" s="457"/>
      <c r="BV19" s="455">
        <v>5468911</v>
      </c>
      <c r="BW19" s="456"/>
      <c r="BX19" s="456"/>
      <c r="BY19" s="456"/>
      <c r="BZ19" s="456"/>
      <c r="CA19" s="456"/>
      <c r="CB19" s="456"/>
      <c r="CC19" s="457"/>
      <c r="CD19" s="396"/>
      <c r="CE19" s="453"/>
      <c r="CF19" s="453"/>
      <c r="CG19" s="453"/>
      <c r="CH19" s="453"/>
      <c r="CI19" s="453"/>
      <c r="CJ19" s="453"/>
      <c r="CK19" s="453"/>
      <c r="CL19" s="453"/>
      <c r="CM19" s="453"/>
      <c r="CN19" s="453"/>
      <c r="CO19" s="453"/>
      <c r="CP19" s="453"/>
      <c r="CQ19" s="453"/>
      <c r="CR19" s="453"/>
      <c r="CS19" s="454"/>
      <c r="CT19" s="425"/>
      <c r="CU19" s="426"/>
      <c r="CV19" s="426"/>
      <c r="CW19" s="426"/>
      <c r="CX19" s="426"/>
      <c r="CY19" s="426"/>
      <c r="CZ19" s="426"/>
      <c r="DA19" s="427"/>
      <c r="DB19" s="425"/>
      <c r="DC19" s="426"/>
      <c r="DD19" s="426"/>
      <c r="DE19" s="426"/>
      <c r="DF19" s="426"/>
      <c r="DG19" s="426"/>
      <c r="DH19" s="426"/>
      <c r="DI19" s="427"/>
    </row>
    <row r="20" spans="1:113" ht="18.75" customHeight="1" thickBot="1" x14ac:dyDescent="0.25">
      <c r="A20" s="180"/>
      <c r="B20" s="507" t="s">
        <v>158</v>
      </c>
      <c r="C20" s="508"/>
      <c r="D20" s="508"/>
      <c r="E20" s="509"/>
      <c r="F20" s="509"/>
      <c r="G20" s="509"/>
      <c r="H20" s="509"/>
      <c r="I20" s="509"/>
      <c r="J20" s="509"/>
      <c r="K20" s="509"/>
      <c r="L20" s="515">
        <v>4728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1"/>
      <c r="AO20" s="411"/>
      <c r="AP20" s="411"/>
      <c r="AQ20" s="411"/>
      <c r="AR20" s="411"/>
      <c r="AS20" s="411"/>
      <c r="AT20" s="412"/>
      <c r="AU20" s="521"/>
      <c r="AV20" s="522"/>
      <c r="AW20" s="522"/>
      <c r="AX20" s="523"/>
      <c r="AY20" s="435"/>
      <c r="AZ20" s="436"/>
      <c r="BA20" s="436"/>
      <c r="BB20" s="436"/>
      <c r="BC20" s="436"/>
      <c r="BD20" s="436"/>
      <c r="BE20" s="436"/>
      <c r="BF20" s="436"/>
      <c r="BG20" s="436"/>
      <c r="BH20" s="436"/>
      <c r="BI20" s="436"/>
      <c r="BJ20" s="436"/>
      <c r="BK20" s="436"/>
      <c r="BL20" s="436"/>
      <c r="BM20" s="437"/>
      <c r="BN20" s="455"/>
      <c r="BO20" s="456"/>
      <c r="BP20" s="456"/>
      <c r="BQ20" s="456"/>
      <c r="BR20" s="456"/>
      <c r="BS20" s="456"/>
      <c r="BT20" s="456"/>
      <c r="BU20" s="457"/>
      <c r="BV20" s="455"/>
      <c r="BW20" s="456"/>
      <c r="BX20" s="456"/>
      <c r="BY20" s="456"/>
      <c r="BZ20" s="456"/>
      <c r="CA20" s="456"/>
      <c r="CB20" s="456"/>
      <c r="CC20" s="457"/>
      <c r="CD20" s="396"/>
      <c r="CE20" s="453"/>
      <c r="CF20" s="453"/>
      <c r="CG20" s="453"/>
      <c r="CH20" s="453"/>
      <c r="CI20" s="453"/>
      <c r="CJ20" s="453"/>
      <c r="CK20" s="453"/>
      <c r="CL20" s="453"/>
      <c r="CM20" s="453"/>
      <c r="CN20" s="453"/>
      <c r="CO20" s="453"/>
      <c r="CP20" s="453"/>
      <c r="CQ20" s="453"/>
      <c r="CR20" s="453"/>
      <c r="CS20" s="454"/>
      <c r="CT20" s="425"/>
      <c r="CU20" s="426"/>
      <c r="CV20" s="426"/>
      <c r="CW20" s="426"/>
      <c r="CX20" s="426"/>
      <c r="CY20" s="426"/>
      <c r="CZ20" s="426"/>
      <c r="DA20" s="427"/>
      <c r="DB20" s="425"/>
      <c r="DC20" s="426"/>
      <c r="DD20" s="426"/>
      <c r="DE20" s="426"/>
      <c r="DF20" s="426"/>
      <c r="DG20" s="426"/>
      <c r="DH20" s="426"/>
      <c r="DI20" s="427"/>
    </row>
    <row r="21" spans="1:113" ht="18.75" customHeight="1" thickBot="1" x14ac:dyDescent="0.25">
      <c r="A21" s="180"/>
      <c r="B21" s="504" t="s">
        <v>159</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2"/>
      <c r="AZ21" s="423"/>
      <c r="BA21" s="423"/>
      <c r="BB21" s="423"/>
      <c r="BC21" s="423"/>
      <c r="BD21" s="423"/>
      <c r="BE21" s="423"/>
      <c r="BF21" s="423"/>
      <c r="BG21" s="423"/>
      <c r="BH21" s="423"/>
      <c r="BI21" s="423"/>
      <c r="BJ21" s="423"/>
      <c r="BK21" s="423"/>
      <c r="BL21" s="423"/>
      <c r="BM21" s="424"/>
      <c r="BN21" s="458"/>
      <c r="BO21" s="459"/>
      <c r="BP21" s="459"/>
      <c r="BQ21" s="459"/>
      <c r="BR21" s="459"/>
      <c r="BS21" s="459"/>
      <c r="BT21" s="459"/>
      <c r="BU21" s="460"/>
      <c r="BV21" s="458"/>
      <c r="BW21" s="459"/>
      <c r="BX21" s="459"/>
      <c r="BY21" s="459"/>
      <c r="BZ21" s="459"/>
      <c r="CA21" s="459"/>
      <c r="CB21" s="459"/>
      <c r="CC21" s="460"/>
      <c r="CD21" s="396"/>
      <c r="CE21" s="453"/>
      <c r="CF21" s="453"/>
      <c r="CG21" s="453"/>
      <c r="CH21" s="453"/>
      <c r="CI21" s="453"/>
      <c r="CJ21" s="453"/>
      <c r="CK21" s="453"/>
      <c r="CL21" s="453"/>
      <c r="CM21" s="453"/>
      <c r="CN21" s="453"/>
      <c r="CO21" s="453"/>
      <c r="CP21" s="453"/>
      <c r="CQ21" s="453"/>
      <c r="CR21" s="453"/>
      <c r="CS21" s="454"/>
      <c r="CT21" s="425"/>
      <c r="CU21" s="426"/>
      <c r="CV21" s="426"/>
      <c r="CW21" s="426"/>
      <c r="CX21" s="426"/>
      <c r="CY21" s="426"/>
      <c r="CZ21" s="426"/>
      <c r="DA21" s="427"/>
      <c r="DB21" s="425"/>
      <c r="DC21" s="426"/>
      <c r="DD21" s="426"/>
      <c r="DE21" s="426"/>
      <c r="DF21" s="426"/>
      <c r="DG21" s="426"/>
      <c r="DH21" s="426"/>
      <c r="DI21" s="427"/>
    </row>
    <row r="22" spans="1:113" ht="18.75" customHeight="1" x14ac:dyDescent="0.2">
      <c r="A22" s="180"/>
      <c r="B22" s="468" t="s">
        <v>160</v>
      </c>
      <c r="C22" s="469"/>
      <c r="D22" s="470"/>
      <c r="E22" s="477" t="s">
        <v>1</v>
      </c>
      <c r="F22" s="478"/>
      <c r="G22" s="478"/>
      <c r="H22" s="478"/>
      <c r="I22" s="478"/>
      <c r="J22" s="478"/>
      <c r="K22" s="479"/>
      <c r="L22" s="477" t="s">
        <v>161</v>
      </c>
      <c r="M22" s="478"/>
      <c r="N22" s="478"/>
      <c r="O22" s="478"/>
      <c r="P22" s="479"/>
      <c r="Q22" s="483" t="s">
        <v>162</v>
      </c>
      <c r="R22" s="484"/>
      <c r="S22" s="484"/>
      <c r="T22" s="484"/>
      <c r="U22" s="484"/>
      <c r="V22" s="485"/>
      <c r="W22" s="489" t="s">
        <v>163</v>
      </c>
      <c r="X22" s="469"/>
      <c r="Y22" s="470"/>
      <c r="Z22" s="477" t="s">
        <v>1</v>
      </c>
      <c r="AA22" s="478"/>
      <c r="AB22" s="478"/>
      <c r="AC22" s="478"/>
      <c r="AD22" s="478"/>
      <c r="AE22" s="478"/>
      <c r="AF22" s="478"/>
      <c r="AG22" s="479"/>
      <c r="AH22" s="494" t="s">
        <v>164</v>
      </c>
      <c r="AI22" s="478"/>
      <c r="AJ22" s="478"/>
      <c r="AK22" s="478"/>
      <c r="AL22" s="479"/>
      <c r="AM22" s="494" t="s">
        <v>165</v>
      </c>
      <c r="AN22" s="495"/>
      <c r="AO22" s="495"/>
      <c r="AP22" s="495"/>
      <c r="AQ22" s="495"/>
      <c r="AR22" s="496"/>
      <c r="AS22" s="483" t="s">
        <v>162</v>
      </c>
      <c r="AT22" s="484"/>
      <c r="AU22" s="484"/>
      <c r="AV22" s="484"/>
      <c r="AW22" s="484"/>
      <c r="AX22" s="500"/>
      <c r="AY22" s="447" t="s">
        <v>166</v>
      </c>
      <c r="AZ22" s="448"/>
      <c r="BA22" s="448"/>
      <c r="BB22" s="448"/>
      <c r="BC22" s="448"/>
      <c r="BD22" s="448"/>
      <c r="BE22" s="448"/>
      <c r="BF22" s="448"/>
      <c r="BG22" s="448"/>
      <c r="BH22" s="448"/>
      <c r="BI22" s="448"/>
      <c r="BJ22" s="448"/>
      <c r="BK22" s="448"/>
      <c r="BL22" s="448"/>
      <c r="BM22" s="449"/>
      <c r="BN22" s="450">
        <v>4815841</v>
      </c>
      <c r="BO22" s="451"/>
      <c r="BP22" s="451"/>
      <c r="BQ22" s="451"/>
      <c r="BR22" s="451"/>
      <c r="BS22" s="451"/>
      <c r="BT22" s="451"/>
      <c r="BU22" s="452"/>
      <c r="BV22" s="450">
        <v>5403148</v>
      </c>
      <c r="BW22" s="451"/>
      <c r="BX22" s="451"/>
      <c r="BY22" s="451"/>
      <c r="BZ22" s="451"/>
      <c r="CA22" s="451"/>
      <c r="CB22" s="451"/>
      <c r="CC22" s="452"/>
      <c r="CD22" s="396"/>
      <c r="CE22" s="453"/>
      <c r="CF22" s="453"/>
      <c r="CG22" s="453"/>
      <c r="CH22" s="453"/>
      <c r="CI22" s="453"/>
      <c r="CJ22" s="453"/>
      <c r="CK22" s="453"/>
      <c r="CL22" s="453"/>
      <c r="CM22" s="453"/>
      <c r="CN22" s="453"/>
      <c r="CO22" s="453"/>
      <c r="CP22" s="453"/>
      <c r="CQ22" s="453"/>
      <c r="CR22" s="453"/>
      <c r="CS22" s="454"/>
      <c r="CT22" s="425"/>
      <c r="CU22" s="426"/>
      <c r="CV22" s="426"/>
      <c r="CW22" s="426"/>
      <c r="CX22" s="426"/>
      <c r="CY22" s="426"/>
      <c r="CZ22" s="426"/>
      <c r="DA22" s="427"/>
      <c r="DB22" s="425"/>
      <c r="DC22" s="426"/>
      <c r="DD22" s="426"/>
      <c r="DE22" s="426"/>
      <c r="DF22" s="426"/>
      <c r="DG22" s="426"/>
      <c r="DH22" s="426"/>
      <c r="DI22" s="427"/>
    </row>
    <row r="23" spans="1:113" ht="18.75" customHeight="1" x14ac:dyDescent="0.2">
      <c r="A23" s="180"/>
      <c r="B23" s="471"/>
      <c r="C23" s="472"/>
      <c r="D23" s="473"/>
      <c r="E23" s="480"/>
      <c r="F23" s="481"/>
      <c r="G23" s="481"/>
      <c r="H23" s="481"/>
      <c r="I23" s="481"/>
      <c r="J23" s="481"/>
      <c r="K23" s="482"/>
      <c r="L23" s="480"/>
      <c r="M23" s="481"/>
      <c r="N23" s="481"/>
      <c r="O23" s="481"/>
      <c r="P23" s="482"/>
      <c r="Q23" s="486"/>
      <c r="R23" s="487"/>
      <c r="S23" s="487"/>
      <c r="T23" s="487"/>
      <c r="U23" s="487"/>
      <c r="V23" s="488"/>
      <c r="W23" s="490"/>
      <c r="X23" s="472"/>
      <c r="Y23" s="473"/>
      <c r="Z23" s="480"/>
      <c r="AA23" s="481"/>
      <c r="AB23" s="481"/>
      <c r="AC23" s="481"/>
      <c r="AD23" s="481"/>
      <c r="AE23" s="481"/>
      <c r="AF23" s="481"/>
      <c r="AG23" s="482"/>
      <c r="AH23" s="480"/>
      <c r="AI23" s="481"/>
      <c r="AJ23" s="481"/>
      <c r="AK23" s="481"/>
      <c r="AL23" s="482"/>
      <c r="AM23" s="497"/>
      <c r="AN23" s="498"/>
      <c r="AO23" s="498"/>
      <c r="AP23" s="498"/>
      <c r="AQ23" s="498"/>
      <c r="AR23" s="499"/>
      <c r="AS23" s="486"/>
      <c r="AT23" s="487"/>
      <c r="AU23" s="487"/>
      <c r="AV23" s="487"/>
      <c r="AW23" s="487"/>
      <c r="AX23" s="501"/>
      <c r="AY23" s="435" t="s">
        <v>167</v>
      </c>
      <c r="AZ23" s="436"/>
      <c r="BA23" s="436"/>
      <c r="BB23" s="436"/>
      <c r="BC23" s="436"/>
      <c r="BD23" s="436"/>
      <c r="BE23" s="436"/>
      <c r="BF23" s="436"/>
      <c r="BG23" s="436"/>
      <c r="BH23" s="436"/>
      <c r="BI23" s="436"/>
      <c r="BJ23" s="436"/>
      <c r="BK23" s="436"/>
      <c r="BL23" s="436"/>
      <c r="BM23" s="437"/>
      <c r="BN23" s="455">
        <v>3267033</v>
      </c>
      <c r="BO23" s="456"/>
      <c r="BP23" s="456"/>
      <c r="BQ23" s="456"/>
      <c r="BR23" s="456"/>
      <c r="BS23" s="456"/>
      <c r="BT23" s="456"/>
      <c r="BU23" s="457"/>
      <c r="BV23" s="455">
        <v>3728447</v>
      </c>
      <c r="BW23" s="456"/>
      <c r="BX23" s="456"/>
      <c r="BY23" s="456"/>
      <c r="BZ23" s="456"/>
      <c r="CA23" s="456"/>
      <c r="CB23" s="456"/>
      <c r="CC23" s="457"/>
      <c r="CD23" s="396"/>
      <c r="CE23" s="453"/>
      <c r="CF23" s="453"/>
      <c r="CG23" s="453"/>
      <c r="CH23" s="453"/>
      <c r="CI23" s="453"/>
      <c r="CJ23" s="453"/>
      <c r="CK23" s="453"/>
      <c r="CL23" s="453"/>
      <c r="CM23" s="453"/>
      <c r="CN23" s="453"/>
      <c r="CO23" s="453"/>
      <c r="CP23" s="453"/>
      <c r="CQ23" s="453"/>
      <c r="CR23" s="453"/>
      <c r="CS23" s="454"/>
      <c r="CT23" s="425"/>
      <c r="CU23" s="426"/>
      <c r="CV23" s="426"/>
      <c r="CW23" s="426"/>
      <c r="CX23" s="426"/>
      <c r="CY23" s="426"/>
      <c r="CZ23" s="426"/>
      <c r="DA23" s="427"/>
      <c r="DB23" s="425"/>
      <c r="DC23" s="426"/>
      <c r="DD23" s="426"/>
      <c r="DE23" s="426"/>
      <c r="DF23" s="426"/>
      <c r="DG23" s="426"/>
      <c r="DH23" s="426"/>
      <c r="DI23" s="427"/>
    </row>
    <row r="24" spans="1:113" ht="18.75" customHeight="1" thickBot="1" x14ac:dyDescent="0.25">
      <c r="A24" s="180"/>
      <c r="B24" s="471"/>
      <c r="C24" s="472"/>
      <c r="D24" s="473"/>
      <c r="E24" s="428" t="s">
        <v>168</v>
      </c>
      <c r="F24" s="429"/>
      <c r="G24" s="429"/>
      <c r="H24" s="429"/>
      <c r="I24" s="429"/>
      <c r="J24" s="429"/>
      <c r="K24" s="430"/>
      <c r="L24" s="431">
        <v>1</v>
      </c>
      <c r="M24" s="432"/>
      <c r="N24" s="432"/>
      <c r="O24" s="432"/>
      <c r="P24" s="433"/>
      <c r="Q24" s="431">
        <v>7900</v>
      </c>
      <c r="R24" s="432"/>
      <c r="S24" s="432"/>
      <c r="T24" s="432"/>
      <c r="U24" s="432"/>
      <c r="V24" s="433"/>
      <c r="W24" s="490"/>
      <c r="X24" s="472"/>
      <c r="Y24" s="473"/>
      <c r="Z24" s="428" t="s">
        <v>169</v>
      </c>
      <c r="AA24" s="429"/>
      <c r="AB24" s="429"/>
      <c r="AC24" s="429"/>
      <c r="AD24" s="429"/>
      <c r="AE24" s="429"/>
      <c r="AF24" s="429"/>
      <c r="AG24" s="430"/>
      <c r="AH24" s="431">
        <v>92</v>
      </c>
      <c r="AI24" s="432"/>
      <c r="AJ24" s="432"/>
      <c r="AK24" s="432"/>
      <c r="AL24" s="433"/>
      <c r="AM24" s="431">
        <v>302680</v>
      </c>
      <c r="AN24" s="432"/>
      <c r="AO24" s="432"/>
      <c r="AP24" s="432"/>
      <c r="AQ24" s="432"/>
      <c r="AR24" s="433"/>
      <c r="AS24" s="431">
        <v>3290</v>
      </c>
      <c r="AT24" s="432"/>
      <c r="AU24" s="432"/>
      <c r="AV24" s="432"/>
      <c r="AW24" s="432"/>
      <c r="AX24" s="434"/>
      <c r="AY24" s="422" t="s">
        <v>170</v>
      </c>
      <c r="AZ24" s="423"/>
      <c r="BA24" s="423"/>
      <c r="BB24" s="423"/>
      <c r="BC24" s="423"/>
      <c r="BD24" s="423"/>
      <c r="BE24" s="423"/>
      <c r="BF24" s="423"/>
      <c r="BG24" s="423"/>
      <c r="BH24" s="423"/>
      <c r="BI24" s="423"/>
      <c r="BJ24" s="423"/>
      <c r="BK24" s="423"/>
      <c r="BL24" s="423"/>
      <c r="BM24" s="424"/>
      <c r="BN24" s="455">
        <v>1991647</v>
      </c>
      <c r="BO24" s="456"/>
      <c r="BP24" s="456"/>
      <c r="BQ24" s="456"/>
      <c r="BR24" s="456"/>
      <c r="BS24" s="456"/>
      <c r="BT24" s="456"/>
      <c r="BU24" s="457"/>
      <c r="BV24" s="455">
        <v>2341526</v>
      </c>
      <c r="BW24" s="456"/>
      <c r="BX24" s="456"/>
      <c r="BY24" s="456"/>
      <c r="BZ24" s="456"/>
      <c r="CA24" s="456"/>
      <c r="CB24" s="456"/>
      <c r="CC24" s="457"/>
      <c r="CD24" s="396"/>
      <c r="CE24" s="453"/>
      <c r="CF24" s="453"/>
      <c r="CG24" s="453"/>
      <c r="CH24" s="453"/>
      <c r="CI24" s="453"/>
      <c r="CJ24" s="453"/>
      <c r="CK24" s="453"/>
      <c r="CL24" s="453"/>
      <c r="CM24" s="453"/>
      <c r="CN24" s="453"/>
      <c r="CO24" s="453"/>
      <c r="CP24" s="453"/>
      <c r="CQ24" s="453"/>
      <c r="CR24" s="453"/>
      <c r="CS24" s="454"/>
      <c r="CT24" s="425"/>
      <c r="CU24" s="426"/>
      <c r="CV24" s="426"/>
      <c r="CW24" s="426"/>
      <c r="CX24" s="426"/>
      <c r="CY24" s="426"/>
      <c r="CZ24" s="426"/>
      <c r="DA24" s="427"/>
      <c r="DB24" s="425"/>
      <c r="DC24" s="426"/>
      <c r="DD24" s="426"/>
      <c r="DE24" s="426"/>
      <c r="DF24" s="426"/>
      <c r="DG24" s="426"/>
      <c r="DH24" s="426"/>
      <c r="DI24" s="427"/>
    </row>
    <row r="25" spans="1:113" ht="18.75" customHeight="1" x14ac:dyDescent="0.2">
      <c r="A25" s="180"/>
      <c r="B25" s="471"/>
      <c r="C25" s="472"/>
      <c r="D25" s="473"/>
      <c r="E25" s="428" t="s">
        <v>171</v>
      </c>
      <c r="F25" s="429"/>
      <c r="G25" s="429"/>
      <c r="H25" s="429"/>
      <c r="I25" s="429"/>
      <c r="J25" s="429"/>
      <c r="K25" s="430"/>
      <c r="L25" s="431">
        <v>1</v>
      </c>
      <c r="M25" s="432"/>
      <c r="N25" s="432"/>
      <c r="O25" s="432"/>
      <c r="P25" s="433"/>
      <c r="Q25" s="431">
        <v>6340</v>
      </c>
      <c r="R25" s="432"/>
      <c r="S25" s="432"/>
      <c r="T25" s="432"/>
      <c r="U25" s="432"/>
      <c r="V25" s="433"/>
      <c r="W25" s="490"/>
      <c r="X25" s="472"/>
      <c r="Y25" s="473"/>
      <c r="Z25" s="428" t="s">
        <v>172</v>
      </c>
      <c r="AA25" s="429"/>
      <c r="AB25" s="429"/>
      <c r="AC25" s="429"/>
      <c r="AD25" s="429"/>
      <c r="AE25" s="429"/>
      <c r="AF25" s="429"/>
      <c r="AG25" s="430"/>
      <c r="AH25" s="431" t="s">
        <v>129</v>
      </c>
      <c r="AI25" s="432"/>
      <c r="AJ25" s="432"/>
      <c r="AK25" s="432"/>
      <c r="AL25" s="433"/>
      <c r="AM25" s="431" t="s">
        <v>129</v>
      </c>
      <c r="AN25" s="432"/>
      <c r="AO25" s="432"/>
      <c r="AP25" s="432"/>
      <c r="AQ25" s="432"/>
      <c r="AR25" s="433"/>
      <c r="AS25" s="431" t="s">
        <v>129</v>
      </c>
      <c r="AT25" s="432"/>
      <c r="AU25" s="432"/>
      <c r="AV25" s="432"/>
      <c r="AW25" s="432"/>
      <c r="AX25" s="434"/>
      <c r="AY25" s="447" t="s">
        <v>174</v>
      </c>
      <c r="AZ25" s="448"/>
      <c r="BA25" s="448"/>
      <c r="BB25" s="448"/>
      <c r="BC25" s="448"/>
      <c r="BD25" s="448"/>
      <c r="BE25" s="448"/>
      <c r="BF25" s="448"/>
      <c r="BG25" s="448"/>
      <c r="BH25" s="448"/>
      <c r="BI25" s="448"/>
      <c r="BJ25" s="448"/>
      <c r="BK25" s="448"/>
      <c r="BL25" s="448"/>
      <c r="BM25" s="449"/>
      <c r="BN25" s="450">
        <v>327860</v>
      </c>
      <c r="BO25" s="451"/>
      <c r="BP25" s="451"/>
      <c r="BQ25" s="451"/>
      <c r="BR25" s="451"/>
      <c r="BS25" s="451"/>
      <c r="BT25" s="451"/>
      <c r="BU25" s="452"/>
      <c r="BV25" s="450">
        <v>370348</v>
      </c>
      <c r="BW25" s="451"/>
      <c r="BX25" s="451"/>
      <c r="BY25" s="451"/>
      <c r="BZ25" s="451"/>
      <c r="CA25" s="451"/>
      <c r="CB25" s="451"/>
      <c r="CC25" s="452"/>
      <c r="CD25" s="396"/>
      <c r="CE25" s="453"/>
      <c r="CF25" s="453"/>
      <c r="CG25" s="453"/>
      <c r="CH25" s="453"/>
      <c r="CI25" s="453"/>
      <c r="CJ25" s="453"/>
      <c r="CK25" s="453"/>
      <c r="CL25" s="453"/>
      <c r="CM25" s="453"/>
      <c r="CN25" s="453"/>
      <c r="CO25" s="453"/>
      <c r="CP25" s="453"/>
      <c r="CQ25" s="453"/>
      <c r="CR25" s="453"/>
      <c r="CS25" s="454"/>
      <c r="CT25" s="425"/>
      <c r="CU25" s="426"/>
      <c r="CV25" s="426"/>
      <c r="CW25" s="426"/>
      <c r="CX25" s="426"/>
      <c r="CY25" s="426"/>
      <c r="CZ25" s="426"/>
      <c r="DA25" s="427"/>
      <c r="DB25" s="425"/>
      <c r="DC25" s="426"/>
      <c r="DD25" s="426"/>
      <c r="DE25" s="426"/>
      <c r="DF25" s="426"/>
      <c r="DG25" s="426"/>
      <c r="DH25" s="426"/>
      <c r="DI25" s="427"/>
    </row>
    <row r="26" spans="1:113" ht="18.75" customHeight="1" x14ac:dyDescent="0.2">
      <c r="A26" s="180"/>
      <c r="B26" s="471"/>
      <c r="C26" s="472"/>
      <c r="D26" s="473"/>
      <c r="E26" s="428" t="s">
        <v>175</v>
      </c>
      <c r="F26" s="429"/>
      <c r="G26" s="429"/>
      <c r="H26" s="429"/>
      <c r="I26" s="429"/>
      <c r="J26" s="429"/>
      <c r="K26" s="430"/>
      <c r="L26" s="431">
        <v>1</v>
      </c>
      <c r="M26" s="432"/>
      <c r="N26" s="432"/>
      <c r="O26" s="432"/>
      <c r="P26" s="433"/>
      <c r="Q26" s="431">
        <v>5990</v>
      </c>
      <c r="R26" s="432"/>
      <c r="S26" s="432"/>
      <c r="T26" s="432"/>
      <c r="U26" s="432"/>
      <c r="V26" s="433"/>
      <c r="W26" s="490"/>
      <c r="X26" s="472"/>
      <c r="Y26" s="473"/>
      <c r="Z26" s="428" t="s">
        <v>176</v>
      </c>
      <c r="AA26" s="466"/>
      <c r="AB26" s="466"/>
      <c r="AC26" s="466"/>
      <c r="AD26" s="466"/>
      <c r="AE26" s="466"/>
      <c r="AF26" s="466"/>
      <c r="AG26" s="467"/>
      <c r="AH26" s="431" t="s">
        <v>129</v>
      </c>
      <c r="AI26" s="432"/>
      <c r="AJ26" s="432"/>
      <c r="AK26" s="432"/>
      <c r="AL26" s="433"/>
      <c r="AM26" s="431" t="s">
        <v>129</v>
      </c>
      <c r="AN26" s="432"/>
      <c r="AO26" s="432"/>
      <c r="AP26" s="432"/>
      <c r="AQ26" s="432"/>
      <c r="AR26" s="433"/>
      <c r="AS26" s="431" t="s">
        <v>129</v>
      </c>
      <c r="AT26" s="432"/>
      <c r="AU26" s="432"/>
      <c r="AV26" s="432"/>
      <c r="AW26" s="432"/>
      <c r="AX26" s="434"/>
      <c r="AY26" s="464" t="s">
        <v>177</v>
      </c>
      <c r="AZ26" s="409"/>
      <c r="BA26" s="409"/>
      <c r="BB26" s="409"/>
      <c r="BC26" s="409"/>
      <c r="BD26" s="409"/>
      <c r="BE26" s="409"/>
      <c r="BF26" s="409"/>
      <c r="BG26" s="409"/>
      <c r="BH26" s="409"/>
      <c r="BI26" s="409"/>
      <c r="BJ26" s="409"/>
      <c r="BK26" s="409"/>
      <c r="BL26" s="409"/>
      <c r="BM26" s="465"/>
      <c r="BN26" s="455" t="s">
        <v>129</v>
      </c>
      <c r="BO26" s="456"/>
      <c r="BP26" s="456"/>
      <c r="BQ26" s="456"/>
      <c r="BR26" s="456"/>
      <c r="BS26" s="456"/>
      <c r="BT26" s="456"/>
      <c r="BU26" s="457"/>
      <c r="BV26" s="455" t="s">
        <v>129</v>
      </c>
      <c r="BW26" s="456"/>
      <c r="BX26" s="456"/>
      <c r="BY26" s="456"/>
      <c r="BZ26" s="456"/>
      <c r="CA26" s="456"/>
      <c r="CB26" s="456"/>
      <c r="CC26" s="457"/>
      <c r="CD26" s="396"/>
      <c r="CE26" s="453"/>
      <c r="CF26" s="453"/>
      <c r="CG26" s="453"/>
      <c r="CH26" s="453"/>
      <c r="CI26" s="453"/>
      <c r="CJ26" s="453"/>
      <c r="CK26" s="453"/>
      <c r="CL26" s="453"/>
      <c r="CM26" s="453"/>
      <c r="CN26" s="453"/>
      <c r="CO26" s="453"/>
      <c r="CP26" s="453"/>
      <c r="CQ26" s="453"/>
      <c r="CR26" s="453"/>
      <c r="CS26" s="454"/>
      <c r="CT26" s="425"/>
      <c r="CU26" s="426"/>
      <c r="CV26" s="426"/>
      <c r="CW26" s="426"/>
      <c r="CX26" s="426"/>
      <c r="CY26" s="426"/>
      <c r="CZ26" s="426"/>
      <c r="DA26" s="427"/>
      <c r="DB26" s="425"/>
      <c r="DC26" s="426"/>
      <c r="DD26" s="426"/>
      <c r="DE26" s="426"/>
      <c r="DF26" s="426"/>
      <c r="DG26" s="426"/>
      <c r="DH26" s="426"/>
      <c r="DI26" s="427"/>
    </row>
    <row r="27" spans="1:113" ht="18.75" customHeight="1" thickBot="1" x14ac:dyDescent="0.25">
      <c r="A27" s="180"/>
      <c r="B27" s="471"/>
      <c r="C27" s="472"/>
      <c r="D27" s="473"/>
      <c r="E27" s="428" t="s">
        <v>178</v>
      </c>
      <c r="F27" s="429"/>
      <c r="G27" s="429"/>
      <c r="H27" s="429"/>
      <c r="I27" s="429"/>
      <c r="J27" s="429"/>
      <c r="K27" s="430"/>
      <c r="L27" s="431">
        <v>1</v>
      </c>
      <c r="M27" s="432"/>
      <c r="N27" s="432"/>
      <c r="O27" s="432"/>
      <c r="P27" s="433"/>
      <c r="Q27" s="431">
        <v>3230</v>
      </c>
      <c r="R27" s="432"/>
      <c r="S27" s="432"/>
      <c r="T27" s="432"/>
      <c r="U27" s="432"/>
      <c r="V27" s="433"/>
      <c r="W27" s="490"/>
      <c r="X27" s="472"/>
      <c r="Y27" s="473"/>
      <c r="Z27" s="428" t="s">
        <v>179</v>
      </c>
      <c r="AA27" s="429"/>
      <c r="AB27" s="429"/>
      <c r="AC27" s="429"/>
      <c r="AD27" s="429"/>
      <c r="AE27" s="429"/>
      <c r="AF27" s="429"/>
      <c r="AG27" s="430"/>
      <c r="AH27" s="431">
        <v>18</v>
      </c>
      <c r="AI27" s="432"/>
      <c r="AJ27" s="432"/>
      <c r="AK27" s="432"/>
      <c r="AL27" s="433"/>
      <c r="AM27" s="431">
        <v>49182</v>
      </c>
      <c r="AN27" s="432"/>
      <c r="AO27" s="432"/>
      <c r="AP27" s="432"/>
      <c r="AQ27" s="432"/>
      <c r="AR27" s="433"/>
      <c r="AS27" s="431">
        <v>2732</v>
      </c>
      <c r="AT27" s="432"/>
      <c r="AU27" s="432"/>
      <c r="AV27" s="432"/>
      <c r="AW27" s="432"/>
      <c r="AX27" s="434"/>
      <c r="AY27" s="461" t="s">
        <v>180</v>
      </c>
      <c r="AZ27" s="462"/>
      <c r="BA27" s="462"/>
      <c r="BB27" s="462"/>
      <c r="BC27" s="462"/>
      <c r="BD27" s="462"/>
      <c r="BE27" s="462"/>
      <c r="BF27" s="462"/>
      <c r="BG27" s="462"/>
      <c r="BH27" s="462"/>
      <c r="BI27" s="462"/>
      <c r="BJ27" s="462"/>
      <c r="BK27" s="462"/>
      <c r="BL27" s="462"/>
      <c r="BM27" s="463"/>
      <c r="BN27" s="458">
        <v>215528</v>
      </c>
      <c r="BO27" s="459"/>
      <c r="BP27" s="459"/>
      <c r="BQ27" s="459"/>
      <c r="BR27" s="459"/>
      <c r="BS27" s="459"/>
      <c r="BT27" s="459"/>
      <c r="BU27" s="460"/>
      <c r="BV27" s="458">
        <v>215314</v>
      </c>
      <c r="BW27" s="459"/>
      <c r="BX27" s="459"/>
      <c r="BY27" s="459"/>
      <c r="BZ27" s="459"/>
      <c r="CA27" s="459"/>
      <c r="CB27" s="459"/>
      <c r="CC27" s="460"/>
      <c r="CD27" s="393"/>
      <c r="CE27" s="453"/>
      <c r="CF27" s="453"/>
      <c r="CG27" s="453"/>
      <c r="CH27" s="453"/>
      <c r="CI27" s="453"/>
      <c r="CJ27" s="453"/>
      <c r="CK27" s="453"/>
      <c r="CL27" s="453"/>
      <c r="CM27" s="453"/>
      <c r="CN27" s="453"/>
      <c r="CO27" s="453"/>
      <c r="CP27" s="453"/>
      <c r="CQ27" s="453"/>
      <c r="CR27" s="453"/>
      <c r="CS27" s="454"/>
      <c r="CT27" s="425"/>
      <c r="CU27" s="426"/>
      <c r="CV27" s="426"/>
      <c r="CW27" s="426"/>
      <c r="CX27" s="426"/>
      <c r="CY27" s="426"/>
      <c r="CZ27" s="426"/>
      <c r="DA27" s="427"/>
      <c r="DB27" s="425"/>
      <c r="DC27" s="426"/>
      <c r="DD27" s="426"/>
      <c r="DE27" s="426"/>
      <c r="DF27" s="426"/>
      <c r="DG27" s="426"/>
      <c r="DH27" s="426"/>
      <c r="DI27" s="427"/>
    </row>
    <row r="28" spans="1:113" ht="18.75" customHeight="1" x14ac:dyDescent="0.2">
      <c r="A28" s="180"/>
      <c r="B28" s="471"/>
      <c r="C28" s="472"/>
      <c r="D28" s="473"/>
      <c r="E28" s="428" t="s">
        <v>181</v>
      </c>
      <c r="F28" s="429"/>
      <c r="G28" s="429"/>
      <c r="H28" s="429"/>
      <c r="I28" s="429"/>
      <c r="J28" s="429"/>
      <c r="K28" s="430"/>
      <c r="L28" s="431">
        <v>1</v>
      </c>
      <c r="M28" s="432"/>
      <c r="N28" s="432"/>
      <c r="O28" s="432"/>
      <c r="P28" s="433"/>
      <c r="Q28" s="431">
        <v>2460</v>
      </c>
      <c r="R28" s="432"/>
      <c r="S28" s="432"/>
      <c r="T28" s="432"/>
      <c r="U28" s="432"/>
      <c r="V28" s="433"/>
      <c r="W28" s="490"/>
      <c r="X28" s="472"/>
      <c r="Y28" s="473"/>
      <c r="Z28" s="428" t="s">
        <v>182</v>
      </c>
      <c r="AA28" s="429"/>
      <c r="AB28" s="429"/>
      <c r="AC28" s="429"/>
      <c r="AD28" s="429"/>
      <c r="AE28" s="429"/>
      <c r="AF28" s="429"/>
      <c r="AG28" s="430"/>
      <c r="AH28" s="431" t="s">
        <v>129</v>
      </c>
      <c r="AI28" s="432"/>
      <c r="AJ28" s="432"/>
      <c r="AK28" s="432"/>
      <c r="AL28" s="433"/>
      <c r="AM28" s="431" t="s">
        <v>129</v>
      </c>
      <c r="AN28" s="432"/>
      <c r="AO28" s="432"/>
      <c r="AP28" s="432"/>
      <c r="AQ28" s="432"/>
      <c r="AR28" s="433"/>
      <c r="AS28" s="431" t="s">
        <v>129</v>
      </c>
      <c r="AT28" s="432"/>
      <c r="AU28" s="432"/>
      <c r="AV28" s="432"/>
      <c r="AW28" s="432"/>
      <c r="AX28" s="434"/>
      <c r="AY28" s="438" t="s">
        <v>183</v>
      </c>
      <c r="AZ28" s="439"/>
      <c r="BA28" s="439"/>
      <c r="BB28" s="440"/>
      <c r="BC28" s="447" t="s">
        <v>49</v>
      </c>
      <c r="BD28" s="448"/>
      <c r="BE28" s="448"/>
      <c r="BF28" s="448"/>
      <c r="BG28" s="448"/>
      <c r="BH28" s="448"/>
      <c r="BI28" s="448"/>
      <c r="BJ28" s="448"/>
      <c r="BK28" s="448"/>
      <c r="BL28" s="448"/>
      <c r="BM28" s="449"/>
      <c r="BN28" s="450">
        <v>1115851</v>
      </c>
      <c r="BO28" s="451"/>
      <c r="BP28" s="451"/>
      <c r="BQ28" s="451"/>
      <c r="BR28" s="451"/>
      <c r="BS28" s="451"/>
      <c r="BT28" s="451"/>
      <c r="BU28" s="452"/>
      <c r="BV28" s="450">
        <v>994843</v>
      </c>
      <c r="BW28" s="451"/>
      <c r="BX28" s="451"/>
      <c r="BY28" s="451"/>
      <c r="BZ28" s="451"/>
      <c r="CA28" s="451"/>
      <c r="CB28" s="451"/>
      <c r="CC28" s="452"/>
      <c r="CD28" s="396"/>
      <c r="CE28" s="453"/>
      <c r="CF28" s="453"/>
      <c r="CG28" s="453"/>
      <c r="CH28" s="453"/>
      <c r="CI28" s="453"/>
      <c r="CJ28" s="453"/>
      <c r="CK28" s="453"/>
      <c r="CL28" s="453"/>
      <c r="CM28" s="453"/>
      <c r="CN28" s="453"/>
      <c r="CO28" s="453"/>
      <c r="CP28" s="453"/>
      <c r="CQ28" s="453"/>
      <c r="CR28" s="453"/>
      <c r="CS28" s="454"/>
      <c r="CT28" s="425"/>
      <c r="CU28" s="426"/>
      <c r="CV28" s="426"/>
      <c r="CW28" s="426"/>
      <c r="CX28" s="426"/>
      <c r="CY28" s="426"/>
      <c r="CZ28" s="426"/>
      <c r="DA28" s="427"/>
      <c r="DB28" s="425"/>
      <c r="DC28" s="426"/>
      <c r="DD28" s="426"/>
      <c r="DE28" s="426"/>
      <c r="DF28" s="426"/>
      <c r="DG28" s="426"/>
      <c r="DH28" s="426"/>
      <c r="DI28" s="427"/>
    </row>
    <row r="29" spans="1:113" ht="18.75" customHeight="1" x14ac:dyDescent="0.2">
      <c r="A29" s="180"/>
      <c r="B29" s="471"/>
      <c r="C29" s="472"/>
      <c r="D29" s="473"/>
      <c r="E29" s="428" t="s">
        <v>184</v>
      </c>
      <c r="F29" s="429"/>
      <c r="G29" s="429"/>
      <c r="H29" s="429"/>
      <c r="I29" s="429"/>
      <c r="J29" s="429"/>
      <c r="K29" s="430"/>
      <c r="L29" s="431">
        <v>12</v>
      </c>
      <c r="M29" s="432"/>
      <c r="N29" s="432"/>
      <c r="O29" s="432"/>
      <c r="P29" s="433"/>
      <c r="Q29" s="431">
        <v>2250</v>
      </c>
      <c r="R29" s="432"/>
      <c r="S29" s="432"/>
      <c r="T29" s="432"/>
      <c r="U29" s="432"/>
      <c r="V29" s="433"/>
      <c r="W29" s="491"/>
      <c r="X29" s="492"/>
      <c r="Y29" s="493"/>
      <c r="Z29" s="428" t="s">
        <v>185</v>
      </c>
      <c r="AA29" s="429"/>
      <c r="AB29" s="429"/>
      <c r="AC29" s="429"/>
      <c r="AD29" s="429"/>
      <c r="AE29" s="429"/>
      <c r="AF29" s="429"/>
      <c r="AG29" s="430"/>
      <c r="AH29" s="431">
        <v>110</v>
      </c>
      <c r="AI29" s="432"/>
      <c r="AJ29" s="432"/>
      <c r="AK29" s="432"/>
      <c r="AL29" s="433"/>
      <c r="AM29" s="431">
        <v>351862</v>
      </c>
      <c r="AN29" s="432"/>
      <c r="AO29" s="432"/>
      <c r="AP29" s="432"/>
      <c r="AQ29" s="432"/>
      <c r="AR29" s="433"/>
      <c r="AS29" s="431">
        <v>3199</v>
      </c>
      <c r="AT29" s="432"/>
      <c r="AU29" s="432"/>
      <c r="AV29" s="432"/>
      <c r="AW29" s="432"/>
      <c r="AX29" s="434"/>
      <c r="AY29" s="441"/>
      <c r="AZ29" s="442"/>
      <c r="BA29" s="442"/>
      <c r="BB29" s="443"/>
      <c r="BC29" s="435" t="s">
        <v>186</v>
      </c>
      <c r="BD29" s="436"/>
      <c r="BE29" s="436"/>
      <c r="BF29" s="436"/>
      <c r="BG29" s="436"/>
      <c r="BH29" s="436"/>
      <c r="BI29" s="436"/>
      <c r="BJ29" s="436"/>
      <c r="BK29" s="436"/>
      <c r="BL29" s="436"/>
      <c r="BM29" s="437"/>
      <c r="BN29" s="455">
        <v>365195</v>
      </c>
      <c r="BO29" s="456"/>
      <c r="BP29" s="456"/>
      <c r="BQ29" s="456"/>
      <c r="BR29" s="456"/>
      <c r="BS29" s="456"/>
      <c r="BT29" s="456"/>
      <c r="BU29" s="457"/>
      <c r="BV29" s="455">
        <v>315187</v>
      </c>
      <c r="BW29" s="456"/>
      <c r="BX29" s="456"/>
      <c r="BY29" s="456"/>
      <c r="BZ29" s="456"/>
      <c r="CA29" s="456"/>
      <c r="CB29" s="456"/>
      <c r="CC29" s="457"/>
      <c r="CD29" s="393"/>
      <c r="CE29" s="453"/>
      <c r="CF29" s="453"/>
      <c r="CG29" s="453"/>
      <c r="CH29" s="453"/>
      <c r="CI29" s="453"/>
      <c r="CJ29" s="453"/>
      <c r="CK29" s="453"/>
      <c r="CL29" s="453"/>
      <c r="CM29" s="453"/>
      <c r="CN29" s="453"/>
      <c r="CO29" s="453"/>
      <c r="CP29" s="453"/>
      <c r="CQ29" s="453"/>
      <c r="CR29" s="453"/>
      <c r="CS29" s="454"/>
      <c r="CT29" s="425"/>
      <c r="CU29" s="426"/>
      <c r="CV29" s="426"/>
      <c r="CW29" s="426"/>
      <c r="CX29" s="426"/>
      <c r="CY29" s="426"/>
      <c r="CZ29" s="426"/>
      <c r="DA29" s="427"/>
      <c r="DB29" s="425"/>
      <c r="DC29" s="426"/>
      <c r="DD29" s="426"/>
      <c r="DE29" s="426"/>
      <c r="DF29" s="426"/>
      <c r="DG29" s="426"/>
      <c r="DH29" s="426"/>
      <c r="DI29" s="427"/>
    </row>
    <row r="30" spans="1:113" ht="18.75" customHeight="1" thickBot="1" x14ac:dyDescent="0.25">
      <c r="A30" s="180"/>
      <c r="B30" s="474"/>
      <c r="C30" s="475"/>
      <c r="D30" s="476"/>
      <c r="E30" s="410"/>
      <c r="F30" s="411"/>
      <c r="G30" s="411"/>
      <c r="H30" s="411"/>
      <c r="I30" s="411"/>
      <c r="J30" s="411"/>
      <c r="K30" s="412"/>
      <c r="L30" s="413"/>
      <c r="M30" s="414"/>
      <c r="N30" s="414"/>
      <c r="O30" s="414"/>
      <c r="P30" s="415"/>
      <c r="Q30" s="413"/>
      <c r="R30" s="414"/>
      <c r="S30" s="414"/>
      <c r="T30" s="414"/>
      <c r="U30" s="414"/>
      <c r="V30" s="415"/>
      <c r="W30" s="416" t="s">
        <v>187</v>
      </c>
      <c r="X30" s="417"/>
      <c r="Y30" s="417"/>
      <c r="Z30" s="417"/>
      <c r="AA30" s="417"/>
      <c r="AB30" s="417"/>
      <c r="AC30" s="417"/>
      <c r="AD30" s="417"/>
      <c r="AE30" s="417"/>
      <c r="AF30" s="417"/>
      <c r="AG30" s="418"/>
      <c r="AH30" s="419">
        <v>99.1</v>
      </c>
      <c r="AI30" s="420"/>
      <c r="AJ30" s="420"/>
      <c r="AK30" s="420"/>
      <c r="AL30" s="420"/>
      <c r="AM30" s="420"/>
      <c r="AN30" s="420"/>
      <c r="AO30" s="420"/>
      <c r="AP30" s="420"/>
      <c r="AQ30" s="420"/>
      <c r="AR30" s="420"/>
      <c r="AS30" s="420"/>
      <c r="AT30" s="420"/>
      <c r="AU30" s="420"/>
      <c r="AV30" s="420"/>
      <c r="AW30" s="420"/>
      <c r="AX30" s="421"/>
      <c r="AY30" s="444"/>
      <c r="AZ30" s="445"/>
      <c r="BA30" s="445"/>
      <c r="BB30" s="446"/>
      <c r="BC30" s="422" t="s">
        <v>51</v>
      </c>
      <c r="BD30" s="423"/>
      <c r="BE30" s="423"/>
      <c r="BF30" s="423"/>
      <c r="BG30" s="423"/>
      <c r="BH30" s="423"/>
      <c r="BI30" s="423"/>
      <c r="BJ30" s="423"/>
      <c r="BK30" s="423"/>
      <c r="BL30" s="423"/>
      <c r="BM30" s="424"/>
      <c r="BN30" s="458">
        <v>2378324</v>
      </c>
      <c r="BO30" s="459"/>
      <c r="BP30" s="459"/>
      <c r="BQ30" s="459"/>
      <c r="BR30" s="459"/>
      <c r="BS30" s="459"/>
      <c r="BT30" s="459"/>
      <c r="BU30" s="460"/>
      <c r="BV30" s="458">
        <v>1973634</v>
      </c>
      <c r="BW30" s="459"/>
      <c r="BX30" s="459"/>
      <c r="BY30" s="459"/>
      <c r="BZ30" s="459"/>
      <c r="CA30" s="459"/>
      <c r="CB30" s="459"/>
      <c r="CC30" s="460"/>
      <c r="CD30" s="397"/>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80"/>
      <c r="B31" s="196"/>
      <c r="DI31" s="197"/>
    </row>
    <row r="32" spans="1:113" ht="13.5" customHeight="1" x14ac:dyDescent="0.2">
      <c r="A32" s="180"/>
      <c r="B32" s="198"/>
      <c r="C32" s="408" t="s">
        <v>188</v>
      </c>
      <c r="D32" s="408"/>
      <c r="E32" s="408"/>
      <c r="F32" s="408"/>
      <c r="G32" s="408"/>
      <c r="H32" s="408"/>
      <c r="I32" s="408"/>
      <c r="J32" s="408"/>
      <c r="K32" s="408"/>
      <c r="L32" s="408"/>
      <c r="M32" s="408"/>
      <c r="N32" s="408"/>
      <c r="O32" s="408"/>
      <c r="P32" s="408"/>
      <c r="Q32" s="408"/>
      <c r="R32" s="408"/>
      <c r="S32" s="408"/>
      <c r="U32" s="409" t="s">
        <v>189</v>
      </c>
      <c r="V32" s="409"/>
      <c r="W32" s="409"/>
      <c r="X32" s="409"/>
      <c r="Y32" s="409"/>
      <c r="Z32" s="409"/>
      <c r="AA32" s="409"/>
      <c r="AB32" s="409"/>
      <c r="AC32" s="409"/>
      <c r="AD32" s="409"/>
      <c r="AE32" s="409"/>
      <c r="AF32" s="409"/>
      <c r="AG32" s="409"/>
      <c r="AH32" s="409"/>
      <c r="AI32" s="409"/>
      <c r="AJ32" s="409"/>
      <c r="AK32" s="409"/>
      <c r="AM32" s="409" t="s">
        <v>190</v>
      </c>
      <c r="AN32" s="409"/>
      <c r="AO32" s="409"/>
      <c r="AP32" s="409"/>
      <c r="AQ32" s="409"/>
      <c r="AR32" s="409"/>
      <c r="AS32" s="409"/>
      <c r="AT32" s="409"/>
      <c r="AU32" s="409"/>
      <c r="AV32" s="409"/>
      <c r="AW32" s="409"/>
      <c r="AX32" s="409"/>
      <c r="AY32" s="409"/>
      <c r="AZ32" s="409"/>
      <c r="BA32" s="409"/>
      <c r="BB32" s="409"/>
      <c r="BC32" s="409"/>
      <c r="BE32" s="409" t="s">
        <v>191</v>
      </c>
      <c r="BF32" s="409"/>
      <c r="BG32" s="409"/>
      <c r="BH32" s="409"/>
      <c r="BI32" s="409"/>
      <c r="BJ32" s="409"/>
      <c r="BK32" s="409"/>
      <c r="BL32" s="409"/>
      <c r="BM32" s="409"/>
      <c r="BN32" s="409"/>
      <c r="BO32" s="409"/>
      <c r="BP32" s="409"/>
      <c r="BQ32" s="409"/>
      <c r="BR32" s="409"/>
      <c r="BS32" s="409"/>
      <c r="BT32" s="409"/>
      <c r="BU32" s="409"/>
      <c r="BW32" s="409" t="s">
        <v>192</v>
      </c>
      <c r="BX32" s="409"/>
      <c r="BY32" s="409"/>
      <c r="BZ32" s="409"/>
      <c r="CA32" s="409"/>
      <c r="CB32" s="409"/>
      <c r="CC32" s="409"/>
      <c r="CD32" s="409"/>
      <c r="CE32" s="409"/>
      <c r="CF32" s="409"/>
      <c r="CG32" s="409"/>
      <c r="CH32" s="409"/>
      <c r="CI32" s="409"/>
      <c r="CJ32" s="409"/>
      <c r="CK32" s="409"/>
      <c r="CL32" s="409"/>
      <c r="CM32" s="409"/>
      <c r="CO32" s="409" t="s">
        <v>193</v>
      </c>
      <c r="CP32" s="409"/>
      <c r="CQ32" s="409"/>
      <c r="CR32" s="409"/>
      <c r="CS32" s="409"/>
      <c r="CT32" s="409"/>
      <c r="CU32" s="409"/>
      <c r="CV32" s="409"/>
      <c r="CW32" s="409"/>
      <c r="CX32" s="409"/>
      <c r="CY32" s="409"/>
      <c r="CZ32" s="409"/>
      <c r="DA32" s="409"/>
      <c r="DB32" s="409"/>
      <c r="DC32" s="409"/>
      <c r="DD32" s="409"/>
      <c r="DE32" s="409"/>
      <c r="DI32" s="197"/>
    </row>
    <row r="33" spans="1:113" ht="13.5" customHeight="1" x14ac:dyDescent="0.2">
      <c r="A33" s="180"/>
      <c r="B33" s="198"/>
      <c r="C33" s="407" t="s">
        <v>194</v>
      </c>
      <c r="D33" s="407"/>
      <c r="E33" s="406" t="s">
        <v>195</v>
      </c>
      <c r="F33" s="406"/>
      <c r="G33" s="406"/>
      <c r="H33" s="406"/>
      <c r="I33" s="406"/>
      <c r="J33" s="406"/>
      <c r="K33" s="406"/>
      <c r="L33" s="406"/>
      <c r="M33" s="406"/>
      <c r="N33" s="406"/>
      <c r="O33" s="406"/>
      <c r="P33" s="406"/>
      <c r="Q33" s="406"/>
      <c r="R33" s="406"/>
      <c r="S33" s="406"/>
      <c r="T33" s="394"/>
      <c r="U33" s="407" t="s">
        <v>194</v>
      </c>
      <c r="V33" s="407"/>
      <c r="W33" s="406" t="s">
        <v>195</v>
      </c>
      <c r="X33" s="406"/>
      <c r="Y33" s="406"/>
      <c r="Z33" s="406"/>
      <c r="AA33" s="406"/>
      <c r="AB33" s="406"/>
      <c r="AC33" s="406"/>
      <c r="AD33" s="406"/>
      <c r="AE33" s="406"/>
      <c r="AF33" s="406"/>
      <c r="AG33" s="406"/>
      <c r="AH33" s="406"/>
      <c r="AI33" s="406"/>
      <c r="AJ33" s="406"/>
      <c r="AK33" s="406"/>
      <c r="AL33" s="394"/>
      <c r="AM33" s="407" t="s">
        <v>194</v>
      </c>
      <c r="AN33" s="407"/>
      <c r="AO33" s="406" t="s">
        <v>195</v>
      </c>
      <c r="AP33" s="406"/>
      <c r="AQ33" s="406"/>
      <c r="AR33" s="406"/>
      <c r="AS33" s="406"/>
      <c r="AT33" s="406"/>
      <c r="AU33" s="406"/>
      <c r="AV33" s="406"/>
      <c r="AW33" s="406"/>
      <c r="AX33" s="406"/>
      <c r="AY33" s="406"/>
      <c r="AZ33" s="406"/>
      <c r="BA33" s="406"/>
      <c r="BB33" s="406"/>
      <c r="BC33" s="406"/>
      <c r="BD33" s="398"/>
      <c r="BE33" s="406" t="s">
        <v>196</v>
      </c>
      <c r="BF33" s="406"/>
      <c r="BG33" s="406" t="s">
        <v>197</v>
      </c>
      <c r="BH33" s="406"/>
      <c r="BI33" s="406"/>
      <c r="BJ33" s="406"/>
      <c r="BK33" s="406"/>
      <c r="BL33" s="406"/>
      <c r="BM33" s="406"/>
      <c r="BN33" s="406"/>
      <c r="BO33" s="406"/>
      <c r="BP33" s="406"/>
      <c r="BQ33" s="406"/>
      <c r="BR33" s="406"/>
      <c r="BS33" s="406"/>
      <c r="BT33" s="406"/>
      <c r="BU33" s="406"/>
      <c r="BV33" s="398"/>
      <c r="BW33" s="407" t="s">
        <v>196</v>
      </c>
      <c r="BX33" s="407"/>
      <c r="BY33" s="406" t="s">
        <v>198</v>
      </c>
      <c r="BZ33" s="406"/>
      <c r="CA33" s="406"/>
      <c r="CB33" s="406"/>
      <c r="CC33" s="406"/>
      <c r="CD33" s="406"/>
      <c r="CE33" s="406"/>
      <c r="CF33" s="406"/>
      <c r="CG33" s="406"/>
      <c r="CH33" s="406"/>
      <c r="CI33" s="406"/>
      <c r="CJ33" s="406"/>
      <c r="CK33" s="406"/>
      <c r="CL33" s="406"/>
      <c r="CM33" s="406"/>
      <c r="CN33" s="394"/>
      <c r="CO33" s="407" t="s">
        <v>194</v>
      </c>
      <c r="CP33" s="407"/>
      <c r="CQ33" s="406" t="s">
        <v>199</v>
      </c>
      <c r="CR33" s="406"/>
      <c r="CS33" s="406"/>
      <c r="CT33" s="406"/>
      <c r="CU33" s="406"/>
      <c r="CV33" s="406"/>
      <c r="CW33" s="406"/>
      <c r="CX33" s="406"/>
      <c r="CY33" s="406"/>
      <c r="CZ33" s="406"/>
      <c r="DA33" s="406"/>
      <c r="DB33" s="406"/>
      <c r="DC33" s="406"/>
      <c r="DD33" s="406"/>
      <c r="DE33" s="406"/>
      <c r="DF33" s="394"/>
      <c r="DG33" s="405" t="s">
        <v>200</v>
      </c>
      <c r="DH33" s="405"/>
      <c r="DI33" s="395"/>
    </row>
    <row r="34" spans="1:113" ht="32.25" customHeight="1" x14ac:dyDescent="0.2">
      <c r="A34" s="180"/>
      <c r="B34" s="198"/>
      <c r="C34" s="403">
        <f>IF(E34="","",1)</f>
        <v>1</v>
      </c>
      <c r="D34" s="403"/>
      <c r="E34" s="404" t="str">
        <f>IF('[1]各会計、関係団体の財政状況及び健全化判断比率'!B7="","",'[1]各会計、関係団体の財政状況及び健全化判断比率'!B7)</f>
        <v>一般会計</v>
      </c>
      <c r="F34" s="404"/>
      <c r="G34" s="404"/>
      <c r="H34" s="404"/>
      <c r="I34" s="404"/>
      <c r="J34" s="404"/>
      <c r="K34" s="404"/>
      <c r="L34" s="404"/>
      <c r="M34" s="404"/>
      <c r="N34" s="404"/>
      <c r="O34" s="404"/>
      <c r="P34" s="404"/>
      <c r="Q34" s="404"/>
      <c r="R34" s="404"/>
      <c r="S34" s="404"/>
      <c r="T34" s="180"/>
      <c r="U34" s="403">
        <f>IF(W34="","",MAX(C34:D43)+1)</f>
        <v>3</v>
      </c>
      <c r="V34" s="403"/>
      <c r="W34" s="404" t="str">
        <f>IF('[1]各会計、関係団体の財政状況及び健全化判断比率'!B28="","",'[1]各会計、関係団体の財政状況及び健全化判断比率'!B28)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0"/>
      <c r="AM34" s="403">
        <f>IF(AO34="","",MAX(C34:D43,U34:V43)+1)</f>
        <v>6</v>
      </c>
      <c r="AN34" s="403"/>
      <c r="AO34" s="404" t="str">
        <f>IF('[1]各会計、関係団体の財政状況及び健全化判断比率'!B31="","",'[1]各会計、関係団体の財政状況及び健全化判断比率'!B31)</f>
        <v>上水道事業会計</v>
      </c>
      <c r="AP34" s="404"/>
      <c r="AQ34" s="404"/>
      <c r="AR34" s="404"/>
      <c r="AS34" s="404"/>
      <c r="AT34" s="404"/>
      <c r="AU34" s="404"/>
      <c r="AV34" s="404"/>
      <c r="AW34" s="404"/>
      <c r="AX34" s="404"/>
      <c r="AY34" s="404"/>
      <c r="AZ34" s="404"/>
      <c r="BA34" s="404"/>
      <c r="BB34" s="404"/>
      <c r="BC34" s="404"/>
      <c r="BD34" s="180"/>
      <c r="BE34" s="403">
        <f>IF(BG34="","",MAX(C34:D43,U34:V43,AM34:AN43)+1)</f>
        <v>7</v>
      </c>
      <c r="BF34" s="403"/>
      <c r="BG34" s="404" t="str">
        <f>IF('[1]各会計、関係団体の財政状況及び健全化判断比率'!B32="","",'[1]各会計、関係団体の財政状況及び健全化判断比率'!B32)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0"/>
      <c r="BW34" s="403">
        <f>IF(BY34="","",MAX(C34:D43,U34:V43,AM34:AN43,BE34:BF43)+1)</f>
        <v>10</v>
      </c>
      <c r="BX34" s="403"/>
      <c r="BY34" s="404" t="str">
        <f>IF('[1]各会計、関係団体の財政状況及び健全化判断比率'!B68="","",'[1]各会計、関係団体の財政状況及び健全化判断比率'!B68)</f>
        <v>東白衛生組合</v>
      </c>
      <c r="BZ34" s="404"/>
      <c r="CA34" s="404"/>
      <c r="CB34" s="404"/>
      <c r="CC34" s="404"/>
      <c r="CD34" s="404"/>
      <c r="CE34" s="404"/>
      <c r="CF34" s="404"/>
      <c r="CG34" s="404"/>
      <c r="CH34" s="404"/>
      <c r="CI34" s="404"/>
      <c r="CJ34" s="404"/>
      <c r="CK34" s="404"/>
      <c r="CL34" s="404"/>
      <c r="CM34" s="404"/>
      <c r="CN34" s="180"/>
      <c r="CO34" s="403">
        <f>IF(CQ34="","",MAX(C34:D43,U34:V43,AM34:AN43,BE34:BF43,BW34:BX43)+1)</f>
        <v>20</v>
      </c>
      <c r="CP34" s="403"/>
      <c r="CQ34" s="404" t="str">
        <f>IF('[1]各会計、関係団体の財政状況及び健全化判断比率'!BS7="","",'[1]各会計、関係団体の財政状況及び健全化判断比率'!BS7)</f>
        <v>棚倉町活性化協会</v>
      </c>
      <c r="CR34" s="404"/>
      <c r="CS34" s="404"/>
      <c r="CT34" s="404"/>
      <c r="CU34" s="404"/>
      <c r="CV34" s="404"/>
      <c r="CW34" s="404"/>
      <c r="CX34" s="404"/>
      <c r="CY34" s="404"/>
      <c r="CZ34" s="404"/>
      <c r="DA34" s="404"/>
      <c r="DB34" s="404"/>
      <c r="DC34" s="404"/>
      <c r="DD34" s="404"/>
      <c r="DE34" s="404"/>
      <c r="DG34" s="401" t="str">
        <f>IF('[1]各会計、関係団体の財政状況及び健全化判断比率'!BR7="","",'[1]各会計、関係団体の財政状況及び健全化判断比率'!BR7)</f>
        <v/>
      </c>
      <c r="DH34" s="401"/>
      <c r="DI34" s="395"/>
    </row>
    <row r="35" spans="1:113" ht="32.25" customHeight="1" x14ac:dyDescent="0.2">
      <c r="A35" s="180"/>
      <c r="B35" s="198"/>
      <c r="C35" s="403">
        <f>IF(E35="","",C34+1)</f>
        <v>2</v>
      </c>
      <c r="D35" s="403"/>
      <c r="E35" s="404" t="str">
        <f>IF('[1]各会計、関係団体の財政状況及び健全化判断比率'!B8="","",'[1]各会計、関係団体の財政状況及び健全化判断比率'!B8)</f>
        <v>霊園整備事業特別会計</v>
      </c>
      <c r="F35" s="404"/>
      <c r="G35" s="404"/>
      <c r="H35" s="404"/>
      <c r="I35" s="404"/>
      <c r="J35" s="404"/>
      <c r="K35" s="404"/>
      <c r="L35" s="404"/>
      <c r="M35" s="404"/>
      <c r="N35" s="404"/>
      <c r="O35" s="404"/>
      <c r="P35" s="404"/>
      <c r="Q35" s="404"/>
      <c r="R35" s="404"/>
      <c r="S35" s="404"/>
      <c r="T35" s="180"/>
      <c r="U35" s="403">
        <f>IF(W35="","",U34+1)</f>
        <v>4</v>
      </c>
      <c r="V35" s="403"/>
      <c r="W35" s="404" t="str">
        <f>IF('[1]各会計、関係団体の財政状況及び健全化判断比率'!B29="","",'[1]各会計、関係団体の財政状況及び健全化判断比率'!B29)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0"/>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0"/>
      <c r="BE35" s="403">
        <f t="shared" ref="BE35:BE43" si="1">IF(BG35="","",BE34+1)</f>
        <v>8</v>
      </c>
      <c r="BF35" s="403"/>
      <c r="BG35" s="404" t="str">
        <f>IF('[1]各会計、関係団体の財政状況及び健全化判断比率'!B33="","",'[1]各会計、関係団体の財政状況及び健全化判断比率'!B33)</f>
        <v>公共下水道事業特別会計</v>
      </c>
      <c r="BH35" s="404"/>
      <c r="BI35" s="404"/>
      <c r="BJ35" s="404"/>
      <c r="BK35" s="404"/>
      <c r="BL35" s="404"/>
      <c r="BM35" s="404"/>
      <c r="BN35" s="404"/>
      <c r="BO35" s="404"/>
      <c r="BP35" s="404"/>
      <c r="BQ35" s="404"/>
      <c r="BR35" s="404"/>
      <c r="BS35" s="404"/>
      <c r="BT35" s="404"/>
      <c r="BU35" s="404"/>
      <c r="BV35" s="180"/>
      <c r="BW35" s="403">
        <f t="shared" ref="BW35:BW43" si="2">IF(BY35="","",BW34+1)</f>
        <v>11</v>
      </c>
      <c r="BX35" s="403"/>
      <c r="BY35" s="404" t="str">
        <f>IF('[1]各会計、関係団体の財政状況及び健全化判断比率'!B69="","",'[1]各会計、関係団体の財政状況及び健全化判断比率'!B69)</f>
        <v>白河地方広域市町村圏整備組合　一般会計</v>
      </c>
      <c r="BZ35" s="404"/>
      <c r="CA35" s="404"/>
      <c r="CB35" s="404"/>
      <c r="CC35" s="404"/>
      <c r="CD35" s="404"/>
      <c r="CE35" s="404"/>
      <c r="CF35" s="404"/>
      <c r="CG35" s="404"/>
      <c r="CH35" s="404"/>
      <c r="CI35" s="404"/>
      <c r="CJ35" s="404"/>
      <c r="CK35" s="404"/>
      <c r="CL35" s="404"/>
      <c r="CM35" s="404"/>
      <c r="CN35" s="180"/>
      <c r="CO35" s="403">
        <f t="shared" ref="CO35:CO43" si="3">IF(CQ35="","",CO34+1)</f>
        <v>21</v>
      </c>
      <c r="CP35" s="403"/>
      <c r="CQ35" s="404" t="str">
        <f>IF('[1]各会計、関係団体の財政状況及び健全化判断比率'!BS8="","",'[1]各会計、関係団体の財政状況及び健全化判断比率'!BS8)</f>
        <v>ルネサンス棚倉</v>
      </c>
      <c r="CR35" s="404"/>
      <c r="CS35" s="404"/>
      <c r="CT35" s="404"/>
      <c r="CU35" s="404"/>
      <c r="CV35" s="404"/>
      <c r="CW35" s="404"/>
      <c r="CX35" s="404"/>
      <c r="CY35" s="404"/>
      <c r="CZ35" s="404"/>
      <c r="DA35" s="404"/>
      <c r="DB35" s="404"/>
      <c r="DC35" s="404"/>
      <c r="DD35" s="404"/>
      <c r="DE35" s="404"/>
      <c r="DG35" s="401" t="str">
        <f>IF('[1]各会計、関係団体の財政状況及び健全化判断比率'!BR8="","",'[1]各会計、関係団体の財政状況及び健全化判断比率'!BR8)</f>
        <v>〇</v>
      </c>
      <c r="DH35" s="401"/>
      <c r="DI35" s="395"/>
    </row>
    <row r="36" spans="1:113" ht="32.25" customHeight="1" x14ac:dyDescent="0.2">
      <c r="A36" s="180"/>
      <c r="B36" s="198"/>
      <c r="C36" s="403" t="str">
        <f>IF(E36="","",C35+1)</f>
        <v/>
      </c>
      <c r="D36" s="403"/>
      <c r="E36" s="404" t="str">
        <f>IF('[1]各会計、関係団体の財政状況及び健全化判断比率'!B9="","",'[1]各会計、関係団体の財政状況及び健全化判断比率'!B9)</f>
        <v/>
      </c>
      <c r="F36" s="404"/>
      <c r="G36" s="404"/>
      <c r="H36" s="404"/>
      <c r="I36" s="404"/>
      <c r="J36" s="404"/>
      <c r="K36" s="404"/>
      <c r="L36" s="404"/>
      <c r="M36" s="404"/>
      <c r="N36" s="404"/>
      <c r="O36" s="404"/>
      <c r="P36" s="404"/>
      <c r="Q36" s="404"/>
      <c r="R36" s="404"/>
      <c r="S36" s="404"/>
      <c r="T36" s="180"/>
      <c r="U36" s="403">
        <f t="shared" ref="U36:U43" si="4">IF(W36="","",U35+1)</f>
        <v>5</v>
      </c>
      <c r="V36" s="403"/>
      <c r="W36" s="404" t="str">
        <f>IF('[1]各会計、関係団体の財政状況及び健全化判断比率'!B30="","",'[1]各会計、関係団体の財政状況及び健全化判断比率'!B30)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0"/>
      <c r="AM36" s="403" t="str">
        <f t="shared" si="0"/>
        <v/>
      </c>
      <c r="AN36" s="403"/>
      <c r="AO36" s="404"/>
      <c r="AP36" s="404"/>
      <c r="AQ36" s="404"/>
      <c r="AR36" s="404"/>
      <c r="AS36" s="404"/>
      <c r="AT36" s="404"/>
      <c r="AU36" s="404"/>
      <c r="AV36" s="404"/>
      <c r="AW36" s="404"/>
      <c r="AX36" s="404"/>
      <c r="AY36" s="404"/>
      <c r="AZ36" s="404"/>
      <c r="BA36" s="404"/>
      <c r="BB36" s="404"/>
      <c r="BC36" s="404"/>
      <c r="BD36" s="180"/>
      <c r="BE36" s="403">
        <f t="shared" si="1"/>
        <v>9</v>
      </c>
      <c r="BF36" s="403"/>
      <c r="BG36" s="404" t="str">
        <f>IF('[1]各会計、関係団体の財政状況及び健全化判断比率'!B34="","",'[1]各会計、関係団体の財政状況及び健全化判断比率'!B34)</f>
        <v>農業集落排水事業特別会計</v>
      </c>
      <c r="BH36" s="404"/>
      <c r="BI36" s="404"/>
      <c r="BJ36" s="404"/>
      <c r="BK36" s="404"/>
      <c r="BL36" s="404"/>
      <c r="BM36" s="404"/>
      <c r="BN36" s="404"/>
      <c r="BO36" s="404"/>
      <c r="BP36" s="404"/>
      <c r="BQ36" s="404"/>
      <c r="BR36" s="404"/>
      <c r="BS36" s="404"/>
      <c r="BT36" s="404"/>
      <c r="BU36" s="404"/>
      <c r="BV36" s="180"/>
      <c r="BW36" s="403">
        <f t="shared" si="2"/>
        <v>12</v>
      </c>
      <c r="BX36" s="403"/>
      <c r="BY36" s="404" t="str">
        <f>IF('[1]各会計、関係団体の財政状況及び健全化判断比率'!B70="","",'[1]各会計、関係団体の財政状況及び健全化判断比率'!B70)</f>
        <v>白河地方広域市町村圏整備組合　水道用水供給事業会計</v>
      </c>
      <c r="BZ36" s="404"/>
      <c r="CA36" s="404"/>
      <c r="CB36" s="404"/>
      <c r="CC36" s="404"/>
      <c r="CD36" s="404"/>
      <c r="CE36" s="404"/>
      <c r="CF36" s="404"/>
      <c r="CG36" s="404"/>
      <c r="CH36" s="404"/>
      <c r="CI36" s="404"/>
      <c r="CJ36" s="404"/>
      <c r="CK36" s="404"/>
      <c r="CL36" s="404"/>
      <c r="CM36" s="404"/>
      <c r="CN36" s="180"/>
      <c r="CO36" s="403">
        <f t="shared" si="3"/>
        <v>22</v>
      </c>
      <c r="CP36" s="403"/>
      <c r="CQ36" s="404" t="str">
        <f>IF('[1]各会計、関係団体の財政状況及び健全化判断比率'!BS9="","",'[1]各会計、関係団体の財政状況及び健全化判断比率'!BS9)</f>
        <v>まち工房たなぐら</v>
      </c>
      <c r="CR36" s="404"/>
      <c r="CS36" s="404"/>
      <c r="CT36" s="404"/>
      <c r="CU36" s="404"/>
      <c r="CV36" s="404"/>
      <c r="CW36" s="404"/>
      <c r="CX36" s="404"/>
      <c r="CY36" s="404"/>
      <c r="CZ36" s="404"/>
      <c r="DA36" s="404"/>
      <c r="DB36" s="404"/>
      <c r="DC36" s="404"/>
      <c r="DD36" s="404"/>
      <c r="DE36" s="404"/>
      <c r="DG36" s="401" t="str">
        <f>IF('[1]各会計、関係団体の財政状況及び健全化判断比率'!BR9="","",'[1]各会計、関係団体の財政状況及び健全化判断比率'!BR9)</f>
        <v/>
      </c>
      <c r="DH36" s="401"/>
      <c r="DI36" s="395"/>
    </row>
    <row r="37" spans="1:113" ht="32.25" customHeight="1" x14ac:dyDescent="0.2">
      <c r="A37" s="180"/>
      <c r="B37" s="198"/>
      <c r="C37" s="403" t="str">
        <f>IF(E37="","",C36+1)</f>
        <v/>
      </c>
      <c r="D37" s="403"/>
      <c r="E37" s="404" t="str">
        <f>IF('[1]各会計、関係団体の財政状況及び健全化判断比率'!B10="","",'[1]各会計、関係団体の財政状況及び健全化判断比率'!B10)</f>
        <v/>
      </c>
      <c r="F37" s="404"/>
      <c r="G37" s="404"/>
      <c r="H37" s="404"/>
      <c r="I37" s="404"/>
      <c r="J37" s="404"/>
      <c r="K37" s="404"/>
      <c r="L37" s="404"/>
      <c r="M37" s="404"/>
      <c r="N37" s="404"/>
      <c r="O37" s="404"/>
      <c r="P37" s="404"/>
      <c r="Q37" s="404"/>
      <c r="R37" s="404"/>
      <c r="S37" s="404"/>
      <c r="T37" s="180"/>
      <c r="U37" s="403" t="str">
        <f t="shared" si="4"/>
        <v/>
      </c>
      <c r="V37" s="403"/>
      <c r="W37" s="404"/>
      <c r="X37" s="404"/>
      <c r="Y37" s="404"/>
      <c r="Z37" s="404"/>
      <c r="AA37" s="404"/>
      <c r="AB37" s="404"/>
      <c r="AC37" s="404"/>
      <c r="AD37" s="404"/>
      <c r="AE37" s="404"/>
      <c r="AF37" s="404"/>
      <c r="AG37" s="404"/>
      <c r="AH37" s="404"/>
      <c r="AI37" s="404"/>
      <c r="AJ37" s="404"/>
      <c r="AK37" s="404"/>
      <c r="AL37" s="180"/>
      <c r="AM37" s="403" t="str">
        <f t="shared" si="0"/>
        <v/>
      </c>
      <c r="AN37" s="403"/>
      <c r="AO37" s="404"/>
      <c r="AP37" s="404"/>
      <c r="AQ37" s="404"/>
      <c r="AR37" s="404"/>
      <c r="AS37" s="404"/>
      <c r="AT37" s="404"/>
      <c r="AU37" s="404"/>
      <c r="AV37" s="404"/>
      <c r="AW37" s="404"/>
      <c r="AX37" s="404"/>
      <c r="AY37" s="404"/>
      <c r="AZ37" s="404"/>
      <c r="BA37" s="404"/>
      <c r="BB37" s="404"/>
      <c r="BC37" s="404"/>
      <c r="BD37" s="180"/>
      <c r="BE37" s="403" t="str">
        <f t="shared" si="1"/>
        <v/>
      </c>
      <c r="BF37" s="403"/>
      <c r="BG37" s="404"/>
      <c r="BH37" s="404"/>
      <c r="BI37" s="404"/>
      <c r="BJ37" s="404"/>
      <c r="BK37" s="404"/>
      <c r="BL37" s="404"/>
      <c r="BM37" s="404"/>
      <c r="BN37" s="404"/>
      <c r="BO37" s="404"/>
      <c r="BP37" s="404"/>
      <c r="BQ37" s="404"/>
      <c r="BR37" s="404"/>
      <c r="BS37" s="404"/>
      <c r="BT37" s="404"/>
      <c r="BU37" s="404"/>
      <c r="BV37" s="180"/>
      <c r="BW37" s="403">
        <f t="shared" si="2"/>
        <v>13</v>
      </c>
      <c r="BX37" s="403"/>
      <c r="BY37" s="404" t="str">
        <f>IF('[1]各会計、関係団体の財政状況及び健全化判断比率'!B71="","",'[1]各会計、関係団体の財政状況及び健全化判断比率'!B71)</f>
        <v>福島県後期高齢者医療広域連合　一般会計</v>
      </c>
      <c r="BZ37" s="404"/>
      <c r="CA37" s="404"/>
      <c r="CB37" s="404"/>
      <c r="CC37" s="404"/>
      <c r="CD37" s="404"/>
      <c r="CE37" s="404"/>
      <c r="CF37" s="404"/>
      <c r="CG37" s="404"/>
      <c r="CH37" s="404"/>
      <c r="CI37" s="404"/>
      <c r="CJ37" s="404"/>
      <c r="CK37" s="404"/>
      <c r="CL37" s="404"/>
      <c r="CM37" s="404"/>
      <c r="CN37" s="180"/>
      <c r="CO37" s="403">
        <f t="shared" si="3"/>
        <v>23</v>
      </c>
      <c r="CP37" s="403"/>
      <c r="CQ37" s="404" t="str">
        <f>IF('[1]各会計、関係団体の財政状況及び健全化判断比率'!BS10="","",'[1]各会計、関係団体の財政状況及び健全化判断比率'!BS10)</f>
        <v>白河地方土地開発公社</v>
      </c>
      <c r="CR37" s="404"/>
      <c r="CS37" s="404"/>
      <c r="CT37" s="404"/>
      <c r="CU37" s="404"/>
      <c r="CV37" s="404"/>
      <c r="CW37" s="404"/>
      <c r="CX37" s="404"/>
      <c r="CY37" s="404"/>
      <c r="CZ37" s="404"/>
      <c r="DA37" s="404"/>
      <c r="DB37" s="404"/>
      <c r="DC37" s="404"/>
      <c r="DD37" s="404"/>
      <c r="DE37" s="404"/>
      <c r="DG37" s="401" t="str">
        <f>IF('[1]各会計、関係団体の財政状況及び健全化判断比率'!BR10="","",'[1]各会計、関係団体の財政状況及び健全化判断比率'!BR10)</f>
        <v/>
      </c>
      <c r="DH37" s="401"/>
      <c r="DI37" s="395"/>
    </row>
    <row r="38" spans="1:113" ht="32.25" customHeight="1" x14ac:dyDescent="0.2">
      <c r="A38" s="180"/>
      <c r="B38" s="198"/>
      <c r="C38" s="403" t="str">
        <f t="shared" ref="C38:C43" si="5">IF(E38="","",C37+1)</f>
        <v/>
      </c>
      <c r="D38" s="403"/>
      <c r="E38" s="404" t="str">
        <f>IF('[1]各会計、関係団体の財政状況及び健全化判断比率'!B11="","",'[1]各会計、関係団体の財政状況及び健全化判断比率'!B11)</f>
        <v/>
      </c>
      <c r="F38" s="404"/>
      <c r="G38" s="404"/>
      <c r="H38" s="404"/>
      <c r="I38" s="404"/>
      <c r="J38" s="404"/>
      <c r="K38" s="404"/>
      <c r="L38" s="404"/>
      <c r="M38" s="404"/>
      <c r="N38" s="404"/>
      <c r="O38" s="404"/>
      <c r="P38" s="404"/>
      <c r="Q38" s="404"/>
      <c r="R38" s="404"/>
      <c r="S38" s="404"/>
      <c r="T38" s="180"/>
      <c r="U38" s="403" t="str">
        <f t="shared" si="4"/>
        <v/>
      </c>
      <c r="V38" s="403"/>
      <c r="W38" s="404"/>
      <c r="X38" s="404"/>
      <c r="Y38" s="404"/>
      <c r="Z38" s="404"/>
      <c r="AA38" s="404"/>
      <c r="AB38" s="404"/>
      <c r="AC38" s="404"/>
      <c r="AD38" s="404"/>
      <c r="AE38" s="404"/>
      <c r="AF38" s="404"/>
      <c r="AG38" s="404"/>
      <c r="AH38" s="404"/>
      <c r="AI38" s="404"/>
      <c r="AJ38" s="404"/>
      <c r="AK38" s="404"/>
      <c r="AL38" s="180"/>
      <c r="AM38" s="403" t="str">
        <f t="shared" si="0"/>
        <v/>
      </c>
      <c r="AN38" s="403"/>
      <c r="AO38" s="404"/>
      <c r="AP38" s="404"/>
      <c r="AQ38" s="404"/>
      <c r="AR38" s="404"/>
      <c r="AS38" s="404"/>
      <c r="AT38" s="404"/>
      <c r="AU38" s="404"/>
      <c r="AV38" s="404"/>
      <c r="AW38" s="404"/>
      <c r="AX38" s="404"/>
      <c r="AY38" s="404"/>
      <c r="AZ38" s="404"/>
      <c r="BA38" s="404"/>
      <c r="BB38" s="404"/>
      <c r="BC38" s="404"/>
      <c r="BD38" s="180"/>
      <c r="BE38" s="403" t="str">
        <f t="shared" si="1"/>
        <v/>
      </c>
      <c r="BF38" s="403"/>
      <c r="BG38" s="404"/>
      <c r="BH38" s="404"/>
      <c r="BI38" s="404"/>
      <c r="BJ38" s="404"/>
      <c r="BK38" s="404"/>
      <c r="BL38" s="404"/>
      <c r="BM38" s="404"/>
      <c r="BN38" s="404"/>
      <c r="BO38" s="404"/>
      <c r="BP38" s="404"/>
      <c r="BQ38" s="404"/>
      <c r="BR38" s="404"/>
      <c r="BS38" s="404"/>
      <c r="BT38" s="404"/>
      <c r="BU38" s="404"/>
      <c r="BV38" s="180"/>
      <c r="BW38" s="403">
        <f t="shared" si="2"/>
        <v>14</v>
      </c>
      <c r="BX38" s="403"/>
      <c r="BY38" s="404" t="str">
        <f>IF('[1]各会計、関係団体の財政状況及び健全化判断比率'!B72="","",'[1]各会計、関係団体の財政状況及び健全化判断比率'!B72)</f>
        <v>福島県後期高齢者医療広域連合　後期高齢者特別会計</v>
      </c>
      <c r="BZ38" s="404"/>
      <c r="CA38" s="404"/>
      <c r="CB38" s="404"/>
      <c r="CC38" s="404"/>
      <c r="CD38" s="404"/>
      <c r="CE38" s="404"/>
      <c r="CF38" s="404"/>
      <c r="CG38" s="404"/>
      <c r="CH38" s="404"/>
      <c r="CI38" s="404"/>
      <c r="CJ38" s="404"/>
      <c r="CK38" s="404"/>
      <c r="CL38" s="404"/>
      <c r="CM38" s="404"/>
      <c r="CN38" s="180"/>
      <c r="CO38" s="403" t="str">
        <f t="shared" si="3"/>
        <v/>
      </c>
      <c r="CP38" s="403"/>
      <c r="CQ38" s="404" t="str">
        <f>IF('[1]各会計、関係団体の財政状況及び健全化判断比率'!BS11="","",'[1]各会計、関係団体の財政状況及び健全化判断比率'!BS11)</f>
        <v/>
      </c>
      <c r="CR38" s="404"/>
      <c r="CS38" s="404"/>
      <c r="CT38" s="404"/>
      <c r="CU38" s="404"/>
      <c r="CV38" s="404"/>
      <c r="CW38" s="404"/>
      <c r="CX38" s="404"/>
      <c r="CY38" s="404"/>
      <c r="CZ38" s="404"/>
      <c r="DA38" s="404"/>
      <c r="DB38" s="404"/>
      <c r="DC38" s="404"/>
      <c r="DD38" s="404"/>
      <c r="DE38" s="404"/>
      <c r="DG38" s="401" t="str">
        <f>IF('[1]各会計、関係団体の財政状況及び健全化判断比率'!BR11="","",'[1]各会計、関係団体の財政状況及び健全化判断比率'!BR11)</f>
        <v/>
      </c>
      <c r="DH38" s="401"/>
      <c r="DI38" s="395"/>
    </row>
    <row r="39" spans="1:113" ht="32.25" customHeight="1" x14ac:dyDescent="0.2">
      <c r="A39" s="180"/>
      <c r="B39" s="198"/>
      <c r="C39" s="403" t="str">
        <f t="shared" si="5"/>
        <v/>
      </c>
      <c r="D39" s="403"/>
      <c r="E39" s="404" t="str">
        <f>IF('[1]各会計、関係団体の財政状況及び健全化判断比率'!B12="","",'[1]各会計、関係団体の財政状況及び健全化判断比率'!B12)</f>
        <v/>
      </c>
      <c r="F39" s="404"/>
      <c r="G39" s="404"/>
      <c r="H39" s="404"/>
      <c r="I39" s="404"/>
      <c r="J39" s="404"/>
      <c r="K39" s="404"/>
      <c r="L39" s="404"/>
      <c r="M39" s="404"/>
      <c r="N39" s="404"/>
      <c r="O39" s="404"/>
      <c r="P39" s="404"/>
      <c r="Q39" s="404"/>
      <c r="R39" s="404"/>
      <c r="S39" s="404"/>
      <c r="T39" s="180"/>
      <c r="U39" s="403" t="str">
        <f t="shared" si="4"/>
        <v/>
      </c>
      <c r="V39" s="403"/>
      <c r="W39" s="404"/>
      <c r="X39" s="404"/>
      <c r="Y39" s="404"/>
      <c r="Z39" s="404"/>
      <c r="AA39" s="404"/>
      <c r="AB39" s="404"/>
      <c r="AC39" s="404"/>
      <c r="AD39" s="404"/>
      <c r="AE39" s="404"/>
      <c r="AF39" s="404"/>
      <c r="AG39" s="404"/>
      <c r="AH39" s="404"/>
      <c r="AI39" s="404"/>
      <c r="AJ39" s="404"/>
      <c r="AK39" s="404"/>
      <c r="AL39" s="180"/>
      <c r="AM39" s="403" t="str">
        <f t="shared" si="0"/>
        <v/>
      </c>
      <c r="AN39" s="403"/>
      <c r="AO39" s="404"/>
      <c r="AP39" s="404"/>
      <c r="AQ39" s="404"/>
      <c r="AR39" s="404"/>
      <c r="AS39" s="404"/>
      <c r="AT39" s="404"/>
      <c r="AU39" s="404"/>
      <c r="AV39" s="404"/>
      <c r="AW39" s="404"/>
      <c r="AX39" s="404"/>
      <c r="AY39" s="404"/>
      <c r="AZ39" s="404"/>
      <c r="BA39" s="404"/>
      <c r="BB39" s="404"/>
      <c r="BC39" s="404"/>
      <c r="BD39" s="180"/>
      <c r="BE39" s="403" t="str">
        <f t="shared" si="1"/>
        <v/>
      </c>
      <c r="BF39" s="403"/>
      <c r="BG39" s="404"/>
      <c r="BH39" s="404"/>
      <c r="BI39" s="404"/>
      <c r="BJ39" s="404"/>
      <c r="BK39" s="404"/>
      <c r="BL39" s="404"/>
      <c r="BM39" s="404"/>
      <c r="BN39" s="404"/>
      <c r="BO39" s="404"/>
      <c r="BP39" s="404"/>
      <c r="BQ39" s="404"/>
      <c r="BR39" s="404"/>
      <c r="BS39" s="404"/>
      <c r="BT39" s="404"/>
      <c r="BU39" s="404"/>
      <c r="BV39" s="180"/>
      <c r="BW39" s="403">
        <f t="shared" si="2"/>
        <v>15</v>
      </c>
      <c r="BX39" s="403"/>
      <c r="BY39" s="404" t="str">
        <f>IF('[1]各会計、関係団体の財政状況及び健全化判断比率'!B73="","",'[1]各会計、関係団体の財政状況及び健全化判断比率'!B73)</f>
        <v>福島県市町村総合事務組合　一般会計</v>
      </c>
      <c r="BZ39" s="404"/>
      <c r="CA39" s="404"/>
      <c r="CB39" s="404"/>
      <c r="CC39" s="404"/>
      <c r="CD39" s="404"/>
      <c r="CE39" s="404"/>
      <c r="CF39" s="404"/>
      <c r="CG39" s="404"/>
      <c r="CH39" s="404"/>
      <c r="CI39" s="404"/>
      <c r="CJ39" s="404"/>
      <c r="CK39" s="404"/>
      <c r="CL39" s="404"/>
      <c r="CM39" s="404"/>
      <c r="CN39" s="180"/>
      <c r="CO39" s="403" t="str">
        <f t="shared" si="3"/>
        <v/>
      </c>
      <c r="CP39" s="403"/>
      <c r="CQ39" s="404" t="str">
        <f>IF('[1]各会計、関係団体の財政状況及び健全化判断比率'!BS12="","",'[1]各会計、関係団体の財政状況及び健全化判断比率'!BS12)</f>
        <v/>
      </c>
      <c r="CR39" s="404"/>
      <c r="CS39" s="404"/>
      <c r="CT39" s="404"/>
      <c r="CU39" s="404"/>
      <c r="CV39" s="404"/>
      <c r="CW39" s="404"/>
      <c r="CX39" s="404"/>
      <c r="CY39" s="404"/>
      <c r="CZ39" s="404"/>
      <c r="DA39" s="404"/>
      <c r="DB39" s="404"/>
      <c r="DC39" s="404"/>
      <c r="DD39" s="404"/>
      <c r="DE39" s="404"/>
      <c r="DG39" s="401" t="str">
        <f>IF('[1]各会計、関係団体の財政状況及び健全化判断比率'!BR12="","",'[1]各会計、関係団体の財政状況及び健全化判断比率'!BR12)</f>
        <v/>
      </c>
      <c r="DH39" s="401"/>
      <c r="DI39" s="395"/>
    </row>
    <row r="40" spans="1:113" ht="32.25" customHeight="1" x14ac:dyDescent="0.2">
      <c r="A40" s="180"/>
      <c r="B40" s="198"/>
      <c r="C40" s="403" t="str">
        <f t="shared" si="5"/>
        <v/>
      </c>
      <c r="D40" s="403"/>
      <c r="E40" s="404" t="str">
        <f>IF('[1]各会計、関係団体の財政状況及び健全化判断比率'!B13="","",'[1]各会計、関係団体の財政状況及び健全化判断比率'!B13)</f>
        <v/>
      </c>
      <c r="F40" s="404"/>
      <c r="G40" s="404"/>
      <c r="H40" s="404"/>
      <c r="I40" s="404"/>
      <c r="J40" s="404"/>
      <c r="K40" s="404"/>
      <c r="L40" s="404"/>
      <c r="M40" s="404"/>
      <c r="N40" s="404"/>
      <c r="O40" s="404"/>
      <c r="P40" s="404"/>
      <c r="Q40" s="404"/>
      <c r="R40" s="404"/>
      <c r="S40" s="404"/>
      <c r="T40" s="180"/>
      <c r="U40" s="403" t="str">
        <f t="shared" si="4"/>
        <v/>
      </c>
      <c r="V40" s="403"/>
      <c r="W40" s="404"/>
      <c r="X40" s="404"/>
      <c r="Y40" s="404"/>
      <c r="Z40" s="404"/>
      <c r="AA40" s="404"/>
      <c r="AB40" s="404"/>
      <c r="AC40" s="404"/>
      <c r="AD40" s="404"/>
      <c r="AE40" s="404"/>
      <c r="AF40" s="404"/>
      <c r="AG40" s="404"/>
      <c r="AH40" s="404"/>
      <c r="AI40" s="404"/>
      <c r="AJ40" s="404"/>
      <c r="AK40" s="404"/>
      <c r="AL40" s="180"/>
      <c r="AM40" s="403" t="str">
        <f t="shared" si="0"/>
        <v/>
      </c>
      <c r="AN40" s="403"/>
      <c r="AO40" s="404"/>
      <c r="AP40" s="404"/>
      <c r="AQ40" s="404"/>
      <c r="AR40" s="404"/>
      <c r="AS40" s="404"/>
      <c r="AT40" s="404"/>
      <c r="AU40" s="404"/>
      <c r="AV40" s="404"/>
      <c r="AW40" s="404"/>
      <c r="AX40" s="404"/>
      <c r="AY40" s="404"/>
      <c r="AZ40" s="404"/>
      <c r="BA40" s="404"/>
      <c r="BB40" s="404"/>
      <c r="BC40" s="404"/>
      <c r="BD40" s="180"/>
      <c r="BE40" s="403" t="str">
        <f t="shared" si="1"/>
        <v/>
      </c>
      <c r="BF40" s="403"/>
      <c r="BG40" s="404"/>
      <c r="BH40" s="404"/>
      <c r="BI40" s="404"/>
      <c r="BJ40" s="404"/>
      <c r="BK40" s="404"/>
      <c r="BL40" s="404"/>
      <c r="BM40" s="404"/>
      <c r="BN40" s="404"/>
      <c r="BO40" s="404"/>
      <c r="BP40" s="404"/>
      <c r="BQ40" s="404"/>
      <c r="BR40" s="404"/>
      <c r="BS40" s="404"/>
      <c r="BT40" s="404"/>
      <c r="BU40" s="404"/>
      <c r="BV40" s="180"/>
      <c r="BW40" s="403">
        <f t="shared" si="2"/>
        <v>16</v>
      </c>
      <c r="BX40" s="403"/>
      <c r="BY40" s="404" t="str">
        <f>IF('[1]各会計、関係団体の財政状況及び健全化判断比率'!B74="","",'[1]各会計、関係団体の財政状況及び健全化判断比率'!B74)</f>
        <v>福島県市町村総合事務組合　消防補償等特別会計</v>
      </c>
      <c r="BZ40" s="404"/>
      <c r="CA40" s="404"/>
      <c r="CB40" s="404"/>
      <c r="CC40" s="404"/>
      <c r="CD40" s="404"/>
      <c r="CE40" s="404"/>
      <c r="CF40" s="404"/>
      <c r="CG40" s="404"/>
      <c r="CH40" s="404"/>
      <c r="CI40" s="404"/>
      <c r="CJ40" s="404"/>
      <c r="CK40" s="404"/>
      <c r="CL40" s="404"/>
      <c r="CM40" s="404"/>
      <c r="CN40" s="180"/>
      <c r="CO40" s="403" t="str">
        <f t="shared" si="3"/>
        <v/>
      </c>
      <c r="CP40" s="403"/>
      <c r="CQ40" s="404" t="str">
        <f>IF('[1]各会計、関係団体の財政状況及び健全化判断比率'!BS13="","",'[1]各会計、関係団体の財政状況及び健全化判断比率'!BS13)</f>
        <v/>
      </c>
      <c r="CR40" s="404"/>
      <c r="CS40" s="404"/>
      <c r="CT40" s="404"/>
      <c r="CU40" s="404"/>
      <c r="CV40" s="404"/>
      <c r="CW40" s="404"/>
      <c r="CX40" s="404"/>
      <c r="CY40" s="404"/>
      <c r="CZ40" s="404"/>
      <c r="DA40" s="404"/>
      <c r="DB40" s="404"/>
      <c r="DC40" s="404"/>
      <c r="DD40" s="404"/>
      <c r="DE40" s="404"/>
      <c r="DG40" s="401" t="str">
        <f>IF('[1]各会計、関係団体の財政状況及び健全化判断比率'!BR13="","",'[1]各会計、関係団体の財政状況及び健全化判断比率'!BR13)</f>
        <v/>
      </c>
      <c r="DH40" s="401"/>
      <c r="DI40" s="395"/>
    </row>
    <row r="41" spans="1:113" ht="32.25" customHeight="1" x14ac:dyDescent="0.2">
      <c r="A41" s="180"/>
      <c r="B41" s="198"/>
      <c r="C41" s="403" t="str">
        <f t="shared" si="5"/>
        <v/>
      </c>
      <c r="D41" s="403"/>
      <c r="E41" s="404" t="str">
        <f>IF('[1]各会計、関係団体の財政状況及び健全化判断比率'!B14="","",'[1]各会計、関係団体の財政状況及び健全化判断比率'!B14)</f>
        <v/>
      </c>
      <c r="F41" s="404"/>
      <c r="G41" s="404"/>
      <c r="H41" s="404"/>
      <c r="I41" s="404"/>
      <c r="J41" s="404"/>
      <c r="K41" s="404"/>
      <c r="L41" s="404"/>
      <c r="M41" s="404"/>
      <c r="N41" s="404"/>
      <c r="O41" s="404"/>
      <c r="P41" s="404"/>
      <c r="Q41" s="404"/>
      <c r="R41" s="404"/>
      <c r="S41" s="404"/>
      <c r="T41" s="180"/>
      <c r="U41" s="403" t="str">
        <f t="shared" si="4"/>
        <v/>
      </c>
      <c r="V41" s="403"/>
      <c r="W41" s="404"/>
      <c r="X41" s="404"/>
      <c r="Y41" s="404"/>
      <c r="Z41" s="404"/>
      <c r="AA41" s="404"/>
      <c r="AB41" s="404"/>
      <c r="AC41" s="404"/>
      <c r="AD41" s="404"/>
      <c r="AE41" s="404"/>
      <c r="AF41" s="404"/>
      <c r="AG41" s="404"/>
      <c r="AH41" s="404"/>
      <c r="AI41" s="404"/>
      <c r="AJ41" s="404"/>
      <c r="AK41" s="404"/>
      <c r="AL41" s="180"/>
      <c r="AM41" s="403" t="str">
        <f t="shared" si="0"/>
        <v/>
      </c>
      <c r="AN41" s="403"/>
      <c r="AO41" s="404"/>
      <c r="AP41" s="404"/>
      <c r="AQ41" s="404"/>
      <c r="AR41" s="404"/>
      <c r="AS41" s="404"/>
      <c r="AT41" s="404"/>
      <c r="AU41" s="404"/>
      <c r="AV41" s="404"/>
      <c r="AW41" s="404"/>
      <c r="AX41" s="404"/>
      <c r="AY41" s="404"/>
      <c r="AZ41" s="404"/>
      <c r="BA41" s="404"/>
      <c r="BB41" s="404"/>
      <c r="BC41" s="404"/>
      <c r="BD41" s="180"/>
      <c r="BE41" s="403" t="str">
        <f t="shared" si="1"/>
        <v/>
      </c>
      <c r="BF41" s="403"/>
      <c r="BG41" s="404"/>
      <c r="BH41" s="404"/>
      <c r="BI41" s="404"/>
      <c r="BJ41" s="404"/>
      <c r="BK41" s="404"/>
      <c r="BL41" s="404"/>
      <c r="BM41" s="404"/>
      <c r="BN41" s="404"/>
      <c r="BO41" s="404"/>
      <c r="BP41" s="404"/>
      <c r="BQ41" s="404"/>
      <c r="BR41" s="404"/>
      <c r="BS41" s="404"/>
      <c r="BT41" s="404"/>
      <c r="BU41" s="404"/>
      <c r="BV41" s="180"/>
      <c r="BW41" s="403">
        <f t="shared" si="2"/>
        <v>17</v>
      </c>
      <c r="BX41" s="403"/>
      <c r="BY41" s="404" t="str">
        <f>IF('[1]各会計、関係団体の財政状況及び健全化判断比率'!B75="","",'[1]各会計、関係団体の財政状況及び健全化判断比率'!B75)</f>
        <v>福島県市町村総合事務組合　消防賞じゅつ金特別会計</v>
      </c>
      <c r="BZ41" s="404"/>
      <c r="CA41" s="404"/>
      <c r="CB41" s="404"/>
      <c r="CC41" s="404"/>
      <c r="CD41" s="404"/>
      <c r="CE41" s="404"/>
      <c r="CF41" s="404"/>
      <c r="CG41" s="404"/>
      <c r="CH41" s="404"/>
      <c r="CI41" s="404"/>
      <c r="CJ41" s="404"/>
      <c r="CK41" s="404"/>
      <c r="CL41" s="404"/>
      <c r="CM41" s="404"/>
      <c r="CN41" s="180"/>
      <c r="CO41" s="403" t="str">
        <f t="shared" si="3"/>
        <v/>
      </c>
      <c r="CP41" s="403"/>
      <c r="CQ41" s="404" t="str">
        <f>IF('[1]各会計、関係団体の財政状況及び健全化判断比率'!BS14="","",'[1]各会計、関係団体の財政状況及び健全化判断比率'!BS14)</f>
        <v/>
      </c>
      <c r="CR41" s="404"/>
      <c r="CS41" s="404"/>
      <c r="CT41" s="404"/>
      <c r="CU41" s="404"/>
      <c r="CV41" s="404"/>
      <c r="CW41" s="404"/>
      <c r="CX41" s="404"/>
      <c r="CY41" s="404"/>
      <c r="CZ41" s="404"/>
      <c r="DA41" s="404"/>
      <c r="DB41" s="404"/>
      <c r="DC41" s="404"/>
      <c r="DD41" s="404"/>
      <c r="DE41" s="404"/>
      <c r="DG41" s="401" t="str">
        <f>IF('[1]各会計、関係団体の財政状況及び健全化判断比率'!BR14="","",'[1]各会計、関係団体の財政状況及び健全化判断比率'!BR14)</f>
        <v/>
      </c>
      <c r="DH41" s="401"/>
      <c r="DI41" s="395"/>
    </row>
    <row r="42" spans="1:113" ht="32.25" customHeight="1" x14ac:dyDescent="0.2">
      <c r="B42" s="198"/>
      <c r="C42" s="403" t="str">
        <f t="shared" si="5"/>
        <v/>
      </c>
      <c r="D42" s="403"/>
      <c r="E42" s="404" t="str">
        <f>IF('[1]各会計、関係団体の財政状況及び健全化判断比率'!B15="","",'[1]各会計、関係団体の財政状況及び健全化判断比率'!B15)</f>
        <v/>
      </c>
      <c r="F42" s="404"/>
      <c r="G42" s="404"/>
      <c r="H42" s="404"/>
      <c r="I42" s="404"/>
      <c r="J42" s="404"/>
      <c r="K42" s="404"/>
      <c r="L42" s="404"/>
      <c r="M42" s="404"/>
      <c r="N42" s="404"/>
      <c r="O42" s="404"/>
      <c r="P42" s="404"/>
      <c r="Q42" s="404"/>
      <c r="R42" s="404"/>
      <c r="S42" s="404"/>
      <c r="T42" s="180"/>
      <c r="U42" s="403" t="str">
        <f t="shared" si="4"/>
        <v/>
      </c>
      <c r="V42" s="403"/>
      <c r="W42" s="404"/>
      <c r="X42" s="404"/>
      <c r="Y42" s="404"/>
      <c r="Z42" s="404"/>
      <c r="AA42" s="404"/>
      <c r="AB42" s="404"/>
      <c r="AC42" s="404"/>
      <c r="AD42" s="404"/>
      <c r="AE42" s="404"/>
      <c r="AF42" s="404"/>
      <c r="AG42" s="404"/>
      <c r="AH42" s="404"/>
      <c r="AI42" s="404"/>
      <c r="AJ42" s="404"/>
      <c r="AK42" s="404"/>
      <c r="AL42" s="180"/>
      <c r="AM42" s="403" t="str">
        <f t="shared" si="0"/>
        <v/>
      </c>
      <c r="AN42" s="403"/>
      <c r="AO42" s="404"/>
      <c r="AP42" s="404"/>
      <c r="AQ42" s="404"/>
      <c r="AR42" s="404"/>
      <c r="AS42" s="404"/>
      <c r="AT42" s="404"/>
      <c r="AU42" s="404"/>
      <c r="AV42" s="404"/>
      <c r="AW42" s="404"/>
      <c r="AX42" s="404"/>
      <c r="AY42" s="404"/>
      <c r="AZ42" s="404"/>
      <c r="BA42" s="404"/>
      <c r="BB42" s="404"/>
      <c r="BC42" s="404"/>
      <c r="BD42" s="180"/>
      <c r="BE42" s="403" t="str">
        <f t="shared" si="1"/>
        <v/>
      </c>
      <c r="BF42" s="403"/>
      <c r="BG42" s="404"/>
      <c r="BH42" s="404"/>
      <c r="BI42" s="404"/>
      <c r="BJ42" s="404"/>
      <c r="BK42" s="404"/>
      <c r="BL42" s="404"/>
      <c r="BM42" s="404"/>
      <c r="BN42" s="404"/>
      <c r="BO42" s="404"/>
      <c r="BP42" s="404"/>
      <c r="BQ42" s="404"/>
      <c r="BR42" s="404"/>
      <c r="BS42" s="404"/>
      <c r="BT42" s="404"/>
      <c r="BU42" s="404"/>
      <c r="BV42" s="180"/>
      <c r="BW42" s="403">
        <f t="shared" si="2"/>
        <v>18</v>
      </c>
      <c r="BX42" s="403"/>
      <c r="BY42" s="404" t="str">
        <f>IF('[1]各会計、関係団体の財政状況及び健全化判断比率'!B76="","",'[1]各会計、関係団体の財政状況及び健全化判断比率'!B76)</f>
        <v>福島県市町村総合事務組合　非常勤職員公務災害補償特別会計</v>
      </c>
      <c r="BZ42" s="404"/>
      <c r="CA42" s="404"/>
      <c r="CB42" s="404"/>
      <c r="CC42" s="404"/>
      <c r="CD42" s="404"/>
      <c r="CE42" s="404"/>
      <c r="CF42" s="404"/>
      <c r="CG42" s="404"/>
      <c r="CH42" s="404"/>
      <c r="CI42" s="404"/>
      <c r="CJ42" s="404"/>
      <c r="CK42" s="404"/>
      <c r="CL42" s="404"/>
      <c r="CM42" s="404"/>
      <c r="CN42" s="180"/>
      <c r="CO42" s="403" t="str">
        <f t="shared" si="3"/>
        <v/>
      </c>
      <c r="CP42" s="403"/>
      <c r="CQ42" s="404" t="str">
        <f>IF('[1]各会計、関係団体の財政状況及び健全化判断比率'!BS15="","",'[1]各会計、関係団体の財政状況及び健全化判断比率'!BS15)</f>
        <v/>
      </c>
      <c r="CR42" s="404"/>
      <c r="CS42" s="404"/>
      <c r="CT42" s="404"/>
      <c r="CU42" s="404"/>
      <c r="CV42" s="404"/>
      <c r="CW42" s="404"/>
      <c r="CX42" s="404"/>
      <c r="CY42" s="404"/>
      <c r="CZ42" s="404"/>
      <c r="DA42" s="404"/>
      <c r="DB42" s="404"/>
      <c r="DC42" s="404"/>
      <c r="DD42" s="404"/>
      <c r="DE42" s="404"/>
      <c r="DG42" s="401" t="str">
        <f>IF('[1]各会計、関係団体の財政状況及び健全化判断比率'!BR15="","",'[1]各会計、関係団体の財政状況及び健全化判断比率'!BR15)</f>
        <v/>
      </c>
      <c r="DH42" s="401"/>
      <c r="DI42" s="395"/>
    </row>
    <row r="43" spans="1:113" ht="32.25" customHeight="1" x14ac:dyDescent="0.2">
      <c r="B43" s="198"/>
      <c r="C43" s="403" t="str">
        <f t="shared" si="5"/>
        <v/>
      </c>
      <c r="D43" s="403"/>
      <c r="E43" s="404" t="str">
        <f>IF('[1]各会計、関係団体の財政状況及び健全化判断比率'!B16="","",'[1]各会計、関係団体の財政状況及び健全化判断比率'!B16)</f>
        <v/>
      </c>
      <c r="F43" s="404"/>
      <c r="G43" s="404"/>
      <c r="H43" s="404"/>
      <c r="I43" s="404"/>
      <c r="J43" s="404"/>
      <c r="K43" s="404"/>
      <c r="L43" s="404"/>
      <c r="M43" s="404"/>
      <c r="N43" s="404"/>
      <c r="O43" s="404"/>
      <c r="P43" s="404"/>
      <c r="Q43" s="404"/>
      <c r="R43" s="404"/>
      <c r="S43" s="404"/>
      <c r="T43" s="180"/>
      <c r="U43" s="403" t="str">
        <f t="shared" si="4"/>
        <v/>
      </c>
      <c r="V43" s="403"/>
      <c r="W43" s="404"/>
      <c r="X43" s="404"/>
      <c r="Y43" s="404"/>
      <c r="Z43" s="404"/>
      <c r="AA43" s="404"/>
      <c r="AB43" s="404"/>
      <c r="AC43" s="404"/>
      <c r="AD43" s="404"/>
      <c r="AE43" s="404"/>
      <c r="AF43" s="404"/>
      <c r="AG43" s="404"/>
      <c r="AH43" s="404"/>
      <c r="AI43" s="404"/>
      <c r="AJ43" s="404"/>
      <c r="AK43" s="404"/>
      <c r="AL43" s="180"/>
      <c r="AM43" s="403" t="str">
        <f t="shared" si="0"/>
        <v/>
      </c>
      <c r="AN43" s="403"/>
      <c r="AO43" s="404"/>
      <c r="AP43" s="404"/>
      <c r="AQ43" s="404"/>
      <c r="AR43" s="404"/>
      <c r="AS43" s="404"/>
      <c r="AT43" s="404"/>
      <c r="AU43" s="404"/>
      <c r="AV43" s="404"/>
      <c r="AW43" s="404"/>
      <c r="AX43" s="404"/>
      <c r="AY43" s="404"/>
      <c r="AZ43" s="404"/>
      <c r="BA43" s="404"/>
      <c r="BB43" s="404"/>
      <c r="BC43" s="404"/>
      <c r="BD43" s="180"/>
      <c r="BE43" s="403" t="str">
        <f t="shared" si="1"/>
        <v/>
      </c>
      <c r="BF43" s="403"/>
      <c r="BG43" s="404"/>
      <c r="BH43" s="404"/>
      <c r="BI43" s="404"/>
      <c r="BJ43" s="404"/>
      <c r="BK43" s="404"/>
      <c r="BL43" s="404"/>
      <c r="BM43" s="404"/>
      <c r="BN43" s="404"/>
      <c r="BO43" s="404"/>
      <c r="BP43" s="404"/>
      <c r="BQ43" s="404"/>
      <c r="BR43" s="404"/>
      <c r="BS43" s="404"/>
      <c r="BT43" s="404"/>
      <c r="BU43" s="404"/>
      <c r="BV43" s="180"/>
      <c r="BW43" s="403">
        <f t="shared" si="2"/>
        <v>19</v>
      </c>
      <c r="BX43" s="403"/>
      <c r="BY43" s="404" t="str">
        <f>IF('[1]各会計、関係団体の財政状況及び健全化判断比率'!B77="","",'[1]各会計、関係団体の財政状況及び健全化判断比率'!B77)</f>
        <v>福島県市町村総合事務組合　自治会館管理特別会計</v>
      </c>
      <c r="BZ43" s="404"/>
      <c r="CA43" s="404"/>
      <c r="CB43" s="404"/>
      <c r="CC43" s="404"/>
      <c r="CD43" s="404"/>
      <c r="CE43" s="404"/>
      <c r="CF43" s="404"/>
      <c r="CG43" s="404"/>
      <c r="CH43" s="404"/>
      <c r="CI43" s="404"/>
      <c r="CJ43" s="404"/>
      <c r="CK43" s="404"/>
      <c r="CL43" s="404"/>
      <c r="CM43" s="404"/>
      <c r="CN43" s="180"/>
      <c r="CO43" s="403" t="str">
        <f t="shared" si="3"/>
        <v/>
      </c>
      <c r="CP43" s="403"/>
      <c r="CQ43" s="404" t="str">
        <f>IF('[1]各会計、関係団体の財政状況及び健全化判断比率'!BS16="","",'[1]各会計、関係団体の財政状況及び健全化判断比率'!BS16)</f>
        <v/>
      </c>
      <c r="CR43" s="404"/>
      <c r="CS43" s="404"/>
      <c r="CT43" s="404"/>
      <c r="CU43" s="404"/>
      <c r="CV43" s="404"/>
      <c r="CW43" s="404"/>
      <c r="CX43" s="404"/>
      <c r="CY43" s="404"/>
      <c r="CZ43" s="404"/>
      <c r="DA43" s="404"/>
      <c r="DB43" s="404"/>
      <c r="DC43" s="404"/>
      <c r="DD43" s="404"/>
      <c r="DE43" s="404"/>
      <c r="DG43" s="401" t="str">
        <f>IF('[1]各会計、関係団体の財政状況及び健全化判断比率'!BR16="","",'[1]各会計、関係団体の財政状況及び健全化判断比率'!BR16)</f>
        <v/>
      </c>
      <c r="DH43" s="401"/>
      <c r="DI43" s="395"/>
    </row>
    <row r="44" spans="1:113" ht="13.5" customHeight="1" thickBot="1" x14ac:dyDescent="0.25">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
    <row r="46" spans="1:113" x14ac:dyDescent="0.2">
      <c r="B46" s="399" t="s">
        <v>201</v>
      </c>
      <c r="E46" s="400" t="s">
        <v>202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207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ClYMU44E3G+wzYBk0MWzGpQxrvH+XCaSOtzKHWZaoHCN2g1HsjzXyaMXq0ThRX7nHGVZY1U0W1JUucstJL/ULQ==" saltValue="I00TiNy6gHe6eJySQHJX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186" t="s">
        <v>551</v>
      </c>
      <c r="D34" s="1186"/>
      <c r="E34" s="1187"/>
      <c r="F34" s="32">
        <v>8.6199999999999992</v>
      </c>
      <c r="G34" s="33">
        <v>8.02</v>
      </c>
      <c r="H34" s="33">
        <v>6.99</v>
      </c>
      <c r="I34" s="33">
        <v>5.98</v>
      </c>
      <c r="J34" s="34">
        <v>5.58</v>
      </c>
      <c r="K34" s="22"/>
      <c r="L34" s="22"/>
      <c r="M34" s="22"/>
      <c r="N34" s="22"/>
      <c r="O34" s="22"/>
      <c r="P34" s="22"/>
    </row>
    <row r="35" spans="1:16" ht="39" customHeight="1" x14ac:dyDescent="0.2">
      <c r="A35" s="22"/>
      <c r="B35" s="35"/>
      <c r="C35" s="1180" t="s">
        <v>552</v>
      </c>
      <c r="D35" s="1181"/>
      <c r="E35" s="1182"/>
      <c r="F35" s="36">
        <v>6.25</v>
      </c>
      <c r="G35" s="37">
        <v>7.41</v>
      </c>
      <c r="H35" s="37">
        <v>8.69</v>
      </c>
      <c r="I35" s="37">
        <v>9.2799999999999994</v>
      </c>
      <c r="J35" s="38">
        <v>4.0999999999999996</v>
      </c>
      <c r="K35" s="22"/>
      <c r="L35" s="22"/>
      <c r="M35" s="22"/>
      <c r="N35" s="22"/>
      <c r="O35" s="22"/>
      <c r="P35" s="22"/>
    </row>
    <row r="36" spans="1:16" ht="39" customHeight="1" x14ac:dyDescent="0.2">
      <c r="A36" s="22"/>
      <c r="B36" s="35"/>
      <c r="C36" s="1180" t="s">
        <v>553</v>
      </c>
      <c r="D36" s="1181"/>
      <c r="E36" s="1182"/>
      <c r="F36" s="36">
        <v>0.81</v>
      </c>
      <c r="G36" s="37">
        <v>1.0900000000000001</v>
      </c>
      <c r="H36" s="37">
        <v>1.19</v>
      </c>
      <c r="I36" s="37">
        <v>1.1499999999999999</v>
      </c>
      <c r="J36" s="38">
        <v>1.34</v>
      </c>
      <c r="K36" s="22"/>
      <c r="L36" s="22"/>
      <c r="M36" s="22"/>
      <c r="N36" s="22"/>
      <c r="O36" s="22"/>
      <c r="P36" s="22"/>
    </row>
    <row r="37" spans="1:16" ht="39" customHeight="1" x14ac:dyDescent="0.2">
      <c r="A37" s="22"/>
      <c r="B37" s="35"/>
      <c r="C37" s="1180" t="s">
        <v>554</v>
      </c>
      <c r="D37" s="1181"/>
      <c r="E37" s="1182"/>
      <c r="F37" s="36">
        <v>1.95</v>
      </c>
      <c r="G37" s="37">
        <v>1.06</v>
      </c>
      <c r="H37" s="37">
        <v>0.93</v>
      </c>
      <c r="I37" s="37">
        <v>0.9</v>
      </c>
      <c r="J37" s="38">
        <v>0.32</v>
      </c>
      <c r="K37" s="22"/>
      <c r="L37" s="22"/>
      <c r="M37" s="22"/>
      <c r="N37" s="22"/>
      <c r="O37" s="22"/>
      <c r="P37" s="22"/>
    </row>
    <row r="38" spans="1:16" ht="39" customHeight="1" x14ac:dyDescent="0.2">
      <c r="A38" s="22"/>
      <c r="B38" s="35"/>
      <c r="C38" s="1180" t="s">
        <v>555</v>
      </c>
      <c r="D38" s="1181"/>
      <c r="E38" s="1182"/>
      <c r="F38" s="36">
        <v>0</v>
      </c>
      <c r="G38" s="37">
        <v>0</v>
      </c>
      <c r="H38" s="37">
        <v>0.01</v>
      </c>
      <c r="I38" s="37">
        <v>0</v>
      </c>
      <c r="J38" s="38">
        <v>0.02</v>
      </c>
      <c r="K38" s="22"/>
      <c r="L38" s="22"/>
      <c r="M38" s="22"/>
      <c r="N38" s="22"/>
      <c r="O38" s="22"/>
      <c r="P38" s="22"/>
    </row>
    <row r="39" spans="1:16" ht="39" customHeight="1" x14ac:dyDescent="0.2">
      <c r="A39" s="22"/>
      <c r="B39" s="35"/>
      <c r="C39" s="1180" t="s">
        <v>556</v>
      </c>
      <c r="D39" s="1181"/>
      <c r="E39" s="1182"/>
      <c r="F39" s="36">
        <v>0</v>
      </c>
      <c r="G39" s="37">
        <v>0</v>
      </c>
      <c r="H39" s="37">
        <v>0.01</v>
      </c>
      <c r="I39" s="37">
        <v>0.01</v>
      </c>
      <c r="J39" s="38">
        <v>0.01</v>
      </c>
      <c r="K39" s="22"/>
      <c r="L39" s="22"/>
      <c r="M39" s="22"/>
      <c r="N39" s="22"/>
      <c r="O39" s="22"/>
      <c r="P39" s="22"/>
    </row>
    <row r="40" spans="1:16" ht="39" customHeight="1" x14ac:dyDescent="0.2">
      <c r="A40" s="22"/>
      <c r="B40" s="35"/>
      <c r="C40" s="1180" t="s">
        <v>557</v>
      </c>
      <c r="D40" s="1181"/>
      <c r="E40" s="1182"/>
      <c r="F40" s="36">
        <v>0.01</v>
      </c>
      <c r="G40" s="37">
        <v>0</v>
      </c>
      <c r="H40" s="37">
        <v>0.01</v>
      </c>
      <c r="I40" s="37">
        <v>0</v>
      </c>
      <c r="J40" s="38">
        <v>0</v>
      </c>
      <c r="K40" s="22"/>
      <c r="L40" s="22"/>
      <c r="M40" s="22"/>
      <c r="N40" s="22"/>
      <c r="O40" s="22"/>
      <c r="P40" s="22"/>
    </row>
    <row r="41" spans="1:16" ht="39" customHeight="1" x14ac:dyDescent="0.2">
      <c r="A41" s="22"/>
      <c r="B41" s="35"/>
      <c r="C41" s="1180" t="s">
        <v>558</v>
      </c>
      <c r="D41" s="1181"/>
      <c r="E41" s="1182"/>
      <c r="F41" s="36">
        <v>0</v>
      </c>
      <c r="G41" s="37">
        <v>0</v>
      </c>
      <c r="H41" s="37">
        <v>0.01</v>
      </c>
      <c r="I41" s="37">
        <v>0</v>
      </c>
      <c r="J41" s="38">
        <v>0</v>
      </c>
      <c r="K41" s="22"/>
      <c r="L41" s="22"/>
      <c r="M41" s="22"/>
      <c r="N41" s="22"/>
      <c r="O41" s="22"/>
      <c r="P41" s="22"/>
    </row>
    <row r="42" spans="1:16" ht="39" customHeight="1" x14ac:dyDescent="0.2">
      <c r="A42" s="22"/>
      <c r="B42" s="39"/>
      <c r="C42" s="1180" t="s">
        <v>559</v>
      </c>
      <c r="D42" s="1181"/>
      <c r="E42" s="1182"/>
      <c r="F42" s="36" t="s">
        <v>501</v>
      </c>
      <c r="G42" s="37" t="s">
        <v>501</v>
      </c>
      <c r="H42" s="37" t="s">
        <v>501</v>
      </c>
      <c r="I42" s="37" t="s">
        <v>501</v>
      </c>
      <c r="J42" s="38" t="s">
        <v>501</v>
      </c>
      <c r="K42" s="22"/>
      <c r="L42" s="22"/>
      <c r="M42" s="22"/>
      <c r="N42" s="22"/>
      <c r="O42" s="22"/>
      <c r="P42" s="22"/>
    </row>
    <row r="43" spans="1:16" ht="39" customHeight="1" thickBot="1" x14ac:dyDescent="0.25">
      <c r="A43" s="22"/>
      <c r="B43" s="40"/>
      <c r="C43" s="1183" t="s">
        <v>560</v>
      </c>
      <c r="D43" s="1184"/>
      <c r="E43" s="1185"/>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BlnU6+Jy5R4wC/rLfUm1NkcZrWPFgcux6h4rBIWaJY9NlSZ8dZFd8k+tMiONJtnzjV7BHPvCpE9faLu/snpvQ==" saltValue="SfoTdDhNJCy1AXOtZTDJ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188" t="s">
        <v>10</v>
      </c>
      <c r="C45" s="1189"/>
      <c r="D45" s="58"/>
      <c r="E45" s="1194" t="s">
        <v>11</v>
      </c>
      <c r="F45" s="1194"/>
      <c r="G45" s="1194"/>
      <c r="H45" s="1194"/>
      <c r="I45" s="1194"/>
      <c r="J45" s="1195"/>
      <c r="K45" s="59">
        <v>831</v>
      </c>
      <c r="L45" s="60">
        <v>848</v>
      </c>
      <c r="M45" s="60">
        <v>864</v>
      </c>
      <c r="N45" s="60">
        <v>918</v>
      </c>
      <c r="O45" s="61">
        <v>913</v>
      </c>
      <c r="P45" s="48"/>
      <c r="Q45" s="48"/>
      <c r="R45" s="48"/>
      <c r="S45" s="48"/>
      <c r="T45" s="48"/>
      <c r="U45" s="48"/>
    </row>
    <row r="46" spans="1:21" ht="30.75" customHeight="1" x14ac:dyDescent="0.2">
      <c r="A46" s="48"/>
      <c r="B46" s="1190"/>
      <c r="C46" s="1191"/>
      <c r="D46" s="62"/>
      <c r="E46" s="1196" t="s">
        <v>12</v>
      </c>
      <c r="F46" s="1196"/>
      <c r="G46" s="1196"/>
      <c r="H46" s="1196"/>
      <c r="I46" s="1196"/>
      <c r="J46" s="1197"/>
      <c r="K46" s="63" t="s">
        <v>501</v>
      </c>
      <c r="L46" s="64" t="s">
        <v>501</v>
      </c>
      <c r="M46" s="64" t="s">
        <v>501</v>
      </c>
      <c r="N46" s="64" t="s">
        <v>501</v>
      </c>
      <c r="O46" s="65" t="s">
        <v>501</v>
      </c>
      <c r="P46" s="48"/>
      <c r="Q46" s="48"/>
      <c r="R46" s="48"/>
      <c r="S46" s="48"/>
      <c r="T46" s="48"/>
      <c r="U46" s="48"/>
    </row>
    <row r="47" spans="1:21" ht="30.75" customHeight="1" x14ac:dyDescent="0.2">
      <c r="A47" s="48"/>
      <c r="B47" s="1190"/>
      <c r="C47" s="1191"/>
      <c r="D47" s="62"/>
      <c r="E47" s="1196" t="s">
        <v>13</v>
      </c>
      <c r="F47" s="1196"/>
      <c r="G47" s="1196"/>
      <c r="H47" s="1196"/>
      <c r="I47" s="1196"/>
      <c r="J47" s="1197"/>
      <c r="K47" s="63" t="s">
        <v>501</v>
      </c>
      <c r="L47" s="64" t="s">
        <v>501</v>
      </c>
      <c r="M47" s="64" t="s">
        <v>501</v>
      </c>
      <c r="N47" s="64" t="s">
        <v>501</v>
      </c>
      <c r="O47" s="65" t="s">
        <v>501</v>
      </c>
      <c r="P47" s="48"/>
      <c r="Q47" s="48"/>
      <c r="R47" s="48"/>
      <c r="S47" s="48"/>
      <c r="T47" s="48"/>
      <c r="U47" s="48"/>
    </row>
    <row r="48" spans="1:21" ht="30.75" customHeight="1" x14ac:dyDescent="0.2">
      <c r="A48" s="48"/>
      <c r="B48" s="1190"/>
      <c r="C48" s="1191"/>
      <c r="D48" s="62"/>
      <c r="E48" s="1196" t="s">
        <v>14</v>
      </c>
      <c r="F48" s="1196"/>
      <c r="G48" s="1196"/>
      <c r="H48" s="1196"/>
      <c r="I48" s="1196"/>
      <c r="J48" s="1197"/>
      <c r="K48" s="63">
        <v>213</v>
      </c>
      <c r="L48" s="64">
        <v>197</v>
      </c>
      <c r="M48" s="64">
        <v>195</v>
      </c>
      <c r="N48" s="64">
        <v>194</v>
      </c>
      <c r="O48" s="65">
        <v>192</v>
      </c>
      <c r="P48" s="48"/>
      <c r="Q48" s="48"/>
      <c r="R48" s="48"/>
      <c r="S48" s="48"/>
      <c r="T48" s="48"/>
      <c r="U48" s="48"/>
    </row>
    <row r="49" spans="1:21" ht="30.75" customHeight="1" x14ac:dyDescent="0.2">
      <c r="A49" s="48"/>
      <c r="B49" s="1190"/>
      <c r="C49" s="1191"/>
      <c r="D49" s="62"/>
      <c r="E49" s="1196" t="s">
        <v>15</v>
      </c>
      <c r="F49" s="1196"/>
      <c r="G49" s="1196"/>
      <c r="H49" s="1196"/>
      <c r="I49" s="1196"/>
      <c r="J49" s="1197"/>
      <c r="K49" s="63">
        <v>11</v>
      </c>
      <c r="L49" s="64">
        <v>9</v>
      </c>
      <c r="M49" s="64">
        <v>10</v>
      </c>
      <c r="N49" s="64">
        <v>12</v>
      </c>
      <c r="O49" s="65">
        <v>13</v>
      </c>
      <c r="P49" s="48"/>
      <c r="Q49" s="48"/>
      <c r="R49" s="48"/>
      <c r="S49" s="48"/>
      <c r="T49" s="48"/>
      <c r="U49" s="48"/>
    </row>
    <row r="50" spans="1:21" ht="30.75" customHeight="1" x14ac:dyDescent="0.2">
      <c r="A50" s="48"/>
      <c r="B50" s="1190"/>
      <c r="C50" s="1191"/>
      <c r="D50" s="62"/>
      <c r="E50" s="1196" t="s">
        <v>16</v>
      </c>
      <c r="F50" s="1196"/>
      <c r="G50" s="1196"/>
      <c r="H50" s="1196"/>
      <c r="I50" s="1196"/>
      <c r="J50" s="1197"/>
      <c r="K50" s="63">
        <v>53</v>
      </c>
      <c r="L50" s="64">
        <v>53</v>
      </c>
      <c r="M50" s="64">
        <v>49</v>
      </c>
      <c r="N50" s="64">
        <v>42</v>
      </c>
      <c r="O50" s="65">
        <v>42</v>
      </c>
      <c r="P50" s="48"/>
      <c r="Q50" s="48"/>
      <c r="R50" s="48"/>
      <c r="S50" s="48"/>
      <c r="T50" s="48"/>
      <c r="U50" s="48"/>
    </row>
    <row r="51" spans="1:21" ht="30.75" customHeight="1" x14ac:dyDescent="0.2">
      <c r="A51" s="48"/>
      <c r="B51" s="1192"/>
      <c r="C51" s="1193"/>
      <c r="D51" s="66"/>
      <c r="E51" s="1196" t="s">
        <v>17</v>
      </c>
      <c r="F51" s="1196"/>
      <c r="G51" s="1196"/>
      <c r="H51" s="1196"/>
      <c r="I51" s="1196"/>
      <c r="J51" s="1197"/>
      <c r="K51" s="63" t="s">
        <v>501</v>
      </c>
      <c r="L51" s="64" t="s">
        <v>501</v>
      </c>
      <c r="M51" s="64" t="s">
        <v>501</v>
      </c>
      <c r="N51" s="64" t="s">
        <v>501</v>
      </c>
      <c r="O51" s="65">
        <v>0</v>
      </c>
      <c r="P51" s="48"/>
      <c r="Q51" s="48"/>
      <c r="R51" s="48"/>
      <c r="S51" s="48"/>
      <c r="T51" s="48"/>
      <c r="U51" s="48"/>
    </row>
    <row r="52" spans="1:21" ht="30.75" customHeight="1" x14ac:dyDescent="0.2">
      <c r="A52" s="48"/>
      <c r="B52" s="1198" t="s">
        <v>18</v>
      </c>
      <c r="C52" s="1199"/>
      <c r="D52" s="66"/>
      <c r="E52" s="1196" t="s">
        <v>19</v>
      </c>
      <c r="F52" s="1196"/>
      <c r="G52" s="1196"/>
      <c r="H52" s="1196"/>
      <c r="I52" s="1196"/>
      <c r="J52" s="1197"/>
      <c r="K52" s="63">
        <v>622</v>
      </c>
      <c r="L52" s="64">
        <v>634</v>
      </c>
      <c r="M52" s="64">
        <v>644</v>
      </c>
      <c r="N52" s="64">
        <v>663</v>
      </c>
      <c r="O52" s="65">
        <v>605</v>
      </c>
      <c r="P52" s="48"/>
      <c r="Q52" s="48"/>
      <c r="R52" s="48"/>
      <c r="S52" s="48"/>
      <c r="T52" s="48"/>
      <c r="U52" s="48"/>
    </row>
    <row r="53" spans="1:21" ht="30.75" customHeight="1" thickBot="1" x14ac:dyDescent="0.25">
      <c r="A53" s="48"/>
      <c r="B53" s="1200" t="s">
        <v>20</v>
      </c>
      <c r="C53" s="1201"/>
      <c r="D53" s="67"/>
      <c r="E53" s="1202" t="s">
        <v>21</v>
      </c>
      <c r="F53" s="1202"/>
      <c r="G53" s="1202"/>
      <c r="H53" s="1202"/>
      <c r="I53" s="1202"/>
      <c r="J53" s="1203"/>
      <c r="K53" s="68">
        <v>486</v>
      </c>
      <c r="L53" s="69">
        <v>473</v>
      </c>
      <c r="M53" s="69">
        <v>474</v>
      </c>
      <c r="N53" s="69">
        <v>503</v>
      </c>
      <c r="O53" s="70">
        <v>555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561</v>
      </c>
      <c r="P56" s="48"/>
      <c r="Q56" s="48"/>
      <c r="R56" s="48"/>
      <c r="S56" s="48"/>
      <c r="T56" s="48"/>
      <c r="U56" s="48"/>
    </row>
    <row r="57" spans="1:21" ht="31.5" customHeight="1" thickBot="1" x14ac:dyDescent="0.25">
      <c r="A57" s="48"/>
      <c r="B57" s="76"/>
      <c r="C57" s="77"/>
      <c r="D57" s="77"/>
      <c r="E57" s="78"/>
      <c r="F57" s="78"/>
      <c r="G57" s="78"/>
      <c r="H57" s="78"/>
      <c r="I57" s="78"/>
      <c r="J57" s="79" t="s">
        <v>2</v>
      </c>
      <c r="K57" s="80" t="s">
        <v>562</v>
      </c>
      <c r="L57" s="81" t="s">
        <v>563</v>
      </c>
      <c r="M57" s="81" t="s">
        <v>564</v>
      </c>
      <c r="N57" s="81" t="s">
        <v>565</v>
      </c>
      <c r="O57" s="82" t="s">
        <v>566</v>
      </c>
      <c r="P57" s="48"/>
      <c r="Q57" s="48"/>
      <c r="R57" s="48"/>
      <c r="S57" s="48"/>
      <c r="T57" s="48"/>
      <c r="U57" s="48"/>
    </row>
    <row r="58" spans="1:21" ht="31.5" customHeight="1" x14ac:dyDescent="0.2">
      <c r="B58" s="1204" t="s">
        <v>25</v>
      </c>
      <c r="C58" s="1205"/>
      <c r="D58" s="1210" t="s">
        <v>26</v>
      </c>
      <c r="E58" s="1211"/>
      <c r="F58" s="1211"/>
      <c r="G58" s="1211"/>
      <c r="H58" s="1211"/>
      <c r="I58" s="1211"/>
      <c r="J58" s="1212"/>
      <c r="K58" s="83"/>
      <c r="L58" s="84"/>
      <c r="M58" s="84"/>
      <c r="N58" s="84"/>
      <c r="O58" s="85"/>
    </row>
    <row r="59" spans="1:21" ht="31.5" customHeight="1" x14ac:dyDescent="0.2">
      <c r="B59" s="1206"/>
      <c r="C59" s="1207"/>
      <c r="D59" s="1213" t="s">
        <v>27</v>
      </c>
      <c r="E59" s="1214"/>
      <c r="F59" s="1214"/>
      <c r="G59" s="1214"/>
      <c r="H59" s="1214"/>
      <c r="I59" s="1214"/>
      <c r="J59" s="1215"/>
      <c r="K59" s="86"/>
      <c r="L59" s="87"/>
      <c r="M59" s="87"/>
      <c r="N59" s="87"/>
      <c r="O59" s="88"/>
    </row>
    <row r="60" spans="1:21" ht="31.5" customHeight="1" thickBot="1" x14ac:dyDescent="0.25">
      <c r="B60" s="1208"/>
      <c r="C60" s="1209"/>
      <c r="D60" s="1216" t="s">
        <v>28</v>
      </c>
      <c r="E60" s="1217"/>
      <c r="F60" s="1217"/>
      <c r="G60" s="1217"/>
      <c r="H60" s="1217"/>
      <c r="I60" s="1217"/>
      <c r="J60" s="1218"/>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uwisnnMgnxtlNh6pQqbJcc1zXkWbxtd4jJWMPdJ785BM0R0GdJZvNK9D774FetyIY/6Z+43QE15nU1xEB87vA==" saltValue="bCk+mNG7eDJC+eJJOjkp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34"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542</v>
      </c>
      <c r="J40" s="103" t="s">
        <v>543</v>
      </c>
      <c r="K40" s="103" t="s">
        <v>544</v>
      </c>
      <c r="L40" s="103" t="s">
        <v>545</v>
      </c>
      <c r="M40" s="104" t="s">
        <v>546</v>
      </c>
    </row>
    <row r="41" spans="2:13" ht="27.75" customHeight="1" x14ac:dyDescent="0.2">
      <c r="B41" s="1219" t="s">
        <v>31</v>
      </c>
      <c r="C41" s="1220"/>
      <c r="D41" s="105"/>
      <c r="E41" s="1225" t="s">
        <v>32</v>
      </c>
      <c r="F41" s="1225"/>
      <c r="G41" s="1225"/>
      <c r="H41" s="1226"/>
      <c r="I41" s="340">
        <v>6325</v>
      </c>
      <c r="J41" s="341">
        <v>5995</v>
      </c>
      <c r="K41" s="341">
        <v>5761</v>
      </c>
      <c r="L41" s="341">
        <v>5403</v>
      </c>
      <c r="M41" s="342">
        <v>4816</v>
      </c>
    </row>
    <row r="42" spans="2:13" ht="27.75" customHeight="1" x14ac:dyDescent="0.2">
      <c r="B42" s="1221"/>
      <c r="C42" s="1222"/>
      <c r="D42" s="106"/>
      <c r="E42" s="1227" t="s">
        <v>33</v>
      </c>
      <c r="F42" s="1227"/>
      <c r="G42" s="1227"/>
      <c r="H42" s="1228"/>
      <c r="I42" s="343">
        <v>515</v>
      </c>
      <c r="J42" s="344">
        <v>462</v>
      </c>
      <c r="K42" s="344">
        <v>413</v>
      </c>
      <c r="L42" s="344">
        <v>370</v>
      </c>
      <c r="M42" s="345">
        <v>328</v>
      </c>
    </row>
    <row r="43" spans="2:13" ht="27.75" customHeight="1" x14ac:dyDescent="0.2">
      <c r="B43" s="1221"/>
      <c r="C43" s="1222"/>
      <c r="D43" s="106"/>
      <c r="E43" s="1227" t="s">
        <v>34</v>
      </c>
      <c r="F43" s="1227"/>
      <c r="G43" s="1227"/>
      <c r="H43" s="1228"/>
      <c r="I43" s="343">
        <v>2005</v>
      </c>
      <c r="J43" s="344">
        <v>1947</v>
      </c>
      <c r="K43" s="344">
        <v>1842</v>
      </c>
      <c r="L43" s="344">
        <v>1686</v>
      </c>
      <c r="M43" s="345">
        <v>1643</v>
      </c>
    </row>
    <row r="44" spans="2:13" ht="27.75" customHeight="1" x14ac:dyDescent="0.2">
      <c r="B44" s="1221"/>
      <c r="C44" s="1222"/>
      <c r="D44" s="106"/>
      <c r="E44" s="1227" t="s">
        <v>35</v>
      </c>
      <c r="F44" s="1227"/>
      <c r="G44" s="1227"/>
      <c r="H44" s="1228"/>
      <c r="I44" s="343">
        <v>48</v>
      </c>
      <c r="J44" s="344">
        <v>57</v>
      </c>
      <c r="K44" s="344">
        <v>69</v>
      </c>
      <c r="L44" s="344">
        <v>62</v>
      </c>
      <c r="M44" s="345">
        <v>55</v>
      </c>
    </row>
    <row r="45" spans="2:13" ht="27.75" customHeight="1" x14ac:dyDescent="0.2">
      <c r="B45" s="1221"/>
      <c r="C45" s="1222"/>
      <c r="D45" s="106"/>
      <c r="E45" s="1227" t="s">
        <v>36</v>
      </c>
      <c r="F45" s="1227"/>
      <c r="G45" s="1227"/>
      <c r="H45" s="1228"/>
      <c r="I45" s="343">
        <v>835</v>
      </c>
      <c r="J45" s="344">
        <v>799</v>
      </c>
      <c r="K45" s="344">
        <v>805</v>
      </c>
      <c r="L45" s="344">
        <v>781</v>
      </c>
      <c r="M45" s="345">
        <v>797</v>
      </c>
    </row>
    <row r="46" spans="2:13" ht="27.75" customHeight="1" x14ac:dyDescent="0.2">
      <c r="B46" s="1221"/>
      <c r="C46" s="1222"/>
      <c r="D46" s="107"/>
      <c r="E46" s="1227" t="s">
        <v>37</v>
      </c>
      <c r="F46" s="1227"/>
      <c r="G46" s="1227"/>
      <c r="H46" s="1228"/>
      <c r="I46" s="343">
        <v>85</v>
      </c>
      <c r="J46" s="344">
        <v>96</v>
      </c>
      <c r="K46" s="344">
        <v>20</v>
      </c>
      <c r="L46" s="344">
        <v>10</v>
      </c>
      <c r="M46" s="345" t="s">
        <v>501</v>
      </c>
    </row>
    <row r="47" spans="2:13" ht="27.75" customHeight="1" x14ac:dyDescent="0.2">
      <c r="B47" s="1221"/>
      <c r="C47" s="1222"/>
      <c r="D47" s="108"/>
      <c r="E47" s="1229" t="s">
        <v>38</v>
      </c>
      <c r="F47" s="1230"/>
      <c r="G47" s="1230"/>
      <c r="H47" s="1231"/>
      <c r="I47" s="343" t="s">
        <v>501</v>
      </c>
      <c r="J47" s="344" t="s">
        <v>501</v>
      </c>
      <c r="K47" s="344" t="s">
        <v>501</v>
      </c>
      <c r="L47" s="344" t="s">
        <v>501</v>
      </c>
      <c r="M47" s="345" t="s">
        <v>501</v>
      </c>
    </row>
    <row r="48" spans="2:13" ht="27.75" customHeight="1" x14ac:dyDescent="0.2">
      <c r="B48" s="1221"/>
      <c r="C48" s="1222"/>
      <c r="D48" s="106"/>
      <c r="E48" s="1227" t="s">
        <v>39</v>
      </c>
      <c r="F48" s="1227"/>
      <c r="G48" s="1227"/>
      <c r="H48" s="1228"/>
      <c r="I48" s="343" t="s">
        <v>501</v>
      </c>
      <c r="J48" s="344" t="s">
        <v>501</v>
      </c>
      <c r="K48" s="344" t="s">
        <v>501</v>
      </c>
      <c r="L48" s="344" t="s">
        <v>501</v>
      </c>
      <c r="M48" s="345" t="s">
        <v>501</v>
      </c>
    </row>
    <row r="49" spans="2:13" ht="27.75" customHeight="1" x14ac:dyDescent="0.2">
      <c r="B49" s="1223"/>
      <c r="C49" s="1224"/>
      <c r="D49" s="106"/>
      <c r="E49" s="1227" t="s">
        <v>40</v>
      </c>
      <c r="F49" s="1227"/>
      <c r="G49" s="1227"/>
      <c r="H49" s="1228"/>
      <c r="I49" s="343" t="s">
        <v>501</v>
      </c>
      <c r="J49" s="344" t="s">
        <v>501</v>
      </c>
      <c r="K49" s="344" t="s">
        <v>501</v>
      </c>
      <c r="L49" s="344" t="s">
        <v>501</v>
      </c>
      <c r="M49" s="345" t="s">
        <v>501</v>
      </c>
    </row>
    <row r="50" spans="2:13" ht="27.75" customHeight="1" x14ac:dyDescent="0.2">
      <c r="B50" s="1232" t="s">
        <v>41</v>
      </c>
      <c r="C50" s="1233"/>
      <c r="D50" s="109"/>
      <c r="E50" s="1227" t="s">
        <v>42</v>
      </c>
      <c r="F50" s="1227"/>
      <c r="G50" s="1227"/>
      <c r="H50" s="1228"/>
      <c r="I50" s="343">
        <v>2802</v>
      </c>
      <c r="J50" s="344">
        <v>2662</v>
      </c>
      <c r="K50" s="344">
        <v>3091</v>
      </c>
      <c r="L50" s="344">
        <v>3606</v>
      </c>
      <c r="M50" s="345">
        <v>4206</v>
      </c>
    </row>
    <row r="51" spans="2:13" ht="27.75" customHeight="1" x14ac:dyDescent="0.2">
      <c r="B51" s="1221"/>
      <c r="C51" s="1222"/>
      <c r="D51" s="106"/>
      <c r="E51" s="1227" t="s">
        <v>43</v>
      </c>
      <c r="F51" s="1227"/>
      <c r="G51" s="1227"/>
      <c r="H51" s="1228"/>
      <c r="I51" s="343">
        <v>31</v>
      </c>
      <c r="J51" s="344">
        <v>33</v>
      </c>
      <c r="K51" s="344">
        <v>22</v>
      </c>
      <c r="L51" s="344">
        <v>15</v>
      </c>
      <c r="M51" s="345">
        <v>8</v>
      </c>
    </row>
    <row r="52" spans="2:13" ht="27.75" customHeight="1" x14ac:dyDescent="0.2">
      <c r="B52" s="1223"/>
      <c r="C52" s="1224"/>
      <c r="D52" s="106"/>
      <c r="E52" s="1227" t="s">
        <v>44</v>
      </c>
      <c r="F52" s="1227"/>
      <c r="G52" s="1227"/>
      <c r="H52" s="1228"/>
      <c r="I52" s="343">
        <v>6091</v>
      </c>
      <c r="J52" s="344">
        <v>6006</v>
      </c>
      <c r="K52" s="344">
        <v>5926</v>
      </c>
      <c r="L52" s="344">
        <v>5749</v>
      </c>
      <c r="M52" s="345">
        <v>5424</v>
      </c>
    </row>
    <row r="53" spans="2:13" ht="27.75" customHeight="1" thickBot="1" x14ac:dyDescent="0.25">
      <c r="B53" s="1234" t="s">
        <v>45</v>
      </c>
      <c r="C53" s="1235"/>
      <c r="D53" s="110"/>
      <c r="E53" s="1236" t="s">
        <v>46</v>
      </c>
      <c r="F53" s="1236"/>
      <c r="G53" s="1236"/>
      <c r="H53" s="1237"/>
      <c r="I53" s="346">
        <v>889</v>
      </c>
      <c r="J53" s="347">
        <v>655</v>
      </c>
      <c r="K53" s="347">
        <v>-128</v>
      </c>
      <c r="L53" s="347">
        <v>-1058</v>
      </c>
      <c r="M53" s="348">
        <v>-1999</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qbs5BOkO5GCT++ILQoaSOq6heQdBm/bVoEsgc5NDVcGrgzJU7Z7FmkHmJ5B/1fcA6dcLZIthREsW0lC7U5Lz7Q==" saltValue="cwfqyvvmuNTs/bUNcFeF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544</v>
      </c>
      <c r="G54" s="119" t="s">
        <v>545</v>
      </c>
      <c r="H54" s="120" t="s">
        <v>546</v>
      </c>
    </row>
    <row r="55" spans="2:8" ht="52.5" customHeight="1" x14ac:dyDescent="0.2">
      <c r="B55" s="121"/>
      <c r="C55" s="1246" t="s">
        <v>49</v>
      </c>
      <c r="D55" s="1246"/>
      <c r="E55" s="1247"/>
      <c r="F55" s="122">
        <v>858</v>
      </c>
      <c r="G55" s="122">
        <v>995</v>
      </c>
      <c r="H55" s="123">
        <v>1116</v>
      </c>
    </row>
    <row r="56" spans="2:8" ht="52.5" customHeight="1" x14ac:dyDescent="0.2">
      <c r="B56" s="124"/>
      <c r="C56" s="1248" t="s">
        <v>50</v>
      </c>
      <c r="D56" s="1248"/>
      <c r="E56" s="1249"/>
      <c r="F56" s="125">
        <v>415</v>
      </c>
      <c r="G56" s="125">
        <v>315</v>
      </c>
      <c r="H56" s="126">
        <v>365</v>
      </c>
    </row>
    <row r="57" spans="2:8" ht="53.25" customHeight="1" x14ac:dyDescent="0.2">
      <c r="B57" s="124"/>
      <c r="C57" s="1250" t="s">
        <v>51</v>
      </c>
      <c r="D57" s="1250"/>
      <c r="E57" s="1251"/>
      <c r="F57" s="127">
        <v>1525</v>
      </c>
      <c r="G57" s="127">
        <v>1974</v>
      </c>
      <c r="H57" s="128">
        <v>2378</v>
      </c>
    </row>
    <row r="58" spans="2:8" ht="45.75" customHeight="1" x14ac:dyDescent="0.2">
      <c r="B58" s="129"/>
      <c r="C58" s="1238" t="s">
        <v>52</v>
      </c>
      <c r="D58" s="1239"/>
      <c r="E58" s="1240"/>
      <c r="F58" s="130"/>
      <c r="G58" s="130"/>
      <c r="H58" s="131"/>
    </row>
    <row r="59" spans="2:8" ht="45.75" customHeight="1" x14ac:dyDescent="0.2">
      <c r="B59" s="129"/>
      <c r="C59" s="1238" t="s">
        <v>53</v>
      </c>
      <c r="D59" s="1239"/>
      <c r="E59" s="1240"/>
      <c r="F59" s="130"/>
      <c r="G59" s="130"/>
      <c r="H59" s="131"/>
    </row>
    <row r="60" spans="2:8" ht="45.75" customHeight="1" x14ac:dyDescent="0.2">
      <c r="B60" s="129"/>
      <c r="C60" s="1238" t="s">
        <v>53</v>
      </c>
      <c r="D60" s="1239"/>
      <c r="E60" s="1240"/>
      <c r="F60" s="130"/>
      <c r="G60" s="130"/>
      <c r="H60" s="131"/>
    </row>
    <row r="61" spans="2:8" ht="45.75" customHeight="1" x14ac:dyDescent="0.2">
      <c r="B61" s="129"/>
      <c r="C61" s="1238" t="s">
        <v>53</v>
      </c>
      <c r="D61" s="1239"/>
      <c r="E61" s="1240"/>
      <c r="F61" s="130"/>
      <c r="G61" s="130"/>
      <c r="H61" s="131"/>
    </row>
    <row r="62" spans="2:8" ht="45.75" customHeight="1" thickBot="1" x14ac:dyDescent="0.25">
      <c r="B62" s="132"/>
      <c r="C62" s="1241" t="s">
        <v>53</v>
      </c>
      <c r="D62" s="1242"/>
      <c r="E62" s="1243"/>
      <c r="F62" s="133"/>
      <c r="G62" s="133"/>
      <c r="H62" s="134"/>
    </row>
    <row r="63" spans="2:8" ht="52.5" customHeight="1" thickBot="1" x14ac:dyDescent="0.25">
      <c r="B63" s="135"/>
      <c r="C63" s="1244" t="s">
        <v>54</v>
      </c>
      <c r="D63" s="1244"/>
      <c r="E63" s="1245"/>
      <c r="F63" s="136">
        <v>2798</v>
      </c>
      <c r="G63" s="136">
        <v>3284</v>
      </c>
      <c r="H63" s="137">
        <v>3859</v>
      </c>
    </row>
    <row r="64" spans="2:8" ht="13.2" x14ac:dyDescent="0.2"/>
  </sheetData>
  <sheetProtection algorithmName="SHA-512" hashValue="qrFKuOEcPQMh9aKxcGCJHsjWYqOlQi08S1aMkjUaejqhNiIWIWecH733nbzGX/d1we7P0mEura7F2IRBfLHt6w==" saltValue="dN8GPBrmjRJBIFo4ALv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56" customWidth="1"/>
    <col min="2" max="107" width="2.44140625" style="356" customWidth="1"/>
    <col min="108" max="108" width="6.109375" style="363" customWidth="1"/>
    <col min="109" max="109" width="5.88671875" style="362" customWidth="1"/>
    <col min="110" max="16384" width="8.6640625" style="356" hidden="1"/>
  </cols>
  <sheetData>
    <row r="1" spans="1:109" ht="42.75" customHeight="1" x14ac:dyDescent="0.2">
      <c r="A1" s="354"/>
      <c r="B1" s="355"/>
      <c r="DD1" s="356"/>
      <c r="DE1" s="356"/>
    </row>
    <row r="2" spans="1:109" ht="25.5" customHeight="1" x14ac:dyDescent="0.2">
      <c r="A2" s="357"/>
      <c r="C2" s="357"/>
      <c r="O2" s="357"/>
      <c r="P2" s="357"/>
      <c r="Q2" s="357"/>
      <c r="R2" s="357"/>
      <c r="S2" s="357"/>
      <c r="T2" s="357"/>
      <c r="U2" s="357"/>
      <c r="V2" s="357"/>
      <c r="W2" s="357"/>
      <c r="X2" s="357"/>
      <c r="Y2" s="357"/>
      <c r="Z2" s="357"/>
      <c r="AA2" s="357"/>
      <c r="AB2" s="357"/>
      <c r="AC2" s="357"/>
      <c r="AD2" s="357"/>
      <c r="AE2" s="357"/>
      <c r="AF2" s="357"/>
      <c r="AG2" s="357"/>
      <c r="AH2" s="357"/>
      <c r="AI2" s="357"/>
      <c r="AU2" s="357"/>
      <c r="BG2" s="357"/>
      <c r="BS2" s="357"/>
      <c r="CE2" s="357"/>
      <c r="CQ2" s="357"/>
      <c r="DD2" s="356"/>
      <c r="DE2" s="356"/>
    </row>
    <row r="3" spans="1:109" ht="25.5" customHeight="1" x14ac:dyDescent="0.2">
      <c r="A3" s="357"/>
      <c r="C3" s="357"/>
      <c r="O3" s="357"/>
      <c r="P3" s="357"/>
      <c r="Q3" s="357"/>
      <c r="R3" s="357"/>
      <c r="S3" s="357"/>
      <c r="T3" s="357"/>
      <c r="U3" s="357"/>
      <c r="V3" s="357"/>
      <c r="W3" s="357"/>
      <c r="X3" s="357"/>
      <c r="Y3" s="357"/>
      <c r="Z3" s="357"/>
      <c r="AA3" s="357"/>
      <c r="AB3" s="357"/>
      <c r="AC3" s="357"/>
      <c r="AD3" s="357"/>
      <c r="AE3" s="357"/>
      <c r="AF3" s="357"/>
      <c r="AG3" s="357"/>
      <c r="AH3" s="357"/>
      <c r="AI3" s="357"/>
      <c r="AU3" s="357"/>
      <c r="BG3" s="357"/>
      <c r="BS3" s="357"/>
      <c r="CE3" s="357"/>
      <c r="CQ3" s="357"/>
      <c r="DD3" s="356"/>
      <c r="DE3" s="356"/>
    </row>
    <row r="4" spans="1:109" s="244" customFormat="1" ht="13.2" x14ac:dyDescent="0.2">
      <c r="A4" s="357"/>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c r="AW4" s="357"/>
      <c r="AX4" s="357"/>
      <c r="AY4" s="357"/>
      <c r="AZ4" s="357"/>
      <c r="BA4" s="357"/>
      <c r="BB4" s="357"/>
      <c r="BC4" s="357"/>
      <c r="BD4" s="357"/>
      <c r="BE4" s="357"/>
      <c r="BF4" s="357"/>
      <c r="BG4" s="357"/>
      <c r="BH4" s="357"/>
      <c r="BI4" s="357"/>
      <c r="BJ4" s="357"/>
      <c r="BK4" s="357"/>
      <c r="BL4" s="357"/>
      <c r="BM4" s="357"/>
      <c r="BN4" s="357"/>
      <c r="BO4" s="357"/>
      <c r="BP4" s="357"/>
      <c r="BQ4" s="357"/>
      <c r="BR4" s="357"/>
      <c r="BS4" s="357"/>
      <c r="BT4" s="357"/>
      <c r="BU4" s="357"/>
      <c r="BV4" s="357"/>
      <c r="BW4" s="357"/>
      <c r="BX4" s="357"/>
      <c r="BY4" s="357"/>
      <c r="BZ4" s="357"/>
      <c r="CA4" s="357"/>
      <c r="CB4" s="357"/>
      <c r="CC4" s="357"/>
      <c r="CD4" s="357"/>
      <c r="CE4" s="357"/>
      <c r="CF4" s="357"/>
      <c r="CG4" s="357"/>
      <c r="CH4" s="357"/>
      <c r="CI4" s="357"/>
      <c r="CJ4" s="357"/>
      <c r="CK4" s="357"/>
      <c r="CL4" s="357"/>
      <c r="CM4" s="357"/>
      <c r="CN4" s="357"/>
      <c r="CO4" s="357"/>
      <c r="CP4" s="357"/>
      <c r="CQ4" s="357"/>
      <c r="CR4" s="357"/>
      <c r="CS4" s="357"/>
      <c r="CT4" s="357"/>
      <c r="CU4" s="357"/>
      <c r="CV4" s="357"/>
      <c r="CW4" s="357"/>
      <c r="CX4" s="357"/>
      <c r="CY4" s="357"/>
      <c r="CZ4" s="357"/>
      <c r="DA4" s="357"/>
      <c r="DB4" s="357"/>
      <c r="DC4" s="357"/>
      <c r="DD4" s="357"/>
      <c r="DE4" s="357"/>
    </row>
    <row r="5" spans="1:109" s="244" customFormat="1" ht="13.2" x14ac:dyDescent="0.2">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57"/>
      <c r="CI5" s="357"/>
      <c r="CJ5" s="357"/>
      <c r="CK5" s="357"/>
      <c r="CL5" s="357"/>
      <c r="CM5" s="357"/>
      <c r="CN5" s="357"/>
      <c r="CO5" s="357"/>
      <c r="CP5" s="357"/>
      <c r="CQ5" s="357"/>
      <c r="CR5" s="357"/>
      <c r="CS5" s="357"/>
      <c r="CT5" s="357"/>
      <c r="CU5" s="357"/>
      <c r="CV5" s="357"/>
      <c r="CW5" s="357"/>
      <c r="CX5" s="357"/>
      <c r="CY5" s="357"/>
      <c r="CZ5" s="357"/>
      <c r="DA5" s="357"/>
      <c r="DB5" s="357"/>
      <c r="DC5" s="357"/>
      <c r="DD5" s="357"/>
      <c r="DE5" s="357"/>
    </row>
    <row r="6" spans="1:109" s="244" customFormat="1" ht="13.2" x14ac:dyDescent="0.2">
      <c r="A6" s="357"/>
      <c r="B6" s="357"/>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7"/>
      <c r="AY6" s="357"/>
      <c r="AZ6" s="357"/>
      <c r="BA6" s="357"/>
      <c r="BB6" s="357"/>
      <c r="BC6" s="357"/>
      <c r="BD6" s="357"/>
      <c r="BE6" s="357"/>
      <c r="BF6" s="357"/>
      <c r="BG6" s="357"/>
      <c r="BH6" s="357"/>
      <c r="BI6" s="357"/>
      <c r="BJ6" s="357"/>
      <c r="BK6" s="357"/>
      <c r="BL6" s="357"/>
      <c r="BM6" s="357"/>
      <c r="BN6" s="357"/>
      <c r="BO6" s="357"/>
      <c r="BP6" s="357"/>
      <c r="BQ6" s="357"/>
      <c r="BR6" s="357"/>
      <c r="BS6" s="357"/>
      <c r="BT6" s="357"/>
      <c r="BU6" s="357"/>
      <c r="BV6" s="357"/>
      <c r="BW6" s="357"/>
      <c r="BX6" s="357"/>
      <c r="BY6" s="357"/>
      <c r="BZ6" s="357"/>
      <c r="CA6" s="357"/>
      <c r="CB6" s="357"/>
      <c r="CC6" s="357"/>
      <c r="CD6" s="357"/>
      <c r="CE6" s="357"/>
      <c r="CF6" s="357"/>
      <c r="CG6" s="357"/>
      <c r="CH6" s="357"/>
      <c r="CI6" s="357"/>
      <c r="CJ6" s="357"/>
      <c r="CK6" s="357"/>
      <c r="CL6" s="357"/>
      <c r="CM6" s="357"/>
      <c r="CN6" s="357"/>
      <c r="CO6" s="357"/>
      <c r="CP6" s="357"/>
      <c r="CQ6" s="357"/>
      <c r="CR6" s="357"/>
      <c r="CS6" s="357"/>
      <c r="CT6" s="357"/>
      <c r="CU6" s="357"/>
      <c r="CV6" s="357"/>
      <c r="CW6" s="357"/>
      <c r="CX6" s="357"/>
      <c r="CY6" s="357"/>
      <c r="CZ6" s="357"/>
      <c r="DA6" s="357"/>
      <c r="DB6" s="357"/>
      <c r="DC6" s="357"/>
      <c r="DD6" s="357"/>
      <c r="DE6" s="357"/>
    </row>
    <row r="7" spans="1:109" s="244" customFormat="1" ht="13.2" x14ac:dyDescent="0.2">
      <c r="A7" s="357"/>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7"/>
      <c r="BN7" s="357"/>
      <c r="BO7" s="357"/>
      <c r="BP7" s="357"/>
      <c r="BQ7" s="357"/>
      <c r="BR7" s="357"/>
      <c r="BS7" s="357"/>
      <c r="BT7" s="357"/>
      <c r="BU7" s="357"/>
      <c r="BV7" s="357"/>
      <c r="BW7" s="357"/>
      <c r="BX7" s="357"/>
      <c r="BY7" s="357"/>
      <c r="BZ7" s="357"/>
      <c r="CA7" s="357"/>
      <c r="CB7" s="357"/>
      <c r="CC7" s="357"/>
      <c r="CD7" s="357"/>
      <c r="CE7" s="357"/>
      <c r="CF7" s="357"/>
      <c r="CG7" s="357"/>
      <c r="CH7" s="357"/>
      <c r="CI7" s="357"/>
      <c r="CJ7" s="357"/>
      <c r="CK7" s="357"/>
      <c r="CL7" s="357"/>
      <c r="CM7" s="357"/>
      <c r="CN7" s="357"/>
      <c r="CO7" s="357"/>
      <c r="CP7" s="357"/>
      <c r="CQ7" s="357"/>
      <c r="CR7" s="357"/>
      <c r="CS7" s="357"/>
      <c r="CT7" s="357"/>
      <c r="CU7" s="357"/>
      <c r="CV7" s="357"/>
      <c r="CW7" s="357"/>
      <c r="CX7" s="357"/>
      <c r="CY7" s="357"/>
      <c r="CZ7" s="357"/>
      <c r="DA7" s="357"/>
      <c r="DB7" s="357"/>
      <c r="DC7" s="357"/>
      <c r="DD7" s="357"/>
      <c r="DE7" s="357"/>
    </row>
    <row r="8" spans="1:109" s="244" customFormat="1" ht="13.2" x14ac:dyDescent="0.2">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c r="BD8" s="357"/>
      <c r="BE8" s="357"/>
      <c r="BF8" s="357"/>
      <c r="BG8" s="357"/>
      <c r="BH8" s="357"/>
      <c r="BI8" s="357"/>
      <c r="BJ8" s="357"/>
      <c r="BK8" s="357"/>
      <c r="BL8" s="357"/>
      <c r="BM8" s="357"/>
      <c r="BN8" s="357"/>
      <c r="BO8" s="357"/>
      <c r="BP8" s="357"/>
      <c r="BQ8" s="357"/>
      <c r="BR8" s="357"/>
      <c r="BS8" s="357"/>
      <c r="BT8" s="357"/>
      <c r="BU8" s="357"/>
      <c r="BV8" s="357"/>
      <c r="BW8" s="357"/>
      <c r="BX8" s="357"/>
      <c r="BY8" s="357"/>
      <c r="BZ8" s="357"/>
      <c r="CA8" s="357"/>
      <c r="CB8" s="357"/>
      <c r="CC8" s="357"/>
      <c r="CD8" s="357"/>
      <c r="CE8" s="357"/>
      <c r="CF8" s="357"/>
      <c r="CG8" s="357"/>
      <c r="CH8" s="357"/>
      <c r="CI8" s="357"/>
      <c r="CJ8" s="357"/>
      <c r="CK8" s="357"/>
      <c r="CL8" s="357"/>
      <c r="CM8" s="357"/>
      <c r="CN8" s="357"/>
      <c r="CO8" s="357"/>
      <c r="CP8" s="357"/>
      <c r="CQ8" s="357"/>
      <c r="CR8" s="357"/>
      <c r="CS8" s="357"/>
      <c r="CT8" s="357"/>
      <c r="CU8" s="357"/>
      <c r="CV8" s="357"/>
      <c r="CW8" s="357"/>
      <c r="CX8" s="357"/>
      <c r="CY8" s="357"/>
      <c r="CZ8" s="357"/>
      <c r="DA8" s="357"/>
      <c r="DB8" s="357"/>
      <c r="DC8" s="357"/>
      <c r="DD8" s="357"/>
      <c r="DE8" s="357"/>
    </row>
    <row r="9" spans="1:109" s="244" customFormat="1" ht="13.2" x14ac:dyDescent="0.2">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57"/>
      <c r="BU9" s="357"/>
      <c r="BV9" s="357"/>
      <c r="BW9" s="357"/>
      <c r="BX9" s="357"/>
      <c r="BY9" s="357"/>
      <c r="BZ9" s="357"/>
      <c r="CA9" s="357"/>
      <c r="CB9" s="357"/>
      <c r="CC9" s="357"/>
      <c r="CD9" s="357"/>
      <c r="CE9" s="357"/>
      <c r="CF9" s="357"/>
      <c r="CG9" s="357"/>
      <c r="CH9" s="357"/>
      <c r="CI9" s="357"/>
      <c r="CJ9" s="357"/>
      <c r="CK9" s="357"/>
      <c r="CL9" s="357"/>
      <c r="CM9" s="357"/>
      <c r="CN9" s="357"/>
      <c r="CO9" s="357"/>
      <c r="CP9" s="357"/>
      <c r="CQ9" s="357"/>
      <c r="CR9" s="357"/>
      <c r="CS9" s="357"/>
      <c r="CT9" s="357"/>
      <c r="CU9" s="357"/>
      <c r="CV9" s="357"/>
      <c r="CW9" s="357"/>
      <c r="CX9" s="357"/>
      <c r="CY9" s="357"/>
      <c r="CZ9" s="357"/>
      <c r="DA9" s="357"/>
      <c r="DB9" s="357"/>
      <c r="DC9" s="357"/>
      <c r="DD9" s="357"/>
      <c r="DE9" s="357"/>
    </row>
    <row r="10" spans="1:109" s="244" customFormat="1" ht="13.2" x14ac:dyDescent="0.2">
      <c r="A10" s="357"/>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57"/>
      <c r="BW10" s="357"/>
      <c r="BX10" s="357"/>
      <c r="BY10" s="357"/>
      <c r="BZ10" s="357"/>
      <c r="CA10" s="357"/>
      <c r="CB10" s="357"/>
      <c r="CC10" s="357"/>
      <c r="CD10" s="357"/>
      <c r="CE10" s="357"/>
      <c r="CF10" s="357"/>
      <c r="CG10" s="357"/>
      <c r="CH10" s="357"/>
      <c r="CI10" s="357"/>
      <c r="CJ10" s="357"/>
      <c r="CK10" s="357"/>
      <c r="CL10" s="357"/>
      <c r="CM10" s="357"/>
      <c r="CN10" s="357"/>
      <c r="CO10" s="357"/>
      <c r="CP10" s="357"/>
      <c r="CQ10" s="357"/>
      <c r="CR10" s="357"/>
      <c r="CS10" s="357"/>
      <c r="CT10" s="357"/>
      <c r="CU10" s="357"/>
      <c r="CV10" s="357"/>
      <c r="CW10" s="357"/>
      <c r="CX10" s="357"/>
      <c r="CY10" s="357"/>
      <c r="CZ10" s="357"/>
      <c r="DA10" s="357"/>
      <c r="DB10" s="357"/>
      <c r="DC10" s="357"/>
      <c r="DD10" s="357"/>
      <c r="DE10" s="357"/>
    </row>
    <row r="11" spans="1:109" s="244" customFormat="1" ht="13.2" x14ac:dyDescent="0.2">
      <c r="A11" s="357"/>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57"/>
      <c r="BZ11" s="357"/>
      <c r="CA11" s="357"/>
      <c r="CB11" s="357"/>
      <c r="CC11" s="357"/>
      <c r="CD11" s="357"/>
      <c r="CE11" s="357"/>
      <c r="CF11" s="357"/>
      <c r="CG11" s="357"/>
      <c r="CH11" s="357"/>
      <c r="CI11" s="357"/>
      <c r="CJ11" s="357"/>
      <c r="CK11" s="357"/>
      <c r="CL11" s="357"/>
      <c r="CM11" s="357"/>
      <c r="CN11" s="357"/>
      <c r="CO11" s="357"/>
      <c r="CP11" s="357"/>
      <c r="CQ11" s="357"/>
      <c r="CR11" s="357"/>
      <c r="CS11" s="357"/>
      <c r="CT11" s="357"/>
      <c r="CU11" s="357"/>
      <c r="CV11" s="357"/>
      <c r="CW11" s="357"/>
      <c r="CX11" s="357"/>
      <c r="CY11" s="357"/>
      <c r="CZ11" s="357"/>
      <c r="DA11" s="357"/>
      <c r="DB11" s="357"/>
      <c r="DC11" s="357"/>
      <c r="DD11" s="357"/>
      <c r="DE11" s="357"/>
    </row>
    <row r="12" spans="1:109" s="244" customFormat="1" ht="13.2" x14ac:dyDescent="0.2">
      <c r="A12" s="357"/>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57"/>
      <c r="BZ12" s="357"/>
      <c r="CA12" s="357"/>
      <c r="CB12" s="357"/>
      <c r="CC12" s="357"/>
      <c r="CD12" s="357"/>
      <c r="CE12" s="357"/>
      <c r="CF12" s="357"/>
      <c r="CG12" s="357"/>
      <c r="CH12" s="357"/>
      <c r="CI12" s="357"/>
      <c r="CJ12" s="357"/>
      <c r="CK12" s="357"/>
      <c r="CL12" s="357"/>
      <c r="CM12" s="357"/>
      <c r="CN12" s="357"/>
      <c r="CO12" s="357"/>
      <c r="CP12" s="357"/>
      <c r="CQ12" s="357"/>
      <c r="CR12" s="357"/>
      <c r="CS12" s="357"/>
      <c r="CT12" s="357"/>
      <c r="CU12" s="357"/>
      <c r="CV12" s="357"/>
      <c r="CW12" s="357"/>
      <c r="CX12" s="357"/>
      <c r="CY12" s="357"/>
      <c r="CZ12" s="357"/>
      <c r="DA12" s="357"/>
      <c r="DB12" s="357"/>
      <c r="DC12" s="357"/>
      <c r="DD12" s="357"/>
      <c r="DE12" s="357"/>
    </row>
    <row r="13" spans="1:109" s="244" customFormat="1" ht="13.2" x14ac:dyDescent="0.2">
      <c r="A13" s="357"/>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57"/>
      <c r="BZ13" s="357"/>
      <c r="CA13" s="357"/>
      <c r="CB13" s="357"/>
      <c r="CC13" s="357"/>
      <c r="CD13" s="357"/>
      <c r="CE13" s="357"/>
      <c r="CF13" s="357"/>
      <c r="CG13" s="357"/>
      <c r="CH13" s="357"/>
      <c r="CI13" s="357"/>
      <c r="CJ13" s="357"/>
      <c r="CK13" s="357"/>
      <c r="CL13" s="357"/>
      <c r="CM13" s="357"/>
      <c r="CN13" s="357"/>
      <c r="CO13" s="357"/>
      <c r="CP13" s="357"/>
      <c r="CQ13" s="357"/>
      <c r="CR13" s="357"/>
      <c r="CS13" s="357"/>
      <c r="CT13" s="357"/>
      <c r="CU13" s="357"/>
      <c r="CV13" s="357"/>
      <c r="CW13" s="357"/>
      <c r="CX13" s="357"/>
      <c r="CY13" s="357"/>
      <c r="CZ13" s="357"/>
      <c r="DA13" s="357"/>
      <c r="DB13" s="357"/>
      <c r="DC13" s="357"/>
      <c r="DD13" s="357"/>
      <c r="DE13" s="357"/>
    </row>
    <row r="14" spans="1:109" s="244" customFormat="1" ht="13.2" x14ac:dyDescent="0.2">
      <c r="A14" s="357"/>
      <c r="B14" s="357"/>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57"/>
      <c r="BT14" s="357"/>
      <c r="BU14" s="357"/>
      <c r="BV14" s="357"/>
      <c r="BW14" s="357"/>
      <c r="BX14" s="357"/>
      <c r="BY14" s="357"/>
      <c r="BZ14" s="357"/>
      <c r="CA14" s="357"/>
      <c r="CB14" s="357"/>
      <c r="CC14" s="357"/>
      <c r="CD14" s="357"/>
      <c r="CE14" s="357"/>
      <c r="CF14" s="357"/>
      <c r="CG14" s="357"/>
      <c r="CH14" s="357"/>
      <c r="CI14" s="357"/>
      <c r="CJ14" s="357"/>
      <c r="CK14" s="357"/>
      <c r="CL14" s="357"/>
      <c r="CM14" s="357"/>
      <c r="CN14" s="357"/>
      <c r="CO14" s="357"/>
      <c r="CP14" s="357"/>
      <c r="CQ14" s="357"/>
      <c r="CR14" s="357"/>
      <c r="CS14" s="357"/>
      <c r="CT14" s="357"/>
      <c r="CU14" s="357"/>
      <c r="CV14" s="357"/>
      <c r="CW14" s="357"/>
      <c r="CX14" s="357"/>
      <c r="CY14" s="357"/>
      <c r="CZ14" s="357"/>
      <c r="DA14" s="357"/>
      <c r="DB14" s="357"/>
      <c r="DC14" s="357"/>
      <c r="DD14" s="357"/>
      <c r="DE14" s="357"/>
    </row>
    <row r="15" spans="1:109" s="244" customFormat="1" ht="13.2" x14ac:dyDescent="0.2">
      <c r="A15" s="356"/>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57"/>
      <c r="BT15" s="357"/>
      <c r="BU15" s="357"/>
      <c r="BV15" s="357"/>
      <c r="BW15" s="357"/>
      <c r="BX15" s="357"/>
      <c r="BY15" s="357"/>
      <c r="BZ15" s="357"/>
      <c r="CA15" s="357"/>
      <c r="CB15" s="357"/>
      <c r="CC15" s="357"/>
      <c r="CD15" s="357"/>
      <c r="CE15" s="357"/>
      <c r="CF15" s="357"/>
      <c r="CG15" s="357"/>
      <c r="CH15" s="357"/>
      <c r="CI15" s="357"/>
      <c r="CJ15" s="357"/>
      <c r="CK15" s="357"/>
      <c r="CL15" s="357"/>
      <c r="CM15" s="357"/>
      <c r="CN15" s="357"/>
      <c r="CO15" s="357"/>
      <c r="CP15" s="357"/>
      <c r="CQ15" s="357"/>
      <c r="CR15" s="357"/>
      <c r="CS15" s="357"/>
      <c r="CT15" s="357"/>
      <c r="CU15" s="357"/>
      <c r="CV15" s="357"/>
      <c r="CW15" s="357"/>
      <c r="CX15" s="357"/>
      <c r="CY15" s="357"/>
      <c r="CZ15" s="357"/>
      <c r="DA15" s="357"/>
      <c r="DB15" s="357"/>
      <c r="DC15" s="357"/>
      <c r="DD15" s="357"/>
      <c r="DE15" s="357"/>
    </row>
    <row r="16" spans="1:109" s="244" customFormat="1" ht="13.2" x14ac:dyDescent="0.2">
      <c r="A16" s="356"/>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c r="BH16" s="357"/>
      <c r="BI16" s="357"/>
      <c r="BJ16" s="357"/>
      <c r="BK16" s="357"/>
      <c r="BL16" s="357"/>
      <c r="BM16" s="357"/>
      <c r="BN16" s="357"/>
      <c r="BO16" s="357"/>
      <c r="BP16" s="357"/>
      <c r="BQ16" s="357"/>
      <c r="BR16" s="357"/>
      <c r="BS16" s="357"/>
      <c r="BT16" s="357"/>
      <c r="BU16" s="357"/>
      <c r="BV16" s="357"/>
      <c r="BW16" s="357"/>
      <c r="BX16" s="357"/>
      <c r="BY16" s="357"/>
      <c r="BZ16" s="357"/>
      <c r="CA16" s="357"/>
      <c r="CB16" s="357"/>
      <c r="CC16" s="357"/>
      <c r="CD16" s="357"/>
      <c r="CE16" s="357"/>
      <c r="CF16" s="357"/>
      <c r="CG16" s="357"/>
      <c r="CH16" s="357"/>
      <c r="CI16" s="357"/>
      <c r="CJ16" s="357"/>
      <c r="CK16" s="357"/>
      <c r="CL16" s="357"/>
      <c r="CM16" s="357"/>
      <c r="CN16" s="357"/>
      <c r="CO16" s="357"/>
      <c r="CP16" s="357"/>
      <c r="CQ16" s="357"/>
      <c r="CR16" s="357"/>
      <c r="CS16" s="357"/>
      <c r="CT16" s="357"/>
      <c r="CU16" s="357"/>
      <c r="CV16" s="357"/>
      <c r="CW16" s="357"/>
      <c r="CX16" s="357"/>
      <c r="CY16" s="357"/>
      <c r="CZ16" s="357"/>
      <c r="DA16" s="357"/>
      <c r="DB16" s="357"/>
      <c r="DC16" s="357"/>
      <c r="DD16" s="357"/>
      <c r="DE16" s="357"/>
    </row>
    <row r="17" spans="1:109" s="244" customFormat="1" ht="13.2" x14ac:dyDescent="0.2">
      <c r="A17" s="356"/>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c r="BD17" s="357"/>
      <c r="BE17" s="357"/>
      <c r="BF17" s="357"/>
      <c r="BG17" s="357"/>
      <c r="BH17" s="357"/>
      <c r="BI17" s="357"/>
      <c r="BJ17" s="357"/>
      <c r="BK17" s="357"/>
      <c r="BL17" s="357"/>
      <c r="BM17" s="357"/>
      <c r="BN17" s="357"/>
      <c r="BO17" s="357"/>
      <c r="BP17" s="357"/>
      <c r="BQ17" s="357"/>
      <c r="BR17" s="357"/>
      <c r="BS17" s="357"/>
      <c r="BT17" s="357"/>
      <c r="BU17" s="357"/>
      <c r="BV17" s="357"/>
      <c r="BW17" s="357"/>
      <c r="BX17" s="357"/>
      <c r="BY17" s="357"/>
      <c r="BZ17" s="357"/>
      <c r="CA17" s="357"/>
      <c r="CB17" s="357"/>
      <c r="CC17" s="357"/>
      <c r="CD17" s="357"/>
      <c r="CE17" s="357"/>
      <c r="CF17" s="357"/>
      <c r="CG17" s="357"/>
      <c r="CH17" s="357"/>
      <c r="CI17" s="357"/>
      <c r="CJ17" s="357"/>
      <c r="CK17" s="357"/>
      <c r="CL17" s="357"/>
      <c r="CM17" s="357"/>
      <c r="CN17" s="357"/>
      <c r="CO17" s="357"/>
      <c r="CP17" s="357"/>
      <c r="CQ17" s="357"/>
      <c r="CR17" s="357"/>
      <c r="CS17" s="357"/>
      <c r="CT17" s="357"/>
      <c r="CU17" s="357"/>
      <c r="CV17" s="357"/>
      <c r="CW17" s="357"/>
      <c r="CX17" s="357"/>
      <c r="CY17" s="357"/>
      <c r="CZ17" s="357"/>
      <c r="DA17" s="357"/>
      <c r="DB17" s="357"/>
      <c r="DC17" s="357"/>
      <c r="DD17" s="357"/>
      <c r="DE17" s="357"/>
    </row>
    <row r="18" spans="1:109" s="244" customFormat="1" ht="13.2" x14ac:dyDescent="0.2">
      <c r="A18" s="356"/>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c r="CC18" s="357"/>
      <c r="CD18" s="357"/>
      <c r="CE18" s="357"/>
      <c r="CF18" s="357"/>
      <c r="CG18" s="357"/>
      <c r="CH18" s="357"/>
      <c r="CI18" s="357"/>
      <c r="CJ18" s="357"/>
      <c r="CK18" s="357"/>
      <c r="CL18" s="357"/>
      <c r="CM18" s="357"/>
      <c r="CN18" s="357"/>
      <c r="CO18" s="357"/>
      <c r="CP18" s="357"/>
      <c r="CQ18" s="357"/>
      <c r="CR18" s="357"/>
      <c r="CS18" s="357"/>
      <c r="CT18" s="357"/>
      <c r="CU18" s="357"/>
      <c r="CV18" s="357"/>
      <c r="CW18" s="357"/>
      <c r="CX18" s="357"/>
      <c r="CY18" s="357"/>
      <c r="CZ18" s="357"/>
      <c r="DA18" s="357"/>
      <c r="DB18" s="357"/>
      <c r="DC18" s="357"/>
      <c r="DD18" s="357"/>
      <c r="DE18" s="357"/>
    </row>
    <row r="19" spans="1:109" ht="13.2" x14ac:dyDescent="0.2">
      <c r="DD19" s="356"/>
      <c r="DE19" s="356"/>
    </row>
    <row r="20" spans="1:109" ht="13.2" x14ac:dyDescent="0.2">
      <c r="DD20" s="356"/>
      <c r="DE20" s="356"/>
    </row>
    <row r="21" spans="1:109" ht="17.25" customHeight="1" x14ac:dyDescent="0.2">
      <c r="B21" s="358"/>
      <c r="C21" s="359"/>
      <c r="D21" s="359"/>
      <c r="E21" s="359"/>
      <c r="F21" s="359"/>
      <c r="G21" s="359"/>
      <c r="H21" s="359"/>
      <c r="I21" s="359"/>
      <c r="J21" s="359"/>
      <c r="K21" s="359"/>
      <c r="L21" s="359"/>
      <c r="M21" s="359"/>
      <c r="N21" s="360"/>
      <c r="O21" s="359"/>
      <c r="P21" s="359"/>
      <c r="Q21" s="359"/>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60"/>
      <c r="AU21" s="359"/>
      <c r="AV21" s="359"/>
      <c r="AW21" s="359"/>
      <c r="AX21" s="359"/>
      <c r="AY21" s="359"/>
      <c r="AZ21" s="359"/>
      <c r="BA21" s="359"/>
      <c r="BB21" s="359"/>
      <c r="BC21" s="359"/>
      <c r="BD21" s="359"/>
      <c r="BE21" s="359"/>
      <c r="BF21" s="360"/>
      <c r="BG21" s="359"/>
      <c r="BH21" s="359"/>
      <c r="BI21" s="359"/>
      <c r="BJ21" s="359"/>
      <c r="BK21" s="359"/>
      <c r="BL21" s="359"/>
      <c r="BM21" s="359"/>
      <c r="BN21" s="359"/>
      <c r="BO21" s="359"/>
      <c r="BP21" s="359"/>
      <c r="BQ21" s="359"/>
      <c r="BR21" s="360"/>
      <c r="BS21" s="359"/>
      <c r="BT21" s="359"/>
      <c r="BU21" s="359"/>
      <c r="BV21" s="359"/>
      <c r="BW21" s="359"/>
      <c r="BX21" s="359"/>
      <c r="BY21" s="359"/>
      <c r="BZ21" s="359"/>
      <c r="CA21" s="359"/>
      <c r="CB21" s="359"/>
      <c r="CC21" s="359"/>
      <c r="CD21" s="360"/>
      <c r="CE21" s="359"/>
      <c r="CF21" s="359"/>
      <c r="CG21" s="359"/>
      <c r="CH21" s="359"/>
      <c r="CI21" s="359"/>
      <c r="CJ21" s="359"/>
      <c r="CK21" s="359"/>
      <c r="CL21" s="359"/>
      <c r="CM21" s="359"/>
      <c r="CN21" s="359"/>
      <c r="CO21" s="359"/>
      <c r="CP21" s="360"/>
      <c r="CQ21" s="359"/>
      <c r="CR21" s="359"/>
      <c r="CS21" s="359"/>
      <c r="CT21" s="359"/>
      <c r="CU21" s="359"/>
      <c r="CV21" s="359"/>
      <c r="CW21" s="359"/>
      <c r="CX21" s="359"/>
      <c r="CY21" s="359"/>
      <c r="CZ21" s="359"/>
      <c r="DA21" s="359"/>
      <c r="DB21" s="360"/>
      <c r="DC21" s="359"/>
      <c r="DD21" s="361"/>
      <c r="DE21" s="356"/>
    </row>
    <row r="22" spans="1:109" ht="17.25" customHeight="1" x14ac:dyDescent="0.2">
      <c r="B22" s="362"/>
    </row>
    <row r="23" spans="1:109" ht="13.2" x14ac:dyDescent="0.2">
      <c r="B23" s="362"/>
    </row>
    <row r="24" spans="1:109" ht="13.2" x14ac:dyDescent="0.2">
      <c r="B24" s="362"/>
    </row>
    <row r="25" spans="1:109" ht="13.2" x14ac:dyDescent="0.2">
      <c r="B25" s="362"/>
    </row>
    <row r="26" spans="1:109" ht="13.2" x14ac:dyDescent="0.2">
      <c r="B26" s="362"/>
    </row>
    <row r="27" spans="1:109" ht="13.2" x14ac:dyDescent="0.2">
      <c r="B27" s="362"/>
    </row>
    <row r="28" spans="1:109" ht="13.2" x14ac:dyDescent="0.2">
      <c r="B28" s="362"/>
    </row>
    <row r="29" spans="1:109" ht="13.2" x14ac:dyDescent="0.2">
      <c r="B29" s="362"/>
    </row>
    <row r="30" spans="1:109" ht="13.2" x14ac:dyDescent="0.2">
      <c r="B30" s="362"/>
    </row>
    <row r="31" spans="1:109" ht="13.2" x14ac:dyDescent="0.2">
      <c r="B31" s="362"/>
    </row>
    <row r="32" spans="1:109" ht="13.2" x14ac:dyDescent="0.2">
      <c r="B32" s="362"/>
    </row>
    <row r="33" spans="2:109" ht="13.2" x14ac:dyDescent="0.2">
      <c r="B33" s="362"/>
    </row>
    <row r="34" spans="2:109" ht="13.2" x14ac:dyDescent="0.2">
      <c r="B34" s="362"/>
    </row>
    <row r="35" spans="2:109" ht="13.2" x14ac:dyDescent="0.2">
      <c r="B35" s="362"/>
    </row>
    <row r="36" spans="2:109" ht="13.2" x14ac:dyDescent="0.2">
      <c r="B36" s="362"/>
    </row>
    <row r="37" spans="2:109" ht="13.2" x14ac:dyDescent="0.2">
      <c r="B37" s="362"/>
    </row>
    <row r="38" spans="2:109" ht="13.2" x14ac:dyDescent="0.2">
      <c r="B38" s="362"/>
    </row>
    <row r="39" spans="2:109" ht="13.2" x14ac:dyDescent="0.2">
      <c r="B39" s="364"/>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365"/>
      <c r="AZ39" s="365"/>
      <c r="BA39" s="365"/>
      <c r="BB39" s="365"/>
      <c r="BC39" s="365"/>
      <c r="BD39" s="365"/>
      <c r="BE39" s="365"/>
      <c r="BF39" s="365"/>
      <c r="BG39" s="365"/>
      <c r="BH39" s="365"/>
      <c r="BI39" s="365"/>
      <c r="BJ39" s="365"/>
      <c r="BK39" s="365"/>
      <c r="BL39" s="365"/>
      <c r="BM39" s="365"/>
      <c r="BN39" s="365"/>
      <c r="BO39" s="365"/>
      <c r="BP39" s="365"/>
      <c r="BQ39" s="365"/>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5"/>
      <c r="CU39" s="365"/>
      <c r="CV39" s="365"/>
      <c r="CW39" s="365"/>
      <c r="CX39" s="365"/>
      <c r="CY39" s="365"/>
      <c r="CZ39" s="365"/>
      <c r="DA39" s="365"/>
      <c r="DB39" s="365"/>
      <c r="DC39" s="365"/>
      <c r="DD39" s="366"/>
    </row>
    <row r="40" spans="2:109" ht="13.2" x14ac:dyDescent="0.2">
      <c r="B40" s="367"/>
      <c r="DD40" s="367"/>
      <c r="DE40" s="356"/>
    </row>
    <row r="41" spans="2:109" ht="16.2" x14ac:dyDescent="0.2">
      <c r="B41" s="368" t="s">
        <v>583</v>
      </c>
      <c r="C41" s="359"/>
      <c r="D41" s="359"/>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59"/>
      <c r="BR41" s="359"/>
      <c r="BS41" s="359"/>
      <c r="BT41" s="359"/>
      <c r="BU41" s="359"/>
      <c r="BV41" s="359"/>
      <c r="BW41" s="359"/>
      <c r="BX41" s="359"/>
      <c r="BY41" s="359"/>
      <c r="BZ41" s="359"/>
      <c r="CA41" s="359"/>
      <c r="CB41" s="359"/>
      <c r="CC41" s="359"/>
      <c r="CD41" s="359"/>
      <c r="CE41" s="359"/>
      <c r="CF41" s="359"/>
      <c r="CG41" s="359"/>
      <c r="CH41" s="359"/>
      <c r="CI41" s="359"/>
      <c r="CJ41" s="359"/>
      <c r="CK41" s="359"/>
      <c r="CL41" s="359"/>
      <c r="CM41" s="359"/>
      <c r="CN41" s="359"/>
      <c r="CO41" s="359"/>
      <c r="CP41" s="359"/>
      <c r="CQ41" s="359"/>
      <c r="CR41" s="359"/>
      <c r="CS41" s="359"/>
      <c r="CT41" s="359"/>
      <c r="CU41" s="359"/>
      <c r="CV41" s="359"/>
      <c r="CW41" s="359"/>
      <c r="CX41" s="359"/>
      <c r="CY41" s="359"/>
      <c r="CZ41" s="359"/>
      <c r="DA41" s="359"/>
      <c r="DB41" s="359"/>
      <c r="DC41" s="359"/>
      <c r="DD41" s="361"/>
    </row>
    <row r="42" spans="2:109" ht="13.2" x14ac:dyDescent="0.2">
      <c r="B42" s="362"/>
      <c r="G42" s="369"/>
      <c r="I42" s="370"/>
      <c r="J42" s="370"/>
      <c r="K42" s="370"/>
      <c r="AM42" s="369"/>
      <c r="AN42" s="369" t="s">
        <v>584</v>
      </c>
      <c r="AP42" s="370"/>
      <c r="AQ42" s="370"/>
      <c r="AR42" s="370"/>
      <c r="AY42" s="369"/>
      <c r="BA42" s="370"/>
      <c r="BB42" s="370"/>
      <c r="BC42" s="370"/>
      <c r="BK42" s="369"/>
      <c r="BM42" s="370"/>
      <c r="BN42" s="370"/>
      <c r="BO42" s="370"/>
      <c r="BW42" s="369"/>
      <c r="BY42" s="370"/>
      <c r="BZ42" s="370"/>
      <c r="CA42" s="370"/>
      <c r="CI42" s="369"/>
      <c r="CK42" s="370"/>
      <c r="CL42" s="370"/>
      <c r="CM42" s="370"/>
      <c r="CU42" s="369"/>
      <c r="CW42" s="370"/>
      <c r="CX42" s="370"/>
      <c r="CY42" s="370"/>
    </row>
    <row r="43" spans="2:109" ht="13.5" customHeight="1" x14ac:dyDescent="0.2">
      <c r="B43" s="362"/>
      <c r="AN43" s="1260" t="s">
        <v>592</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2" x14ac:dyDescent="0.2">
      <c r="B44" s="36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2" x14ac:dyDescent="0.2">
      <c r="B45" s="36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2" x14ac:dyDescent="0.2">
      <c r="B46" s="36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2" x14ac:dyDescent="0.2">
      <c r="B47" s="36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2" x14ac:dyDescent="0.2">
      <c r="B48" s="362"/>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2" x14ac:dyDescent="0.2">
      <c r="B49" s="362"/>
      <c r="AN49" s="356" t="s">
        <v>585</v>
      </c>
    </row>
    <row r="50" spans="1:109" ht="13.2" x14ac:dyDescent="0.2">
      <c r="B50" s="362"/>
      <c r="G50" s="1252"/>
      <c r="H50" s="1252"/>
      <c r="I50" s="1252"/>
      <c r="J50" s="1252"/>
      <c r="K50" s="372"/>
      <c r="L50" s="372"/>
      <c r="M50" s="373"/>
      <c r="N50" s="373"/>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58" t="s">
        <v>542</v>
      </c>
      <c r="BQ50" s="1258"/>
      <c r="BR50" s="1258"/>
      <c r="BS50" s="1258"/>
      <c r="BT50" s="1258"/>
      <c r="BU50" s="1258"/>
      <c r="BV50" s="1258"/>
      <c r="BW50" s="1258"/>
      <c r="BX50" s="1258" t="s">
        <v>543</v>
      </c>
      <c r="BY50" s="1258"/>
      <c r="BZ50" s="1258"/>
      <c r="CA50" s="1258"/>
      <c r="CB50" s="1258"/>
      <c r="CC50" s="1258"/>
      <c r="CD50" s="1258"/>
      <c r="CE50" s="1258"/>
      <c r="CF50" s="1258" t="s">
        <v>544</v>
      </c>
      <c r="CG50" s="1258"/>
      <c r="CH50" s="1258"/>
      <c r="CI50" s="1258"/>
      <c r="CJ50" s="1258"/>
      <c r="CK50" s="1258"/>
      <c r="CL50" s="1258"/>
      <c r="CM50" s="1258"/>
      <c r="CN50" s="1258" t="s">
        <v>545</v>
      </c>
      <c r="CO50" s="1258"/>
      <c r="CP50" s="1258"/>
      <c r="CQ50" s="1258"/>
      <c r="CR50" s="1258"/>
      <c r="CS50" s="1258"/>
      <c r="CT50" s="1258"/>
      <c r="CU50" s="1258"/>
      <c r="CV50" s="1258" t="s">
        <v>546</v>
      </c>
      <c r="CW50" s="1258"/>
      <c r="CX50" s="1258"/>
      <c r="CY50" s="1258"/>
      <c r="CZ50" s="1258"/>
      <c r="DA50" s="1258"/>
      <c r="DB50" s="1258"/>
      <c r="DC50" s="1258"/>
    </row>
    <row r="51" spans="1:109" ht="13.5" customHeight="1" x14ac:dyDescent="0.2">
      <c r="B51" s="362"/>
      <c r="G51" s="1269"/>
      <c r="H51" s="1269"/>
      <c r="I51" s="1273"/>
      <c r="J51" s="1273"/>
      <c r="K51" s="1259"/>
      <c r="L51" s="1259"/>
      <c r="M51" s="1259"/>
      <c r="N51" s="1259"/>
      <c r="AM51" s="371"/>
      <c r="AN51" s="1257" t="s">
        <v>586</v>
      </c>
      <c r="AO51" s="1257"/>
      <c r="AP51" s="1257"/>
      <c r="AQ51" s="1257"/>
      <c r="AR51" s="1257"/>
      <c r="AS51" s="1257"/>
      <c r="AT51" s="1257"/>
      <c r="AU51" s="1257"/>
      <c r="AV51" s="1257"/>
      <c r="AW51" s="1257"/>
      <c r="AX51" s="1257"/>
      <c r="AY51" s="1257"/>
      <c r="AZ51" s="1257"/>
      <c r="BA51" s="1257"/>
      <c r="BB51" s="1257" t="s">
        <v>587</v>
      </c>
      <c r="BC51" s="1257"/>
      <c r="BD51" s="1257"/>
      <c r="BE51" s="1257"/>
      <c r="BF51" s="1257"/>
      <c r="BG51" s="1257"/>
      <c r="BH51" s="1257"/>
      <c r="BI51" s="1257"/>
      <c r="BJ51" s="1257"/>
      <c r="BK51" s="1257"/>
      <c r="BL51" s="1257"/>
      <c r="BM51" s="1257"/>
      <c r="BN51" s="1257"/>
      <c r="BO51" s="1257"/>
      <c r="BP51" s="1254">
        <v>25</v>
      </c>
      <c r="BQ51" s="1254"/>
      <c r="BR51" s="1254"/>
      <c r="BS51" s="1254"/>
      <c r="BT51" s="1254"/>
      <c r="BU51" s="1254"/>
      <c r="BV51" s="1254"/>
      <c r="BW51" s="1254"/>
      <c r="BX51" s="1254">
        <v>18.399999999999999</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2" x14ac:dyDescent="0.2">
      <c r="B52" s="362"/>
      <c r="G52" s="1269"/>
      <c r="H52" s="1269"/>
      <c r="I52" s="1273"/>
      <c r="J52" s="1273"/>
      <c r="K52" s="1259"/>
      <c r="L52" s="1259"/>
      <c r="M52" s="1259"/>
      <c r="N52" s="1259"/>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70"/>
      <c r="B53" s="362"/>
      <c r="G53" s="1269"/>
      <c r="H53" s="1269"/>
      <c r="I53" s="1252"/>
      <c r="J53" s="1252"/>
      <c r="K53" s="1259"/>
      <c r="L53" s="1259"/>
      <c r="M53" s="1259"/>
      <c r="N53" s="1259"/>
      <c r="AM53" s="371"/>
      <c r="AN53" s="1257"/>
      <c r="AO53" s="1257"/>
      <c r="AP53" s="1257"/>
      <c r="AQ53" s="1257"/>
      <c r="AR53" s="1257"/>
      <c r="AS53" s="1257"/>
      <c r="AT53" s="1257"/>
      <c r="AU53" s="1257"/>
      <c r="AV53" s="1257"/>
      <c r="AW53" s="1257"/>
      <c r="AX53" s="1257"/>
      <c r="AY53" s="1257"/>
      <c r="AZ53" s="1257"/>
      <c r="BA53" s="1257"/>
      <c r="BB53" s="1257" t="s">
        <v>588</v>
      </c>
      <c r="BC53" s="1257"/>
      <c r="BD53" s="1257"/>
      <c r="BE53" s="1257"/>
      <c r="BF53" s="1257"/>
      <c r="BG53" s="1257"/>
      <c r="BH53" s="1257"/>
      <c r="BI53" s="1257"/>
      <c r="BJ53" s="1257"/>
      <c r="BK53" s="1257"/>
      <c r="BL53" s="1257"/>
      <c r="BM53" s="1257"/>
      <c r="BN53" s="1257"/>
      <c r="BO53" s="1257"/>
      <c r="BP53" s="1254">
        <v>57</v>
      </c>
      <c r="BQ53" s="1254"/>
      <c r="BR53" s="1254"/>
      <c r="BS53" s="1254"/>
      <c r="BT53" s="1254"/>
      <c r="BU53" s="1254"/>
      <c r="BV53" s="1254"/>
      <c r="BW53" s="1254"/>
      <c r="BX53" s="1254">
        <v>58.7</v>
      </c>
      <c r="BY53" s="1254"/>
      <c r="BZ53" s="1254"/>
      <c r="CA53" s="1254"/>
      <c r="CB53" s="1254"/>
      <c r="CC53" s="1254"/>
      <c r="CD53" s="1254"/>
      <c r="CE53" s="1254"/>
      <c r="CF53" s="1254">
        <v>60.6</v>
      </c>
      <c r="CG53" s="1254"/>
      <c r="CH53" s="1254"/>
      <c r="CI53" s="1254"/>
      <c r="CJ53" s="1254"/>
      <c r="CK53" s="1254"/>
      <c r="CL53" s="1254"/>
      <c r="CM53" s="1254"/>
      <c r="CN53" s="1254">
        <v>61.8</v>
      </c>
      <c r="CO53" s="1254"/>
      <c r="CP53" s="1254"/>
      <c r="CQ53" s="1254"/>
      <c r="CR53" s="1254"/>
      <c r="CS53" s="1254"/>
      <c r="CT53" s="1254"/>
      <c r="CU53" s="1254"/>
      <c r="CV53" s="1254">
        <v>63.2</v>
      </c>
      <c r="CW53" s="1254"/>
      <c r="CX53" s="1254"/>
      <c r="CY53" s="1254"/>
      <c r="CZ53" s="1254"/>
      <c r="DA53" s="1254"/>
      <c r="DB53" s="1254"/>
      <c r="DC53" s="1254"/>
    </row>
    <row r="54" spans="1:109" ht="13.2" x14ac:dyDescent="0.2">
      <c r="A54" s="370"/>
      <c r="B54" s="362"/>
      <c r="G54" s="1269"/>
      <c r="H54" s="1269"/>
      <c r="I54" s="1252"/>
      <c r="J54" s="1252"/>
      <c r="K54" s="1259"/>
      <c r="L54" s="1259"/>
      <c r="M54" s="1259"/>
      <c r="N54" s="1259"/>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70"/>
      <c r="B55" s="362"/>
      <c r="G55" s="1252"/>
      <c r="H55" s="1252"/>
      <c r="I55" s="1252"/>
      <c r="J55" s="1252"/>
      <c r="K55" s="1259"/>
      <c r="L55" s="1259"/>
      <c r="M55" s="1259"/>
      <c r="N55" s="1259"/>
      <c r="AN55" s="1258" t="s">
        <v>589</v>
      </c>
      <c r="AO55" s="1258"/>
      <c r="AP55" s="1258"/>
      <c r="AQ55" s="1258"/>
      <c r="AR55" s="1258"/>
      <c r="AS55" s="1258"/>
      <c r="AT55" s="1258"/>
      <c r="AU55" s="1258"/>
      <c r="AV55" s="1258"/>
      <c r="AW55" s="1258"/>
      <c r="AX55" s="1258"/>
      <c r="AY55" s="1258"/>
      <c r="AZ55" s="1258"/>
      <c r="BA55" s="1258"/>
      <c r="BB55" s="1257" t="s">
        <v>587</v>
      </c>
      <c r="BC55" s="1257"/>
      <c r="BD55" s="1257"/>
      <c r="BE55" s="1257"/>
      <c r="BF55" s="1257"/>
      <c r="BG55" s="1257"/>
      <c r="BH55" s="1257"/>
      <c r="BI55" s="1257"/>
      <c r="BJ55" s="1257"/>
      <c r="BK55" s="1257"/>
      <c r="BL55" s="1257"/>
      <c r="BM55" s="1257"/>
      <c r="BN55" s="1257"/>
      <c r="BO55" s="1257"/>
      <c r="BP55" s="1254">
        <v>20.9</v>
      </c>
      <c r="BQ55" s="1254"/>
      <c r="BR55" s="1254"/>
      <c r="BS55" s="1254"/>
      <c r="BT55" s="1254"/>
      <c r="BU55" s="1254"/>
      <c r="BV55" s="1254"/>
      <c r="BW55" s="1254"/>
      <c r="BX55" s="1254">
        <v>21</v>
      </c>
      <c r="BY55" s="1254"/>
      <c r="BZ55" s="1254"/>
      <c r="CA55" s="1254"/>
      <c r="CB55" s="1254"/>
      <c r="CC55" s="1254"/>
      <c r="CD55" s="1254"/>
      <c r="CE55" s="1254"/>
      <c r="CF55" s="1254">
        <v>23.5</v>
      </c>
      <c r="CG55" s="1254"/>
      <c r="CH55" s="1254"/>
      <c r="CI55" s="1254"/>
      <c r="CJ55" s="1254"/>
      <c r="CK55" s="1254"/>
      <c r="CL55" s="1254"/>
      <c r="CM55" s="1254"/>
      <c r="CN55" s="1254">
        <v>8.5</v>
      </c>
      <c r="CO55" s="1254"/>
      <c r="CP55" s="1254"/>
      <c r="CQ55" s="1254"/>
      <c r="CR55" s="1254"/>
      <c r="CS55" s="1254"/>
      <c r="CT55" s="1254"/>
      <c r="CU55" s="1254"/>
      <c r="CV55" s="1254">
        <v>0</v>
      </c>
      <c r="CW55" s="1254"/>
      <c r="CX55" s="1254"/>
      <c r="CY55" s="1254"/>
      <c r="CZ55" s="1254"/>
      <c r="DA55" s="1254"/>
      <c r="DB55" s="1254"/>
      <c r="DC55" s="1254"/>
    </row>
    <row r="56" spans="1:109" ht="13.2" x14ac:dyDescent="0.2">
      <c r="A56" s="370"/>
      <c r="B56" s="362"/>
      <c r="G56" s="1252"/>
      <c r="H56" s="1252"/>
      <c r="I56" s="1252"/>
      <c r="J56" s="1252"/>
      <c r="K56" s="1259"/>
      <c r="L56" s="1259"/>
      <c r="M56" s="1259"/>
      <c r="N56" s="1259"/>
      <c r="AN56" s="1258"/>
      <c r="AO56" s="1258"/>
      <c r="AP56" s="1258"/>
      <c r="AQ56" s="1258"/>
      <c r="AR56" s="1258"/>
      <c r="AS56" s="1258"/>
      <c r="AT56" s="1258"/>
      <c r="AU56" s="1258"/>
      <c r="AV56" s="1258"/>
      <c r="AW56" s="1258"/>
      <c r="AX56" s="1258"/>
      <c r="AY56" s="1258"/>
      <c r="AZ56" s="1258"/>
      <c r="BA56" s="1258"/>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0" customFormat="1" ht="13.2" x14ac:dyDescent="0.2">
      <c r="B57" s="374"/>
      <c r="G57" s="1252"/>
      <c r="H57" s="1252"/>
      <c r="I57" s="1255"/>
      <c r="J57" s="1255"/>
      <c r="K57" s="1259"/>
      <c r="L57" s="1259"/>
      <c r="M57" s="1259"/>
      <c r="N57" s="1259"/>
      <c r="AM57" s="356"/>
      <c r="AN57" s="1258"/>
      <c r="AO57" s="1258"/>
      <c r="AP57" s="1258"/>
      <c r="AQ57" s="1258"/>
      <c r="AR57" s="1258"/>
      <c r="AS57" s="1258"/>
      <c r="AT57" s="1258"/>
      <c r="AU57" s="1258"/>
      <c r="AV57" s="1258"/>
      <c r="AW57" s="1258"/>
      <c r="AX57" s="1258"/>
      <c r="AY57" s="1258"/>
      <c r="AZ57" s="1258"/>
      <c r="BA57" s="1258"/>
      <c r="BB57" s="1257" t="s">
        <v>588</v>
      </c>
      <c r="BC57" s="1257"/>
      <c r="BD57" s="1257"/>
      <c r="BE57" s="1257"/>
      <c r="BF57" s="1257"/>
      <c r="BG57" s="1257"/>
      <c r="BH57" s="1257"/>
      <c r="BI57" s="1257"/>
      <c r="BJ57" s="1257"/>
      <c r="BK57" s="1257"/>
      <c r="BL57" s="1257"/>
      <c r="BM57" s="1257"/>
      <c r="BN57" s="1257"/>
      <c r="BO57" s="1257"/>
      <c r="BP57" s="1254">
        <v>60.5</v>
      </c>
      <c r="BQ57" s="1254"/>
      <c r="BR57" s="1254"/>
      <c r="BS57" s="1254"/>
      <c r="BT57" s="1254"/>
      <c r="BU57" s="1254"/>
      <c r="BV57" s="1254"/>
      <c r="BW57" s="1254"/>
      <c r="BX57" s="1254">
        <v>61.4</v>
      </c>
      <c r="BY57" s="1254"/>
      <c r="BZ57" s="1254"/>
      <c r="CA57" s="1254"/>
      <c r="CB57" s="1254"/>
      <c r="CC57" s="1254"/>
      <c r="CD57" s="1254"/>
      <c r="CE57" s="1254"/>
      <c r="CF57" s="1254">
        <v>62</v>
      </c>
      <c r="CG57" s="1254"/>
      <c r="CH57" s="1254"/>
      <c r="CI57" s="1254"/>
      <c r="CJ57" s="1254"/>
      <c r="CK57" s="1254"/>
      <c r="CL57" s="1254"/>
      <c r="CM57" s="1254"/>
      <c r="CN57" s="1254">
        <v>62</v>
      </c>
      <c r="CO57" s="1254"/>
      <c r="CP57" s="1254"/>
      <c r="CQ57" s="1254"/>
      <c r="CR57" s="1254"/>
      <c r="CS57" s="1254"/>
      <c r="CT57" s="1254"/>
      <c r="CU57" s="1254"/>
      <c r="CV57" s="1254">
        <v>63.1</v>
      </c>
      <c r="CW57" s="1254"/>
      <c r="CX57" s="1254"/>
      <c r="CY57" s="1254"/>
      <c r="CZ57" s="1254"/>
      <c r="DA57" s="1254"/>
      <c r="DB57" s="1254"/>
      <c r="DC57" s="1254"/>
      <c r="DD57" s="375"/>
      <c r="DE57" s="374"/>
    </row>
    <row r="58" spans="1:109" s="370" customFormat="1" ht="13.2" x14ac:dyDescent="0.2">
      <c r="A58" s="356"/>
      <c r="B58" s="374"/>
      <c r="G58" s="1252"/>
      <c r="H58" s="1252"/>
      <c r="I58" s="1255"/>
      <c r="J58" s="1255"/>
      <c r="K58" s="1259"/>
      <c r="L58" s="1259"/>
      <c r="M58" s="1259"/>
      <c r="N58" s="1259"/>
      <c r="AM58" s="356"/>
      <c r="AN58" s="1258"/>
      <c r="AO58" s="1258"/>
      <c r="AP58" s="1258"/>
      <c r="AQ58" s="1258"/>
      <c r="AR58" s="1258"/>
      <c r="AS58" s="1258"/>
      <c r="AT58" s="1258"/>
      <c r="AU58" s="1258"/>
      <c r="AV58" s="1258"/>
      <c r="AW58" s="1258"/>
      <c r="AX58" s="1258"/>
      <c r="AY58" s="1258"/>
      <c r="AZ58" s="1258"/>
      <c r="BA58" s="1258"/>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75"/>
      <c r="DE58" s="374"/>
    </row>
    <row r="59" spans="1:109" s="370" customFormat="1" ht="13.2" x14ac:dyDescent="0.2">
      <c r="A59" s="356"/>
      <c r="B59" s="374"/>
      <c r="K59" s="376"/>
      <c r="L59" s="376"/>
      <c r="M59" s="376"/>
      <c r="N59" s="376"/>
      <c r="AQ59" s="376"/>
      <c r="AR59" s="376"/>
      <c r="AS59" s="376"/>
      <c r="AT59" s="376"/>
      <c r="BC59" s="376"/>
      <c r="BD59" s="376"/>
      <c r="BE59" s="376"/>
      <c r="BF59" s="376"/>
      <c r="BO59" s="376"/>
      <c r="BP59" s="376"/>
      <c r="BQ59" s="376"/>
      <c r="BR59" s="376"/>
      <c r="CA59" s="376"/>
      <c r="CB59" s="376"/>
      <c r="CC59" s="376"/>
      <c r="CD59" s="376"/>
      <c r="CM59" s="376"/>
      <c r="CN59" s="376"/>
      <c r="CO59" s="376"/>
      <c r="CP59" s="376"/>
      <c r="CY59" s="376"/>
      <c r="CZ59" s="376"/>
      <c r="DA59" s="376"/>
      <c r="DB59" s="376"/>
      <c r="DC59" s="376"/>
      <c r="DD59" s="375"/>
      <c r="DE59" s="374"/>
    </row>
    <row r="60" spans="1:109" s="370" customFormat="1" ht="13.2" x14ac:dyDescent="0.2">
      <c r="A60" s="356"/>
      <c r="B60" s="374"/>
      <c r="K60" s="376"/>
      <c r="L60" s="376"/>
      <c r="M60" s="376"/>
      <c r="N60" s="376"/>
      <c r="AQ60" s="376"/>
      <c r="AR60" s="376"/>
      <c r="AS60" s="376"/>
      <c r="AT60" s="376"/>
      <c r="BC60" s="376"/>
      <c r="BD60" s="376"/>
      <c r="BE60" s="376"/>
      <c r="BF60" s="376"/>
      <c r="BO60" s="376"/>
      <c r="BP60" s="376"/>
      <c r="BQ60" s="376"/>
      <c r="BR60" s="376"/>
      <c r="CA60" s="376"/>
      <c r="CB60" s="376"/>
      <c r="CC60" s="376"/>
      <c r="CD60" s="376"/>
      <c r="CM60" s="376"/>
      <c r="CN60" s="376"/>
      <c r="CO60" s="376"/>
      <c r="CP60" s="376"/>
      <c r="CY60" s="376"/>
      <c r="CZ60" s="376"/>
      <c r="DA60" s="376"/>
      <c r="DB60" s="376"/>
      <c r="DC60" s="376"/>
      <c r="DD60" s="375"/>
      <c r="DE60" s="374"/>
    </row>
    <row r="61" spans="1:109" s="370" customFormat="1" ht="13.2" x14ac:dyDescent="0.2">
      <c r="A61" s="356"/>
      <c r="B61" s="377"/>
      <c r="C61" s="378"/>
      <c r="D61" s="378"/>
      <c r="E61" s="378"/>
      <c r="F61" s="378"/>
      <c r="G61" s="378"/>
      <c r="H61" s="378"/>
      <c r="I61" s="378"/>
      <c r="J61" s="378"/>
      <c r="K61" s="378"/>
      <c r="L61" s="378"/>
      <c r="M61" s="379"/>
      <c r="N61" s="379"/>
      <c r="O61" s="378"/>
      <c r="P61" s="378"/>
      <c r="Q61" s="378"/>
      <c r="R61" s="378"/>
      <c r="S61" s="378"/>
      <c r="T61" s="378"/>
      <c r="U61" s="378"/>
      <c r="V61" s="378"/>
      <c r="W61" s="378"/>
      <c r="X61" s="378"/>
      <c r="Y61" s="378"/>
      <c r="Z61" s="378"/>
      <c r="AA61" s="378"/>
      <c r="AB61" s="378"/>
      <c r="AC61" s="378"/>
      <c r="AD61" s="378"/>
      <c r="AE61" s="378"/>
      <c r="AF61" s="378"/>
      <c r="AG61" s="378"/>
      <c r="AH61" s="378"/>
      <c r="AI61" s="378"/>
      <c r="AJ61" s="378"/>
      <c r="AK61" s="378"/>
      <c r="AL61" s="378"/>
      <c r="AM61" s="378"/>
      <c r="AN61" s="378"/>
      <c r="AO61" s="378"/>
      <c r="AP61" s="378"/>
      <c r="AQ61" s="378"/>
      <c r="AR61" s="378"/>
      <c r="AS61" s="379"/>
      <c r="AT61" s="379"/>
      <c r="AU61" s="378"/>
      <c r="AV61" s="378"/>
      <c r="AW61" s="378"/>
      <c r="AX61" s="378"/>
      <c r="AY61" s="378"/>
      <c r="AZ61" s="378"/>
      <c r="BA61" s="378"/>
      <c r="BB61" s="378"/>
      <c r="BC61" s="378"/>
      <c r="BD61" s="378"/>
      <c r="BE61" s="379"/>
      <c r="BF61" s="379"/>
      <c r="BG61" s="378"/>
      <c r="BH61" s="378"/>
      <c r="BI61" s="378"/>
      <c r="BJ61" s="378"/>
      <c r="BK61" s="378"/>
      <c r="BL61" s="378"/>
      <c r="BM61" s="378"/>
      <c r="BN61" s="378"/>
      <c r="BO61" s="378"/>
      <c r="BP61" s="378"/>
      <c r="BQ61" s="379"/>
      <c r="BR61" s="379"/>
      <c r="BS61" s="378"/>
      <c r="BT61" s="378"/>
      <c r="BU61" s="378"/>
      <c r="BV61" s="378"/>
      <c r="BW61" s="378"/>
      <c r="BX61" s="378"/>
      <c r="BY61" s="378"/>
      <c r="BZ61" s="378"/>
      <c r="CA61" s="378"/>
      <c r="CB61" s="378"/>
      <c r="CC61" s="379"/>
      <c r="CD61" s="379"/>
      <c r="CE61" s="378"/>
      <c r="CF61" s="378"/>
      <c r="CG61" s="378"/>
      <c r="CH61" s="378"/>
      <c r="CI61" s="378"/>
      <c r="CJ61" s="378"/>
      <c r="CK61" s="378"/>
      <c r="CL61" s="378"/>
      <c r="CM61" s="378"/>
      <c r="CN61" s="378"/>
      <c r="CO61" s="379"/>
      <c r="CP61" s="379"/>
      <c r="CQ61" s="378"/>
      <c r="CR61" s="378"/>
      <c r="CS61" s="378"/>
      <c r="CT61" s="378"/>
      <c r="CU61" s="378"/>
      <c r="CV61" s="378"/>
      <c r="CW61" s="378"/>
      <c r="CX61" s="378"/>
      <c r="CY61" s="378"/>
      <c r="CZ61" s="378"/>
      <c r="DA61" s="379"/>
      <c r="DB61" s="379"/>
      <c r="DC61" s="379"/>
      <c r="DD61" s="380"/>
      <c r="DE61" s="374"/>
    </row>
    <row r="62" spans="1:109" ht="13.2" x14ac:dyDescent="0.2">
      <c r="B62" s="367"/>
      <c r="C62" s="367"/>
      <c r="D62" s="367"/>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367"/>
      <c r="AE62" s="367"/>
      <c r="AF62" s="367"/>
      <c r="AG62" s="367"/>
      <c r="AH62" s="367"/>
      <c r="AI62" s="367"/>
      <c r="AJ62" s="367"/>
      <c r="AK62" s="367"/>
      <c r="AL62" s="367"/>
      <c r="AM62" s="367"/>
      <c r="AN62" s="367"/>
      <c r="AO62" s="367"/>
      <c r="AP62" s="367"/>
      <c r="AQ62" s="367"/>
      <c r="AR62" s="367"/>
      <c r="AS62" s="367"/>
      <c r="AT62" s="367"/>
      <c r="AU62" s="367"/>
      <c r="AV62" s="367"/>
      <c r="AW62" s="367"/>
      <c r="AX62" s="367"/>
      <c r="AY62" s="367"/>
      <c r="AZ62" s="367"/>
      <c r="BA62" s="367"/>
      <c r="BB62" s="367"/>
      <c r="BC62" s="367"/>
      <c r="BD62" s="367"/>
      <c r="BE62" s="367"/>
      <c r="BF62" s="367"/>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7"/>
      <c r="DD62" s="367"/>
      <c r="DE62" s="356"/>
    </row>
    <row r="63" spans="1:109" ht="16.2" x14ac:dyDescent="0.2">
      <c r="B63" s="381" t="s">
        <v>590</v>
      </c>
    </row>
    <row r="64" spans="1:109" ht="13.2" x14ac:dyDescent="0.2">
      <c r="B64" s="362"/>
      <c r="G64" s="369"/>
      <c r="I64" s="382"/>
      <c r="J64" s="382"/>
      <c r="K64" s="382"/>
      <c r="L64" s="382"/>
      <c r="M64" s="382"/>
      <c r="N64" s="383"/>
      <c r="AM64" s="369"/>
      <c r="AN64" s="369" t="s">
        <v>584</v>
      </c>
      <c r="AP64" s="370"/>
      <c r="AQ64" s="370"/>
      <c r="AR64" s="370"/>
      <c r="AY64" s="369"/>
      <c r="BA64" s="370"/>
      <c r="BB64" s="370"/>
      <c r="BC64" s="370"/>
      <c r="BK64" s="369"/>
      <c r="BM64" s="370"/>
      <c r="BN64" s="370"/>
      <c r="BO64" s="370"/>
      <c r="BW64" s="369"/>
      <c r="BY64" s="370"/>
      <c r="BZ64" s="370"/>
      <c r="CA64" s="370"/>
      <c r="CI64" s="369"/>
      <c r="CK64" s="370"/>
      <c r="CL64" s="370"/>
      <c r="CM64" s="370"/>
      <c r="CU64" s="369"/>
      <c r="CW64" s="370"/>
      <c r="CX64" s="370"/>
      <c r="CY64" s="370"/>
    </row>
    <row r="65" spans="2:107" ht="13.2" x14ac:dyDescent="0.2">
      <c r="B65" s="362"/>
      <c r="AN65" s="1260" t="s">
        <v>593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2" x14ac:dyDescent="0.2">
      <c r="B66" s="36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2" x14ac:dyDescent="0.2">
      <c r="B67" s="36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2" x14ac:dyDescent="0.2">
      <c r="B68" s="36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2" x14ac:dyDescent="0.2">
      <c r="B69" s="36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2" x14ac:dyDescent="0.2">
      <c r="B70" s="362"/>
      <c r="H70" s="384"/>
      <c r="I70" s="384"/>
      <c r="J70" s="385"/>
      <c r="K70" s="385"/>
      <c r="L70" s="386"/>
      <c r="M70" s="385"/>
      <c r="N70" s="386"/>
      <c r="AN70" s="371"/>
      <c r="AO70" s="371"/>
      <c r="AP70" s="371"/>
      <c r="AZ70" s="371"/>
      <c r="BA70" s="371"/>
      <c r="BB70" s="371"/>
      <c r="BL70" s="371"/>
      <c r="BM70" s="371"/>
      <c r="BN70" s="371"/>
      <c r="BX70" s="371"/>
      <c r="BY70" s="371"/>
      <c r="BZ70" s="371"/>
      <c r="CJ70" s="371"/>
      <c r="CK70" s="371"/>
      <c r="CL70" s="371"/>
      <c r="CV70" s="371"/>
      <c r="CW70" s="371"/>
      <c r="CX70" s="371"/>
    </row>
    <row r="71" spans="2:107" ht="13.2" x14ac:dyDescent="0.2">
      <c r="B71" s="362"/>
      <c r="G71" s="387"/>
      <c r="I71" s="388"/>
      <c r="J71" s="385"/>
      <c r="K71" s="385"/>
      <c r="L71" s="386"/>
      <c r="M71" s="385"/>
      <c r="N71" s="386"/>
      <c r="AM71" s="387"/>
      <c r="AN71" s="356" t="s">
        <v>585</v>
      </c>
    </row>
    <row r="72" spans="2:107" ht="13.2" x14ac:dyDescent="0.2">
      <c r="B72" s="362"/>
      <c r="G72" s="1252"/>
      <c r="H72" s="1252"/>
      <c r="I72" s="1252"/>
      <c r="J72" s="1252"/>
      <c r="K72" s="372"/>
      <c r="L72" s="372"/>
      <c r="M72" s="373"/>
      <c r="N72" s="373"/>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58" t="s">
        <v>542</v>
      </c>
      <c r="BQ72" s="1258"/>
      <c r="BR72" s="1258"/>
      <c r="BS72" s="1258"/>
      <c r="BT72" s="1258"/>
      <c r="BU72" s="1258"/>
      <c r="BV72" s="1258"/>
      <c r="BW72" s="1258"/>
      <c r="BX72" s="1258" t="s">
        <v>543</v>
      </c>
      <c r="BY72" s="1258"/>
      <c r="BZ72" s="1258"/>
      <c r="CA72" s="1258"/>
      <c r="CB72" s="1258"/>
      <c r="CC72" s="1258"/>
      <c r="CD72" s="1258"/>
      <c r="CE72" s="1258"/>
      <c r="CF72" s="1258" t="s">
        <v>544</v>
      </c>
      <c r="CG72" s="1258"/>
      <c r="CH72" s="1258"/>
      <c r="CI72" s="1258"/>
      <c r="CJ72" s="1258"/>
      <c r="CK72" s="1258"/>
      <c r="CL72" s="1258"/>
      <c r="CM72" s="1258"/>
      <c r="CN72" s="1258" t="s">
        <v>545</v>
      </c>
      <c r="CO72" s="1258"/>
      <c r="CP72" s="1258"/>
      <c r="CQ72" s="1258"/>
      <c r="CR72" s="1258"/>
      <c r="CS72" s="1258"/>
      <c r="CT72" s="1258"/>
      <c r="CU72" s="1258"/>
      <c r="CV72" s="1258" t="s">
        <v>546</v>
      </c>
      <c r="CW72" s="1258"/>
      <c r="CX72" s="1258"/>
      <c r="CY72" s="1258"/>
      <c r="CZ72" s="1258"/>
      <c r="DA72" s="1258"/>
      <c r="DB72" s="1258"/>
      <c r="DC72" s="1258"/>
    </row>
    <row r="73" spans="2:107" ht="13.2" x14ac:dyDescent="0.2">
      <c r="B73" s="362"/>
      <c r="G73" s="1269"/>
      <c r="H73" s="1269"/>
      <c r="I73" s="1269"/>
      <c r="J73" s="1269"/>
      <c r="K73" s="1253"/>
      <c r="L73" s="1253"/>
      <c r="M73" s="1253"/>
      <c r="N73" s="1253"/>
      <c r="AM73" s="371"/>
      <c r="AN73" s="1257" t="s">
        <v>586</v>
      </c>
      <c r="AO73" s="1257"/>
      <c r="AP73" s="1257"/>
      <c r="AQ73" s="1257"/>
      <c r="AR73" s="1257"/>
      <c r="AS73" s="1257"/>
      <c r="AT73" s="1257"/>
      <c r="AU73" s="1257"/>
      <c r="AV73" s="1257"/>
      <c r="AW73" s="1257"/>
      <c r="AX73" s="1257"/>
      <c r="AY73" s="1257"/>
      <c r="AZ73" s="1257"/>
      <c r="BA73" s="1257"/>
      <c r="BB73" s="1257" t="s">
        <v>587</v>
      </c>
      <c r="BC73" s="1257"/>
      <c r="BD73" s="1257"/>
      <c r="BE73" s="1257"/>
      <c r="BF73" s="1257"/>
      <c r="BG73" s="1257"/>
      <c r="BH73" s="1257"/>
      <c r="BI73" s="1257"/>
      <c r="BJ73" s="1257"/>
      <c r="BK73" s="1257"/>
      <c r="BL73" s="1257"/>
      <c r="BM73" s="1257"/>
      <c r="BN73" s="1257"/>
      <c r="BO73" s="1257"/>
      <c r="BP73" s="1254">
        <v>25</v>
      </c>
      <c r="BQ73" s="1254"/>
      <c r="BR73" s="1254"/>
      <c r="BS73" s="1254"/>
      <c r="BT73" s="1254"/>
      <c r="BU73" s="1254"/>
      <c r="BV73" s="1254"/>
      <c r="BW73" s="1254"/>
      <c r="BX73" s="1254">
        <v>18.399999999999999</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2" x14ac:dyDescent="0.2">
      <c r="B74" s="362"/>
      <c r="G74" s="1269"/>
      <c r="H74" s="1269"/>
      <c r="I74" s="1269"/>
      <c r="J74" s="1269"/>
      <c r="K74" s="1253"/>
      <c r="L74" s="1253"/>
      <c r="M74" s="1253"/>
      <c r="N74" s="1253"/>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62"/>
      <c r="G75" s="1269"/>
      <c r="H75" s="1269"/>
      <c r="I75" s="1252"/>
      <c r="J75" s="1252"/>
      <c r="K75" s="1259"/>
      <c r="L75" s="1259"/>
      <c r="M75" s="1259"/>
      <c r="N75" s="1259"/>
      <c r="AM75" s="371"/>
      <c r="AN75" s="1257"/>
      <c r="AO75" s="1257"/>
      <c r="AP75" s="1257"/>
      <c r="AQ75" s="1257"/>
      <c r="AR75" s="1257"/>
      <c r="AS75" s="1257"/>
      <c r="AT75" s="1257"/>
      <c r="AU75" s="1257"/>
      <c r="AV75" s="1257"/>
      <c r="AW75" s="1257"/>
      <c r="AX75" s="1257"/>
      <c r="AY75" s="1257"/>
      <c r="AZ75" s="1257"/>
      <c r="BA75" s="1257"/>
      <c r="BB75" s="1257" t="s">
        <v>591</v>
      </c>
      <c r="BC75" s="1257"/>
      <c r="BD75" s="1257"/>
      <c r="BE75" s="1257"/>
      <c r="BF75" s="1257"/>
      <c r="BG75" s="1257"/>
      <c r="BH75" s="1257"/>
      <c r="BI75" s="1257"/>
      <c r="BJ75" s="1257"/>
      <c r="BK75" s="1257"/>
      <c r="BL75" s="1257"/>
      <c r="BM75" s="1257"/>
      <c r="BN75" s="1257"/>
      <c r="BO75" s="1257"/>
      <c r="BP75" s="1254">
        <v>11.8</v>
      </c>
      <c r="BQ75" s="1254"/>
      <c r="BR75" s="1254"/>
      <c r="BS75" s="1254"/>
      <c r="BT75" s="1254"/>
      <c r="BU75" s="1254"/>
      <c r="BV75" s="1254"/>
      <c r="BW75" s="1254"/>
      <c r="BX75" s="1254">
        <v>12.8</v>
      </c>
      <c r="BY75" s="1254"/>
      <c r="BZ75" s="1254"/>
      <c r="CA75" s="1254"/>
      <c r="CB75" s="1254"/>
      <c r="CC75" s="1254"/>
      <c r="CD75" s="1254"/>
      <c r="CE75" s="1254"/>
      <c r="CF75" s="1254">
        <v>13.1</v>
      </c>
      <c r="CG75" s="1254"/>
      <c r="CH75" s="1254"/>
      <c r="CI75" s="1254"/>
      <c r="CJ75" s="1254"/>
      <c r="CK75" s="1254"/>
      <c r="CL75" s="1254"/>
      <c r="CM75" s="1254"/>
      <c r="CN75" s="1254">
        <v>12.6</v>
      </c>
      <c r="CO75" s="1254"/>
      <c r="CP75" s="1254"/>
      <c r="CQ75" s="1254"/>
      <c r="CR75" s="1254"/>
      <c r="CS75" s="1254"/>
      <c r="CT75" s="1254"/>
      <c r="CU75" s="1254"/>
      <c r="CV75" s="1254">
        <v>12.9</v>
      </c>
      <c r="CW75" s="1254"/>
      <c r="CX75" s="1254"/>
      <c r="CY75" s="1254"/>
      <c r="CZ75" s="1254"/>
      <c r="DA75" s="1254"/>
      <c r="DB75" s="1254"/>
      <c r="DC75" s="1254"/>
    </row>
    <row r="76" spans="2:107" ht="13.2" x14ac:dyDescent="0.2">
      <c r="B76" s="362"/>
      <c r="G76" s="1269"/>
      <c r="H76" s="1269"/>
      <c r="I76" s="1252"/>
      <c r="J76" s="1252"/>
      <c r="K76" s="1259"/>
      <c r="L76" s="1259"/>
      <c r="M76" s="1259"/>
      <c r="N76" s="1259"/>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62"/>
      <c r="G77" s="1252"/>
      <c r="H77" s="1252"/>
      <c r="I77" s="1252"/>
      <c r="J77" s="1252"/>
      <c r="K77" s="1253"/>
      <c r="L77" s="1253"/>
      <c r="M77" s="1253"/>
      <c r="N77" s="1253"/>
      <c r="AN77" s="1258" t="s">
        <v>589</v>
      </c>
      <c r="AO77" s="1258"/>
      <c r="AP77" s="1258"/>
      <c r="AQ77" s="1258"/>
      <c r="AR77" s="1258"/>
      <c r="AS77" s="1258"/>
      <c r="AT77" s="1258"/>
      <c r="AU77" s="1258"/>
      <c r="AV77" s="1258"/>
      <c r="AW77" s="1258"/>
      <c r="AX77" s="1258"/>
      <c r="AY77" s="1258"/>
      <c r="AZ77" s="1258"/>
      <c r="BA77" s="1258"/>
      <c r="BB77" s="1257" t="s">
        <v>587</v>
      </c>
      <c r="BC77" s="1257"/>
      <c r="BD77" s="1257"/>
      <c r="BE77" s="1257"/>
      <c r="BF77" s="1257"/>
      <c r="BG77" s="1257"/>
      <c r="BH77" s="1257"/>
      <c r="BI77" s="1257"/>
      <c r="BJ77" s="1257"/>
      <c r="BK77" s="1257"/>
      <c r="BL77" s="1257"/>
      <c r="BM77" s="1257"/>
      <c r="BN77" s="1257"/>
      <c r="BO77" s="1257"/>
      <c r="BP77" s="1254">
        <v>20.9</v>
      </c>
      <c r="BQ77" s="1254"/>
      <c r="BR77" s="1254"/>
      <c r="BS77" s="1254"/>
      <c r="BT77" s="1254"/>
      <c r="BU77" s="1254"/>
      <c r="BV77" s="1254"/>
      <c r="BW77" s="1254"/>
      <c r="BX77" s="1254">
        <v>21</v>
      </c>
      <c r="BY77" s="1254"/>
      <c r="BZ77" s="1254"/>
      <c r="CA77" s="1254"/>
      <c r="CB77" s="1254"/>
      <c r="CC77" s="1254"/>
      <c r="CD77" s="1254"/>
      <c r="CE77" s="1254"/>
      <c r="CF77" s="1254">
        <v>23.5</v>
      </c>
      <c r="CG77" s="1254"/>
      <c r="CH77" s="1254"/>
      <c r="CI77" s="1254"/>
      <c r="CJ77" s="1254"/>
      <c r="CK77" s="1254"/>
      <c r="CL77" s="1254"/>
      <c r="CM77" s="1254"/>
      <c r="CN77" s="1254">
        <v>8.5</v>
      </c>
      <c r="CO77" s="1254"/>
      <c r="CP77" s="1254"/>
      <c r="CQ77" s="1254"/>
      <c r="CR77" s="1254"/>
      <c r="CS77" s="1254"/>
      <c r="CT77" s="1254"/>
      <c r="CU77" s="1254"/>
      <c r="CV77" s="1254">
        <v>0</v>
      </c>
      <c r="CW77" s="1254"/>
      <c r="CX77" s="1254"/>
      <c r="CY77" s="1254"/>
      <c r="CZ77" s="1254"/>
      <c r="DA77" s="1254"/>
      <c r="DB77" s="1254"/>
      <c r="DC77" s="1254"/>
    </row>
    <row r="78" spans="2:107" ht="13.2" x14ac:dyDescent="0.2">
      <c r="B78" s="362"/>
      <c r="G78" s="1252"/>
      <c r="H78" s="1252"/>
      <c r="I78" s="1252"/>
      <c r="J78" s="1252"/>
      <c r="K78" s="1253"/>
      <c r="L78" s="1253"/>
      <c r="M78" s="1253"/>
      <c r="N78" s="1253"/>
      <c r="AN78" s="1258"/>
      <c r="AO78" s="1258"/>
      <c r="AP78" s="1258"/>
      <c r="AQ78" s="1258"/>
      <c r="AR78" s="1258"/>
      <c r="AS78" s="1258"/>
      <c r="AT78" s="1258"/>
      <c r="AU78" s="1258"/>
      <c r="AV78" s="1258"/>
      <c r="AW78" s="1258"/>
      <c r="AX78" s="1258"/>
      <c r="AY78" s="1258"/>
      <c r="AZ78" s="1258"/>
      <c r="BA78" s="1258"/>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62"/>
      <c r="G79" s="1252"/>
      <c r="H79" s="1252"/>
      <c r="I79" s="1255"/>
      <c r="J79" s="1255"/>
      <c r="K79" s="1256"/>
      <c r="L79" s="1256"/>
      <c r="M79" s="1256"/>
      <c r="N79" s="1256"/>
      <c r="AN79" s="1258"/>
      <c r="AO79" s="1258"/>
      <c r="AP79" s="1258"/>
      <c r="AQ79" s="1258"/>
      <c r="AR79" s="1258"/>
      <c r="AS79" s="1258"/>
      <c r="AT79" s="1258"/>
      <c r="AU79" s="1258"/>
      <c r="AV79" s="1258"/>
      <c r="AW79" s="1258"/>
      <c r="AX79" s="1258"/>
      <c r="AY79" s="1258"/>
      <c r="AZ79" s="1258"/>
      <c r="BA79" s="1258"/>
      <c r="BB79" s="1257" t="s">
        <v>591</v>
      </c>
      <c r="BC79" s="1257"/>
      <c r="BD79" s="1257"/>
      <c r="BE79" s="1257"/>
      <c r="BF79" s="1257"/>
      <c r="BG79" s="1257"/>
      <c r="BH79" s="1257"/>
      <c r="BI79" s="1257"/>
      <c r="BJ79" s="1257"/>
      <c r="BK79" s="1257"/>
      <c r="BL79" s="1257"/>
      <c r="BM79" s="1257"/>
      <c r="BN79" s="1257"/>
      <c r="BO79" s="1257"/>
      <c r="BP79" s="1254">
        <v>9.1</v>
      </c>
      <c r="BQ79" s="1254"/>
      <c r="BR79" s="1254"/>
      <c r="BS79" s="1254"/>
      <c r="BT79" s="1254"/>
      <c r="BU79" s="1254"/>
      <c r="BV79" s="1254"/>
      <c r="BW79" s="1254"/>
      <c r="BX79" s="1254">
        <v>9.1999999999999993</v>
      </c>
      <c r="BY79" s="1254"/>
      <c r="BZ79" s="1254"/>
      <c r="CA79" s="1254"/>
      <c r="CB79" s="1254"/>
      <c r="CC79" s="1254"/>
      <c r="CD79" s="1254"/>
      <c r="CE79" s="1254"/>
      <c r="CF79" s="1254">
        <v>8.6</v>
      </c>
      <c r="CG79" s="1254"/>
      <c r="CH79" s="1254"/>
      <c r="CI79" s="1254"/>
      <c r="CJ79" s="1254"/>
      <c r="CK79" s="1254"/>
      <c r="CL79" s="1254"/>
      <c r="CM79" s="1254"/>
      <c r="CN79" s="1254">
        <v>8.1999999999999993</v>
      </c>
      <c r="CO79" s="1254"/>
      <c r="CP79" s="1254"/>
      <c r="CQ79" s="1254"/>
      <c r="CR79" s="1254"/>
      <c r="CS79" s="1254"/>
      <c r="CT79" s="1254"/>
      <c r="CU79" s="1254"/>
      <c r="CV79" s="1254">
        <v>8.4</v>
      </c>
      <c r="CW79" s="1254"/>
      <c r="CX79" s="1254"/>
      <c r="CY79" s="1254"/>
      <c r="CZ79" s="1254"/>
      <c r="DA79" s="1254"/>
      <c r="DB79" s="1254"/>
      <c r="DC79" s="1254"/>
    </row>
    <row r="80" spans="2:107" ht="13.2" x14ac:dyDescent="0.2">
      <c r="B80" s="362"/>
      <c r="G80" s="1252"/>
      <c r="H80" s="1252"/>
      <c r="I80" s="1255"/>
      <c r="J80" s="1255"/>
      <c r="K80" s="1256"/>
      <c r="L80" s="1256"/>
      <c r="M80" s="1256"/>
      <c r="N80" s="1256"/>
      <c r="AN80" s="1258"/>
      <c r="AO80" s="1258"/>
      <c r="AP80" s="1258"/>
      <c r="AQ80" s="1258"/>
      <c r="AR80" s="1258"/>
      <c r="AS80" s="1258"/>
      <c r="AT80" s="1258"/>
      <c r="AU80" s="1258"/>
      <c r="AV80" s="1258"/>
      <c r="AW80" s="1258"/>
      <c r="AX80" s="1258"/>
      <c r="AY80" s="1258"/>
      <c r="AZ80" s="1258"/>
      <c r="BA80" s="1258"/>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62"/>
    </row>
    <row r="82" spans="2:109" ht="16.2" x14ac:dyDescent="0.2">
      <c r="B82" s="362"/>
      <c r="K82" s="389"/>
      <c r="L82" s="389"/>
      <c r="M82" s="389"/>
      <c r="N82" s="389"/>
      <c r="AQ82" s="389"/>
      <c r="AR82" s="389"/>
      <c r="AS82" s="389"/>
      <c r="AT82" s="389"/>
      <c r="BC82" s="389"/>
      <c r="BD82" s="389"/>
      <c r="BE82" s="389"/>
      <c r="BF82" s="389"/>
      <c r="BO82" s="389"/>
      <c r="BP82" s="389"/>
      <c r="BQ82" s="389"/>
      <c r="BR82" s="389"/>
      <c r="CA82" s="389"/>
      <c r="CB82" s="389"/>
      <c r="CC82" s="389"/>
      <c r="CD82" s="389"/>
      <c r="CM82" s="389"/>
      <c r="CN82" s="389"/>
      <c r="CO82" s="389"/>
      <c r="CP82" s="389"/>
      <c r="CY82" s="389"/>
      <c r="CZ82" s="389"/>
      <c r="DA82" s="389"/>
      <c r="DB82" s="389"/>
      <c r="DC82" s="389"/>
    </row>
    <row r="83" spans="2:109" ht="13.2" x14ac:dyDescent="0.2">
      <c r="B83" s="364"/>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365"/>
      <c r="AL83" s="365"/>
      <c r="AM83" s="365"/>
      <c r="AN83" s="365"/>
      <c r="AO83" s="365"/>
      <c r="AP83" s="365"/>
      <c r="AQ83" s="365"/>
      <c r="AR83" s="365"/>
      <c r="AS83" s="365"/>
      <c r="AT83" s="365"/>
      <c r="AU83" s="365"/>
      <c r="AV83" s="365"/>
      <c r="AW83" s="365"/>
      <c r="AX83" s="365"/>
      <c r="AY83" s="365"/>
      <c r="AZ83" s="365"/>
      <c r="BA83" s="365"/>
      <c r="BB83" s="365"/>
      <c r="BC83" s="365"/>
      <c r="BD83" s="365"/>
      <c r="BE83" s="365"/>
      <c r="BF83" s="365"/>
      <c r="BG83" s="365"/>
      <c r="BH83" s="365"/>
      <c r="BI83" s="365"/>
      <c r="BJ83" s="365"/>
      <c r="BK83" s="365"/>
      <c r="BL83" s="365"/>
      <c r="BM83" s="365"/>
      <c r="BN83" s="365"/>
      <c r="BO83" s="365"/>
      <c r="BP83" s="365"/>
      <c r="BQ83" s="365"/>
      <c r="BR83" s="365"/>
      <c r="BS83" s="365"/>
      <c r="BT83" s="365"/>
      <c r="BU83" s="365"/>
      <c r="BV83" s="365"/>
      <c r="BW83" s="365"/>
      <c r="BX83" s="365"/>
      <c r="BY83" s="365"/>
      <c r="BZ83" s="365"/>
      <c r="CA83" s="365"/>
      <c r="CB83" s="365"/>
      <c r="CC83" s="365"/>
      <c r="CD83" s="365"/>
      <c r="CE83" s="365"/>
      <c r="CF83" s="365"/>
      <c r="CG83" s="365"/>
      <c r="CH83" s="365"/>
      <c r="CI83" s="365"/>
      <c r="CJ83" s="365"/>
      <c r="CK83" s="365"/>
      <c r="CL83" s="365"/>
      <c r="CM83" s="365"/>
      <c r="CN83" s="365"/>
      <c r="CO83" s="365"/>
      <c r="CP83" s="365"/>
      <c r="CQ83" s="365"/>
      <c r="CR83" s="365"/>
      <c r="CS83" s="365"/>
      <c r="CT83" s="365"/>
      <c r="CU83" s="365"/>
      <c r="CV83" s="365"/>
      <c r="CW83" s="365"/>
      <c r="CX83" s="365"/>
      <c r="CY83" s="365"/>
      <c r="CZ83" s="365"/>
      <c r="DA83" s="365"/>
      <c r="DB83" s="365"/>
      <c r="DC83" s="365"/>
      <c r="DD83" s="366"/>
    </row>
    <row r="84" spans="2:109" ht="13.2" x14ac:dyDescent="0.2">
      <c r="DD84" s="356"/>
      <c r="DE84" s="356"/>
    </row>
    <row r="85" spans="2:109" ht="13.2" x14ac:dyDescent="0.2">
      <c r="DD85" s="356"/>
      <c r="DE85" s="356"/>
    </row>
  </sheetData>
  <sheetProtection algorithmName="SHA-512" hashValue="BRkvhLtTDMlq39KeiM8W4XgZ6n3YbdK7VteQz2cosq37ysUoiZnb8Wwl3WG58Zk+2kvjZN91ze+q7Hy/68mKvw==" saltValue="ImyHM7bmMGCjyGJ8UEzRB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1:34"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1:34" ht="13.2" x14ac:dyDescent="0.2">
      <c r="S2" s="244"/>
      <c r="AH2" s="244"/>
    </row>
    <row r="3" spans="1: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1:34" ht="13.2" x14ac:dyDescent="0.2"/>
    <row r="5" spans="1:34" ht="13.2" x14ac:dyDescent="0.2"/>
    <row r="6" spans="1:34" ht="13.2" x14ac:dyDescent="0.2"/>
    <row r="7" spans="1:34" ht="13.2" x14ac:dyDescent="0.2"/>
    <row r="8" spans="1:34" ht="13.2" x14ac:dyDescent="0.2"/>
    <row r="9" spans="1:34" ht="13.2" x14ac:dyDescent="0.2">
      <c r="AH9" s="244"/>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489</v>
      </c>
    </row>
  </sheetData>
  <sheetProtection algorithmName="SHA-512" hashValue="Ss5/4DgBJOUsGvkCp8Uw+PKysu7u+BQv4EURCU1JLU9eAfr/ykZbRWgqyiIHoLlC2eVe0u/W9N0gGCXqT/o2wA==" saltValue="Rm4bbF261shiE39zgMITS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45" customWidth="1"/>
    <col min="35" max="122" width="2.44140625" style="244" customWidth="1"/>
    <col min="123" max="16384" width="2.44140625" style="244" hidden="1"/>
  </cols>
  <sheetData>
    <row r="1" spans="2:34"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2:34" ht="13.2" x14ac:dyDescent="0.2">
      <c r="S2" s="244"/>
      <c r="AH2" s="244"/>
    </row>
    <row r="3" spans="2:34"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2:34" ht="13.2" x14ac:dyDescent="0.2"/>
    <row r="5" spans="2:34" ht="13.2" x14ac:dyDescent="0.2"/>
    <row r="6" spans="2:34" ht="13.2" x14ac:dyDescent="0.2"/>
    <row r="7" spans="2:34" ht="13.2" x14ac:dyDescent="0.2"/>
    <row r="8" spans="2:34" ht="13.2" x14ac:dyDescent="0.2"/>
    <row r="9" spans="2:34" ht="13.2" x14ac:dyDescent="0.2">
      <c r="AH9" s="244"/>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4"/>
    </row>
    <row r="18" spans="12:34" ht="13.2" x14ac:dyDescent="0.2"/>
    <row r="19" spans="12:34" ht="13.2" x14ac:dyDescent="0.2"/>
    <row r="20" spans="12:34" ht="13.2" x14ac:dyDescent="0.2">
      <c r="AH20" s="244"/>
    </row>
    <row r="21" spans="12:34" ht="13.2" x14ac:dyDescent="0.2">
      <c r="AH21" s="244"/>
    </row>
    <row r="22" spans="12:34" ht="13.2" x14ac:dyDescent="0.2"/>
    <row r="23" spans="12:34" ht="13.2" x14ac:dyDescent="0.2"/>
    <row r="24" spans="12:34" ht="13.2" x14ac:dyDescent="0.2">
      <c r="Q24" s="244"/>
    </row>
    <row r="25" spans="12:34" ht="13.2" x14ac:dyDescent="0.2"/>
    <row r="26" spans="12:34" ht="13.2" x14ac:dyDescent="0.2"/>
    <row r="27" spans="12:34" ht="13.2" x14ac:dyDescent="0.2"/>
    <row r="28" spans="12:34" ht="13.2" x14ac:dyDescent="0.2">
      <c r="O28" s="244"/>
      <c r="T28" s="244"/>
      <c r="AH28" s="244"/>
    </row>
    <row r="29" spans="12:34" ht="13.2" x14ac:dyDescent="0.2"/>
    <row r="30" spans="12:34" ht="13.2" x14ac:dyDescent="0.2"/>
    <row r="31" spans="12:34" ht="13.2" x14ac:dyDescent="0.2">
      <c r="Q31" s="244"/>
    </row>
    <row r="32" spans="12:34" ht="13.2" x14ac:dyDescent="0.2">
      <c r="L32" s="244"/>
    </row>
    <row r="33" spans="2:34" ht="13.2" x14ac:dyDescent="0.2">
      <c r="C33" s="244"/>
      <c r="E33" s="244"/>
      <c r="G33" s="244"/>
      <c r="I33" s="244"/>
      <c r="X33" s="244"/>
    </row>
    <row r="34" spans="2:34" ht="13.2" x14ac:dyDescent="0.2">
      <c r="B34" s="244"/>
      <c r="P34" s="244"/>
      <c r="R34" s="244"/>
      <c r="T34" s="244"/>
    </row>
    <row r="35" spans="2:34" ht="13.2" x14ac:dyDescent="0.2">
      <c r="D35" s="244"/>
      <c r="W35" s="244"/>
      <c r="AC35" s="244"/>
      <c r="AD35" s="244"/>
      <c r="AE35" s="244"/>
      <c r="AF35" s="244"/>
      <c r="AG35" s="244"/>
      <c r="AH35" s="244"/>
    </row>
    <row r="36" spans="2:34" ht="13.2" x14ac:dyDescent="0.2">
      <c r="H36" s="244"/>
      <c r="J36" s="244"/>
      <c r="K36" s="244"/>
      <c r="M36" s="244"/>
      <c r="Y36" s="244"/>
      <c r="Z36" s="244"/>
      <c r="AA36" s="244"/>
      <c r="AB36" s="244"/>
      <c r="AC36" s="244"/>
      <c r="AD36" s="244"/>
      <c r="AE36" s="244"/>
      <c r="AF36" s="244"/>
      <c r="AG36" s="244"/>
      <c r="AH36" s="244"/>
    </row>
    <row r="37" spans="2:34" ht="13.2" x14ac:dyDescent="0.2">
      <c r="AH37" s="244"/>
    </row>
    <row r="38" spans="2:34" ht="13.2" x14ac:dyDescent="0.2">
      <c r="AG38" s="244"/>
      <c r="AH38" s="244"/>
    </row>
    <row r="39" spans="2:34" ht="13.2" x14ac:dyDescent="0.2"/>
    <row r="40" spans="2:34" ht="13.2" x14ac:dyDescent="0.2">
      <c r="X40" s="244"/>
    </row>
    <row r="41" spans="2:34" ht="13.2" x14ac:dyDescent="0.2">
      <c r="R41" s="244"/>
    </row>
    <row r="42" spans="2:34" ht="13.2" x14ac:dyDescent="0.2">
      <c r="W42" s="244"/>
    </row>
    <row r="43" spans="2:34" ht="13.2" x14ac:dyDescent="0.2">
      <c r="Y43" s="244"/>
      <c r="Z43" s="244"/>
      <c r="AA43" s="244"/>
      <c r="AB43" s="244"/>
      <c r="AC43" s="244"/>
      <c r="AD43" s="244"/>
      <c r="AE43" s="244"/>
      <c r="AF43" s="244"/>
      <c r="AG43" s="244"/>
      <c r="AH43" s="244"/>
    </row>
    <row r="44" spans="2:34" ht="13.2" x14ac:dyDescent="0.2">
      <c r="AH44" s="244"/>
    </row>
    <row r="45" spans="2:34" ht="13.2" x14ac:dyDescent="0.2">
      <c r="X45" s="244"/>
    </row>
    <row r="46" spans="2:34" ht="13.2" x14ac:dyDescent="0.2"/>
    <row r="47" spans="2:34" ht="13.2" x14ac:dyDescent="0.2"/>
    <row r="48" spans="2:34" ht="13.2" x14ac:dyDescent="0.2">
      <c r="W48" s="244"/>
      <c r="Y48" s="244"/>
      <c r="Z48" s="244"/>
      <c r="AA48" s="244"/>
      <c r="AB48" s="244"/>
      <c r="AC48" s="244"/>
      <c r="AD48" s="244"/>
      <c r="AE48" s="244"/>
      <c r="AF48" s="244"/>
      <c r="AG48" s="244"/>
      <c r="AH48" s="244"/>
    </row>
    <row r="49" spans="28:34" ht="13.2" x14ac:dyDescent="0.2"/>
    <row r="50" spans="28:34" ht="13.2" x14ac:dyDescent="0.2">
      <c r="AE50" s="244"/>
      <c r="AF50" s="244"/>
      <c r="AG50" s="244"/>
      <c r="AH50" s="244"/>
    </row>
    <row r="51" spans="28:34" ht="13.2" x14ac:dyDescent="0.2">
      <c r="AC51" s="244"/>
      <c r="AD51" s="244"/>
      <c r="AE51" s="244"/>
      <c r="AF51" s="244"/>
      <c r="AG51" s="244"/>
      <c r="AH51" s="244"/>
    </row>
    <row r="52" spans="28:34" ht="13.2" x14ac:dyDescent="0.2"/>
    <row r="53" spans="28:34" ht="13.2" x14ac:dyDescent="0.2">
      <c r="AF53" s="244"/>
      <c r="AG53" s="244"/>
      <c r="AH53" s="244"/>
    </row>
    <row r="54" spans="28:34" ht="13.2" x14ac:dyDescent="0.2">
      <c r="AH54" s="244"/>
    </row>
    <row r="55" spans="28:34" ht="13.2" x14ac:dyDescent="0.2"/>
    <row r="56" spans="28:34" ht="13.2" x14ac:dyDescent="0.2">
      <c r="AB56" s="244"/>
      <c r="AC56" s="244"/>
      <c r="AD56" s="244"/>
      <c r="AE56" s="244"/>
      <c r="AF56" s="244"/>
      <c r="AG56" s="244"/>
      <c r="AH56" s="244"/>
    </row>
    <row r="57" spans="28:34" ht="13.2" x14ac:dyDescent="0.2">
      <c r="AH57" s="244"/>
    </row>
    <row r="58" spans="28:34" ht="13.2" x14ac:dyDescent="0.2">
      <c r="AH58" s="244"/>
    </row>
    <row r="59" spans="28:34" ht="13.2" x14ac:dyDescent="0.2">
      <c r="AG59" s="244"/>
      <c r="AH59" s="244"/>
    </row>
    <row r="60" spans="28:34" ht="13.2" x14ac:dyDescent="0.2"/>
    <row r="61" spans="28:34" ht="13.2" x14ac:dyDescent="0.2"/>
    <row r="62" spans="28:34" ht="13.2" x14ac:dyDescent="0.2"/>
    <row r="63" spans="28:34" ht="13.2" x14ac:dyDescent="0.2">
      <c r="AH63" s="244"/>
    </row>
    <row r="64" spans="28:34" ht="13.2" x14ac:dyDescent="0.2">
      <c r="AG64" s="244"/>
      <c r="AH64" s="244"/>
    </row>
    <row r="65" spans="28:34" ht="13.2" x14ac:dyDescent="0.2"/>
    <row r="66" spans="28:34" ht="13.2" x14ac:dyDescent="0.2"/>
    <row r="67" spans="28:34" ht="13.2" x14ac:dyDescent="0.2"/>
    <row r="68" spans="28:34" ht="13.2" x14ac:dyDescent="0.2">
      <c r="AB68" s="244"/>
      <c r="AC68" s="244"/>
      <c r="AD68" s="244"/>
      <c r="AE68" s="244"/>
      <c r="AF68" s="244"/>
      <c r="AG68" s="244"/>
      <c r="AH68" s="244"/>
    </row>
    <row r="69" spans="28:34" ht="13.2" x14ac:dyDescent="0.2">
      <c r="AF69" s="244"/>
      <c r="AG69" s="244"/>
      <c r="AH69" s="244"/>
    </row>
    <row r="70" spans="28:34" ht="13.2" x14ac:dyDescent="0.2"/>
    <row r="71" spans="28:34" ht="13.2" x14ac:dyDescent="0.2"/>
    <row r="72" spans="28:34" ht="13.2" x14ac:dyDescent="0.2"/>
    <row r="73" spans="28:34" ht="13.2" x14ac:dyDescent="0.2"/>
    <row r="74" spans="28:34" ht="13.2" x14ac:dyDescent="0.2"/>
    <row r="75" spans="28:34" ht="13.2" x14ac:dyDescent="0.2">
      <c r="AH75" s="244"/>
    </row>
    <row r="76" spans="28:34" ht="13.2" x14ac:dyDescent="0.2">
      <c r="AF76" s="244"/>
      <c r="AG76" s="244"/>
      <c r="AH76" s="244"/>
    </row>
    <row r="77" spans="28:34" ht="13.2" x14ac:dyDescent="0.2">
      <c r="AG77" s="244"/>
      <c r="AH77" s="244"/>
    </row>
    <row r="78" spans="28:34" ht="13.2" x14ac:dyDescent="0.2"/>
    <row r="79" spans="28:34" ht="13.2" x14ac:dyDescent="0.2"/>
    <row r="80" spans="28:34" ht="13.2" x14ac:dyDescent="0.2"/>
    <row r="81" spans="25:34" ht="13.2" x14ac:dyDescent="0.2"/>
    <row r="82" spans="25:34" ht="13.2" x14ac:dyDescent="0.2">
      <c r="Y82" s="244"/>
    </row>
    <row r="83" spans="25:34" ht="13.2" x14ac:dyDescent="0.2">
      <c r="Y83" s="244"/>
      <c r="Z83" s="244"/>
      <c r="AA83" s="244"/>
      <c r="AB83" s="244"/>
      <c r="AC83" s="244"/>
      <c r="AD83" s="244"/>
      <c r="AE83" s="244"/>
      <c r="AF83" s="244"/>
      <c r="AG83" s="244"/>
      <c r="AH83" s="244"/>
    </row>
    <row r="84" spans="25:34" ht="13.2" x14ac:dyDescent="0.2"/>
    <row r="85" spans="25:34" ht="13.2" x14ac:dyDescent="0.2"/>
    <row r="86" spans="25:34" ht="13.2" x14ac:dyDescent="0.2"/>
    <row r="87" spans="25:34" ht="13.2" x14ac:dyDescent="0.2"/>
    <row r="88" spans="25:34" ht="13.2" x14ac:dyDescent="0.2">
      <c r="AH88" s="244"/>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4"/>
      <c r="AG94" s="244"/>
      <c r="AH94" s="244"/>
    </row>
    <row r="95" spans="25:34" ht="13.5" customHeight="1" x14ac:dyDescent="0.2">
      <c r="AH95" s="244"/>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4"/>
    </row>
    <row r="102" spans="33:34" ht="13.5" customHeight="1" x14ac:dyDescent="0.2"/>
    <row r="103" spans="33:34" ht="13.5" customHeight="1" x14ac:dyDescent="0.2"/>
    <row r="104" spans="33:34" ht="13.5" customHeight="1" x14ac:dyDescent="0.2">
      <c r="AG104" s="244"/>
      <c r="AH104" s="244"/>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4"/>
    </row>
    <row r="117" spans="34:122" ht="13.5" customHeight="1" x14ac:dyDescent="0.2"/>
    <row r="118" spans="34:122" ht="13.5" customHeight="1" x14ac:dyDescent="0.2"/>
    <row r="119" spans="34:122" ht="13.5" customHeight="1" x14ac:dyDescent="0.2"/>
    <row r="120" spans="34:122" ht="13.5" customHeight="1" x14ac:dyDescent="0.2">
      <c r="AH120" s="244"/>
    </row>
    <row r="121" spans="34:122" ht="13.5" customHeight="1" x14ac:dyDescent="0.2">
      <c r="AH121" s="244"/>
    </row>
    <row r="122" spans="34:122" ht="13.5" customHeight="1" x14ac:dyDescent="0.2"/>
    <row r="123" spans="34:122" ht="13.5" customHeight="1" x14ac:dyDescent="0.2"/>
    <row r="124" spans="34:122" ht="13.5" customHeight="1" x14ac:dyDescent="0.2"/>
    <row r="125" spans="34:122" ht="13.5" customHeight="1" x14ac:dyDescent="0.2">
      <c r="DR125" s="244" t="s">
        <v>489</v>
      </c>
    </row>
  </sheetData>
  <sheetProtection algorithmName="SHA-512" hashValue="tvBjhUvF66PgRtCA6hdFTP0LFGEJDtnevgyZOkU29/tCueqIbKXKNYQQqgVU9JLGZZYqovleHbNE0xMxZQqmGw==" saltValue="YpA5J1YhmcLaABVxD4BWO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55</v>
      </c>
      <c r="E2" s="149"/>
      <c r="F2" s="150" t="s">
        <v>539</v>
      </c>
      <c r="G2" s="151"/>
      <c r="H2" s="152"/>
    </row>
    <row r="3" spans="1:8" x14ac:dyDescent="0.2">
      <c r="A3" s="148" t="s">
        <v>532</v>
      </c>
      <c r="B3" s="153"/>
      <c r="C3" s="154"/>
      <c r="D3" s="155">
        <v>44105</v>
      </c>
      <c r="E3" s="156"/>
      <c r="F3" s="157">
        <v>108252</v>
      </c>
      <c r="G3" s="158"/>
      <c r="H3" s="159"/>
    </row>
    <row r="4" spans="1:8" x14ac:dyDescent="0.2">
      <c r="A4" s="160"/>
      <c r="B4" s="161"/>
      <c r="C4" s="162"/>
      <c r="D4" s="163">
        <v>10466</v>
      </c>
      <c r="E4" s="164"/>
      <c r="F4" s="165">
        <v>50321</v>
      </c>
      <c r="G4" s="166"/>
      <c r="H4" s="167"/>
    </row>
    <row r="5" spans="1:8" x14ac:dyDescent="0.2">
      <c r="A5" s="148" t="s">
        <v>534</v>
      </c>
      <c r="B5" s="153"/>
      <c r="C5" s="154"/>
      <c r="D5" s="155">
        <v>50548</v>
      </c>
      <c r="E5" s="156"/>
      <c r="F5" s="157">
        <v>93492</v>
      </c>
      <c r="G5" s="158"/>
      <c r="H5" s="159"/>
    </row>
    <row r="6" spans="1:8" x14ac:dyDescent="0.2">
      <c r="A6" s="160"/>
      <c r="B6" s="161"/>
      <c r="C6" s="162"/>
      <c r="D6" s="163">
        <v>8936</v>
      </c>
      <c r="E6" s="164"/>
      <c r="F6" s="165">
        <v>53316</v>
      </c>
      <c r="G6" s="166"/>
      <c r="H6" s="167"/>
    </row>
    <row r="7" spans="1:8" x14ac:dyDescent="0.2">
      <c r="A7" s="148" t="s">
        <v>535</v>
      </c>
      <c r="B7" s="153"/>
      <c r="C7" s="154"/>
      <c r="D7" s="155">
        <v>56974</v>
      </c>
      <c r="E7" s="156"/>
      <c r="F7" s="157">
        <v>94796</v>
      </c>
      <c r="G7" s="158"/>
      <c r="H7" s="159"/>
    </row>
    <row r="8" spans="1:8" x14ac:dyDescent="0.2">
      <c r="A8" s="160"/>
      <c r="B8" s="161"/>
      <c r="C8" s="162"/>
      <c r="D8" s="163">
        <v>14119</v>
      </c>
      <c r="E8" s="164"/>
      <c r="F8" s="165">
        <v>55781</v>
      </c>
      <c r="G8" s="166"/>
      <c r="H8" s="167"/>
    </row>
    <row r="9" spans="1:8" x14ac:dyDescent="0.2">
      <c r="A9" s="148" t="s">
        <v>536</v>
      </c>
      <c r="B9" s="153"/>
      <c r="C9" s="154"/>
      <c r="D9" s="155">
        <v>65936</v>
      </c>
      <c r="E9" s="156"/>
      <c r="F9" s="157">
        <v>85942</v>
      </c>
      <c r="G9" s="158"/>
      <c r="H9" s="159"/>
    </row>
    <row r="10" spans="1:8" x14ac:dyDescent="0.2">
      <c r="A10" s="160"/>
      <c r="B10" s="161"/>
      <c r="C10" s="162"/>
      <c r="D10" s="163">
        <v>23102</v>
      </c>
      <c r="E10" s="164"/>
      <c r="F10" s="165">
        <v>48630</v>
      </c>
      <c r="G10" s="166"/>
      <c r="H10" s="167"/>
    </row>
    <row r="11" spans="1:8" x14ac:dyDescent="0.2">
      <c r="A11" s="148" t="s">
        <v>537</v>
      </c>
      <c r="B11" s="153"/>
      <c r="C11" s="154"/>
      <c r="D11" s="155">
        <v>68104</v>
      </c>
      <c r="E11" s="156"/>
      <c r="F11" s="157">
        <v>95007</v>
      </c>
      <c r="G11" s="158"/>
      <c r="H11" s="159"/>
    </row>
    <row r="12" spans="1:8" x14ac:dyDescent="0.2">
      <c r="A12" s="160"/>
      <c r="B12" s="161"/>
      <c r="C12" s="168"/>
      <c r="D12" s="163">
        <v>33341</v>
      </c>
      <c r="E12" s="164"/>
      <c r="F12" s="165">
        <v>48509</v>
      </c>
      <c r="G12" s="166"/>
      <c r="H12" s="167"/>
    </row>
    <row r="13" spans="1:8" x14ac:dyDescent="0.2">
      <c r="A13" s="148"/>
      <c r="B13" s="153"/>
      <c r="C13" s="169"/>
      <c r="D13" s="170">
        <v>57133</v>
      </c>
      <c r="E13" s="171"/>
      <c r="F13" s="172">
        <v>95498</v>
      </c>
      <c r="G13" s="173"/>
      <c r="H13" s="159"/>
    </row>
    <row r="14" spans="1:8" x14ac:dyDescent="0.2">
      <c r="A14" s="160"/>
      <c r="B14" s="161"/>
      <c r="C14" s="162"/>
      <c r="D14" s="163">
        <v>17993</v>
      </c>
      <c r="E14" s="164"/>
      <c r="F14" s="165">
        <v>51311</v>
      </c>
      <c r="G14" s="166"/>
      <c r="H14" s="167"/>
    </row>
    <row r="17" spans="1:11" x14ac:dyDescent="0.2">
      <c r="A17" s="144" t="s">
        <v>56</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57</v>
      </c>
      <c r="B19" s="174">
        <f>ROUND(VALUE(SUBSTITUTE(実質収支比率等に係る経年分析!F$48,"▲","-")),2)</f>
        <v>6.25</v>
      </c>
      <c r="C19" s="174">
        <f>ROUND(VALUE(SUBSTITUTE(実質収支比率等に係る経年分析!G$48,"▲","-")),2)</f>
        <v>7.42</v>
      </c>
      <c r="D19" s="174">
        <f>ROUND(VALUE(SUBSTITUTE(実質収支比率等に係る経年分析!H$48,"▲","-")),2)</f>
        <v>8.69</v>
      </c>
      <c r="E19" s="174">
        <f>ROUND(VALUE(SUBSTITUTE(実質収支比率等に係る経年分析!I$48,"▲","-")),2)</f>
        <v>9.27</v>
      </c>
      <c r="F19" s="174">
        <f>ROUND(VALUE(SUBSTITUTE(実質収支比率等に係る経年分析!J$48,"▲","-")),2)</f>
        <v>4.1100000000000003</v>
      </c>
    </row>
    <row r="20" spans="1:11" x14ac:dyDescent="0.2">
      <c r="A20" s="174" t="s">
        <v>58</v>
      </c>
      <c r="B20" s="174">
        <f>ROUND(VALUE(SUBSTITUTE(実質収支比率等に係る経年分析!F$47,"▲","-")),2)</f>
        <v>21.42</v>
      </c>
      <c r="C20" s="174">
        <f>ROUND(VALUE(SUBSTITUTE(実質収支比率等に係る経年分析!G$47,"▲","-")),2)</f>
        <v>17.96</v>
      </c>
      <c r="D20" s="174">
        <f>ROUND(VALUE(SUBSTITUTE(実質収支比率等に係る経年分析!H$47,"▲","-")),2)</f>
        <v>19.260000000000002</v>
      </c>
      <c r="E20" s="174">
        <f>ROUND(VALUE(SUBSTITUTE(実質収支比率等に係る経年分析!I$47,"▲","-")),2)</f>
        <v>20.92</v>
      </c>
      <c r="F20" s="174">
        <f>ROUND(VALUE(SUBSTITUTE(実質収支比率等に係る経年分析!J$47,"▲","-")),2)</f>
        <v>24.5</v>
      </c>
    </row>
    <row r="21" spans="1:11" x14ac:dyDescent="0.2">
      <c r="A21" s="174" t="s">
        <v>59</v>
      </c>
      <c r="B21" s="174">
        <f>IF(ISNUMBER(VALUE(SUBSTITUTE(実質収支比率等に係る経年分析!F$49,"▲","-"))),ROUND(VALUE(SUBSTITUTE(実質収支比率等に係る経年分析!F$49,"▲","-")),2),NA())</f>
        <v>-4.8899999999999997</v>
      </c>
      <c r="C21" s="174">
        <f>IF(ISNUMBER(VALUE(SUBSTITUTE(実質収支比率等に係る経年分析!G$49,"▲","-"))),ROUND(VALUE(SUBSTITUTE(実質収支比率等に係る経年分析!G$49,"▲","-")),2),NA())</f>
        <v>-5.25</v>
      </c>
      <c r="D21" s="174">
        <f>IF(ISNUMBER(VALUE(SUBSTITUTE(実質収支比率等に係る経年分析!H$49,"▲","-"))),ROUND(VALUE(SUBSTITUTE(実質収支比率等に係る経年分析!H$49,"▲","-")),2),NA())</f>
        <v>0.6</v>
      </c>
      <c r="E21" s="174">
        <f>IF(ISNUMBER(VALUE(SUBSTITUTE(実質収支比率等に係る経年分析!I$49,"▲","-"))),ROUND(VALUE(SUBSTITUTE(実質収支比率等に係る経年分析!I$49,"▲","-")),2),NA())</f>
        <v>-7.0000000000000007E-2</v>
      </c>
      <c r="F21" s="174">
        <f>IF(ISNUMBER(VALUE(SUBSTITUTE(実質収支比率等に係る経年分析!J$49,"▲","-"))),ROUND(VALUE(SUBSTITUTE(実質収支比率等に係る経年分析!J$49,"▲","-")),2),NA())</f>
        <v>-7.77</v>
      </c>
    </row>
    <row r="24" spans="1:11" x14ac:dyDescent="0.2">
      <c r="A24" s="144" t="s">
        <v>60</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61</v>
      </c>
      <c r="C26" s="175" t="s">
        <v>62</v>
      </c>
      <c r="D26" s="175" t="s">
        <v>61</v>
      </c>
      <c r="E26" s="175" t="s">
        <v>62</v>
      </c>
      <c r="F26" s="175" t="s">
        <v>61</v>
      </c>
      <c r="G26" s="175" t="s">
        <v>62</v>
      </c>
      <c r="H26" s="175" t="s">
        <v>61</v>
      </c>
      <c r="I26" s="175" t="s">
        <v>62</v>
      </c>
      <c r="J26" s="175" t="s">
        <v>61</v>
      </c>
      <c r="K26" s="175" t="s">
        <v>62</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公共下水道事業特別会計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1.0900000000000001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1.1499999999999999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9.2799999999999994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4.0999999999999996</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8.6199999999999992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5.58</v>
      </c>
    </row>
    <row r="39" spans="1:16" x14ac:dyDescent="0.2">
      <c r="A39" s="144" t="s">
        <v>63</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2">
      <c r="A42" s="176" t="s">
        <v>66</v>
      </c>
      <c r="B42" s="176"/>
      <c r="C42" s="176"/>
      <c r="D42" s="176">
        <f>'実質公債費比率（分子）の構造'!K$52</f>
        <v>622</v>
      </c>
      <c r="E42" s="176"/>
      <c r="F42" s="176"/>
      <c r="G42" s="176">
        <f>'実質公債費比率（分子）の構造'!L$52</f>
        <v>634</v>
      </c>
      <c r="H42" s="176"/>
      <c r="I42" s="176"/>
      <c r="J42" s="176">
        <f>'実質公債費比率（分子）の構造'!M$52</f>
        <v>644</v>
      </c>
      <c r="K42" s="176"/>
      <c r="L42" s="176"/>
      <c r="M42" s="176">
        <f>'実質公債費比率（分子）の構造'!N$52</f>
        <v>663</v>
      </c>
      <c r="N42" s="176"/>
      <c r="O42" s="176"/>
      <c r="P42" s="176">
        <f>'実質公債費比率（分子）の構造'!O$52</f>
        <v>605</v>
      </c>
    </row>
    <row r="43" spans="1:16" x14ac:dyDescent="0.2">
      <c r="A43" s="176" t="s">
        <v>67</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2">
      <c r="A44" s="176" t="s">
        <v>68</v>
      </c>
      <c r="B44" s="176">
        <f>'実質公債費比率（分子）の構造'!K$50</f>
        <v>53</v>
      </c>
      <c r="C44" s="176"/>
      <c r="D44" s="176"/>
      <c r="E44" s="176">
        <f>'実質公債費比率（分子）の構造'!L$50</f>
        <v>53</v>
      </c>
      <c r="F44" s="176"/>
      <c r="G44" s="176"/>
      <c r="H44" s="176">
        <f>'実質公債費比率（分子）の構造'!M$50</f>
        <v>49</v>
      </c>
      <c r="I44" s="176"/>
      <c r="J44" s="176"/>
      <c r="K44" s="176">
        <f>'実質公債費比率（分子）の構造'!N$50</f>
        <v>42</v>
      </c>
      <c r="L44" s="176"/>
      <c r="M44" s="176"/>
      <c r="N44" s="176">
        <f>'実質公債費比率（分子）の構造'!O$50</f>
        <v>42</v>
      </c>
      <c r="O44" s="176"/>
      <c r="P44" s="176"/>
    </row>
    <row r="45" spans="1:16" x14ac:dyDescent="0.2">
      <c r="A45" s="176" t="s">
        <v>69</v>
      </c>
      <c r="B45" s="176">
        <f>'実質公債費比率（分子）の構造'!K$49</f>
        <v>11</v>
      </c>
      <c r="C45" s="176"/>
      <c r="D45" s="176"/>
      <c r="E45" s="176">
        <f>'実質公債費比率（分子）の構造'!L$49</f>
        <v>9</v>
      </c>
      <c r="F45" s="176"/>
      <c r="G45" s="176"/>
      <c r="H45" s="176">
        <f>'実質公債費比率（分子）の構造'!M$49</f>
        <v>10</v>
      </c>
      <c r="I45" s="176"/>
      <c r="J45" s="176"/>
      <c r="K45" s="176">
        <f>'実質公債費比率（分子）の構造'!N$49</f>
        <v>12</v>
      </c>
      <c r="L45" s="176"/>
      <c r="M45" s="176"/>
      <c r="N45" s="176">
        <f>'実質公債費比率（分子）の構造'!O$49</f>
        <v>13</v>
      </c>
      <c r="O45" s="176"/>
      <c r="P45" s="176"/>
    </row>
    <row r="46" spans="1:16" x14ac:dyDescent="0.2">
      <c r="A46" s="176" t="s">
        <v>70</v>
      </c>
      <c r="B46" s="176">
        <f>'実質公債費比率（分子）の構造'!K$48</f>
        <v>213</v>
      </c>
      <c r="C46" s="176"/>
      <c r="D46" s="176"/>
      <c r="E46" s="176">
        <f>'実質公債費比率（分子）の構造'!L$48</f>
        <v>197</v>
      </c>
      <c r="F46" s="176"/>
      <c r="G46" s="176"/>
      <c r="H46" s="176">
        <f>'実質公債費比率（分子）の構造'!M$48</f>
        <v>195</v>
      </c>
      <c r="I46" s="176"/>
      <c r="J46" s="176"/>
      <c r="K46" s="176">
        <f>'実質公債費比率（分子）の構造'!N$48</f>
        <v>194</v>
      </c>
      <c r="L46" s="176"/>
      <c r="M46" s="176"/>
      <c r="N46" s="176">
        <f>'実質公債費比率（分子）の構造'!O$48</f>
        <v>192</v>
      </c>
      <c r="O46" s="176"/>
      <c r="P46" s="176"/>
    </row>
    <row r="47" spans="1:16" x14ac:dyDescent="0.2">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73</v>
      </c>
      <c r="B49" s="176">
        <f>'実質公債費比率（分子）の構造'!K$45</f>
        <v>831</v>
      </c>
      <c r="C49" s="176"/>
      <c r="D49" s="176"/>
      <c r="E49" s="176">
        <f>'実質公債費比率（分子）の構造'!L$45</f>
        <v>848</v>
      </c>
      <c r="F49" s="176"/>
      <c r="G49" s="176"/>
      <c r="H49" s="176">
        <f>'実質公債費比率（分子）の構造'!M$45</f>
        <v>864</v>
      </c>
      <c r="I49" s="176"/>
      <c r="J49" s="176"/>
      <c r="K49" s="176">
        <f>'実質公債費比率（分子）の構造'!N$45</f>
        <v>918</v>
      </c>
      <c r="L49" s="176"/>
      <c r="M49" s="176"/>
      <c r="N49" s="176">
        <f>'実質公債費比率（分子）の構造'!O$45</f>
        <v>913</v>
      </c>
      <c r="O49" s="176"/>
      <c r="P49" s="176"/>
    </row>
    <row r="50" spans="1:16" x14ac:dyDescent="0.2">
      <c r="A50" s="176" t="s">
        <v>74</v>
      </c>
      <c r="B50" s="176" t="e">
        <f>NA()</f>
        <v>#N/A</v>
      </c>
      <c r="C50" s="176">
        <f>IF(ISNUMBER('実質公債費比率（分子）の構造'!K$53),'実質公債費比率（分子）の構造'!K$53,NA())</f>
        <v>486</v>
      </c>
      <c r="D50" s="176" t="e">
        <f>NA()</f>
        <v>#N/A</v>
      </c>
      <c r="E50" s="176" t="e">
        <f>NA()</f>
        <v>#N/A</v>
      </c>
      <c r="F50" s="176">
        <f>IF(ISNUMBER('実質公債費比率（分子）の構造'!L$53),'実質公債費比率（分子）の構造'!L$53,NA())</f>
        <v>473</v>
      </c>
      <c r="G50" s="176" t="e">
        <f>NA()</f>
        <v>#N/A</v>
      </c>
      <c r="H50" s="176" t="e">
        <f>NA()</f>
        <v>#N/A</v>
      </c>
      <c r="I50" s="176">
        <f>IF(ISNUMBER('実質公債費比率（分子）の構造'!M$53),'実質公債費比率（分子）の構造'!M$53,NA())</f>
        <v>474</v>
      </c>
      <c r="J50" s="176" t="e">
        <f>NA()</f>
        <v>#N/A</v>
      </c>
      <c r="K50" s="176" t="e">
        <f>NA()</f>
        <v>#N/A</v>
      </c>
      <c r="L50" s="176">
        <f>IF(ISNUMBER('実質公債費比率（分子）の構造'!N$53),'実質公債費比率（分子）の構造'!N$53,NA())</f>
        <v>503</v>
      </c>
      <c r="M50" s="176" t="e">
        <f>NA()</f>
        <v>#N/A</v>
      </c>
      <c r="N50" s="176" t="e">
        <f>NA()</f>
        <v>#N/A</v>
      </c>
      <c r="O50" s="176">
        <f>IF(ISNUMBER('実質公債費比率（分子）の構造'!O$53),'実質公債費比率（分子）の構造'!O$53,NA())</f>
        <v>555</v>
      </c>
      <c r="P50" s="176" t="e">
        <f>NA()</f>
        <v>#N/A</v>
      </c>
    </row>
    <row r="53" spans="1:16" x14ac:dyDescent="0.2">
      <c r="A53" s="144" t="s">
        <v>75</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2">
      <c r="A56" s="175" t="s">
        <v>44</v>
      </c>
      <c r="B56" s="175"/>
      <c r="C56" s="175"/>
      <c r="D56" s="175">
        <f>'将来負担比率（分子）の構造'!I$52</f>
        <v>6091</v>
      </c>
      <c r="E56" s="175"/>
      <c r="F56" s="175"/>
      <c r="G56" s="175">
        <f>'将来負担比率（分子）の構造'!J$52</f>
        <v>6006</v>
      </c>
      <c r="H56" s="175"/>
      <c r="I56" s="175"/>
      <c r="J56" s="175">
        <f>'将来負担比率（分子）の構造'!K$52</f>
        <v>5926</v>
      </c>
      <c r="K56" s="175"/>
      <c r="L56" s="175"/>
      <c r="M56" s="175">
        <f>'将来負担比率（分子）の構造'!L$52</f>
        <v>5749</v>
      </c>
      <c r="N56" s="175"/>
      <c r="O56" s="175"/>
      <c r="P56" s="175">
        <f>'将来負担比率（分子）の構造'!M$52</f>
        <v>5424</v>
      </c>
    </row>
    <row r="57" spans="1:16" x14ac:dyDescent="0.2">
      <c r="A57" s="175" t="s">
        <v>43</v>
      </c>
      <c r="B57" s="175"/>
      <c r="C57" s="175"/>
      <c r="D57" s="175">
        <f>'将来負担比率（分子）の構造'!I$51</f>
        <v>31</v>
      </c>
      <c r="E57" s="175"/>
      <c r="F57" s="175"/>
      <c r="G57" s="175">
        <f>'将来負担比率（分子）の構造'!J$51</f>
        <v>33</v>
      </c>
      <c r="H57" s="175"/>
      <c r="I57" s="175"/>
      <c r="J57" s="175">
        <f>'将来負担比率（分子）の構造'!K$51</f>
        <v>22</v>
      </c>
      <c r="K57" s="175"/>
      <c r="L57" s="175"/>
      <c r="M57" s="175">
        <f>'将来負担比率（分子）の構造'!L$51</f>
        <v>15</v>
      </c>
      <c r="N57" s="175"/>
      <c r="O57" s="175"/>
      <c r="P57" s="175">
        <f>'将来負担比率（分子）の構造'!M$51</f>
        <v>8</v>
      </c>
    </row>
    <row r="58" spans="1:16" x14ac:dyDescent="0.2">
      <c r="A58" s="175" t="s">
        <v>42</v>
      </c>
      <c r="B58" s="175"/>
      <c r="C58" s="175"/>
      <c r="D58" s="175">
        <f>'将来負担比率（分子）の構造'!I$50</f>
        <v>2802</v>
      </c>
      <c r="E58" s="175"/>
      <c r="F58" s="175"/>
      <c r="G58" s="175">
        <f>'将来負担比率（分子）の構造'!J$50</f>
        <v>2662</v>
      </c>
      <c r="H58" s="175"/>
      <c r="I58" s="175"/>
      <c r="J58" s="175">
        <f>'将来負担比率（分子）の構造'!K$50</f>
        <v>3091</v>
      </c>
      <c r="K58" s="175"/>
      <c r="L58" s="175"/>
      <c r="M58" s="175">
        <f>'将来負担比率（分子）の構造'!L$50</f>
        <v>3606</v>
      </c>
      <c r="N58" s="175"/>
      <c r="O58" s="175"/>
      <c r="P58" s="175">
        <f>'将来負担比率（分子）の構造'!M$50</f>
        <v>4206</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85</v>
      </c>
      <c r="C61" s="175"/>
      <c r="D61" s="175"/>
      <c r="E61" s="175">
        <f>'将来負担比率（分子）の構造'!J$46</f>
        <v>96</v>
      </c>
      <c r="F61" s="175"/>
      <c r="G61" s="175"/>
      <c r="H61" s="175">
        <f>'将来負担比率（分子）の構造'!K$46</f>
        <v>20</v>
      </c>
      <c r="I61" s="175"/>
      <c r="J61" s="175"/>
      <c r="K61" s="175">
        <f>'将来負担比率（分子）の構造'!L$46</f>
        <v>10</v>
      </c>
      <c r="L61" s="175"/>
      <c r="M61" s="175"/>
      <c r="N61" s="175" t="str">
        <f>'将来負担比率（分子）の構造'!M$46</f>
        <v>-</v>
      </c>
      <c r="O61" s="175"/>
      <c r="P61" s="175"/>
    </row>
    <row r="62" spans="1:16" x14ac:dyDescent="0.2">
      <c r="A62" s="175" t="s">
        <v>36</v>
      </c>
      <c r="B62" s="175">
        <f>'将来負担比率（分子）の構造'!I$45</f>
        <v>835</v>
      </c>
      <c r="C62" s="175"/>
      <c r="D62" s="175"/>
      <c r="E62" s="175">
        <f>'将来負担比率（分子）の構造'!J$45</f>
        <v>799</v>
      </c>
      <c r="F62" s="175"/>
      <c r="G62" s="175"/>
      <c r="H62" s="175">
        <f>'将来負担比率（分子）の構造'!K$45</f>
        <v>805</v>
      </c>
      <c r="I62" s="175"/>
      <c r="J62" s="175"/>
      <c r="K62" s="175">
        <f>'将来負担比率（分子）の構造'!L$45</f>
        <v>781</v>
      </c>
      <c r="L62" s="175"/>
      <c r="M62" s="175"/>
      <c r="N62" s="175">
        <f>'将来負担比率（分子）の構造'!M$45</f>
        <v>797</v>
      </c>
      <c r="O62" s="175"/>
      <c r="P62" s="175"/>
    </row>
    <row r="63" spans="1:16" x14ac:dyDescent="0.2">
      <c r="A63" s="175" t="s">
        <v>35</v>
      </c>
      <c r="B63" s="175">
        <f>'将来負担比率（分子）の構造'!I$44</f>
        <v>48</v>
      </c>
      <c r="C63" s="175"/>
      <c r="D63" s="175"/>
      <c r="E63" s="175">
        <f>'将来負担比率（分子）の構造'!J$44</f>
        <v>57</v>
      </c>
      <c r="F63" s="175"/>
      <c r="G63" s="175"/>
      <c r="H63" s="175">
        <f>'将来負担比率（分子）の構造'!K$44</f>
        <v>69</v>
      </c>
      <c r="I63" s="175"/>
      <c r="J63" s="175"/>
      <c r="K63" s="175">
        <f>'将来負担比率（分子）の構造'!L$44</f>
        <v>62</v>
      </c>
      <c r="L63" s="175"/>
      <c r="M63" s="175"/>
      <c r="N63" s="175">
        <f>'将来負担比率（分子）の構造'!M$44</f>
        <v>55</v>
      </c>
      <c r="O63" s="175"/>
      <c r="P63" s="175"/>
    </row>
    <row r="64" spans="1:16" x14ac:dyDescent="0.2">
      <c r="A64" s="175" t="s">
        <v>34</v>
      </c>
      <c r="B64" s="175">
        <f>'将来負担比率（分子）の構造'!I$43</f>
        <v>2005</v>
      </c>
      <c r="C64" s="175"/>
      <c r="D64" s="175"/>
      <c r="E64" s="175">
        <f>'将来負担比率（分子）の構造'!J$43</f>
        <v>1947</v>
      </c>
      <c r="F64" s="175"/>
      <c r="G64" s="175"/>
      <c r="H64" s="175">
        <f>'将来負担比率（分子）の構造'!K$43</f>
        <v>1842</v>
      </c>
      <c r="I64" s="175"/>
      <c r="J64" s="175"/>
      <c r="K64" s="175">
        <f>'将来負担比率（分子）の構造'!L$43</f>
        <v>1686</v>
      </c>
      <c r="L64" s="175"/>
      <c r="M64" s="175"/>
      <c r="N64" s="175">
        <f>'将来負担比率（分子）の構造'!M$43</f>
        <v>1643</v>
      </c>
      <c r="O64" s="175"/>
      <c r="P64" s="175"/>
    </row>
    <row r="65" spans="1:16" x14ac:dyDescent="0.2">
      <c r="A65" s="175" t="s">
        <v>33</v>
      </c>
      <c r="B65" s="175">
        <f>'将来負担比率（分子）の構造'!I$42</f>
        <v>515</v>
      </c>
      <c r="C65" s="175"/>
      <c r="D65" s="175"/>
      <c r="E65" s="175">
        <f>'将来負担比率（分子）の構造'!J$42</f>
        <v>462</v>
      </c>
      <c r="F65" s="175"/>
      <c r="G65" s="175"/>
      <c r="H65" s="175">
        <f>'将来負担比率（分子）の構造'!K$42</f>
        <v>413</v>
      </c>
      <c r="I65" s="175"/>
      <c r="J65" s="175"/>
      <c r="K65" s="175">
        <f>'将来負担比率（分子）の構造'!L$42</f>
        <v>370</v>
      </c>
      <c r="L65" s="175"/>
      <c r="M65" s="175"/>
      <c r="N65" s="175">
        <f>'将来負担比率（分子）の構造'!M$42</f>
        <v>328</v>
      </c>
      <c r="O65" s="175"/>
      <c r="P65" s="175"/>
    </row>
    <row r="66" spans="1:16" x14ac:dyDescent="0.2">
      <c r="A66" s="175" t="s">
        <v>32</v>
      </c>
      <c r="B66" s="175">
        <f>'将来負担比率（分子）の構造'!I$41</f>
        <v>6325</v>
      </c>
      <c r="C66" s="175"/>
      <c r="D66" s="175"/>
      <c r="E66" s="175">
        <f>'将来負担比率（分子）の構造'!J$41</f>
        <v>5995</v>
      </c>
      <c r="F66" s="175"/>
      <c r="G66" s="175"/>
      <c r="H66" s="175">
        <f>'将来負担比率（分子）の構造'!K$41</f>
        <v>5761</v>
      </c>
      <c r="I66" s="175"/>
      <c r="J66" s="175"/>
      <c r="K66" s="175">
        <f>'将来負担比率（分子）の構造'!L$41</f>
        <v>5403</v>
      </c>
      <c r="L66" s="175"/>
      <c r="M66" s="175"/>
      <c r="N66" s="175">
        <f>'将来負担比率（分子）の構造'!M$41</f>
        <v>4816</v>
      </c>
      <c r="O66" s="175"/>
      <c r="P66" s="175"/>
    </row>
    <row r="67" spans="1:16" x14ac:dyDescent="0.2">
      <c r="A67" s="175" t="s">
        <v>78</v>
      </c>
      <c r="B67" s="175" t="e">
        <f>NA()</f>
        <v>#N/A</v>
      </c>
      <c r="C67" s="175">
        <f>IF(ISNUMBER('将来負担比率（分子）の構造'!I$53), IF('将来負担比率（分子）の構造'!I$53 &lt; 0, 0, '将来負担比率（分子）の構造'!I$53), NA())</f>
        <v>889</v>
      </c>
      <c r="D67" s="175" t="e">
        <f>NA()</f>
        <v>#N/A</v>
      </c>
      <c r="E67" s="175" t="e">
        <f>NA()</f>
        <v>#N/A</v>
      </c>
      <c r="F67" s="175">
        <f>IF(ISNUMBER('将来負担比率（分子）の構造'!J$53), IF('将来負担比率（分子）の構造'!J$53 &lt; 0, 0, '将来負担比率（分子）の構造'!J$53), NA())</f>
        <v>655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79</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80</v>
      </c>
      <c r="B72" s="179">
        <f>基金残高に係る経年分析!F55</f>
        <v>858</v>
      </c>
      <c r="C72" s="179">
        <f>基金残高に係る経年分析!G55</f>
        <v>995</v>
      </c>
      <c r="D72" s="179">
        <f>基金残高に係る経年分析!H55</f>
        <v>1116</v>
      </c>
    </row>
    <row r="73" spans="1:16" x14ac:dyDescent="0.2">
      <c r="A73" s="178" t="s">
        <v>81</v>
      </c>
      <c r="B73" s="179">
        <f>基金残高に係る経年分析!F56</f>
        <v>415</v>
      </c>
      <c r="C73" s="179">
        <f>基金残高に係る経年分析!G56</f>
        <v>315</v>
      </c>
      <c r="D73" s="179">
        <f>基金残高に係る経年分析!H56</f>
        <v>365</v>
      </c>
    </row>
    <row r="74" spans="1:16" x14ac:dyDescent="0.2">
      <c r="A74" s="178" t="s">
        <v>82</v>
      </c>
      <c r="B74" s="179">
        <f>基金残高に係る経年分析!F57</f>
        <v>1525</v>
      </c>
      <c r="C74" s="179">
        <f>基金残高に係る経年分析!G57</f>
        <v>1974</v>
      </c>
      <c r="D74" s="179">
        <f>基金残高に係る経年分析!H57</f>
        <v>2378</v>
      </c>
    </row>
  </sheetData>
  <sheetProtection algorithmName="SHA-512" hashValue="yUAd5/E4mA2voqNH6I9AMdDgLCLItjrOIIzPBVok8D77hA2tnmefP9R7X1O+IvPRQ6c0BxQnTWWUeM/S3Mfc4Q==" saltValue="qA9W4ZE1CnXcca4THQgE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x14ac:dyDescent="0.2"/>
  <cols>
    <col min="1" max="1" width="1.6640625" style="204" customWidth="1"/>
    <col min="2" max="2" width="2.33203125" style="204" customWidth="1"/>
    <col min="3" max="16" width="2.6640625" style="204" customWidth="1"/>
    <col min="17" max="17" width="2.33203125" style="204" customWidth="1"/>
    <col min="18" max="95" width="1.6640625" style="204" customWidth="1"/>
    <col min="96" max="133" width="1.6640625" style="216" customWidth="1"/>
    <col min="134" max="143" width="1.6640625" style="204" customWidth="1"/>
    <col min="144" max="16384" width="0" style="204"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638" t="s">
        <v>210</v>
      </c>
      <c r="DI1" s="639"/>
      <c r="DJ1" s="639"/>
      <c r="DK1" s="639"/>
      <c r="DL1" s="639"/>
      <c r="DM1" s="639"/>
      <c r="DN1" s="640"/>
      <c r="DO1" s="204"/>
      <c r="DP1" s="638" t="s">
        <v>211</v>
      </c>
      <c r="DQ1" s="639"/>
      <c r="DR1" s="639"/>
      <c r="DS1" s="639"/>
      <c r="DT1" s="639"/>
      <c r="DU1" s="639"/>
      <c r="DV1" s="639"/>
      <c r="DW1" s="639"/>
      <c r="DX1" s="639"/>
      <c r="DY1" s="639"/>
      <c r="DZ1" s="639"/>
      <c r="EA1" s="639"/>
      <c r="EB1" s="639"/>
      <c r="EC1" s="640"/>
      <c r="ED1" s="203"/>
      <c r="EE1" s="203"/>
      <c r="EF1" s="203"/>
      <c r="EG1" s="203"/>
      <c r="EH1" s="203"/>
      <c r="EI1" s="203"/>
      <c r="EJ1" s="203"/>
      <c r="EK1" s="203"/>
      <c r="EL1" s="203"/>
      <c r="EM1" s="203"/>
    </row>
    <row r="2" spans="2:143" ht="22.5" customHeight="1" x14ac:dyDescent="0.2">
      <c r="B2" s="205" t="s">
        <v>212</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
      <c r="B3" s="641" t="s">
        <v>213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216</v>
      </c>
      <c r="S4" s="642"/>
      <c r="T4" s="642"/>
      <c r="U4" s="642"/>
      <c r="V4" s="642"/>
      <c r="W4" s="642"/>
      <c r="X4" s="642"/>
      <c r="Y4" s="643"/>
      <c r="Z4" s="641" t="s">
        <v>217</v>
      </c>
      <c r="AA4" s="642"/>
      <c r="AB4" s="642"/>
      <c r="AC4" s="643"/>
      <c r="AD4" s="641" t="s">
        <v>218</v>
      </c>
      <c r="AE4" s="642"/>
      <c r="AF4" s="642"/>
      <c r="AG4" s="642"/>
      <c r="AH4" s="642"/>
      <c r="AI4" s="642"/>
      <c r="AJ4" s="642"/>
      <c r="AK4" s="643"/>
      <c r="AL4" s="641" t="s">
        <v>217</v>
      </c>
      <c r="AM4" s="642"/>
      <c r="AN4" s="642"/>
      <c r="AO4" s="643"/>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223</v>
      </c>
      <c r="C5" s="646"/>
      <c r="D5" s="646"/>
      <c r="E5" s="646"/>
      <c r="F5" s="646"/>
      <c r="G5" s="646"/>
      <c r="H5" s="646"/>
      <c r="I5" s="646"/>
      <c r="J5" s="646"/>
      <c r="K5" s="646"/>
      <c r="L5" s="646"/>
      <c r="M5" s="646"/>
      <c r="N5" s="646"/>
      <c r="O5" s="646"/>
      <c r="P5" s="646"/>
      <c r="Q5" s="647"/>
      <c r="R5" s="648">
        <v>2008740</v>
      </c>
      <c r="S5" s="649"/>
      <c r="T5" s="649"/>
      <c r="U5" s="649"/>
      <c r="V5" s="649"/>
      <c r="W5" s="649"/>
      <c r="X5" s="649"/>
      <c r="Y5" s="650"/>
      <c r="Z5" s="651">
        <v>26.2</v>
      </c>
      <c r="AA5" s="651"/>
      <c r="AB5" s="651"/>
      <c r="AC5" s="651"/>
      <c r="AD5" s="652">
        <v>2008740</v>
      </c>
      <c r="AE5" s="652"/>
      <c r="AF5" s="652"/>
      <c r="AG5" s="652"/>
      <c r="AH5" s="652"/>
      <c r="AI5" s="652"/>
      <c r="AJ5" s="652"/>
      <c r="AK5" s="652"/>
      <c r="AL5" s="653">
        <v>44.8</v>
      </c>
      <c r="AM5" s="654"/>
      <c r="AN5" s="654"/>
      <c r="AO5" s="655"/>
      <c r="AP5" s="645" t="s">
        <v>224</v>
      </c>
      <c r="AQ5" s="646"/>
      <c r="AR5" s="646"/>
      <c r="AS5" s="646"/>
      <c r="AT5" s="646"/>
      <c r="AU5" s="646"/>
      <c r="AV5" s="646"/>
      <c r="AW5" s="646"/>
      <c r="AX5" s="646"/>
      <c r="AY5" s="646"/>
      <c r="AZ5" s="646"/>
      <c r="BA5" s="646"/>
      <c r="BB5" s="646"/>
      <c r="BC5" s="646"/>
      <c r="BD5" s="646"/>
      <c r="BE5" s="646"/>
      <c r="BF5" s="647"/>
      <c r="BG5" s="659">
        <v>2000219</v>
      </c>
      <c r="BH5" s="660"/>
      <c r="BI5" s="660"/>
      <c r="BJ5" s="660"/>
      <c r="BK5" s="660"/>
      <c r="BL5" s="660"/>
      <c r="BM5" s="660"/>
      <c r="BN5" s="661"/>
      <c r="BO5" s="662">
        <v>99.6</v>
      </c>
      <c r="BP5" s="662"/>
      <c r="BQ5" s="662"/>
      <c r="BR5" s="662"/>
      <c r="BS5" s="663" t="s">
        <v>129</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2">
      <c r="B6" s="656" t="s">
        <v>228</v>
      </c>
      <c r="C6" s="657"/>
      <c r="D6" s="657"/>
      <c r="E6" s="657"/>
      <c r="F6" s="657"/>
      <c r="G6" s="657"/>
      <c r="H6" s="657"/>
      <c r="I6" s="657"/>
      <c r="J6" s="657"/>
      <c r="K6" s="657"/>
      <c r="L6" s="657"/>
      <c r="M6" s="657"/>
      <c r="N6" s="657"/>
      <c r="O6" s="657"/>
      <c r="P6" s="657"/>
      <c r="Q6" s="658"/>
      <c r="R6" s="659">
        <v>81372</v>
      </c>
      <c r="S6" s="660"/>
      <c r="T6" s="660"/>
      <c r="U6" s="660"/>
      <c r="V6" s="660"/>
      <c r="W6" s="660"/>
      <c r="X6" s="660"/>
      <c r="Y6" s="661"/>
      <c r="Z6" s="662">
        <v>1.1000000000000001</v>
      </c>
      <c r="AA6" s="662"/>
      <c r="AB6" s="662"/>
      <c r="AC6" s="662"/>
      <c r="AD6" s="663">
        <v>81372</v>
      </c>
      <c r="AE6" s="663"/>
      <c r="AF6" s="663"/>
      <c r="AG6" s="663"/>
      <c r="AH6" s="663"/>
      <c r="AI6" s="663"/>
      <c r="AJ6" s="663"/>
      <c r="AK6" s="663"/>
      <c r="AL6" s="664">
        <v>1.8</v>
      </c>
      <c r="AM6" s="665"/>
      <c r="AN6" s="665"/>
      <c r="AO6" s="666"/>
      <c r="AP6" s="656" t="s">
        <v>229</v>
      </c>
      <c r="AQ6" s="657"/>
      <c r="AR6" s="657"/>
      <c r="AS6" s="657"/>
      <c r="AT6" s="657"/>
      <c r="AU6" s="657"/>
      <c r="AV6" s="657"/>
      <c r="AW6" s="657"/>
      <c r="AX6" s="657"/>
      <c r="AY6" s="657"/>
      <c r="AZ6" s="657"/>
      <c r="BA6" s="657"/>
      <c r="BB6" s="657"/>
      <c r="BC6" s="657"/>
      <c r="BD6" s="657"/>
      <c r="BE6" s="657"/>
      <c r="BF6" s="658"/>
      <c r="BG6" s="659">
        <v>2000219</v>
      </c>
      <c r="BH6" s="660"/>
      <c r="BI6" s="660"/>
      <c r="BJ6" s="660"/>
      <c r="BK6" s="660"/>
      <c r="BL6" s="660"/>
      <c r="BM6" s="660"/>
      <c r="BN6" s="661"/>
      <c r="BO6" s="662">
        <v>99.6</v>
      </c>
      <c r="BP6" s="662"/>
      <c r="BQ6" s="662"/>
      <c r="BR6" s="662"/>
      <c r="BS6" s="663" t="s">
        <v>129</v>
      </c>
      <c r="BT6" s="663"/>
      <c r="BU6" s="663"/>
      <c r="BV6" s="663"/>
      <c r="BW6" s="663"/>
      <c r="BX6" s="663"/>
      <c r="BY6" s="663"/>
      <c r="BZ6" s="663"/>
      <c r="CA6" s="663"/>
      <c r="CB6" s="667"/>
      <c r="CD6" s="645" t="s">
        <v>230</v>
      </c>
      <c r="CE6" s="646"/>
      <c r="CF6" s="646"/>
      <c r="CG6" s="646"/>
      <c r="CH6" s="646"/>
      <c r="CI6" s="646"/>
      <c r="CJ6" s="646"/>
      <c r="CK6" s="646"/>
      <c r="CL6" s="646"/>
      <c r="CM6" s="646"/>
      <c r="CN6" s="646"/>
      <c r="CO6" s="646"/>
      <c r="CP6" s="646"/>
      <c r="CQ6" s="647"/>
      <c r="CR6" s="659">
        <v>83510</v>
      </c>
      <c r="CS6" s="660"/>
      <c r="CT6" s="660"/>
      <c r="CU6" s="660"/>
      <c r="CV6" s="660"/>
      <c r="CW6" s="660"/>
      <c r="CX6" s="660"/>
      <c r="CY6" s="661"/>
      <c r="CZ6" s="653">
        <v>1.1000000000000001</v>
      </c>
      <c r="DA6" s="654"/>
      <c r="DB6" s="654"/>
      <c r="DC6" s="670"/>
      <c r="DD6" s="668" t="s">
        <v>129</v>
      </c>
      <c r="DE6" s="660"/>
      <c r="DF6" s="660"/>
      <c r="DG6" s="660"/>
      <c r="DH6" s="660"/>
      <c r="DI6" s="660"/>
      <c r="DJ6" s="660"/>
      <c r="DK6" s="660"/>
      <c r="DL6" s="660"/>
      <c r="DM6" s="660"/>
      <c r="DN6" s="660"/>
      <c r="DO6" s="660"/>
      <c r="DP6" s="661"/>
      <c r="DQ6" s="668">
        <v>83510</v>
      </c>
      <c r="DR6" s="660"/>
      <c r="DS6" s="660"/>
      <c r="DT6" s="660"/>
      <c r="DU6" s="660"/>
      <c r="DV6" s="660"/>
      <c r="DW6" s="660"/>
      <c r="DX6" s="660"/>
      <c r="DY6" s="660"/>
      <c r="DZ6" s="660"/>
      <c r="EA6" s="660"/>
      <c r="EB6" s="660"/>
      <c r="EC6" s="669"/>
    </row>
    <row r="7" spans="2:143" ht="11.25" customHeight="1" x14ac:dyDescent="0.2">
      <c r="B7" s="656" t="s">
        <v>231</v>
      </c>
      <c r="C7" s="657"/>
      <c r="D7" s="657"/>
      <c r="E7" s="657"/>
      <c r="F7" s="657"/>
      <c r="G7" s="657"/>
      <c r="H7" s="657"/>
      <c r="I7" s="657"/>
      <c r="J7" s="657"/>
      <c r="K7" s="657"/>
      <c r="L7" s="657"/>
      <c r="M7" s="657"/>
      <c r="N7" s="657"/>
      <c r="O7" s="657"/>
      <c r="P7" s="657"/>
      <c r="Q7" s="658"/>
      <c r="R7" s="659">
        <v>543</v>
      </c>
      <c r="S7" s="660"/>
      <c r="T7" s="660"/>
      <c r="U7" s="660"/>
      <c r="V7" s="660"/>
      <c r="W7" s="660"/>
      <c r="X7" s="660"/>
      <c r="Y7" s="661"/>
      <c r="Z7" s="662">
        <v>0</v>
      </c>
      <c r="AA7" s="662"/>
      <c r="AB7" s="662"/>
      <c r="AC7" s="662"/>
      <c r="AD7" s="663">
        <v>543</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729690</v>
      </c>
      <c r="BH7" s="660"/>
      <c r="BI7" s="660"/>
      <c r="BJ7" s="660"/>
      <c r="BK7" s="660"/>
      <c r="BL7" s="660"/>
      <c r="BM7" s="660"/>
      <c r="BN7" s="661"/>
      <c r="BO7" s="662">
        <v>36.299999999999997</v>
      </c>
      <c r="BP7" s="662"/>
      <c r="BQ7" s="662"/>
      <c r="BR7" s="662"/>
      <c r="BS7" s="663" t="s">
        <v>233</v>
      </c>
      <c r="BT7" s="663"/>
      <c r="BU7" s="663"/>
      <c r="BV7" s="663"/>
      <c r="BW7" s="663"/>
      <c r="BX7" s="663"/>
      <c r="BY7" s="663"/>
      <c r="BZ7" s="663"/>
      <c r="CA7" s="663"/>
      <c r="CB7" s="667"/>
      <c r="CD7" s="656" t="s">
        <v>234</v>
      </c>
      <c r="CE7" s="657"/>
      <c r="CF7" s="657"/>
      <c r="CG7" s="657"/>
      <c r="CH7" s="657"/>
      <c r="CI7" s="657"/>
      <c r="CJ7" s="657"/>
      <c r="CK7" s="657"/>
      <c r="CL7" s="657"/>
      <c r="CM7" s="657"/>
      <c r="CN7" s="657"/>
      <c r="CO7" s="657"/>
      <c r="CP7" s="657"/>
      <c r="CQ7" s="658"/>
      <c r="CR7" s="659">
        <v>1414081</v>
      </c>
      <c r="CS7" s="660"/>
      <c r="CT7" s="660"/>
      <c r="CU7" s="660"/>
      <c r="CV7" s="660"/>
      <c r="CW7" s="660"/>
      <c r="CX7" s="660"/>
      <c r="CY7" s="661"/>
      <c r="CZ7" s="662">
        <v>19.100000000000001</v>
      </c>
      <c r="DA7" s="662"/>
      <c r="DB7" s="662"/>
      <c r="DC7" s="662"/>
      <c r="DD7" s="668">
        <v>89643</v>
      </c>
      <c r="DE7" s="660"/>
      <c r="DF7" s="660"/>
      <c r="DG7" s="660"/>
      <c r="DH7" s="660"/>
      <c r="DI7" s="660"/>
      <c r="DJ7" s="660"/>
      <c r="DK7" s="660"/>
      <c r="DL7" s="660"/>
      <c r="DM7" s="660"/>
      <c r="DN7" s="660"/>
      <c r="DO7" s="660"/>
      <c r="DP7" s="661"/>
      <c r="DQ7" s="668">
        <v>1108432</v>
      </c>
      <c r="DR7" s="660"/>
      <c r="DS7" s="660"/>
      <c r="DT7" s="660"/>
      <c r="DU7" s="660"/>
      <c r="DV7" s="660"/>
      <c r="DW7" s="660"/>
      <c r="DX7" s="660"/>
      <c r="DY7" s="660"/>
      <c r="DZ7" s="660"/>
      <c r="EA7" s="660"/>
      <c r="EB7" s="660"/>
      <c r="EC7" s="669"/>
    </row>
    <row r="8" spans="2:143" ht="11.25" customHeight="1" x14ac:dyDescent="0.2">
      <c r="B8" s="656" t="s">
        <v>235</v>
      </c>
      <c r="C8" s="657"/>
      <c r="D8" s="657"/>
      <c r="E8" s="657"/>
      <c r="F8" s="657"/>
      <c r="G8" s="657"/>
      <c r="H8" s="657"/>
      <c r="I8" s="657"/>
      <c r="J8" s="657"/>
      <c r="K8" s="657"/>
      <c r="L8" s="657"/>
      <c r="M8" s="657"/>
      <c r="N8" s="657"/>
      <c r="O8" s="657"/>
      <c r="P8" s="657"/>
      <c r="Q8" s="658"/>
      <c r="R8" s="659">
        <v>5337</v>
      </c>
      <c r="S8" s="660"/>
      <c r="T8" s="660"/>
      <c r="U8" s="660"/>
      <c r="V8" s="660"/>
      <c r="W8" s="660"/>
      <c r="X8" s="660"/>
      <c r="Y8" s="661"/>
      <c r="Z8" s="662">
        <v>0.1</v>
      </c>
      <c r="AA8" s="662"/>
      <c r="AB8" s="662"/>
      <c r="AC8" s="662"/>
      <c r="AD8" s="663">
        <v>5337</v>
      </c>
      <c r="AE8" s="663"/>
      <c r="AF8" s="663"/>
      <c r="AG8" s="663"/>
      <c r="AH8" s="663"/>
      <c r="AI8" s="663"/>
      <c r="AJ8" s="663"/>
      <c r="AK8" s="663"/>
      <c r="AL8" s="664">
        <v>0.1</v>
      </c>
      <c r="AM8" s="665"/>
      <c r="AN8" s="665"/>
      <c r="AO8" s="666"/>
      <c r="AP8" s="656" t="s">
        <v>236</v>
      </c>
      <c r="AQ8" s="657"/>
      <c r="AR8" s="657"/>
      <c r="AS8" s="657"/>
      <c r="AT8" s="657"/>
      <c r="AU8" s="657"/>
      <c r="AV8" s="657"/>
      <c r="AW8" s="657"/>
      <c r="AX8" s="657"/>
      <c r="AY8" s="657"/>
      <c r="AZ8" s="657"/>
      <c r="BA8" s="657"/>
      <c r="BB8" s="657"/>
      <c r="BC8" s="657"/>
      <c r="BD8" s="657"/>
      <c r="BE8" s="657"/>
      <c r="BF8" s="658"/>
      <c r="BG8" s="659">
        <v>23027</v>
      </c>
      <c r="BH8" s="660"/>
      <c r="BI8" s="660"/>
      <c r="BJ8" s="660"/>
      <c r="BK8" s="660"/>
      <c r="BL8" s="660"/>
      <c r="BM8" s="660"/>
      <c r="BN8" s="661"/>
      <c r="BO8" s="662">
        <v>1.1000000000000001</v>
      </c>
      <c r="BP8" s="662"/>
      <c r="BQ8" s="662"/>
      <c r="BR8" s="662"/>
      <c r="BS8" s="663" t="s">
        <v>173</v>
      </c>
      <c r="BT8" s="663"/>
      <c r="BU8" s="663"/>
      <c r="BV8" s="663"/>
      <c r="BW8" s="663"/>
      <c r="BX8" s="663"/>
      <c r="BY8" s="663"/>
      <c r="BZ8" s="663"/>
      <c r="CA8" s="663"/>
      <c r="CB8" s="667"/>
      <c r="CD8" s="656" t="s">
        <v>237</v>
      </c>
      <c r="CE8" s="657"/>
      <c r="CF8" s="657"/>
      <c r="CG8" s="657"/>
      <c r="CH8" s="657"/>
      <c r="CI8" s="657"/>
      <c r="CJ8" s="657"/>
      <c r="CK8" s="657"/>
      <c r="CL8" s="657"/>
      <c r="CM8" s="657"/>
      <c r="CN8" s="657"/>
      <c r="CO8" s="657"/>
      <c r="CP8" s="657"/>
      <c r="CQ8" s="658"/>
      <c r="CR8" s="659">
        <v>1661699</v>
      </c>
      <c r="CS8" s="660"/>
      <c r="CT8" s="660"/>
      <c r="CU8" s="660"/>
      <c r="CV8" s="660"/>
      <c r="CW8" s="660"/>
      <c r="CX8" s="660"/>
      <c r="CY8" s="661"/>
      <c r="CZ8" s="662">
        <v>22.4</v>
      </c>
      <c r="DA8" s="662"/>
      <c r="DB8" s="662"/>
      <c r="DC8" s="662"/>
      <c r="DD8" s="668">
        <v>28576</v>
      </c>
      <c r="DE8" s="660"/>
      <c r="DF8" s="660"/>
      <c r="DG8" s="660"/>
      <c r="DH8" s="660"/>
      <c r="DI8" s="660"/>
      <c r="DJ8" s="660"/>
      <c r="DK8" s="660"/>
      <c r="DL8" s="660"/>
      <c r="DM8" s="660"/>
      <c r="DN8" s="660"/>
      <c r="DO8" s="660"/>
      <c r="DP8" s="661"/>
      <c r="DQ8" s="668">
        <v>795070</v>
      </c>
      <c r="DR8" s="660"/>
      <c r="DS8" s="660"/>
      <c r="DT8" s="660"/>
      <c r="DU8" s="660"/>
      <c r="DV8" s="660"/>
      <c r="DW8" s="660"/>
      <c r="DX8" s="660"/>
      <c r="DY8" s="660"/>
      <c r="DZ8" s="660"/>
      <c r="EA8" s="660"/>
      <c r="EB8" s="660"/>
      <c r="EC8" s="669"/>
    </row>
    <row r="9" spans="2:143" ht="11.25" customHeight="1" x14ac:dyDescent="0.2">
      <c r="B9" s="656" t="s">
        <v>238</v>
      </c>
      <c r="C9" s="657"/>
      <c r="D9" s="657"/>
      <c r="E9" s="657"/>
      <c r="F9" s="657"/>
      <c r="G9" s="657"/>
      <c r="H9" s="657"/>
      <c r="I9" s="657"/>
      <c r="J9" s="657"/>
      <c r="K9" s="657"/>
      <c r="L9" s="657"/>
      <c r="M9" s="657"/>
      <c r="N9" s="657"/>
      <c r="O9" s="657"/>
      <c r="P9" s="657"/>
      <c r="Q9" s="658"/>
      <c r="R9" s="659">
        <v>3733</v>
      </c>
      <c r="S9" s="660"/>
      <c r="T9" s="660"/>
      <c r="U9" s="660"/>
      <c r="V9" s="660"/>
      <c r="W9" s="660"/>
      <c r="X9" s="660"/>
      <c r="Y9" s="661"/>
      <c r="Z9" s="662">
        <v>0</v>
      </c>
      <c r="AA9" s="662"/>
      <c r="AB9" s="662"/>
      <c r="AC9" s="662"/>
      <c r="AD9" s="663">
        <v>3733</v>
      </c>
      <c r="AE9" s="663"/>
      <c r="AF9" s="663"/>
      <c r="AG9" s="663"/>
      <c r="AH9" s="663"/>
      <c r="AI9" s="663"/>
      <c r="AJ9" s="663"/>
      <c r="AK9" s="663"/>
      <c r="AL9" s="664">
        <v>0.1</v>
      </c>
      <c r="AM9" s="665"/>
      <c r="AN9" s="665"/>
      <c r="AO9" s="666"/>
      <c r="AP9" s="656" t="s">
        <v>239</v>
      </c>
      <c r="AQ9" s="657"/>
      <c r="AR9" s="657"/>
      <c r="AS9" s="657"/>
      <c r="AT9" s="657"/>
      <c r="AU9" s="657"/>
      <c r="AV9" s="657"/>
      <c r="AW9" s="657"/>
      <c r="AX9" s="657"/>
      <c r="AY9" s="657"/>
      <c r="AZ9" s="657"/>
      <c r="BA9" s="657"/>
      <c r="BB9" s="657"/>
      <c r="BC9" s="657"/>
      <c r="BD9" s="657"/>
      <c r="BE9" s="657"/>
      <c r="BF9" s="658"/>
      <c r="BG9" s="659">
        <v>573517</v>
      </c>
      <c r="BH9" s="660"/>
      <c r="BI9" s="660"/>
      <c r="BJ9" s="660"/>
      <c r="BK9" s="660"/>
      <c r="BL9" s="660"/>
      <c r="BM9" s="660"/>
      <c r="BN9" s="661"/>
      <c r="BO9" s="662">
        <v>28.6</v>
      </c>
      <c r="BP9" s="662"/>
      <c r="BQ9" s="662"/>
      <c r="BR9" s="662"/>
      <c r="BS9" s="663" t="s">
        <v>233</v>
      </c>
      <c r="BT9" s="663"/>
      <c r="BU9" s="663"/>
      <c r="BV9" s="663"/>
      <c r="BW9" s="663"/>
      <c r="BX9" s="663"/>
      <c r="BY9" s="663"/>
      <c r="BZ9" s="663"/>
      <c r="CA9" s="663"/>
      <c r="CB9" s="667"/>
      <c r="CD9" s="656" t="s">
        <v>240</v>
      </c>
      <c r="CE9" s="657"/>
      <c r="CF9" s="657"/>
      <c r="CG9" s="657"/>
      <c r="CH9" s="657"/>
      <c r="CI9" s="657"/>
      <c r="CJ9" s="657"/>
      <c r="CK9" s="657"/>
      <c r="CL9" s="657"/>
      <c r="CM9" s="657"/>
      <c r="CN9" s="657"/>
      <c r="CO9" s="657"/>
      <c r="CP9" s="657"/>
      <c r="CQ9" s="658"/>
      <c r="CR9" s="659">
        <v>618522</v>
      </c>
      <c r="CS9" s="660"/>
      <c r="CT9" s="660"/>
      <c r="CU9" s="660"/>
      <c r="CV9" s="660"/>
      <c r="CW9" s="660"/>
      <c r="CX9" s="660"/>
      <c r="CY9" s="661"/>
      <c r="CZ9" s="662">
        <v>8.4</v>
      </c>
      <c r="DA9" s="662"/>
      <c r="DB9" s="662"/>
      <c r="DC9" s="662"/>
      <c r="DD9" s="668">
        <v>20169</v>
      </c>
      <c r="DE9" s="660"/>
      <c r="DF9" s="660"/>
      <c r="DG9" s="660"/>
      <c r="DH9" s="660"/>
      <c r="DI9" s="660"/>
      <c r="DJ9" s="660"/>
      <c r="DK9" s="660"/>
      <c r="DL9" s="660"/>
      <c r="DM9" s="660"/>
      <c r="DN9" s="660"/>
      <c r="DO9" s="660"/>
      <c r="DP9" s="661"/>
      <c r="DQ9" s="668">
        <v>497606</v>
      </c>
      <c r="DR9" s="660"/>
      <c r="DS9" s="660"/>
      <c r="DT9" s="660"/>
      <c r="DU9" s="660"/>
      <c r="DV9" s="660"/>
      <c r="DW9" s="660"/>
      <c r="DX9" s="660"/>
      <c r="DY9" s="660"/>
      <c r="DZ9" s="660"/>
      <c r="EA9" s="660"/>
      <c r="EB9" s="660"/>
      <c r="EC9" s="669"/>
    </row>
    <row r="10" spans="2:143" ht="11.25" customHeight="1" x14ac:dyDescent="0.2">
      <c r="B10" s="656" t="s">
        <v>241</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129</v>
      </c>
      <c r="AA10" s="662"/>
      <c r="AB10" s="662"/>
      <c r="AC10" s="662"/>
      <c r="AD10" s="663" t="s">
        <v>242</v>
      </c>
      <c r="AE10" s="663"/>
      <c r="AF10" s="663"/>
      <c r="AG10" s="663"/>
      <c r="AH10" s="663"/>
      <c r="AI10" s="663"/>
      <c r="AJ10" s="663"/>
      <c r="AK10" s="663"/>
      <c r="AL10" s="664" t="s">
        <v>129</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46619</v>
      </c>
      <c r="BH10" s="660"/>
      <c r="BI10" s="660"/>
      <c r="BJ10" s="660"/>
      <c r="BK10" s="660"/>
      <c r="BL10" s="660"/>
      <c r="BM10" s="660"/>
      <c r="BN10" s="661"/>
      <c r="BO10" s="662">
        <v>2.2999999999999998</v>
      </c>
      <c r="BP10" s="662"/>
      <c r="BQ10" s="662"/>
      <c r="BR10" s="662"/>
      <c r="BS10" s="663" t="s">
        <v>129</v>
      </c>
      <c r="BT10" s="663"/>
      <c r="BU10" s="663"/>
      <c r="BV10" s="663"/>
      <c r="BW10" s="663"/>
      <c r="BX10" s="663"/>
      <c r="BY10" s="663"/>
      <c r="BZ10" s="663"/>
      <c r="CA10" s="663"/>
      <c r="CB10" s="667"/>
      <c r="CD10" s="656" t="s">
        <v>244</v>
      </c>
      <c r="CE10" s="657"/>
      <c r="CF10" s="657"/>
      <c r="CG10" s="657"/>
      <c r="CH10" s="657"/>
      <c r="CI10" s="657"/>
      <c r="CJ10" s="657"/>
      <c r="CK10" s="657"/>
      <c r="CL10" s="657"/>
      <c r="CM10" s="657"/>
      <c r="CN10" s="657"/>
      <c r="CO10" s="657"/>
      <c r="CP10" s="657"/>
      <c r="CQ10" s="658"/>
      <c r="CR10" s="659">
        <v>82</v>
      </c>
      <c r="CS10" s="660"/>
      <c r="CT10" s="660"/>
      <c r="CU10" s="660"/>
      <c r="CV10" s="660"/>
      <c r="CW10" s="660"/>
      <c r="CX10" s="660"/>
      <c r="CY10" s="661"/>
      <c r="CZ10" s="662">
        <v>0</v>
      </c>
      <c r="DA10" s="662"/>
      <c r="DB10" s="662"/>
      <c r="DC10" s="662"/>
      <c r="DD10" s="668" t="s">
        <v>233</v>
      </c>
      <c r="DE10" s="660"/>
      <c r="DF10" s="660"/>
      <c r="DG10" s="660"/>
      <c r="DH10" s="660"/>
      <c r="DI10" s="660"/>
      <c r="DJ10" s="660"/>
      <c r="DK10" s="660"/>
      <c r="DL10" s="660"/>
      <c r="DM10" s="660"/>
      <c r="DN10" s="660"/>
      <c r="DO10" s="660"/>
      <c r="DP10" s="661"/>
      <c r="DQ10" s="668">
        <v>82</v>
      </c>
      <c r="DR10" s="660"/>
      <c r="DS10" s="660"/>
      <c r="DT10" s="660"/>
      <c r="DU10" s="660"/>
      <c r="DV10" s="660"/>
      <c r="DW10" s="660"/>
      <c r="DX10" s="660"/>
      <c r="DY10" s="660"/>
      <c r="DZ10" s="660"/>
      <c r="EA10" s="660"/>
      <c r="EB10" s="660"/>
      <c r="EC10" s="669"/>
    </row>
    <row r="11" spans="2:143" ht="11.25" customHeight="1" x14ac:dyDescent="0.2">
      <c r="B11" s="656" t="s">
        <v>245</v>
      </c>
      <c r="C11" s="657"/>
      <c r="D11" s="657"/>
      <c r="E11" s="657"/>
      <c r="F11" s="657"/>
      <c r="G11" s="657"/>
      <c r="H11" s="657"/>
      <c r="I11" s="657"/>
      <c r="J11" s="657"/>
      <c r="K11" s="657"/>
      <c r="L11" s="657"/>
      <c r="M11" s="657"/>
      <c r="N11" s="657"/>
      <c r="O11" s="657"/>
      <c r="P11" s="657"/>
      <c r="Q11" s="658"/>
      <c r="R11" s="659">
        <v>360983</v>
      </c>
      <c r="S11" s="660"/>
      <c r="T11" s="660"/>
      <c r="U11" s="660"/>
      <c r="V11" s="660"/>
      <c r="W11" s="660"/>
      <c r="X11" s="660"/>
      <c r="Y11" s="661"/>
      <c r="Z11" s="664">
        <v>4.7</v>
      </c>
      <c r="AA11" s="665"/>
      <c r="AB11" s="665"/>
      <c r="AC11" s="671"/>
      <c r="AD11" s="668">
        <v>360983</v>
      </c>
      <c r="AE11" s="660"/>
      <c r="AF11" s="660"/>
      <c r="AG11" s="660"/>
      <c r="AH11" s="660"/>
      <c r="AI11" s="660"/>
      <c r="AJ11" s="660"/>
      <c r="AK11" s="661"/>
      <c r="AL11" s="664">
        <v>8.1</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86527</v>
      </c>
      <c r="BH11" s="660"/>
      <c r="BI11" s="660"/>
      <c r="BJ11" s="660"/>
      <c r="BK11" s="660"/>
      <c r="BL11" s="660"/>
      <c r="BM11" s="660"/>
      <c r="BN11" s="661"/>
      <c r="BO11" s="662">
        <v>4.3</v>
      </c>
      <c r="BP11" s="662"/>
      <c r="BQ11" s="662"/>
      <c r="BR11" s="662"/>
      <c r="BS11" s="663" t="s">
        <v>129</v>
      </c>
      <c r="BT11" s="663"/>
      <c r="BU11" s="663"/>
      <c r="BV11" s="663"/>
      <c r="BW11" s="663"/>
      <c r="BX11" s="663"/>
      <c r="BY11" s="663"/>
      <c r="BZ11" s="663"/>
      <c r="CA11" s="663"/>
      <c r="CB11" s="667"/>
      <c r="CD11" s="656" t="s">
        <v>247</v>
      </c>
      <c r="CE11" s="657"/>
      <c r="CF11" s="657"/>
      <c r="CG11" s="657"/>
      <c r="CH11" s="657"/>
      <c r="CI11" s="657"/>
      <c r="CJ11" s="657"/>
      <c r="CK11" s="657"/>
      <c r="CL11" s="657"/>
      <c r="CM11" s="657"/>
      <c r="CN11" s="657"/>
      <c r="CO11" s="657"/>
      <c r="CP11" s="657"/>
      <c r="CQ11" s="658"/>
      <c r="CR11" s="659">
        <v>450048</v>
      </c>
      <c r="CS11" s="660"/>
      <c r="CT11" s="660"/>
      <c r="CU11" s="660"/>
      <c r="CV11" s="660"/>
      <c r="CW11" s="660"/>
      <c r="CX11" s="660"/>
      <c r="CY11" s="661"/>
      <c r="CZ11" s="662">
        <v>6.1</v>
      </c>
      <c r="DA11" s="662"/>
      <c r="DB11" s="662"/>
      <c r="DC11" s="662"/>
      <c r="DD11" s="668">
        <v>236775</v>
      </c>
      <c r="DE11" s="660"/>
      <c r="DF11" s="660"/>
      <c r="DG11" s="660"/>
      <c r="DH11" s="660"/>
      <c r="DI11" s="660"/>
      <c r="DJ11" s="660"/>
      <c r="DK11" s="660"/>
      <c r="DL11" s="660"/>
      <c r="DM11" s="660"/>
      <c r="DN11" s="660"/>
      <c r="DO11" s="660"/>
      <c r="DP11" s="661"/>
      <c r="DQ11" s="668">
        <v>219657</v>
      </c>
      <c r="DR11" s="660"/>
      <c r="DS11" s="660"/>
      <c r="DT11" s="660"/>
      <c r="DU11" s="660"/>
      <c r="DV11" s="660"/>
      <c r="DW11" s="660"/>
      <c r="DX11" s="660"/>
      <c r="DY11" s="660"/>
      <c r="DZ11" s="660"/>
      <c r="EA11" s="660"/>
      <c r="EB11" s="660"/>
      <c r="EC11" s="669"/>
    </row>
    <row r="12" spans="2:143" ht="11.25" customHeight="1" x14ac:dyDescent="0.2">
      <c r="B12" s="656" t="s">
        <v>248</v>
      </c>
      <c r="C12" s="657"/>
      <c r="D12" s="657"/>
      <c r="E12" s="657"/>
      <c r="F12" s="657"/>
      <c r="G12" s="657"/>
      <c r="H12" s="657"/>
      <c r="I12" s="657"/>
      <c r="J12" s="657"/>
      <c r="K12" s="657"/>
      <c r="L12" s="657"/>
      <c r="M12" s="657"/>
      <c r="N12" s="657"/>
      <c r="O12" s="657"/>
      <c r="P12" s="657"/>
      <c r="Q12" s="658"/>
      <c r="R12" s="659">
        <v>10845</v>
      </c>
      <c r="S12" s="660"/>
      <c r="T12" s="660"/>
      <c r="U12" s="660"/>
      <c r="V12" s="660"/>
      <c r="W12" s="660"/>
      <c r="X12" s="660"/>
      <c r="Y12" s="661"/>
      <c r="Z12" s="662">
        <v>0.1</v>
      </c>
      <c r="AA12" s="662"/>
      <c r="AB12" s="662"/>
      <c r="AC12" s="662"/>
      <c r="AD12" s="663">
        <v>10845</v>
      </c>
      <c r="AE12" s="663"/>
      <c r="AF12" s="663"/>
      <c r="AG12" s="663"/>
      <c r="AH12" s="663"/>
      <c r="AI12" s="663"/>
      <c r="AJ12" s="663"/>
      <c r="AK12" s="663"/>
      <c r="AL12" s="664">
        <v>0.2</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1054740</v>
      </c>
      <c r="BH12" s="660"/>
      <c r="BI12" s="660"/>
      <c r="BJ12" s="660"/>
      <c r="BK12" s="660"/>
      <c r="BL12" s="660"/>
      <c r="BM12" s="660"/>
      <c r="BN12" s="661"/>
      <c r="BO12" s="662">
        <v>52.5</v>
      </c>
      <c r="BP12" s="662"/>
      <c r="BQ12" s="662"/>
      <c r="BR12" s="662"/>
      <c r="BS12" s="663" t="s">
        <v>129</v>
      </c>
      <c r="BT12" s="663"/>
      <c r="BU12" s="663"/>
      <c r="BV12" s="663"/>
      <c r="BW12" s="663"/>
      <c r="BX12" s="663"/>
      <c r="BY12" s="663"/>
      <c r="BZ12" s="663"/>
      <c r="CA12" s="663"/>
      <c r="CB12" s="667"/>
      <c r="CD12" s="656" t="s">
        <v>250</v>
      </c>
      <c r="CE12" s="657"/>
      <c r="CF12" s="657"/>
      <c r="CG12" s="657"/>
      <c r="CH12" s="657"/>
      <c r="CI12" s="657"/>
      <c r="CJ12" s="657"/>
      <c r="CK12" s="657"/>
      <c r="CL12" s="657"/>
      <c r="CM12" s="657"/>
      <c r="CN12" s="657"/>
      <c r="CO12" s="657"/>
      <c r="CP12" s="657"/>
      <c r="CQ12" s="658"/>
      <c r="CR12" s="659">
        <v>369194</v>
      </c>
      <c r="CS12" s="660"/>
      <c r="CT12" s="660"/>
      <c r="CU12" s="660"/>
      <c r="CV12" s="660"/>
      <c r="CW12" s="660"/>
      <c r="CX12" s="660"/>
      <c r="CY12" s="661"/>
      <c r="CZ12" s="662">
        <v>5</v>
      </c>
      <c r="DA12" s="662"/>
      <c r="DB12" s="662"/>
      <c r="DC12" s="662"/>
      <c r="DD12" s="668">
        <v>53475</v>
      </c>
      <c r="DE12" s="660"/>
      <c r="DF12" s="660"/>
      <c r="DG12" s="660"/>
      <c r="DH12" s="660"/>
      <c r="DI12" s="660"/>
      <c r="DJ12" s="660"/>
      <c r="DK12" s="660"/>
      <c r="DL12" s="660"/>
      <c r="DM12" s="660"/>
      <c r="DN12" s="660"/>
      <c r="DO12" s="660"/>
      <c r="DP12" s="661"/>
      <c r="DQ12" s="668">
        <v>274175</v>
      </c>
      <c r="DR12" s="660"/>
      <c r="DS12" s="660"/>
      <c r="DT12" s="660"/>
      <c r="DU12" s="660"/>
      <c r="DV12" s="660"/>
      <c r="DW12" s="660"/>
      <c r="DX12" s="660"/>
      <c r="DY12" s="660"/>
      <c r="DZ12" s="660"/>
      <c r="EA12" s="660"/>
      <c r="EB12" s="660"/>
      <c r="EC12" s="669"/>
    </row>
    <row r="13" spans="2:143" ht="11.25" customHeight="1" x14ac:dyDescent="0.2">
      <c r="B13" s="656" t="s">
        <v>251</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173</v>
      </c>
      <c r="AA13" s="662"/>
      <c r="AB13" s="662"/>
      <c r="AC13" s="662"/>
      <c r="AD13" s="663" t="s">
        <v>242</v>
      </c>
      <c r="AE13" s="663"/>
      <c r="AF13" s="663"/>
      <c r="AG13" s="663"/>
      <c r="AH13" s="663"/>
      <c r="AI13" s="663"/>
      <c r="AJ13" s="663"/>
      <c r="AK13" s="663"/>
      <c r="AL13" s="664" t="s">
        <v>129</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1037268</v>
      </c>
      <c r="BH13" s="660"/>
      <c r="BI13" s="660"/>
      <c r="BJ13" s="660"/>
      <c r="BK13" s="660"/>
      <c r="BL13" s="660"/>
      <c r="BM13" s="660"/>
      <c r="BN13" s="661"/>
      <c r="BO13" s="662">
        <v>51.6</v>
      </c>
      <c r="BP13" s="662"/>
      <c r="BQ13" s="662"/>
      <c r="BR13" s="662"/>
      <c r="BS13" s="663" t="s">
        <v>233</v>
      </c>
      <c r="BT13" s="663"/>
      <c r="BU13" s="663"/>
      <c r="BV13" s="663"/>
      <c r="BW13" s="663"/>
      <c r="BX13" s="663"/>
      <c r="BY13" s="663"/>
      <c r="BZ13" s="663"/>
      <c r="CA13" s="663"/>
      <c r="CB13" s="667"/>
      <c r="CD13" s="656" t="s">
        <v>253</v>
      </c>
      <c r="CE13" s="657"/>
      <c r="CF13" s="657"/>
      <c r="CG13" s="657"/>
      <c r="CH13" s="657"/>
      <c r="CI13" s="657"/>
      <c r="CJ13" s="657"/>
      <c r="CK13" s="657"/>
      <c r="CL13" s="657"/>
      <c r="CM13" s="657"/>
      <c r="CN13" s="657"/>
      <c r="CO13" s="657"/>
      <c r="CP13" s="657"/>
      <c r="CQ13" s="658"/>
      <c r="CR13" s="659">
        <v>547809</v>
      </c>
      <c r="CS13" s="660"/>
      <c r="CT13" s="660"/>
      <c r="CU13" s="660"/>
      <c r="CV13" s="660"/>
      <c r="CW13" s="660"/>
      <c r="CX13" s="660"/>
      <c r="CY13" s="661"/>
      <c r="CZ13" s="662">
        <v>7.4</v>
      </c>
      <c r="DA13" s="662"/>
      <c r="DB13" s="662"/>
      <c r="DC13" s="662"/>
      <c r="DD13" s="668">
        <v>277916</v>
      </c>
      <c r="DE13" s="660"/>
      <c r="DF13" s="660"/>
      <c r="DG13" s="660"/>
      <c r="DH13" s="660"/>
      <c r="DI13" s="660"/>
      <c r="DJ13" s="660"/>
      <c r="DK13" s="660"/>
      <c r="DL13" s="660"/>
      <c r="DM13" s="660"/>
      <c r="DN13" s="660"/>
      <c r="DO13" s="660"/>
      <c r="DP13" s="661"/>
      <c r="DQ13" s="668">
        <v>308992</v>
      </c>
      <c r="DR13" s="660"/>
      <c r="DS13" s="660"/>
      <c r="DT13" s="660"/>
      <c r="DU13" s="660"/>
      <c r="DV13" s="660"/>
      <c r="DW13" s="660"/>
      <c r="DX13" s="660"/>
      <c r="DY13" s="660"/>
      <c r="DZ13" s="660"/>
      <c r="EA13" s="660"/>
      <c r="EB13" s="660"/>
      <c r="EC13" s="669"/>
    </row>
    <row r="14" spans="2:143" ht="11.25" customHeight="1" x14ac:dyDescent="0.2">
      <c r="B14" s="656" t="s">
        <v>254</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173</v>
      </c>
      <c r="AA14" s="662"/>
      <c r="AB14" s="662"/>
      <c r="AC14" s="662"/>
      <c r="AD14" s="663" t="s">
        <v>129</v>
      </c>
      <c r="AE14" s="663"/>
      <c r="AF14" s="663"/>
      <c r="AG14" s="663"/>
      <c r="AH14" s="663"/>
      <c r="AI14" s="663"/>
      <c r="AJ14" s="663"/>
      <c r="AK14" s="663"/>
      <c r="AL14" s="664" t="s">
        <v>173</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52025</v>
      </c>
      <c r="BH14" s="660"/>
      <c r="BI14" s="660"/>
      <c r="BJ14" s="660"/>
      <c r="BK14" s="660"/>
      <c r="BL14" s="660"/>
      <c r="BM14" s="660"/>
      <c r="BN14" s="661"/>
      <c r="BO14" s="662">
        <v>2.6</v>
      </c>
      <c r="BP14" s="662"/>
      <c r="BQ14" s="662"/>
      <c r="BR14" s="662"/>
      <c r="BS14" s="663" t="s">
        <v>129</v>
      </c>
      <c r="BT14" s="663"/>
      <c r="BU14" s="663"/>
      <c r="BV14" s="663"/>
      <c r="BW14" s="663"/>
      <c r="BX14" s="663"/>
      <c r="BY14" s="663"/>
      <c r="BZ14" s="663"/>
      <c r="CA14" s="663"/>
      <c r="CB14" s="667"/>
      <c r="CD14" s="656" t="s">
        <v>256</v>
      </c>
      <c r="CE14" s="657"/>
      <c r="CF14" s="657"/>
      <c r="CG14" s="657"/>
      <c r="CH14" s="657"/>
      <c r="CI14" s="657"/>
      <c r="CJ14" s="657"/>
      <c r="CK14" s="657"/>
      <c r="CL14" s="657"/>
      <c r="CM14" s="657"/>
      <c r="CN14" s="657"/>
      <c r="CO14" s="657"/>
      <c r="CP14" s="657"/>
      <c r="CQ14" s="658"/>
      <c r="CR14" s="659">
        <v>318558</v>
      </c>
      <c r="CS14" s="660"/>
      <c r="CT14" s="660"/>
      <c r="CU14" s="660"/>
      <c r="CV14" s="660"/>
      <c r="CW14" s="660"/>
      <c r="CX14" s="660"/>
      <c r="CY14" s="661"/>
      <c r="CZ14" s="662">
        <v>4.3</v>
      </c>
      <c r="DA14" s="662"/>
      <c r="DB14" s="662"/>
      <c r="DC14" s="662"/>
      <c r="DD14" s="668">
        <v>47566</v>
      </c>
      <c r="DE14" s="660"/>
      <c r="DF14" s="660"/>
      <c r="DG14" s="660"/>
      <c r="DH14" s="660"/>
      <c r="DI14" s="660"/>
      <c r="DJ14" s="660"/>
      <c r="DK14" s="660"/>
      <c r="DL14" s="660"/>
      <c r="DM14" s="660"/>
      <c r="DN14" s="660"/>
      <c r="DO14" s="660"/>
      <c r="DP14" s="661"/>
      <c r="DQ14" s="668">
        <v>262393</v>
      </c>
      <c r="DR14" s="660"/>
      <c r="DS14" s="660"/>
      <c r="DT14" s="660"/>
      <c r="DU14" s="660"/>
      <c r="DV14" s="660"/>
      <c r="DW14" s="660"/>
      <c r="DX14" s="660"/>
      <c r="DY14" s="660"/>
      <c r="DZ14" s="660"/>
      <c r="EA14" s="660"/>
      <c r="EB14" s="660"/>
      <c r="EC14" s="669"/>
    </row>
    <row r="15" spans="2:143" ht="11.25" customHeight="1" x14ac:dyDescent="0.2">
      <c r="B15" s="656" t="s">
        <v>257</v>
      </c>
      <c r="C15" s="657"/>
      <c r="D15" s="657"/>
      <c r="E15" s="657"/>
      <c r="F15" s="657"/>
      <c r="G15" s="657"/>
      <c r="H15" s="657"/>
      <c r="I15" s="657"/>
      <c r="J15" s="657"/>
      <c r="K15" s="657"/>
      <c r="L15" s="657"/>
      <c r="M15" s="657"/>
      <c r="N15" s="657"/>
      <c r="O15" s="657"/>
      <c r="P15" s="657"/>
      <c r="Q15" s="658"/>
      <c r="R15" s="659" t="s">
        <v>242</v>
      </c>
      <c r="S15" s="660"/>
      <c r="T15" s="660"/>
      <c r="U15" s="660"/>
      <c r="V15" s="660"/>
      <c r="W15" s="660"/>
      <c r="X15" s="660"/>
      <c r="Y15" s="661"/>
      <c r="Z15" s="662" t="s">
        <v>129</v>
      </c>
      <c r="AA15" s="662"/>
      <c r="AB15" s="662"/>
      <c r="AC15" s="662"/>
      <c r="AD15" s="663" t="s">
        <v>242</v>
      </c>
      <c r="AE15" s="663"/>
      <c r="AF15" s="663"/>
      <c r="AG15" s="663"/>
      <c r="AH15" s="663"/>
      <c r="AI15" s="663"/>
      <c r="AJ15" s="663"/>
      <c r="AK15" s="663"/>
      <c r="AL15" s="664" t="s">
        <v>129</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163764</v>
      </c>
      <c r="BH15" s="660"/>
      <c r="BI15" s="660"/>
      <c r="BJ15" s="660"/>
      <c r="BK15" s="660"/>
      <c r="BL15" s="660"/>
      <c r="BM15" s="660"/>
      <c r="BN15" s="661"/>
      <c r="BO15" s="662">
        <v>8.1999999999999993</v>
      </c>
      <c r="BP15" s="662"/>
      <c r="BQ15" s="662"/>
      <c r="BR15" s="662"/>
      <c r="BS15" s="663" t="s">
        <v>129</v>
      </c>
      <c r="BT15" s="663"/>
      <c r="BU15" s="663"/>
      <c r="BV15" s="663"/>
      <c r="BW15" s="663"/>
      <c r="BX15" s="663"/>
      <c r="BY15" s="663"/>
      <c r="BZ15" s="663"/>
      <c r="CA15" s="663"/>
      <c r="CB15" s="667"/>
      <c r="CD15" s="656" t="s">
        <v>259</v>
      </c>
      <c r="CE15" s="657"/>
      <c r="CF15" s="657"/>
      <c r="CG15" s="657"/>
      <c r="CH15" s="657"/>
      <c r="CI15" s="657"/>
      <c r="CJ15" s="657"/>
      <c r="CK15" s="657"/>
      <c r="CL15" s="657"/>
      <c r="CM15" s="657"/>
      <c r="CN15" s="657"/>
      <c r="CO15" s="657"/>
      <c r="CP15" s="657"/>
      <c r="CQ15" s="658"/>
      <c r="CR15" s="659">
        <v>959470</v>
      </c>
      <c r="CS15" s="660"/>
      <c r="CT15" s="660"/>
      <c r="CU15" s="660"/>
      <c r="CV15" s="660"/>
      <c r="CW15" s="660"/>
      <c r="CX15" s="660"/>
      <c r="CY15" s="661"/>
      <c r="CZ15" s="662">
        <v>13</v>
      </c>
      <c r="DA15" s="662"/>
      <c r="DB15" s="662"/>
      <c r="DC15" s="662"/>
      <c r="DD15" s="668">
        <v>150097</v>
      </c>
      <c r="DE15" s="660"/>
      <c r="DF15" s="660"/>
      <c r="DG15" s="660"/>
      <c r="DH15" s="660"/>
      <c r="DI15" s="660"/>
      <c r="DJ15" s="660"/>
      <c r="DK15" s="660"/>
      <c r="DL15" s="660"/>
      <c r="DM15" s="660"/>
      <c r="DN15" s="660"/>
      <c r="DO15" s="660"/>
      <c r="DP15" s="661"/>
      <c r="DQ15" s="668">
        <v>789736</v>
      </c>
      <c r="DR15" s="660"/>
      <c r="DS15" s="660"/>
      <c r="DT15" s="660"/>
      <c r="DU15" s="660"/>
      <c r="DV15" s="660"/>
      <c r="DW15" s="660"/>
      <c r="DX15" s="660"/>
      <c r="DY15" s="660"/>
      <c r="DZ15" s="660"/>
      <c r="EA15" s="660"/>
      <c r="EB15" s="660"/>
      <c r="EC15" s="669"/>
    </row>
    <row r="16" spans="2:143" ht="11.25" customHeight="1" x14ac:dyDescent="0.2">
      <c r="B16" s="656" t="s">
        <v>260</v>
      </c>
      <c r="C16" s="657"/>
      <c r="D16" s="657"/>
      <c r="E16" s="657"/>
      <c r="F16" s="657"/>
      <c r="G16" s="657"/>
      <c r="H16" s="657"/>
      <c r="I16" s="657"/>
      <c r="J16" s="657"/>
      <c r="K16" s="657"/>
      <c r="L16" s="657"/>
      <c r="M16" s="657"/>
      <c r="N16" s="657"/>
      <c r="O16" s="657"/>
      <c r="P16" s="657"/>
      <c r="Q16" s="658"/>
      <c r="R16" s="659">
        <v>3857</v>
      </c>
      <c r="S16" s="660"/>
      <c r="T16" s="660"/>
      <c r="U16" s="660"/>
      <c r="V16" s="660"/>
      <c r="W16" s="660"/>
      <c r="X16" s="660"/>
      <c r="Y16" s="661"/>
      <c r="Z16" s="662">
        <v>0.1</v>
      </c>
      <c r="AA16" s="662"/>
      <c r="AB16" s="662"/>
      <c r="AC16" s="662"/>
      <c r="AD16" s="663">
        <v>3857</v>
      </c>
      <c r="AE16" s="663"/>
      <c r="AF16" s="663"/>
      <c r="AG16" s="663"/>
      <c r="AH16" s="663"/>
      <c r="AI16" s="663"/>
      <c r="AJ16" s="663"/>
      <c r="AK16" s="663"/>
      <c r="AL16" s="664">
        <v>0.1</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242</v>
      </c>
      <c r="BP16" s="662"/>
      <c r="BQ16" s="662"/>
      <c r="BR16" s="662"/>
      <c r="BS16" s="663" t="s">
        <v>129</v>
      </c>
      <c r="BT16" s="663"/>
      <c r="BU16" s="663"/>
      <c r="BV16" s="663"/>
      <c r="BW16" s="663"/>
      <c r="BX16" s="663"/>
      <c r="BY16" s="663"/>
      <c r="BZ16" s="663"/>
      <c r="CA16" s="663"/>
      <c r="CB16" s="667"/>
      <c r="CD16" s="656" t="s">
        <v>262</v>
      </c>
      <c r="CE16" s="657"/>
      <c r="CF16" s="657"/>
      <c r="CG16" s="657"/>
      <c r="CH16" s="657"/>
      <c r="CI16" s="657"/>
      <c r="CJ16" s="657"/>
      <c r="CK16" s="657"/>
      <c r="CL16" s="657"/>
      <c r="CM16" s="657"/>
      <c r="CN16" s="657"/>
      <c r="CO16" s="657"/>
      <c r="CP16" s="657"/>
      <c r="CQ16" s="658"/>
      <c r="CR16" s="659">
        <v>69002</v>
      </c>
      <c r="CS16" s="660"/>
      <c r="CT16" s="660"/>
      <c r="CU16" s="660"/>
      <c r="CV16" s="660"/>
      <c r="CW16" s="660"/>
      <c r="CX16" s="660"/>
      <c r="CY16" s="661"/>
      <c r="CZ16" s="662">
        <v>0.9</v>
      </c>
      <c r="DA16" s="662"/>
      <c r="DB16" s="662"/>
      <c r="DC16" s="662"/>
      <c r="DD16" s="668" t="s">
        <v>242</v>
      </c>
      <c r="DE16" s="660"/>
      <c r="DF16" s="660"/>
      <c r="DG16" s="660"/>
      <c r="DH16" s="660"/>
      <c r="DI16" s="660"/>
      <c r="DJ16" s="660"/>
      <c r="DK16" s="660"/>
      <c r="DL16" s="660"/>
      <c r="DM16" s="660"/>
      <c r="DN16" s="660"/>
      <c r="DO16" s="660"/>
      <c r="DP16" s="661"/>
      <c r="DQ16" s="668">
        <v>9380</v>
      </c>
      <c r="DR16" s="660"/>
      <c r="DS16" s="660"/>
      <c r="DT16" s="660"/>
      <c r="DU16" s="660"/>
      <c r="DV16" s="660"/>
      <c r="DW16" s="660"/>
      <c r="DX16" s="660"/>
      <c r="DY16" s="660"/>
      <c r="DZ16" s="660"/>
      <c r="EA16" s="660"/>
      <c r="EB16" s="660"/>
      <c r="EC16" s="669"/>
    </row>
    <row r="17" spans="2:133" ht="11.25" customHeight="1" x14ac:dyDescent="0.2">
      <c r="B17" s="656" t="s">
        <v>263</v>
      </c>
      <c r="C17" s="657"/>
      <c r="D17" s="657"/>
      <c r="E17" s="657"/>
      <c r="F17" s="657"/>
      <c r="G17" s="657"/>
      <c r="H17" s="657"/>
      <c r="I17" s="657"/>
      <c r="J17" s="657"/>
      <c r="K17" s="657"/>
      <c r="L17" s="657"/>
      <c r="M17" s="657"/>
      <c r="N17" s="657"/>
      <c r="O17" s="657"/>
      <c r="P17" s="657"/>
      <c r="Q17" s="658"/>
      <c r="R17" s="659">
        <v>36711</v>
      </c>
      <c r="S17" s="660"/>
      <c r="T17" s="660"/>
      <c r="U17" s="660"/>
      <c r="V17" s="660"/>
      <c r="W17" s="660"/>
      <c r="X17" s="660"/>
      <c r="Y17" s="661"/>
      <c r="Z17" s="662">
        <v>0.5</v>
      </c>
      <c r="AA17" s="662"/>
      <c r="AB17" s="662"/>
      <c r="AC17" s="662"/>
      <c r="AD17" s="663">
        <v>36711</v>
      </c>
      <c r="AE17" s="663"/>
      <c r="AF17" s="663"/>
      <c r="AG17" s="663"/>
      <c r="AH17" s="663"/>
      <c r="AI17" s="663"/>
      <c r="AJ17" s="663"/>
      <c r="AK17" s="663"/>
      <c r="AL17" s="664">
        <v>0.8</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265</v>
      </c>
      <c r="CE17" s="657"/>
      <c r="CF17" s="657"/>
      <c r="CG17" s="657"/>
      <c r="CH17" s="657"/>
      <c r="CI17" s="657"/>
      <c r="CJ17" s="657"/>
      <c r="CK17" s="657"/>
      <c r="CL17" s="657"/>
      <c r="CM17" s="657"/>
      <c r="CN17" s="657"/>
      <c r="CO17" s="657"/>
      <c r="CP17" s="657"/>
      <c r="CQ17" s="658"/>
      <c r="CR17" s="659">
        <v>913463</v>
      </c>
      <c r="CS17" s="660"/>
      <c r="CT17" s="660"/>
      <c r="CU17" s="660"/>
      <c r="CV17" s="660"/>
      <c r="CW17" s="660"/>
      <c r="CX17" s="660"/>
      <c r="CY17" s="661"/>
      <c r="CZ17" s="662">
        <v>12.3</v>
      </c>
      <c r="DA17" s="662"/>
      <c r="DB17" s="662"/>
      <c r="DC17" s="662"/>
      <c r="DD17" s="668" t="s">
        <v>173</v>
      </c>
      <c r="DE17" s="660"/>
      <c r="DF17" s="660"/>
      <c r="DG17" s="660"/>
      <c r="DH17" s="660"/>
      <c r="DI17" s="660"/>
      <c r="DJ17" s="660"/>
      <c r="DK17" s="660"/>
      <c r="DL17" s="660"/>
      <c r="DM17" s="660"/>
      <c r="DN17" s="660"/>
      <c r="DO17" s="660"/>
      <c r="DP17" s="661"/>
      <c r="DQ17" s="668">
        <v>909974</v>
      </c>
      <c r="DR17" s="660"/>
      <c r="DS17" s="660"/>
      <c r="DT17" s="660"/>
      <c r="DU17" s="660"/>
      <c r="DV17" s="660"/>
      <c r="DW17" s="660"/>
      <c r="DX17" s="660"/>
      <c r="DY17" s="660"/>
      <c r="DZ17" s="660"/>
      <c r="EA17" s="660"/>
      <c r="EB17" s="660"/>
      <c r="EC17" s="669"/>
    </row>
    <row r="18" spans="2:133" ht="11.25" customHeight="1" x14ac:dyDescent="0.2">
      <c r="B18" s="656" t="s">
        <v>266</v>
      </c>
      <c r="C18" s="657"/>
      <c r="D18" s="657"/>
      <c r="E18" s="657"/>
      <c r="F18" s="657"/>
      <c r="G18" s="657"/>
      <c r="H18" s="657"/>
      <c r="I18" s="657"/>
      <c r="J18" s="657"/>
      <c r="K18" s="657"/>
      <c r="L18" s="657"/>
      <c r="M18" s="657"/>
      <c r="N18" s="657"/>
      <c r="O18" s="657"/>
      <c r="P18" s="657"/>
      <c r="Q18" s="658"/>
      <c r="R18" s="659">
        <v>11792</v>
      </c>
      <c r="S18" s="660"/>
      <c r="T18" s="660"/>
      <c r="U18" s="660"/>
      <c r="V18" s="660"/>
      <c r="W18" s="660"/>
      <c r="X18" s="660"/>
      <c r="Y18" s="661"/>
      <c r="Z18" s="662">
        <v>0.2</v>
      </c>
      <c r="AA18" s="662"/>
      <c r="AB18" s="662"/>
      <c r="AC18" s="662"/>
      <c r="AD18" s="663">
        <v>11792</v>
      </c>
      <c r="AE18" s="663"/>
      <c r="AF18" s="663"/>
      <c r="AG18" s="663"/>
      <c r="AH18" s="663"/>
      <c r="AI18" s="663"/>
      <c r="AJ18" s="663"/>
      <c r="AK18" s="663"/>
      <c r="AL18" s="664">
        <v>0.3</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129</v>
      </c>
      <c r="BP18" s="662"/>
      <c r="BQ18" s="662"/>
      <c r="BR18" s="662"/>
      <c r="BS18" s="663" t="s">
        <v>129</v>
      </c>
      <c r="BT18" s="663"/>
      <c r="BU18" s="663"/>
      <c r="BV18" s="663"/>
      <c r="BW18" s="663"/>
      <c r="BX18" s="663"/>
      <c r="BY18" s="663"/>
      <c r="BZ18" s="663"/>
      <c r="CA18" s="663"/>
      <c r="CB18" s="667"/>
      <c r="CD18" s="656" t="s">
        <v>268</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173</v>
      </c>
      <c r="DA18" s="662"/>
      <c r="DB18" s="662"/>
      <c r="DC18" s="662"/>
      <c r="DD18" s="668" t="s">
        <v>242</v>
      </c>
      <c r="DE18" s="660"/>
      <c r="DF18" s="660"/>
      <c r="DG18" s="660"/>
      <c r="DH18" s="660"/>
      <c r="DI18" s="660"/>
      <c r="DJ18" s="660"/>
      <c r="DK18" s="660"/>
      <c r="DL18" s="660"/>
      <c r="DM18" s="660"/>
      <c r="DN18" s="660"/>
      <c r="DO18" s="660"/>
      <c r="DP18" s="661"/>
      <c r="DQ18" s="668" t="s">
        <v>242</v>
      </c>
      <c r="DR18" s="660"/>
      <c r="DS18" s="660"/>
      <c r="DT18" s="660"/>
      <c r="DU18" s="660"/>
      <c r="DV18" s="660"/>
      <c r="DW18" s="660"/>
      <c r="DX18" s="660"/>
      <c r="DY18" s="660"/>
      <c r="DZ18" s="660"/>
      <c r="EA18" s="660"/>
      <c r="EB18" s="660"/>
      <c r="EC18" s="669"/>
    </row>
    <row r="19" spans="2:133" ht="11.25" customHeight="1" x14ac:dyDescent="0.2">
      <c r="B19" s="656" t="s">
        <v>269</v>
      </c>
      <c r="C19" s="657"/>
      <c r="D19" s="657"/>
      <c r="E19" s="657"/>
      <c r="F19" s="657"/>
      <c r="G19" s="657"/>
      <c r="H19" s="657"/>
      <c r="I19" s="657"/>
      <c r="J19" s="657"/>
      <c r="K19" s="657"/>
      <c r="L19" s="657"/>
      <c r="M19" s="657"/>
      <c r="N19" s="657"/>
      <c r="O19" s="657"/>
      <c r="P19" s="657"/>
      <c r="Q19" s="658"/>
      <c r="R19" s="659">
        <v>11792</v>
      </c>
      <c r="S19" s="660"/>
      <c r="T19" s="660"/>
      <c r="U19" s="660"/>
      <c r="V19" s="660"/>
      <c r="W19" s="660"/>
      <c r="X19" s="660"/>
      <c r="Y19" s="661"/>
      <c r="Z19" s="662">
        <v>0.2</v>
      </c>
      <c r="AA19" s="662"/>
      <c r="AB19" s="662"/>
      <c r="AC19" s="662"/>
      <c r="AD19" s="663">
        <v>11792</v>
      </c>
      <c r="AE19" s="663"/>
      <c r="AF19" s="663"/>
      <c r="AG19" s="663"/>
      <c r="AH19" s="663"/>
      <c r="AI19" s="663"/>
      <c r="AJ19" s="663"/>
      <c r="AK19" s="663"/>
      <c r="AL19" s="664">
        <v>0.3</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8521</v>
      </c>
      <c r="BH19" s="660"/>
      <c r="BI19" s="660"/>
      <c r="BJ19" s="660"/>
      <c r="BK19" s="660"/>
      <c r="BL19" s="660"/>
      <c r="BM19" s="660"/>
      <c r="BN19" s="661"/>
      <c r="BO19" s="662">
        <v>0.4</v>
      </c>
      <c r="BP19" s="662"/>
      <c r="BQ19" s="662"/>
      <c r="BR19" s="662"/>
      <c r="BS19" s="663" t="s">
        <v>129</v>
      </c>
      <c r="BT19" s="663"/>
      <c r="BU19" s="663"/>
      <c r="BV19" s="663"/>
      <c r="BW19" s="663"/>
      <c r="BX19" s="663"/>
      <c r="BY19" s="663"/>
      <c r="BZ19" s="663"/>
      <c r="CA19" s="663"/>
      <c r="CB19" s="667"/>
      <c r="CD19" s="656" t="s">
        <v>271</v>
      </c>
      <c r="CE19" s="657"/>
      <c r="CF19" s="657"/>
      <c r="CG19" s="657"/>
      <c r="CH19" s="657"/>
      <c r="CI19" s="657"/>
      <c r="CJ19" s="657"/>
      <c r="CK19" s="657"/>
      <c r="CL19" s="657"/>
      <c r="CM19" s="657"/>
      <c r="CN19" s="657"/>
      <c r="CO19" s="657"/>
      <c r="CP19" s="657"/>
      <c r="CQ19" s="658"/>
      <c r="CR19" s="659" t="s">
        <v>173</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
      <c r="B20" s="672" t="s">
        <v>272</v>
      </c>
      <c r="C20" s="673"/>
      <c r="D20" s="673"/>
      <c r="E20" s="673"/>
      <c r="F20" s="673"/>
      <c r="G20" s="673"/>
      <c r="H20" s="673"/>
      <c r="I20" s="673"/>
      <c r="J20" s="673"/>
      <c r="K20" s="673"/>
      <c r="L20" s="673"/>
      <c r="M20" s="673"/>
      <c r="N20" s="673"/>
      <c r="O20" s="673"/>
      <c r="P20" s="673"/>
      <c r="Q20" s="674"/>
      <c r="R20" s="659" t="s">
        <v>129</v>
      </c>
      <c r="S20" s="660"/>
      <c r="T20" s="660"/>
      <c r="U20" s="660"/>
      <c r="V20" s="660"/>
      <c r="W20" s="660"/>
      <c r="X20" s="660"/>
      <c r="Y20" s="661"/>
      <c r="Z20" s="662" t="s">
        <v>242</v>
      </c>
      <c r="AA20" s="662"/>
      <c r="AB20" s="662"/>
      <c r="AC20" s="662"/>
      <c r="AD20" s="663" t="s">
        <v>129</v>
      </c>
      <c r="AE20" s="663"/>
      <c r="AF20" s="663"/>
      <c r="AG20" s="663"/>
      <c r="AH20" s="663"/>
      <c r="AI20" s="663"/>
      <c r="AJ20" s="663"/>
      <c r="AK20" s="663"/>
      <c r="AL20" s="664" t="s">
        <v>242</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8521</v>
      </c>
      <c r="BH20" s="660"/>
      <c r="BI20" s="660"/>
      <c r="BJ20" s="660"/>
      <c r="BK20" s="660"/>
      <c r="BL20" s="660"/>
      <c r="BM20" s="660"/>
      <c r="BN20" s="661"/>
      <c r="BO20" s="662">
        <v>0.4</v>
      </c>
      <c r="BP20" s="662"/>
      <c r="BQ20" s="662"/>
      <c r="BR20" s="662"/>
      <c r="BS20" s="663" t="s">
        <v>129</v>
      </c>
      <c r="BT20" s="663"/>
      <c r="BU20" s="663"/>
      <c r="BV20" s="663"/>
      <c r="BW20" s="663"/>
      <c r="BX20" s="663"/>
      <c r="BY20" s="663"/>
      <c r="BZ20" s="663"/>
      <c r="CA20" s="663"/>
      <c r="CB20" s="667"/>
      <c r="CD20" s="656" t="s">
        <v>274</v>
      </c>
      <c r="CE20" s="657"/>
      <c r="CF20" s="657"/>
      <c r="CG20" s="657"/>
      <c r="CH20" s="657"/>
      <c r="CI20" s="657"/>
      <c r="CJ20" s="657"/>
      <c r="CK20" s="657"/>
      <c r="CL20" s="657"/>
      <c r="CM20" s="657"/>
      <c r="CN20" s="657"/>
      <c r="CO20" s="657"/>
      <c r="CP20" s="657"/>
      <c r="CQ20" s="658"/>
      <c r="CR20" s="659">
        <v>7405438</v>
      </c>
      <c r="CS20" s="660"/>
      <c r="CT20" s="660"/>
      <c r="CU20" s="660"/>
      <c r="CV20" s="660"/>
      <c r="CW20" s="660"/>
      <c r="CX20" s="660"/>
      <c r="CY20" s="661"/>
      <c r="CZ20" s="662">
        <v>100</v>
      </c>
      <c r="DA20" s="662"/>
      <c r="DB20" s="662"/>
      <c r="DC20" s="662"/>
      <c r="DD20" s="668">
        <v>904217</v>
      </c>
      <c r="DE20" s="660"/>
      <c r="DF20" s="660"/>
      <c r="DG20" s="660"/>
      <c r="DH20" s="660"/>
      <c r="DI20" s="660"/>
      <c r="DJ20" s="660"/>
      <c r="DK20" s="660"/>
      <c r="DL20" s="660"/>
      <c r="DM20" s="660"/>
      <c r="DN20" s="660"/>
      <c r="DO20" s="660"/>
      <c r="DP20" s="661"/>
      <c r="DQ20" s="668">
        <v>5259007</v>
      </c>
      <c r="DR20" s="660"/>
      <c r="DS20" s="660"/>
      <c r="DT20" s="660"/>
      <c r="DU20" s="660"/>
      <c r="DV20" s="660"/>
      <c r="DW20" s="660"/>
      <c r="DX20" s="660"/>
      <c r="DY20" s="660"/>
      <c r="DZ20" s="660"/>
      <c r="EA20" s="660"/>
      <c r="EB20" s="660"/>
      <c r="EC20" s="669"/>
    </row>
    <row r="21" spans="2:133" ht="11.25" customHeight="1" x14ac:dyDescent="0.2">
      <c r="B21" s="656" t="s">
        <v>275</v>
      </c>
      <c r="C21" s="657"/>
      <c r="D21" s="657"/>
      <c r="E21" s="657"/>
      <c r="F21" s="657"/>
      <c r="G21" s="657"/>
      <c r="H21" s="657"/>
      <c r="I21" s="657"/>
      <c r="J21" s="657"/>
      <c r="K21" s="657"/>
      <c r="L21" s="657"/>
      <c r="M21" s="657"/>
      <c r="N21" s="657"/>
      <c r="O21" s="657"/>
      <c r="P21" s="657"/>
      <c r="Q21" s="658"/>
      <c r="R21" s="659">
        <v>2227559</v>
      </c>
      <c r="S21" s="660"/>
      <c r="T21" s="660"/>
      <c r="U21" s="660"/>
      <c r="V21" s="660"/>
      <c r="W21" s="660"/>
      <c r="X21" s="660"/>
      <c r="Y21" s="661"/>
      <c r="Z21" s="662">
        <v>29</v>
      </c>
      <c r="AA21" s="662"/>
      <c r="AB21" s="662"/>
      <c r="AC21" s="662"/>
      <c r="AD21" s="663">
        <v>1950580</v>
      </c>
      <c r="AE21" s="663"/>
      <c r="AF21" s="663"/>
      <c r="AG21" s="663"/>
      <c r="AH21" s="663"/>
      <c r="AI21" s="663"/>
      <c r="AJ21" s="663"/>
      <c r="AK21" s="663"/>
      <c r="AL21" s="664">
        <v>43.5</v>
      </c>
      <c r="AM21" s="665"/>
      <c r="AN21" s="665"/>
      <c r="AO21" s="666"/>
      <c r="AP21" s="656" t="s">
        <v>276</v>
      </c>
      <c r="AQ21" s="675"/>
      <c r="AR21" s="675"/>
      <c r="AS21" s="675"/>
      <c r="AT21" s="675"/>
      <c r="AU21" s="675"/>
      <c r="AV21" s="675"/>
      <c r="AW21" s="675"/>
      <c r="AX21" s="675"/>
      <c r="AY21" s="675"/>
      <c r="AZ21" s="675"/>
      <c r="BA21" s="675"/>
      <c r="BB21" s="675"/>
      <c r="BC21" s="675"/>
      <c r="BD21" s="675"/>
      <c r="BE21" s="675"/>
      <c r="BF21" s="676"/>
      <c r="BG21" s="659">
        <v>8521</v>
      </c>
      <c r="BH21" s="660"/>
      <c r="BI21" s="660"/>
      <c r="BJ21" s="660"/>
      <c r="BK21" s="660"/>
      <c r="BL21" s="660"/>
      <c r="BM21" s="660"/>
      <c r="BN21" s="661"/>
      <c r="BO21" s="662">
        <v>0.4</v>
      </c>
      <c r="BP21" s="662"/>
      <c r="BQ21" s="662"/>
      <c r="BR21" s="662"/>
      <c r="BS21" s="663" t="s">
        <v>242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277</v>
      </c>
      <c r="C22" s="657"/>
      <c r="D22" s="657"/>
      <c r="E22" s="657"/>
      <c r="F22" s="657"/>
      <c r="G22" s="657"/>
      <c r="H22" s="657"/>
      <c r="I22" s="657"/>
      <c r="J22" s="657"/>
      <c r="K22" s="657"/>
      <c r="L22" s="657"/>
      <c r="M22" s="657"/>
      <c r="N22" s="657"/>
      <c r="O22" s="657"/>
      <c r="P22" s="657"/>
      <c r="Q22" s="658"/>
      <c r="R22" s="659">
        <v>1950580</v>
      </c>
      <c r="S22" s="660"/>
      <c r="T22" s="660"/>
      <c r="U22" s="660"/>
      <c r="V22" s="660"/>
      <c r="W22" s="660"/>
      <c r="X22" s="660"/>
      <c r="Y22" s="661"/>
      <c r="Z22" s="662">
        <v>25.4</v>
      </c>
      <c r="AA22" s="662"/>
      <c r="AB22" s="662"/>
      <c r="AC22" s="662"/>
      <c r="AD22" s="663">
        <v>1950580</v>
      </c>
      <c r="AE22" s="663"/>
      <c r="AF22" s="663"/>
      <c r="AG22" s="663"/>
      <c r="AH22" s="663"/>
      <c r="AI22" s="663"/>
      <c r="AJ22" s="663"/>
      <c r="AK22" s="663"/>
      <c r="AL22" s="664">
        <v>43.5</v>
      </c>
      <c r="AM22" s="665"/>
      <c r="AN22" s="665"/>
      <c r="AO22" s="666"/>
      <c r="AP22" s="656" t="s">
        <v>278</v>
      </c>
      <c r="AQ22" s="675"/>
      <c r="AR22" s="675"/>
      <c r="AS22" s="675"/>
      <c r="AT22" s="675"/>
      <c r="AU22" s="675"/>
      <c r="AV22" s="675"/>
      <c r="AW22" s="675"/>
      <c r="AX22" s="675"/>
      <c r="AY22" s="675"/>
      <c r="AZ22" s="675"/>
      <c r="BA22" s="675"/>
      <c r="BB22" s="675"/>
      <c r="BC22" s="675"/>
      <c r="BD22" s="675"/>
      <c r="BE22" s="675"/>
      <c r="BF22" s="676"/>
      <c r="BG22" s="659" t="s">
        <v>233</v>
      </c>
      <c r="BH22" s="660"/>
      <c r="BI22" s="660"/>
      <c r="BJ22" s="660"/>
      <c r="BK22" s="660"/>
      <c r="BL22" s="660"/>
      <c r="BM22" s="660"/>
      <c r="BN22" s="661"/>
      <c r="BO22" s="662" t="s">
        <v>173</v>
      </c>
      <c r="BP22" s="662"/>
      <c r="BQ22" s="662"/>
      <c r="BR22" s="662"/>
      <c r="BS22" s="663" t="s">
        <v>173</v>
      </c>
      <c r="BT22" s="663"/>
      <c r="BU22" s="663"/>
      <c r="BV22" s="663"/>
      <c r="BW22" s="663"/>
      <c r="BX22" s="663"/>
      <c r="BY22" s="663"/>
      <c r="BZ22" s="663"/>
      <c r="CA22" s="663"/>
      <c r="CB22" s="667"/>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280</v>
      </c>
      <c r="C23" s="657"/>
      <c r="D23" s="657"/>
      <c r="E23" s="657"/>
      <c r="F23" s="657"/>
      <c r="G23" s="657"/>
      <c r="H23" s="657"/>
      <c r="I23" s="657"/>
      <c r="J23" s="657"/>
      <c r="K23" s="657"/>
      <c r="L23" s="657"/>
      <c r="M23" s="657"/>
      <c r="N23" s="657"/>
      <c r="O23" s="657"/>
      <c r="P23" s="657"/>
      <c r="Q23" s="658"/>
      <c r="R23" s="659">
        <v>123708</v>
      </c>
      <c r="S23" s="660"/>
      <c r="T23" s="660"/>
      <c r="U23" s="660"/>
      <c r="V23" s="660"/>
      <c r="W23" s="660"/>
      <c r="X23" s="660"/>
      <c r="Y23" s="661"/>
      <c r="Z23" s="662">
        <v>1.6</v>
      </c>
      <c r="AA23" s="662"/>
      <c r="AB23" s="662"/>
      <c r="AC23" s="662"/>
      <c r="AD23" s="663" t="s">
        <v>129</v>
      </c>
      <c r="AE23" s="663"/>
      <c r="AF23" s="663"/>
      <c r="AG23" s="663"/>
      <c r="AH23" s="663"/>
      <c r="AI23" s="663"/>
      <c r="AJ23" s="663"/>
      <c r="AK23" s="663"/>
      <c r="AL23" s="664" t="s">
        <v>129</v>
      </c>
      <c r="AM23" s="665"/>
      <c r="AN23" s="665"/>
      <c r="AO23" s="666"/>
      <c r="AP23" s="656" t="s">
        <v>281</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129</v>
      </c>
      <c r="BP23" s="662"/>
      <c r="BQ23" s="662"/>
      <c r="BR23" s="662"/>
      <c r="BS23" s="663" t="s">
        <v>129</v>
      </c>
      <c r="BT23" s="663"/>
      <c r="BU23" s="663"/>
      <c r="BV23" s="663"/>
      <c r="BW23" s="663"/>
      <c r="BX23" s="663"/>
      <c r="BY23" s="663"/>
      <c r="BZ23" s="663"/>
      <c r="CA23" s="663"/>
      <c r="CB23" s="667"/>
      <c r="CD23" s="641" t="s">
        <v>219</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6" t="s">
        <v>285</v>
      </c>
      <c r="DM23" s="687"/>
      <c r="DN23" s="687"/>
      <c r="DO23" s="687"/>
      <c r="DP23" s="687"/>
      <c r="DQ23" s="687"/>
      <c r="DR23" s="687"/>
      <c r="DS23" s="687"/>
      <c r="DT23" s="687"/>
      <c r="DU23" s="687"/>
      <c r="DV23" s="688"/>
      <c r="DW23" s="641" t="s">
        <v>286</v>
      </c>
      <c r="DX23" s="642"/>
      <c r="DY23" s="642"/>
      <c r="DZ23" s="642"/>
      <c r="EA23" s="642"/>
      <c r="EB23" s="642"/>
      <c r="EC23" s="643"/>
    </row>
    <row r="24" spans="2:133" ht="11.25" customHeight="1" x14ac:dyDescent="0.2">
      <c r="B24" s="656" t="s">
        <v>287</v>
      </c>
      <c r="C24" s="657"/>
      <c r="D24" s="657"/>
      <c r="E24" s="657"/>
      <c r="F24" s="657"/>
      <c r="G24" s="657"/>
      <c r="H24" s="657"/>
      <c r="I24" s="657"/>
      <c r="J24" s="657"/>
      <c r="K24" s="657"/>
      <c r="L24" s="657"/>
      <c r="M24" s="657"/>
      <c r="N24" s="657"/>
      <c r="O24" s="657"/>
      <c r="P24" s="657"/>
      <c r="Q24" s="658"/>
      <c r="R24" s="659">
        <v>153271</v>
      </c>
      <c r="S24" s="660"/>
      <c r="T24" s="660"/>
      <c r="U24" s="660"/>
      <c r="V24" s="660"/>
      <c r="W24" s="660"/>
      <c r="X24" s="660"/>
      <c r="Y24" s="661"/>
      <c r="Z24" s="662">
        <v>2</v>
      </c>
      <c r="AA24" s="662"/>
      <c r="AB24" s="662"/>
      <c r="AC24" s="662"/>
      <c r="AD24" s="663" t="s">
        <v>129</v>
      </c>
      <c r="AE24" s="663"/>
      <c r="AF24" s="663"/>
      <c r="AG24" s="663"/>
      <c r="AH24" s="663"/>
      <c r="AI24" s="663"/>
      <c r="AJ24" s="663"/>
      <c r="AK24" s="663"/>
      <c r="AL24" s="664" t="s">
        <v>129</v>
      </c>
      <c r="AM24" s="665"/>
      <c r="AN24" s="665"/>
      <c r="AO24" s="666"/>
      <c r="AP24" s="656" t="s">
        <v>288</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129</v>
      </c>
      <c r="BT24" s="663"/>
      <c r="BU24" s="663"/>
      <c r="BV24" s="663"/>
      <c r="BW24" s="663"/>
      <c r="BX24" s="663"/>
      <c r="BY24" s="663"/>
      <c r="BZ24" s="663"/>
      <c r="CA24" s="663"/>
      <c r="CB24" s="667"/>
      <c r="CD24" s="645" t="s">
        <v>289</v>
      </c>
      <c r="CE24" s="646"/>
      <c r="CF24" s="646"/>
      <c r="CG24" s="646"/>
      <c r="CH24" s="646"/>
      <c r="CI24" s="646"/>
      <c r="CJ24" s="646"/>
      <c r="CK24" s="646"/>
      <c r="CL24" s="646"/>
      <c r="CM24" s="646"/>
      <c r="CN24" s="646"/>
      <c r="CO24" s="646"/>
      <c r="CP24" s="646"/>
      <c r="CQ24" s="647"/>
      <c r="CR24" s="648">
        <v>2926670</v>
      </c>
      <c r="CS24" s="649"/>
      <c r="CT24" s="649"/>
      <c r="CU24" s="649"/>
      <c r="CV24" s="649"/>
      <c r="CW24" s="649"/>
      <c r="CX24" s="649"/>
      <c r="CY24" s="650"/>
      <c r="CZ24" s="653">
        <v>39.5</v>
      </c>
      <c r="DA24" s="654"/>
      <c r="DB24" s="654"/>
      <c r="DC24" s="670"/>
      <c r="DD24" s="689">
        <v>2090438</v>
      </c>
      <c r="DE24" s="649"/>
      <c r="DF24" s="649"/>
      <c r="DG24" s="649"/>
      <c r="DH24" s="649"/>
      <c r="DI24" s="649"/>
      <c r="DJ24" s="649"/>
      <c r="DK24" s="650"/>
      <c r="DL24" s="689">
        <v>2012221</v>
      </c>
      <c r="DM24" s="649"/>
      <c r="DN24" s="649"/>
      <c r="DO24" s="649"/>
      <c r="DP24" s="649"/>
      <c r="DQ24" s="649"/>
      <c r="DR24" s="649"/>
      <c r="DS24" s="649"/>
      <c r="DT24" s="649"/>
      <c r="DU24" s="649"/>
      <c r="DV24" s="650"/>
      <c r="DW24" s="653">
        <v>44.1</v>
      </c>
      <c r="DX24" s="654"/>
      <c r="DY24" s="654"/>
      <c r="DZ24" s="654"/>
      <c r="EA24" s="654"/>
      <c r="EB24" s="654"/>
      <c r="EC24" s="655"/>
    </row>
    <row r="25" spans="2:133" ht="11.25" customHeight="1" x14ac:dyDescent="0.2">
      <c r="B25" s="656" t="s">
        <v>290</v>
      </c>
      <c r="C25" s="657"/>
      <c r="D25" s="657"/>
      <c r="E25" s="657"/>
      <c r="F25" s="657"/>
      <c r="G25" s="657"/>
      <c r="H25" s="657"/>
      <c r="I25" s="657"/>
      <c r="J25" s="657"/>
      <c r="K25" s="657"/>
      <c r="L25" s="657"/>
      <c r="M25" s="657"/>
      <c r="N25" s="657"/>
      <c r="O25" s="657"/>
      <c r="P25" s="657"/>
      <c r="Q25" s="658"/>
      <c r="R25" s="659">
        <v>4751472</v>
      </c>
      <c r="S25" s="660"/>
      <c r="T25" s="660"/>
      <c r="U25" s="660"/>
      <c r="V25" s="660"/>
      <c r="W25" s="660"/>
      <c r="X25" s="660"/>
      <c r="Y25" s="661"/>
      <c r="Z25" s="662">
        <v>61.9</v>
      </c>
      <c r="AA25" s="662"/>
      <c r="AB25" s="662"/>
      <c r="AC25" s="662"/>
      <c r="AD25" s="663">
        <v>4474493</v>
      </c>
      <c r="AE25" s="663"/>
      <c r="AF25" s="663"/>
      <c r="AG25" s="663"/>
      <c r="AH25" s="663"/>
      <c r="AI25" s="663"/>
      <c r="AJ25" s="663"/>
      <c r="AK25" s="663"/>
      <c r="AL25" s="664">
        <v>99.8</v>
      </c>
      <c r="AM25" s="665"/>
      <c r="AN25" s="665"/>
      <c r="AO25" s="666"/>
      <c r="AP25" s="656" t="s">
        <v>291</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242</v>
      </c>
      <c r="BP25" s="662"/>
      <c r="BQ25" s="662"/>
      <c r="BR25" s="662"/>
      <c r="BS25" s="663" t="s">
        <v>129</v>
      </c>
      <c r="BT25" s="663"/>
      <c r="BU25" s="663"/>
      <c r="BV25" s="663"/>
      <c r="BW25" s="663"/>
      <c r="BX25" s="663"/>
      <c r="BY25" s="663"/>
      <c r="BZ25" s="663"/>
      <c r="CA25" s="663"/>
      <c r="CB25" s="667"/>
      <c r="CD25" s="656" t="s">
        <v>292</v>
      </c>
      <c r="CE25" s="657"/>
      <c r="CF25" s="657"/>
      <c r="CG25" s="657"/>
      <c r="CH25" s="657"/>
      <c r="CI25" s="657"/>
      <c r="CJ25" s="657"/>
      <c r="CK25" s="657"/>
      <c r="CL25" s="657"/>
      <c r="CM25" s="657"/>
      <c r="CN25" s="657"/>
      <c r="CO25" s="657"/>
      <c r="CP25" s="657"/>
      <c r="CQ25" s="658"/>
      <c r="CR25" s="659">
        <v>1108243</v>
      </c>
      <c r="CS25" s="692"/>
      <c r="CT25" s="692"/>
      <c r="CU25" s="692"/>
      <c r="CV25" s="692"/>
      <c r="CW25" s="692"/>
      <c r="CX25" s="692"/>
      <c r="CY25" s="693"/>
      <c r="CZ25" s="664">
        <v>15</v>
      </c>
      <c r="DA25" s="690"/>
      <c r="DB25" s="690"/>
      <c r="DC25" s="694"/>
      <c r="DD25" s="668">
        <v>971055</v>
      </c>
      <c r="DE25" s="692"/>
      <c r="DF25" s="692"/>
      <c r="DG25" s="692"/>
      <c r="DH25" s="692"/>
      <c r="DI25" s="692"/>
      <c r="DJ25" s="692"/>
      <c r="DK25" s="693"/>
      <c r="DL25" s="668">
        <v>895613</v>
      </c>
      <c r="DM25" s="692"/>
      <c r="DN25" s="692"/>
      <c r="DO25" s="692"/>
      <c r="DP25" s="692"/>
      <c r="DQ25" s="692"/>
      <c r="DR25" s="692"/>
      <c r="DS25" s="692"/>
      <c r="DT25" s="692"/>
      <c r="DU25" s="692"/>
      <c r="DV25" s="693"/>
      <c r="DW25" s="664">
        <v>19.600000000000001</v>
      </c>
      <c r="DX25" s="690"/>
      <c r="DY25" s="690"/>
      <c r="DZ25" s="690"/>
      <c r="EA25" s="690"/>
      <c r="EB25" s="690"/>
      <c r="EC25" s="691"/>
    </row>
    <row r="26" spans="2:133" ht="11.25" customHeight="1" x14ac:dyDescent="0.2">
      <c r="B26" s="656" t="s">
        <v>293</v>
      </c>
      <c r="C26" s="657"/>
      <c r="D26" s="657"/>
      <c r="E26" s="657"/>
      <c r="F26" s="657"/>
      <c r="G26" s="657"/>
      <c r="H26" s="657"/>
      <c r="I26" s="657"/>
      <c r="J26" s="657"/>
      <c r="K26" s="657"/>
      <c r="L26" s="657"/>
      <c r="M26" s="657"/>
      <c r="N26" s="657"/>
      <c r="O26" s="657"/>
      <c r="P26" s="657"/>
      <c r="Q26" s="658"/>
      <c r="R26" s="659">
        <v>997</v>
      </c>
      <c r="S26" s="660"/>
      <c r="T26" s="660"/>
      <c r="U26" s="660"/>
      <c r="V26" s="660"/>
      <c r="W26" s="660"/>
      <c r="X26" s="660"/>
      <c r="Y26" s="661"/>
      <c r="Z26" s="662">
        <v>0</v>
      </c>
      <c r="AA26" s="662"/>
      <c r="AB26" s="662"/>
      <c r="AC26" s="662"/>
      <c r="AD26" s="663">
        <v>997</v>
      </c>
      <c r="AE26" s="663"/>
      <c r="AF26" s="663"/>
      <c r="AG26" s="663"/>
      <c r="AH26" s="663"/>
      <c r="AI26" s="663"/>
      <c r="AJ26" s="663"/>
      <c r="AK26" s="663"/>
      <c r="AL26" s="664">
        <v>0</v>
      </c>
      <c r="AM26" s="665"/>
      <c r="AN26" s="665"/>
      <c r="AO26" s="666"/>
      <c r="AP26" s="656" t="s">
        <v>294</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295</v>
      </c>
      <c r="CE26" s="657"/>
      <c r="CF26" s="657"/>
      <c r="CG26" s="657"/>
      <c r="CH26" s="657"/>
      <c r="CI26" s="657"/>
      <c r="CJ26" s="657"/>
      <c r="CK26" s="657"/>
      <c r="CL26" s="657"/>
      <c r="CM26" s="657"/>
      <c r="CN26" s="657"/>
      <c r="CO26" s="657"/>
      <c r="CP26" s="657"/>
      <c r="CQ26" s="658"/>
      <c r="CR26" s="659">
        <v>609638</v>
      </c>
      <c r="CS26" s="660"/>
      <c r="CT26" s="660"/>
      <c r="CU26" s="660"/>
      <c r="CV26" s="660"/>
      <c r="CW26" s="660"/>
      <c r="CX26" s="660"/>
      <c r="CY26" s="661"/>
      <c r="CZ26" s="664">
        <v>8.1999999999999993</v>
      </c>
      <c r="DA26" s="690"/>
      <c r="DB26" s="690"/>
      <c r="DC26" s="694"/>
      <c r="DD26" s="668">
        <v>559393</v>
      </c>
      <c r="DE26" s="660"/>
      <c r="DF26" s="660"/>
      <c r="DG26" s="660"/>
      <c r="DH26" s="660"/>
      <c r="DI26" s="660"/>
      <c r="DJ26" s="660"/>
      <c r="DK26" s="661"/>
      <c r="DL26" s="668" t="s">
        <v>242</v>
      </c>
      <c r="DM26" s="660"/>
      <c r="DN26" s="660"/>
      <c r="DO26" s="660"/>
      <c r="DP26" s="660"/>
      <c r="DQ26" s="660"/>
      <c r="DR26" s="660"/>
      <c r="DS26" s="660"/>
      <c r="DT26" s="660"/>
      <c r="DU26" s="660"/>
      <c r="DV26" s="661"/>
      <c r="DW26" s="664" t="s">
        <v>129</v>
      </c>
      <c r="DX26" s="690"/>
      <c r="DY26" s="690"/>
      <c r="DZ26" s="690"/>
      <c r="EA26" s="690"/>
      <c r="EB26" s="690"/>
      <c r="EC26" s="691"/>
    </row>
    <row r="27" spans="2:133" ht="11.25" customHeight="1" x14ac:dyDescent="0.2">
      <c r="B27" s="656" t="s">
        <v>296</v>
      </c>
      <c r="C27" s="657"/>
      <c r="D27" s="657"/>
      <c r="E27" s="657"/>
      <c r="F27" s="657"/>
      <c r="G27" s="657"/>
      <c r="H27" s="657"/>
      <c r="I27" s="657"/>
      <c r="J27" s="657"/>
      <c r="K27" s="657"/>
      <c r="L27" s="657"/>
      <c r="M27" s="657"/>
      <c r="N27" s="657"/>
      <c r="O27" s="657"/>
      <c r="P27" s="657"/>
      <c r="Q27" s="658"/>
      <c r="R27" s="659">
        <v>46863</v>
      </c>
      <c r="S27" s="660"/>
      <c r="T27" s="660"/>
      <c r="U27" s="660"/>
      <c r="V27" s="660"/>
      <c r="W27" s="660"/>
      <c r="X27" s="660"/>
      <c r="Y27" s="661"/>
      <c r="Z27" s="662">
        <v>0.6</v>
      </c>
      <c r="AA27" s="662"/>
      <c r="AB27" s="662"/>
      <c r="AC27" s="662"/>
      <c r="AD27" s="663" t="s">
        <v>129</v>
      </c>
      <c r="AE27" s="663"/>
      <c r="AF27" s="663"/>
      <c r="AG27" s="663"/>
      <c r="AH27" s="663"/>
      <c r="AI27" s="663"/>
      <c r="AJ27" s="663"/>
      <c r="AK27" s="663"/>
      <c r="AL27" s="664" t="s">
        <v>242</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2008740</v>
      </c>
      <c r="BH27" s="660"/>
      <c r="BI27" s="660"/>
      <c r="BJ27" s="660"/>
      <c r="BK27" s="660"/>
      <c r="BL27" s="660"/>
      <c r="BM27" s="660"/>
      <c r="BN27" s="661"/>
      <c r="BO27" s="662">
        <v>100</v>
      </c>
      <c r="BP27" s="662"/>
      <c r="BQ27" s="662"/>
      <c r="BR27" s="662"/>
      <c r="BS27" s="663" t="s">
        <v>233</v>
      </c>
      <c r="BT27" s="663"/>
      <c r="BU27" s="663"/>
      <c r="BV27" s="663"/>
      <c r="BW27" s="663"/>
      <c r="BX27" s="663"/>
      <c r="BY27" s="663"/>
      <c r="BZ27" s="663"/>
      <c r="CA27" s="663"/>
      <c r="CB27" s="667"/>
      <c r="CD27" s="656" t="s">
        <v>298</v>
      </c>
      <c r="CE27" s="657"/>
      <c r="CF27" s="657"/>
      <c r="CG27" s="657"/>
      <c r="CH27" s="657"/>
      <c r="CI27" s="657"/>
      <c r="CJ27" s="657"/>
      <c r="CK27" s="657"/>
      <c r="CL27" s="657"/>
      <c r="CM27" s="657"/>
      <c r="CN27" s="657"/>
      <c r="CO27" s="657"/>
      <c r="CP27" s="657"/>
      <c r="CQ27" s="658"/>
      <c r="CR27" s="659">
        <v>904964</v>
      </c>
      <c r="CS27" s="692"/>
      <c r="CT27" s="692"/>
      <c r="CU27" s="692"/>
      <c r="CV27" s="692"/>
      <c r="CW27" s="692"/>
      <c r="CX27" s="692"/>
      <c r="CY27" s="693"/>
      <c r="CZ27" s="664">
        <v>12.2</v>
      </c>
      <c r="DA27" s="690"/>
      <c r="DB27" s="690"/>
      <c r="DC27" s="694"/>
      <c r="DD27" s="668">
        <v>209409</v>
      </c>
      <c r="DE27" s="692"/>
      <c r="DF27" s="692"/>
      <c r="DG27" s="692"/>
      <c r="DH27" s="692"/>
      <c r="DI27" s="692"/>
      <c r="DJ27" s="692"/>
      <c r="DK27" s="693"/>
      <c r="DL27" s="668">
        <v>206634</v>
      </c>
      <c r="DM27" s="692"/>
      <c r="DN27" s="692"/>
      <c r="DO27" s="692"/>
      <c r="DP27" s="692"/>
      <c r="DQ27" s="692"/>
      <c r="DR27" s="692"/>
      <c r="DS27" s="692"/>
      <c r="DT27" s="692"/>
      <c r="DU27" s="692"/>
      <c r="DV27" s="693"/>
      <c r="DW27" s="664">
        <v>4.5</v>
      </c>
      <c r="DX27" s="690"/>
      <c r="DY27" s="690"/>
      <c r="DZ27" s="690"/>
      <c r="EA27" s="690"/>
      <c r="EB27" s="690"/>
      <c r="EC27" s="691"/>
    </row>
    <row r="28" spans="2:133" ht="11.25" customHeight="1" x14ac:dyDescent="0.2">
      <c r="B28" s="656" t="s">
        <v>299</v>
      </c>
      <c r="C28" s="657"/>
      <c r="D28" s="657"/>
      <c r="E28" s="657"/>
      <c r="F28" s="657"/>
      <c r="G28" s="657"/>
      <c r="H28" s="657"/>
      <c r="I28" s="657"/>
      <c r="J28" s="657"/>
      <c r="K28" s="657"/>
      <c r="L28" s="657"/>
      <c r="M28" s="657"/>
      <c r="N28" s="657"/>
      <c r="O28" s="657"/>
      <c r="P28" s="657"/>
      <c r="Q28" s="658"/>
      <c r="R28" s="659">
        <v>44801</v>
      </c>
      <c r="S28" s="660"/>
      <c r="T28" s="660"/>
      <c r="U28" s="660"/>
      <c r="V28" s="660"/>
      <c r="W28" s="660"/>
      <c r="X28" s="660"/>
      <c r="Y28" s="661"/>
      <c r="Z28" s="662">
        <v>0.6</v>
      </c>
      <c r="AA28" s="662"/>
      <c r="AB28" s="662"/>
      <c r="AC28" s="662"/>
      <c r="AD28" s="663">
        <v>5264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300</v>
      </c>
      <c r="CE28" s="657"/>
      <c r="CF28" s="657"/>
      <c r="CG28" s="657"/>
      <c r="CH28" s="657"/>
      <c r="CI28" s="657"/>
      <c r="CJ28" s="657"/>
      <c r="CK28" s="657"/>
      <c r="CL28" s="657"/>
      <c r="CM28" s="657"/>
      <c r="CN28" s="657"/>
      <c r="CO28" s="657"/>
      <c r="CP28" s="657"/>
      <c r="CQ28" s="658"/>
      <c r="CR28" s="659">
        <v>913463</v>
      </c>
      <c r="CS28" s="660"/>
      <c r="CT28" s="660"/>
      <c r="CU28" s="660"/>
      <c r="CV28" s="660"/>
      <c r="CW28" s="660"/>
      <c r="CX28" s="660"/>
      <c r="CY28" s="661"/>
      <c r="CZ28" s="664">
        <v>12.3</v>
      </c>
      <c r="DA28" s="690"/>
      <c r="DB28" s="690"/>
      <c r="DC28" s="694"/>
      <c r="DD28" s="668">
        <v>909974</v>
      </c>
      <c r="DE28" s="660"/>
      <c r="DF28" s="660"/>
      <c r="DG28" s="660"/>
      <c r="DH28" s="660"/>
      <c r="DI28" s="660"/>
      <c r="DJ28" s="660"/>
      <c r="DK28" s="661"/>
      <c r="DL28" s="668">
        <v>909974</v>
      </c>
      <c r="DM28" s="660"/>
      <c r="DN28" s="660"/>
      <c r="DO28" s="660"/>
      <c r="DP28" s="660"/>
      <c r="DQ28" s="660"/>
      <c r="DR28" s="660"/>
      <c r="DS28" s="660"/>
      <c r="DT28" s="660"/>
      <c r="DU28" s="660"/>
      <c r="DV28" s="661"/>
      <c r="DW28" s="664">
        <v>20</v>
      </c>
      <c r="DX28" s="690"/>
      <c r="DY28" s="690"/>
      <c r="DZ28" s="690"/>
      <c r="EA28" s="690"/>
      <c r="EB28" s="690"/>
      <c r="EC28" s="691"/>
    </row>
    <row r="29" spans="2:133" ht="11.25" customHeight="1" x14ac:dyDescent="0.2">
      <c r="B29" s="656" t="s">
        <v>301</v>
      </c>
      <c r="C29" s="657"/>
      <c r="D29" s="657"/>
      <c r="E29" s="657"/>
      <c r="F29" s="657"/>
      <c r="G29" s="657"/>
      <c r="H29" s="657"/>
      <c r="I29" s="657"/>
      <c r="J29" s="657"/>
      <c r="K29" s="657"/>
      <c r="L29" s="657"/>
      <c r="M29" s="657"/>
      <c r="N29" s="657"/>
      <c r="O29" s="657"/>
      <c r="P29" s="657"/>
      <c r="Q29" s="658"/>
      <c r="R29" s="659">
        <v>6813</v>
      </c>
      <c r="S29" s="660"/>
      <c r="T29" s="660"/>
      <c r="U29" s="660"/>
      <c r="V29" s="660"/>
      <c r="W29" s="660"/>
      <c r="X29" s="660"/>
      <c r="Y29" s="661"/>
      <c r="Z29" s="662">
        <v>0.1</v>
      </c>
      <c r="AA29" s="662"/>
      <c r="AB29" s="662"/>
      <c r="AC29" s="662"/>
      <c r="AD29" s="663" t="s">
        <v>173</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302</v>
      </c>
      <c r="CE29" s="696"/>
      <c r="CF29" s="656" t="s">
        <v>303</v>
      </c>
      <c r="CG29" s="657"/>
      <c r="CH29" s="657"/>
      <c r="CI29" s="657"/>
      <c r="CJ29" s="657"/>
      <c r="CK29" s="657"/>
      <c r="CL29" s="657"/>
      <c r="CM29" s="657"/>
      <c r="CN29" s="657"/>
      <c r="CO29" s="657"/>
      <c r="CP29" s="657"/>
      <c r="CQ29" s="658"/>
      <c r="CR29" s="659">
        <v>913227</v>
      </c>
      <c r="CS29" s="692"/>
      <c r="CT29" s="692"/>
      <c r="CU29" s="692"/>
      <c r="CV29" s="692"/>
      <c r="CW29" s="692"/>
      <c r="CX29" s="692"/>
      <c r="CY29" s="693"/>
      <c r="CZ29" s="664">
        <v>12.3</v>
      </c>
      <c r="DA29" s="690"/>
      <c r="DB29" s="690"/>
      <c r="DC29" s="694"/>
      <c r="DD29" s="668">
        <v>909738</v>
      </c>
      <c r="DE29" s="692"/>
      <c r="DF29" s="692"/>
      <c r="DG29" s="692"/>
      <c r="DH29" s="692"/>
      <c r="DI29" s="692"/>
      <c r="DJ29" s="692"/>
      <c r="DK29" s="693"/>
      <c r="DL29" s="668">
        <v>909738</v>
      </c>
      <c r="DM29" s="692"/>
      <c r="DN29" s="692"/>
      <c r="DO29" s="692"/>
      <c r="DP29" s="692"/>
      <c r="DQ29" s="692"/>
      <c r="DR29" s="692"/>
      <c r="DS29" s="692"/>
      <c r="DT29" s="692"/>
      <c r="DU29" s="692"/>
      <c r="DV29" s="693"/>
      <c r="DW29" s="664">
        <v>20</v>
      </c>
      <c r="DX29" s="690"/>
      <c r="DY29" s="690"/>
      <c r="DZ29" s="690"/>
      <c r="EA29" s="690"/>
      <c r="EB29" s="690"/>
      <c r="EC29" s="691"/>
    </row>
    <row r="30" spans="2:133" ht="11.25" customHeight="1" x14ac:dyDescent="0.2">
      <c r="B30" s="656" t="s">
        <v>304</v>
      </c>
      <c r="C30" s="657"/>
      <c r="D30" s="657"/>
      <c r="E30" s="657"/>
      <c r="F30" s="657"/>
      <c r="G30" s="657"/>
      <c r="H30" s="657"/>
      <c r="I30" s="657"/>
      <c r="J30" s="657"/>
      <c r="K30" s="657"/>
      <c r="L30" s="657"/>
      <c r="M30" s="657"/>
      <c r="N30" s="657"/>
      <c r="O30" s="657"/>
      <c r="P30" s="657"/>
      <c r="Q30" s="658"/>
      <c r="R30" s="659">
        <v>1000129</v>
      </c>
      <c r="S30" s="660"/>
      <c r="T30" s="660"/>
      <c r="U30" s="660"/>
      <c r="V30" s="660"/>
      <c r="W30" s="660"/>
      <c r="X30" s="660"/>
      <c r="Y30" s="661"/>
      <c r="Z30" s="662">
        <v>13</v>
      </c>
      <c r="AA30" s="662"/>
      <c r="AB30" s="662"/>
      <c r="AC30" s="662"/>
      <c r="AD30" s="663" t="s">
        <v>129</v>
      </c>
      <c r="AE30" s="663"/>
      <c r="AF30" s="663"/>
      <c r="AG30" s="663"/>
      <c r="AH30" s="663"/>
      <c r="AI30" s="663"/>
      <c r="AJ30" s="663"/>
      <c r="AK30" s="663"/>
      <c r="AL30" s="664" t="s">
        <v>129</v>
      </c>
      <c r="AM30" s="665"/>
      <c r="AN30" s="665"/>
      <c r="AO30" s="666"/>
      <c r="AP30" s="641" t="s">
        <v>219</v>
      </c>
      <c r="AQ30" s="642"/>
      <c r="AR30" s="642"/>
      <c r="AS30" s="642"/>
      <c r="AT30" s="642"/>
      <c r="AU30" s="642"/>
      <c r="AV30" s="642"/>
      <c r="AW30" s="642"/>
      <c r="AX30" s="642"/>
      <c r="AY30" s="642"/>
      <c r="AZ30" s="642"/>
      <c r="BA30" s="642"/>
      <c r="BB30" s="642"/>
      <c r="BC30" s="642"/>
      <c r="BD30" s="642"/>
      <c r="BE30" s="642"/>
      <c r="BF30" s="643"/>
      <c r="BG30" s="641" t="s">
        <v>305</v>
      </c>
      <c r="BH30" s="701"/>
      <c r="BI30" s="701"/>
      <c r="BJ30" s="701"/>
      <c r="BK30" s="701"/>
      <c r="BL30" s="701"/>
      <c r="BM30" s="701"/>
      <c r="BN30" s="701"/>
      <c r="BO30" s="701"/>
      <c r="BP30" s="701"/>
      <c r="BQ30" s="702"/>
      <c r="BR30" s="641" t="s">
        <v>306</v>
      </c>
      <c r="BS30" s="701"/>
      <c r="BT30" s="701"/>
      <c r="BU30" s="701"/>
      <c r="BV30" s="701"/>
      <c r="BW30" s="701"/>
      <c r="BX30" s="701"/>
      <c r="BY30" s="701"/>
      <c r="BZ30" s="701"/>
      <c r="CA30" s="701"/>
      <c r="CB30" s="702"/>
      <c r="CD30" s="697"/>
      <c r="CE30" s="698"/>
      <c r="CF30" s="656" t="s">
        <v>307</v>
      </c>
      <c r="CG30" s="657"/>
      <c r="CH30" s="657"/>
      <c r="CI30" s="657"/>
      <c r="CJ30" s="657"/>
      <c r="CK30" s="657"/>
      <c r="CL30" s="657"/>
      <c r="CM30" s="657"/>
      <c r="CN30" s="657"/>
      <c r="CO30" s="657"/>
      <c r="CP30" s="657"/>
      <c r="CQ30" s="658"/>
      <c r="CR30" s="659">
        <v>899811</v>
      </c>
      <c r="CS30" s="660"/>
      <c r="CT30" s="660"/>
      <c r="CU30" s="660"/>
      <c r="CV30" s="660"/>
      <c r="CW30" s="660"/>
      <c r="CX30" s="660"/>
      <c r="CY30" s="661"/>
      <c r="CZ30" s="664">
        <v>12.2</v>
      </c>
      <c r="DA30" s="690"/>
      <c r="DB30" s="690"/>
      <c r="DC30" s="694"/>
      <c r="DD30" s="668">
        <v>896322</v>
      </c>
      <c r="DE30" s="660"/>
      <c r="DF30" s="660"/>
      <c r="DG30" s="660"/>
      <c r="DH30" s="660"/>
      <c r="DI30" s="660"/>
      <c r="DJ30" s="660"/>
      <c r="DK30" s="661"/>
      <c r="DL30" s="668">
        <v>896322</v>
      </c>
      <c r="DM30" s="660"/>
      <c r="DN30" s="660"/>
      <c r="DO30" s="660"/>
      <c r="DP30" s="660"/>
      <c r="DQ30" s="660"/>
      <c r="DR30" s="660"/>
      <c r="DS30" s="660"/>
      <c r="DT30" s="660"/>
      <c r="DU30" s="660"/>
      <c r="DV30" s="661"/>
      <c r="DW30" s="664">
        <v>19.7</v>
      </c>
      <c r="DX30" s="690"/>
      <c r="DY30" s="690"/>
      <c r="DZ30" s="690"/>
      <c r="EA30" s="690"/>
      <c r="EB30" s="690"/>
      <c r="EC30" s="691"/>
    </row>
    <row r="31" spans="2:133" ht="11.25" customHeight="1" x14ac:dyDescent="0.2">
      <c r="B31" s="672" t="s">
        <v>308</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173</v>
      </c>
      <c r="AA31" s="662"/>
      <c r="AB31" s="662"/>
      <c r="AC31" s="662"/>
      <c r="AD31" s="663" t="s">
        <v>233</v>
      </c>
      <c r="AE31" s="663"/>
      <c r="AF31" s="663"/>
      <c r="AG31" s="663"/>
      <c r="AH31" s="663"/>
      <c r="AI31" s="663"/>
      <c r="AJ31" s="663"/>
      <c r="AK31" s="663"/>
      <c r="AL31" s="664" t="s">
        <v>173</v>
      </c>
      <c r="AM31" s="665"/>
      <c r="AN31" s="665"/>
      <c r="AO31" s="666"/>
      <c r="AP31" s="705" t="s">
        <v>309</v>
      </c>
      <c r="AQ31" s="706"/>
      <c r="AR31" s="706"/>
      <c r="AS31" s="706"/>
      <c r="AT31" s="711" t="s">
        <v>310</v>
      </c>
      <c r="AU31" s="208"/>
      <c r="AV31" s="208"/>
      <c r="AW31" s="208"/>
      <c r="AX31" s="645" t="s">
        <v>185</v>
      </c>
      <c r="AY31" s="646"/>
      <c r="AZ31" s="646"/>
      <c r="BA31" s="646"/>
      <c r="BB31" s="646"/>
      <c r="BC31" s="646"/>
      <c r="BD31" s="646"/>
      <c r="BE31" s="646"/>
      <c r="BF31" s="647"/>
      <c r="BG31" s="715">
        <v>99.3</v>
      </c>
      <c r="BH31" s="703"/>
      <c r="BI31" s="703"/>
      <c r="BJ31" s="703"/>
      <c r="BK31" s="703"/>
      <c r="BL31" s="703"/>
      <c r="BM31" s="654">
        <v>98.1</v>
      </c>
      <c r="BN31" s="703"/>
      <c r="BO31" s="703"/>
      <c r="BP31" s="703"/>
      <c r="BQ31" s="704"/>
      <c r="BR31" s="715">
        <v>99.5</v>
      </c>
      <c r="BS31" s="703"/>
      <c r="BT31" s="703"/>
      <c r="BU31" s="703"/>
      <c r="BV31" s="703"/>
      <c r="BW31" s="703"/>
      <c r="BX31" s="654">
        <v>97.3</v>
      </c>
      <c r="BY31" s="703"/>
      <c r="BZ31" s="703"/>
      <c r="CA31" s="703"/>
      <c r="CB31" s="704"/>
      <c r="CD31" s="697"/>
      <c r="CE31" s="698"/>
      <c r="CF31" s="656" t="s">
        <v>311</v>
      </c>
      <c r="CG31" s="657"/>
      <c r="CH31" s="657"/>
      <c r="CI31" s="657"/>
      <c r="CJ31" s="657"/>
      <c r="CK31" s="657"/>
      <c r="CL31" s="657"/>
      <c r="CM31" s="657"/>
      <c r="CN31" s="657"/>
      <c r="CO31" s="657"/>
      <c r="CP31" s="657"/>
      <c r="CQ31" s="658"/>
      <c r="CR31" s="659">
        <v>13416</v>
      </c>
      <c r="CS31" s="692"/>
      <c r="CT31" s="692"/>
      <c r="CU31" s="692"/>
      <c r="CV31" s="692"/>
      <c r="CW31" s="692"/>
      <c r="CX31" s="692"/>
      <c r="CY31" s="693"/>
      <c r="CZ31" s="664">
        <v>0.2</v>
      </c>
      <c r="DA31" s="690"/>
      <c r="DB31" s="690"/>
      <c r="DC31" s="694"/>
      <c r="DD31" s="668">
        <v>13416</v>
      </c>
      <c r="DE31" s="692"/>
      <c r="DF31" s="692"/>
      <c r="DG31" s="692"/>
      <c r="DH31" s="692"/>
      <c r="DI31" s="692"/>
      <c r="DJ31" s="692"/>
      <c r="DK31" s="693"/>
      <c r="DL31" s="668">
        <v>13416</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2">
      <c r="B32" s="656" t="s">
        <v>312</v>
      </c>
      <c r="C32" s="657"/>
      <c r="D32" s="657"/>
      <c r="E32" s="657"/>
      <c r="F32" s="657"/>
      <c r="G32" s="657"/>
      <c r="H32" s="657"/>
      <c r="I32" s="657"/>
      <c r="J32" s="657"/>
      <c r="K32" s="657"/>
      <c r="L32" s="657"/>
      <c r="M32" s="657"/>
      <c r="N32" s="657"/>
      <c r="O32" s="657"/>
      <c r="P32" s="657"/>
      <c r="Q32" s="658"/>
      <c r="R32" s="659">
        <v>568516</v>
      </c>
      <c r="S32" s="660"/>
      <c r="T32" s="660"/>
      <c r="U32" s="660"/>
      <c r="V32" s="660"/>
      <c r="W32" s="660"/>
      <c r="X32" s="660"/>
      <c r="Y32" s="661"/>
      <c r="Z32" s="662">
        <v>7.4</v>
      </c>
      <c r="AA32" s="662"/>
      <c r="AB32" s="662"/>
      <c r="AC32" s="662"/>
      <c r="AD32" s="663" t="s">
        <v>129</v>
      </c>
      <c r="AE32" s="663"/>
      <c r="AF32" s="663"/>
      <c r="AG32" s="663"/>
      <c r="AH32" s="663"/>
      <c r="AI32" s="663"/>
      <c r="AJ32" s="663"/>
      <c r="AK32" s="663"/>
      <c r="AL32" s="664" t="s">
        <v>129</v>
      </c>
      <c r="AM32" s="665"/>
      <c r="AN32" s="665"/>
      <c r="AO32" s="666"/>
      <c r="AP32" s="707"/>
      <c r="AQ32" s="708"/>
      <c r="AR32" s="708"/>
      <c r="AS32" s="708"/>
      <c r="AT32" s="712"/>
      <c r="AU32" s="204" t="s">
        <v>313</v>
      </c>
      <c r="AX32" s="656" t="s">
        <v>314</v>
      </c>
      <c r="AY32" s="657"/>
      <c r="AZ32" s="657"/>
      <c r="BA32" s="657"/>
      <c r="BB32" s="657"/>
      <c r="BC32" s="657"/>
      <c r="BD32" s="657"/>
      <c r="BE32" s="657"/>
      <c r="BF32" s="658"/>
      <c r="BG32" s="716">
        <v>99.2</v>
      </c>
      <c r="BH32" s="692"/>
      <c r="BI32" s="692"/>
      <c r="BJ32" s="692"/>
      <c r="BK32" s="692"/>
      <c r="BL32" s="692"/>
      <c r="BM32" s="665">
        <v>98.7</v>
      </c>
      <c r="BN32" s="692"/>
      <c r="BO32" s="692"/>
      <c r="BP32" s="692"/>
      <c r="BQ32" s="714"/>
      <c r="BR32" s="716">
        <v>99.7</v>
      </c>
      <c r="BS32" s="692"/>
      <c r="BT32" s="692"/>
      <c r="BU32" s="692"/>
      <c r="BV32" s="692"/>
      <c r="BW32" s="692"/>
      <c r="BX32" s="665">
        <v>99.1</v>
      </c>
      <c r="BY32" s="692"/>
      <c r="BZ32" s="692"/>
      <c r="CA32" s="692"/>
      <c r="CB32" s="714"/>
      <c r="CD32" s="699"/>
      <c r="CE32" s="700"/>
      <c r="CF32" s="656" t="s">
        <v>315</v>
      </c>
      <c r="CG32" s="657"/>
      <c r="CH32" s="657"/>
      <c r="CI32" s="657"/>
      <c r="CJ32" s="657"/>
      <c r="CK32" s="657"/>
      <c r="CL32" s="657"/>
      <c r="CM32" s="657"/>
      <c r="CN32" s="657"/>
      <c r="CO32" s="657"/>
      <c r="CP32" s="657"/>
      <c r="CQ32" s="658"/>
      <c r="CR32" s="659">
        <v>236</v>
      </c>
      <c r="CS32" s="660"/>
      <c r="CT32" s="660"/>
      <c r="CU32" s="660"/>
      <c r="CV32" s="660"/>
      <c r="CW32" s="660"/>
      <c r="CX32" s="660"/>
      <c r="CY32" s="661"/>
      <c r="CZ32" s="664">
        <v>0</v>
      </c>
      <c r="DA32" s="690"/>
      <c r="DB32" s="690"/>
      <c r="DC32" s="694"/>
      <c r="DD32" s="668">
        <v>236</v>
      </c>
      <c r="DE32" s="660"/>
      <c r="DF32" s="660"/>
      <c r="DG32" s="660"/>
      <c r="DH32" s="660"/>
      <c r="DI32" s="660"/>
      <c r="DJ32" s="660"/>
      <c r="DK32" s="661"/>
      <c r="DL32" s="668">
        <v>236</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316</v>
      </c>
      <c r="C33" s="657"/>
      <c r="D33" s="657"/>
      <c r="E33" s="657"/>
      <c r="F33" s="657"/>
      <c r="G33" s="657"/>
      <c r="H33" s="657"/>
      <c r="I33" s="657"/>
      <c r="J33" s="657"/>
      <c r="K33" s="657"/>
      <c r="L33" s="657"/>
      <c r="M33" s="657"/>
      <c r="N33" s="657"/>
      <c r="O33" s="657"/>
      <c r="P33" s="657"/>
      <c r="Q33" s="658"/>
      <c r="R33" s="659">
        <v>13827</v>
      </c>
      <c r="S33" s="660"/>
      <c r="T33" s="660"/>
      <c r="U33" s="660"/>
      <c r="V33" s="660"/>
      <c r="W33" s="660"/>
      <c r="X33" s="660"/>
      <c r="Y33" s="661"/>
      <c r="Z33" s="662">
        <v>0.2</v>
      </c>
      <c r="AA33" s="662"/>
      <c r="AB33" s="662"/>
      <c r="AC33" s="662"/>
      <c r="AD33" s="663">
        <v>3108</v>
      </c>
      <c r="AE33" s="663"/>
      <c r="AF33" s="663"/>
      <c r="AG33" s="663"/>
      <c r="AH33" s="663"/>
      <c r="AI33" s="663"/>
      <c r="AJ33" s="663"/>
      <c r="AK33" s="663"/>
      <c r="AL33" s="664">
        <v>0.1</v>
      </c>
      <c r="AM33" s="665"/>
      <c r="AN33" s="665"/>
      <c r="AO33" s="666"/>
      <c r="AP33" s="709"/>
      <c r="AQ33" s="710"/>
      <c r="AR33" s="710"/>
      <c r="AS33" s="710"/>
      <c r="AT33" s="713"/>
      <c r="AU33" s="209"/>
      <c r="AV33" s="209"/>
      <c r="AW33" s="209"/>
      <c r="AX33" s="680" t="s">
        <v>317</v>
      </c>
      <c r="AY33" s="681"/>
      <c r="AZ33" s="681"/>
      <c r="BA33" s="681"/>
      <c r="BB33" s="681"/>
      <c r="BC33" s="681"/>
      <c r="BD33" s="681"/>
      <c r="BE33" s="681"/>
      <c r="BF33" s="682"/>
      <c r="BG33" s="717">
        <v>99.3</v>
      </c>
      <c r="BH33" s="718"/>
      <c r="BI33" s="718"/>
      <c r="BJ33" s="718"/>
      <c r="BK33" s="718"/>
      <c r="BL33" s="718"/>
      <c r="BM33" s="719">
        <v>97.3</v>
      </c>
      <c r="BN33" s="718"/>
      <c r="BO33" s="718"/>
      <c r="BP33" s="718"/>
      <c r="BQ33" s="720"/>
      <c r="BR33" s="717">
        <v>99.3</v>
      </c>
      <c r="BS33" s="718"/>
      <c r="BT33" s="718"/>
      <c r="BU33" s="718"/>
      <c r="BV33" s="718"/>
      <c r="BW33" s="718"/>
      <c r="BX33" s="719">
        <v>95.6</v>
      </c>
      <c r="BY33" s="718"/>
      <c r="BZ33" s="718"/>
      <c r="CA33" s="718"/>
      <c r="CB33" s="720"/>
      <c r="CD33" s="656" t="s">
        <v>318</v>
      </c>
      <c r="CE33" s="657"/>
      <c r="CF33" s="657"/>
      <c r="CG33" s="657"/>
      <c r="CH33" s="657"/>
      <c r="CI33" s="657"/>
      <c r="CJ33" s="657"/>
      <c r="CK33" s="657"/>
      <c r="CL33" s="657"/>
      <c r="CM33" s="657"/>
      <c r="CN33" s="657"/>
      <c r="CO33" s="657"/>
      <c r="CP33" s="657"/>
      <c r="CQ33" s="658"/>
      <c r="CR33" s="659">
        <v>3505549</v>
      </c>
      <c r="CS33" s="692"/>
      <c r="CT33" s="692"/>
      <c r="CU33" s="692"/>
      <c r="CV33" s="692"/>
      <c r="CW33" s="692"/>
      <c r="CX33" s="692"/>
      <c r="CY33" s="693"/>
      <c r="CZ33" s="664">
        <v>47.3</v>
      </c>
      <c r="DA33" s="690"/>
      <c r="DB33" s="690"/>
      <c r="DC33" s="694"/>
      <c r="DD33" s="668">
        <v>2774752</v>
      </c>
      <c r="DE33" s="692"/>
      <c r="DF33" s="692"/>
      <c r="DG33" s="692"/>
      <c r="DH33" s="692"/>
      <c r="DI33" s="692"/>
      <c r="DJ33" s="692"/>
      <c r="DK33" s="693"/>
      <c r="DL33" s="668">
        <v>1761893</v>
      </c>
      <c r="DM33" s="692"/>
      <c r="DN33" s="692"/>
      <c r="DO33" s="692"/>
      <c r="DP33" s="692"/>
      <c r="DQ33" s="692"/>
      <c r="DR33" s="692"/>
      <c r="DS33" s="692"/>
      <c r="DT33" s="692"/>
      <c r="DU33" s="692"/>
      <c r="DV33" s="693"/>
      <c r="DW33" s="664">
        <v>38.6</v>
      </c>
      <c r="DX33" s="690"/>
      <c r="DY33" s="690"/>
      <c r="DZ33" s="690"/>
      <c r="EA33" s="690"/>
      <c r="EB33" s="690"/>
      <c r="EC33" s="691"/>
    </row>
    <row r="34" spans="2:133" ht="11.25" customHeight="1" x14ac:dyDescent="0.2">
      <c r="B34" s="656" t="s">
        <v>319</v>
      </c>
      <c r="C34" s="657"/>
      <c r="D34" s="657"/>
      <c r="E34" s="657"/>
      <c r="F34" s="657"/>
      <c r="G34" s="657"/>
      <c r="H34" s="657"/>
      <c r="I34" s="657"/>
      <c r="J34" s="657"/>
      <c r="K34" s="657"/>
      <c r="L34" s="657"/>
      <c r="M34" s="657"/>
      <c r="N34" s="657"/>
      <c r="O34" s="657"/>
      <c r="P34" s="657"/>
      <c r="Q34" s="658"/>
      <c r="R34" s="659">
        <v>349212</v>
      </c>
      <c r="S34" s="660"/>
      <c r="T34" s="660"/>
      <c r="U34" s="660"/>
      <c r="V34" s="660"/>
      <c r="W34" s="660"/>
      <c r="X34" s="660"/>
      <c r="Y34" s="661"/>
      <c r="Z34" s="662">
        <v>4.5999999999999996</v>
      </c>
      <c r="AA34" s="662"/>
      <c r="AB34" s="662"/>
      <c r="AC34" s="662"/>
      <c r="AD34" s="663" t="s">
        <v>129</v>
      </c>
      <c r="AE34" s="663"/>
      <c r="AF34" s="663"/>
      <c r="AG34" s="663"/>
      <c r="AH34" s="663"/>
      <c r="AI34" s="663"/>
      <c r="AJ34" s="663"/>
      <c r="AK34" s="663"/>
      <c r="AL34" s="664" t="s">
        <v>173</v>
      </c>
      <c r="AM34" s="665"/>
      <c r="AN34" s="665"/>
      <c r="AO34" s="666"/>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56" t="s">
        <v>320</v>
      </c>
      <c r="CE34" s="657"/>
      <c r="CF34" s="657"/>
      <c r="CG34" s="657"/>
      <c r="CH34" s="657"/>
      <c r="CI34" s="657"/>
      <c r="CJ34" s="657"/>
      <c r="CK34" s="657"/>
      <c r="CL34" s="657"/>
      <c r="CM34" s="657"/>
      <c r="CN34" s="657"/>
      <c r="CO34" s="657"/>
      <c r="CP34" s="657"/>
      <c r="CQ34" s="658"/>
      <c r="CR34" s="659">
        <v>1057554</v>
      </c>
      <c r="CS34" s="660"/>
      <c r="CT34" s="660"/>
      <c r="CU34" s="660"/>
      <c r="CV34" s="660"/>
      <c r="CW34" s="660"/>
      <c r="CX34" s="660"/>
      <c r="CY34" s="661"/>
      <c r="CZ34" s="664">
        <v>14.3</v>
      </c>
      <c r="DA34" s="690"/>
      <c r="DB34" s="690"/>
      <c r="DC34" s="694"/>
      <c r="DD34" s="668">
        <v>680278</v>
      </c>
      <c r="DE34" s="660"/>
      <c r="DF34" s="660"/>
      <c r="DG34" s="660"/>
      <c r="DH34" s="660"/>
      <c r="DI34" s="660"/>
      <c r="DJ34" s="660"/>
      <c r="DK34" s="661"/>
      <c r="DL34" s="668">
        <v>522035</v>
      </c>
      <c r="DM34" s="660"/>
      <c r="DN34" s="660"/>
      <c r="DO34" s="660"/>
      <c r="DP34" s="660"/>
      <c r="DQ34" s="660"/>
      <c r="DR34" s="660"/>
      <c r="DS34" s="660"/>
      <c r="DT34" s="660"/>
      <c r="DU34" s="660"/>
      <c r="DV34" s="661"/>
      <c r="DW34" s="664">
        <v>11.4</v>
      </c>
      <c r="DX34" s="690"/>
      <c r="DY34" s="690"/>
      <c r="DZ34" s="690"/>
      <c r="EA34" s="690"/>
      <c r="EB34" s="690"/>
      <c r="EC34" s="691"/>
    </row>
    <row r="35" spans="2:133" ht="11.25" customHeight="1" x14ac:dyDescent="0.2">
      <c r="B35" s="656" t="s">
        <v>321</v>
      </c>
      <c r="C35" s="657"/>
      <c r="D35" s="657"/>
      <c r="E35" s="657"/>
      <c r="F35" s="657"/>
      <c r="G35" s="657"/>
      <c r="H35" s="657"/>
      <c r="I35" s="657"/>
      <c r="J35" s="657"/>
      <c r="K35" s="657"/>
      <c r="L35" s="657"/>
      <c r="M35" s="657"/>
      <c r="N35" s="657"/>
      <c r="O35" s="657"/>
      <c r="P35" s="657"/>
      <c r="Q35" s="658"/>
      <c r="R35" s="659">
        <v>137809</v>
      </c>
      <c r="S35" s="660"/>
      <c r="T35" s="660"/>
      <c r="U35" s="660"/>
      <c r="V35" s="660"/>
      <c r="W35" s="660"/>
      <c r="X35" s="660"/>
      <c r="Y35" s="661"/>
      <c r="Z35" s="662">
        <v>1.8</v>
      </c>
      <c r="AA35" s="662"/>
      <c r="AB35" s="662"/>
      <c r="AC35" s="662"/>
      <c r="AD35" s="663" t="s">
        <v>129</v>
      </c>
      <c r="AE35" s="663"/>
      <c r="AF35" s="663"/>
      <c r="AG35" s="663"/>
      <c r="AH35" s="663"/>
      <c r="AI35" s="663"/>
      <c r="AJ35" s="663"/>
      <c r="AK35" s="663"/>
      <c r="AL35" s="664" t="s">
        <v>129</v>
      </c>
      <c r="AM35" s="665"/>
      <c r="AN35" s="665"/>
      <c r="AO35" s="666"/>
      <c r="AP35" s="212"/>
      <c r="AQ35" s="641" t="s">
        <v>322</v>
      </c>
      <c r="AR35" s="642"/>
      <c r="AS35" s="642"/>
      <c r="AT35" s="642"/>
      <c r="AU35" s="642"/>
      <c r="AV35" s="642"/>
      <c r="AW35" s="642"/>
      <c r="AX35" s="642"/>
      <c r="AY35" s="642"/>
      <c r="AZ35" s="642"/>
      <c r="BA35" s="642"/>
      <c r="BB35" s="642"/>
      <c r="BC35" s="642"/>
      <c r="BD35" s="642"/>
      <c r="BE35" s="642"/>
      <c r="BF35" s="643"/>
      <c r="BG35" s="641" t="s">
        <v>323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324</v>
      </c>
      <c r="CE35" s="657"/>
      <c r="CF35" s="657"/>
      <c r="CG35" s="657"/>
      <c r="CH35" s="657"/>
      <c r="CI35" s="657"/>
      <c r="CJ35" s="657"/>
      <c r="CK35" s="657"/>
      <c r="CL35" s="657"/>
      <c r="CM35" s="657"/>
      <c r="CN35" s="657"/>
      <c r="CO35" s="657"/>
      <c r="CP35" s="657"/>
      <c r="CQ35" s="658"/>
      <c r="CR35" s="659">
        <v>46065</v>
      </c>
      <c r="CS35" s="692"/>
      <c r="CT35" s="692"/>
      <c r="CU35" s="692"/>
      <c r="CV35" s="692"/>
      <c r="CW35" s="692"/>
      <c r="CX35" s="692"/>
      <c r="CY35" s="693"/>
      <c r="CZ35" s="664">
        <v>0.6</v>
      </c>
      <c r="DA35" s="690"/>
      <c r="DB35" s="690"/>
      <c r="DC35" s="694"/>
      <c r="DD35" s="668">
        <v>41526</v>
      </c>
      <c r="DE35" s="692"/>
      <c r="DF35" s="692"/>
      <c r="DG35" s="692"/>
      <c r="DH35" s="692"/>
      <c r="DI35" s="692"/>
      <c r="DJ35" s="692"/>
      <c r="DK35" s="693"/>
      <c r="DL35" s="668">
        <v>36235</v>
      </c>
      <c r="DM35" s="692"/>
      <c r="DN35" s="692"/>
      <c r="DO35" s="692"/>
      <c r="DP35" s="692"/>
      <c r="DQ35" s="692"/>
      <c r="DR35" s="692"/>
      <c r="DS35" s="692"/>
      <c r="DT35" s="692"/>
      <c r="DU35" s="692"/>
      <c r="DV35" s="693"/>
      <c r="DW35" s="664">
        <v>0.8</v>
      </c>
      <c r="DX35" s="690"/>
      <c r="DY35" s="690"/>
      <c r="DZ35" s="690"/>
      <c r="EA35" s="690"/>
      <c r="EB35" s="690"/>
      <c r="EC35" s="691"/>
    </row>
    <row r="36" spans="2:133" ht="11.25" customHeight="1" x14ac:dyDescent="0.2">
      <c r="B36" s="656" t="s">
        <v>325</v>
      </c>
      <c r="C36" s="657"/>
      <c r="D36" s="657"/>
      <c r="E36" s="657"/>
      <c r="F36" s="657"/>
      <c r="G36" s="657"/>
      <c r="H36" s="657"/>
      <c r="I36" s="657"/>
      <c r="J36" s="657"/>
      <c r="K36" s="657"/>
      <c r="L36" s="657"/>
      <c r="M36" s="657"/>
      <c r="N36" s="657"/>
      <c r="O36" s="657"/>
      <c r="P36" s="657"/>
      <c r="Q36" s="658"/>
      <c r="R36" s="659">
        <v>264737</v>
      </c>
      <c r="S36" s="660"/>
      <c r="T36" s="660"/>
      <c r="U36" s="660"/>
      <c r="V36" s="660"/>
      <c r="W36" s="660"/>
      <c r="X36" s="660"/>
      <c r="Y36" s="661"/>
      <c r="Z36" s="662">
        <v>3.5</v>
      </c>
      <c r="AA36" s="662"/>
      <c r="AB36" s="662"/>
      <c r="AC36" s="662"/>
      <c r="AD36" s="663" t="s">
        <v>129</v>
      </c>
      <c r="AE36" s="663"/>
      <c r="AF36" s="663"/>
      <c r="AG36" s="663"/>
      <c r="AH36" s="663"/>
      <c r="AI36" s="663"/>
      <c r="AJ36" s="663"/>
      <c r="AK36" s="663"/>
      <c r="AL36" s="664" t="s">
        <v>129</v>
      </c>
      <c r="AM36" s="665"/>
      <c r="AN36" s="665"/>
      <c r="AO36" s="666"/>
      <c r="AP36" s="212"/>
      <c r="AQ36" s="725" t="s">
        <v>326</v>
      </c>
      <c r="AR36" s="726"/>
      <c r="AS36" s="726"/>
      <c r="AT36" s="726"/>
      <c r="AU36" s="726"/>
      <c r="AV36" s="726"/>
      <c r="AW36" s="726"/>
      <c r="AX36" s="726"/>
      <c r="AY36" s="727"/>
      <c r="AZ36" s="648">
        <v>792323</v>
      </c>
      <c r="BA36" s="649"/>
      <c r="BB36" s="649"/>
      <c r="BC36" s="649"/>
      <c r="BD36" s="649"/>
      <c r="BE36" s="649"/>
      <c r="BF36" s="721"/>
      <c r="BG36" s="645" t="s">
        <v>327</v>
      </c>
      <c r="BH36" s="646"/>
      <c r="BI36" s="646"/>
      <c r="BJ36" s="646"/>
      <c r="BK36" s="646"/>
      <c r="BL36" s="646"/>
      <c r="BM36" s="646"/>
      <c r="BN36" s="646"/>
      <c r="BO36" s="646"/>
      <c r="BP36" s="646"/>
      <c r="BQ36" s="646"/>
      <c r="BR36" s="646"/>
      <c r="BS36" s="646"/>
      <c r="BT36" s="646"/>
      <c r="BU36" s="647"/>
      <c r="BV36" s="648">
        <v>14740</v>
      </c>
      <c r="BW36" s="649"/>
      <c r="BX36" s="649"/>
      <c r="BY36" s="649"/>
      <c r="BZ36" s="649"/>
      <c r="CA36" s="649"/>
      <c r="CB36" s="721"/>
      <c r="CD36" s="656" t="s">
        <v>328</v>
      </c>
      <c r="CE36" s="657"/>
      <c r="CF36" s="657"/>
      <c r="CG36" s="657"/>
      <c r="CH36" s="657"/>
      <c r="CI36" s="657"/>
      <c r="CJ36" s="657"/>
      <c r="CK36" s="657"/>
      <c r="CL36" s="657"/>
      <c r="CM36" s="657"/>
      <c r="CN36" s="657"/>
      <c r="CO36" s="657"/>
      <c r="CP36" s="657"/>
      <c r="CQ36" s="658"/>
      <c r="CR36" s="659">
        <v>1132584</v>
      </c>
      <c r="CS36" s="660"/>
      <c r="CT36" s="660"/>
      <c r="CU36" s="660"/>
      <c r="CV36" s="660"/>
      <c r="CW36" s="660"/>
      <c r="CX36" s="660"/>
      <c r="CY36" s="661"/>
      <c r="CZ36" s="664">
        <v>15.3</v>
      </c>
      <c r="DA36" s="690"/>
      <c r="DB36" s="690"/>
      <c r="DC36" s="694"/>
      <c r="DD36" s="668">
        <v>927363</v>
      </c>
      <c r="DE36" s="660"/>
      <c r="DF36" s="660"/>
      <c r="DG36" s="660"/>
      <c r="DH36" s="660"/>
      <c r="DI36" s="660"/>
      <c r="DJ36" s="660"/>
      <c r="DK36" s="661"/>
      <c r="DL36" s="668">
        <v>580452</v>
      </c>
      <c r="DM36" s="660"/>
      <c r="DN36" s="660"/>
      <c r="DO36" s="660"/>
      <c r="DP36" s="660"/>
      <c r="DQ36" s="660"/>
      <c r="DR36" s="660"/>
      <c r="DS36" s="660"/>
      <c r="DT36" s="660"/>
      <c r="DU36" s="660"/>
      <c r="DV36" s="661"/>
      <c r="DW36" s="664">
        <v>12.7</v>
      </c>
      <c r="DX36" s="690"/>
      <c r="DY36" s="690"/>
      <c r="DZ36" s="690"/>
      <c r="EA36" s="690"/>
      <c r="EB36" s="690"/>
      <c r="EC36" s="691"/>
    </row>
    <row r="37" spans="2:133" ht="11.25" customHeight="1" x14ac:dyDescent="0.2">
      <c r="B37" s="656" t="s">
        <v>329</v>
      </c>
      <c r="C37" s="657"/>
      <c r="D37" s="657"/>
      <c r="E37" s="657"/>
      <c r="F37" s="657"/>
      <c r="G37" s="657"/>
      <c r="H37" s="657"/>
      <c r="I37" s="657"/>
      <c r="J37" s="657"/>
      <c r="K37" s="657"/>
      <c r="L37" s="657"/>
      <c r="M37" s="657"/>
      <c r="N37" s="657"/>
      <c r="O37" s="657"/>
      <c r="P37" s="657"/>
      <c r="Q37" s="658"/>
      <c r="R37" s="659">
        <v>174659</v>
      </c>
      <c r="S37" s="660"/>
      <c r="T37" s="660"/>
      <c r="U37" s="660"/>
      <c r="V37" s="660"/>
      <c r="W37" s="660"/>
      <c r="X37" s="660"/>
      <c r="Y37" s="661"/>
      <c r="Z37" s="662">
        <v>2.2999999999999998</v>
      </c>
      <c r="AA37" s="662"/>
      <c r="AB37" s="662"/>
      <c r="AC37" s="662"/>
      <c r="AD37" s="663">
        <v>12</v>
      </c>
      <c r="AE37" s="663"/>
      <c r="AF37" s="663"/>
      <c r="AG37" s="663"/>
      <c r="AH37" s="663"/>
      <c r="AI37" s="663"/>
      <c r="AJ37" s="663"/>
      <c r="AK37" s="663"/>
      <c r="AL37" s="664">
        <v>0</v>
      </c>
      <c r="AM37" s="665"/>
      <c r="AN37" s="665"/>
      <c r="AO37" s="666"/>
      <c r="AQ37" s="722" t="s">
        <v>330</v>
      </c>
      <c r="AR37" s="723"/>
      <c r="AS37" s="723"/>
      <c r="AT37" s="723"/>
      <c r="AU37" s="723"/>
      <c r="AV37" s="723"/>
      <c r="AW37" s="723"/>
      <c r="AX37" s="723"/>
      <c r="AY37" s="724"/>
      <c r="AZ37" s="659">
        <v>173823</v>
      </c>
      <c r="BA37" s="660"/>
      <c r="BB37" s="660"/>
      <c r="BC37" s="660"/>
      <c r="BD37" s="692"/>
      <c r="BE37" s="692"/>
      <c r="BF37" s="714"/>
      <c r="BG37" s="656" t="s">
        <v>331</v>
      </c>
      <c r="BH37" s="657"/>
      <c r="BI37" s="657"/>
      <c r="BJ37" s="657"/>
      <c r="BK37" s="657"/>
      <c r="BL37" s="657"/>
      <c r="BM37" s="657"/>
      <c r="BN37" s="657"/>
      <c r="BO37" s="657"/>
      <c r="BP37" s="657"/>
      <c r="BQ37" s="657"/>
      <c r="BR37" s="657"/>
      <c r="BS37" s="657"/>
      <c r="BT37" s="657"/>
      <c r="BU37" s="658"/>
      <c r="BV37" s="659">
        <v>6646</v>
      </c>
      <c r="BW37" s="660"/>
      <c r="BX37" s="660"/>
      <c r="BY37" s="660"/>
      <c r="BZ37" s="660"/>
      <c r="CA37" s="660"/>
      <c r="CB37" s="669"/>
      <c r="CD37" s="656" t="s">
        <v>332</v>
      </c>
      <c r="CE37" s="657"/>
      <c r="CF37" s="657"/>
      <c r="CG37" s="657"/>
      <c r="CH37" s="657"/>
      <c r="CI37" s="657"/>
      <c r="CJ37" s="657"/>
      <c r="CK37" s="657"/>
      <c r="CL37" s="657"/>
      <c r="CM37" s="657"/>
      <c r="CN37" s="657"/>
      <c r="CO37" s="657"/>
      <c r="CP37" s="657"/>
      <c r="CQ37" s="658"/>
      <c r="CR37" s="659">
        <v>494051</v>
      </c>
      <c r="CS37" s="692"/>
      <c r="CT37" s="692"/>
      <c r="CU37" s="692"/>
      <c r="CV37" s="692"/>
      <c r="CW37" s="692"/>
      <c r="CX37" s="692"/>
      <c r="CY37" s="693"/>
      <c r="CZ37" s="664">
        <v>6.7</v>
      </c>
      <c r="DA37" s="690"/>
      <c r="DB37" s="690"/>
      <c r="DC37" s="694"/>
      <c r="DD37" s="668">
        <v>493571</v>
      </c>
      <c r="DE37" s="692"/>
      <c r="DF37" s="692"/>
      <c r="DG37" s="692"/>
      <c r="DH37" s="692"/>
      <c r="DI37" s="692"/>
      <c r="DJ37" s="692"/>
      <c r="DK37" s="693"/>
      <c r="DL37" s="668">
        <v>468990</v>
      </c>
      <c r="DM37" s="692"/>
      <c r="DN37" s="692"/>
      <c r="DO37" s="692"/>
      <c r="DP37" s="692"/>
      <c r="DQ37" s="692"/>
      <c r="DR37" s="692"/>
      <c r="DS37" s="692"/>
      <c r="DT37" s="692"/>
      <c r="DU37" s="692"/>
      <c r="DV37" s="693"/>
      <c r="DW37" s="664">
        <v>10.3</v>
      </c>
      <c r="DX37" s="690"/>
      <c r="DY37" s="690"/>
      <c r="DZ37" s="690"/>
      <c r="EA37" s="690"/>
      <c r="EB37" s="690"/>
      <c r="EC37" s="691"/>
    </row>
    <row r="38" spans="2:133" ht="11.25" customHeight="1" x14ac:dyDescent="0.2">
      <c r="B38" s="656" t="s">
        <v>333</v>
      </c>
      <c r="C38" s="657"/>
      <c r="D38" s="657"/>
      <c r="E38" s="657"/>
      <c r="F38" s="657"/>
      <c r="G38" s="657"/>
      <c r="H38" s="657"/>
      <c r="I38" s="657"/>
      <c r="J38" s="657"/>
      <c r="K38" s="657"/>
      <c r="L38" s="657"/>
      <c r="M38" s="657"/>
      <c r="N38" s="657"/>
      <c r="O38" s="657"/>
      <c r="P38" s="657"/>
      <c r="Q38" s="658"/>
      <c r="R38" s="659">
        <v>312504</v>
      </c>
      <c r="S38" s="660"/>
      <c r="T38" s="660"/>
      <c r="U38" s="660"/>
      <c r="V38" s="660"/>
      <c r="W38" s="660"/>
      <c r="X38" s="660"/>
      <c r="Y38" s="661"/>
      <c r="Z38" s="662">
        <v>4.0999999999999996</v>
      </c>
      <c r="AA38" s="662"/>
      <c r="AB38" s="662"/>
      <c r="AC38" s="662"/>
      <c r="AD38" s="663" t="s">
        <v>129</v>
      </c>
      <c r="AE38" s="663"/>
      <c r="AF38" s="663"/>
      <c r="AG38" s="663"/>
      <c r="AH38" s="663"/>
      <c r="AI38" s="663"/>
      <c r="AJ38" s="663"/>
      <c r="AK38" s="663"/>
      <c r="AL38" s="664" t="s">
        <v>242</v>
      </c>
      <c r="AM38" s="665"/>
      <c r="AN38" s="665"/>
      <c r="AO38" s="666"/>
      <c r="AQ38" s="722" t="s">
        <v>334</v>
      </c>
      <c r="AR38" s="723"/>
      <c r="AS38" s="723"/>
      <c r="AT38" s="723"/>
      <c r="AU38" s="723"/>
      <c r="AV38" s="723"/>
      <c r="AW38" s="723"/>
      <c r="AX38" s="723"/>
      <c r="AY38" s="724"/>
      <c r="AZ38" s="659">
        <v>58113</v>
      </c>
      <c r="BA38" s="660"/>
      <c r="BB38" s="660"/>
      <c r="BC38" s="660"/>
      <c r="BD38" s="692"/>
      <c r="BE38" s="692"/>
      <c r="BF38" s="714"/>
      <c r="BG38" s="656" t="s">
        <v>335</v>
      </c>
      <c r="BH38" s="657"/>
      <c r="BI38" s="657"/>
      <c r="BJ38" s="657"/>
      <c r="BK38" s="657"/>
      <c r="BL38" s="657"/>
      <c r="BM38" s="657"/>
      <c r="BN38" s="657"/>
      <c r="BO38" s="657"/>
      <c r="BP38" s="657"/>
      <c r="BQ38" s="657"/>
      <c r="BR38" s="657"/>
      <c r="BS38" s="657"/>
      <c r="BT38" s="657"/>
      <c r="BU38" s="658"/>
      <c r="BV38" s="659">
        <v>1716</v>
      </c>
      <c r="BW38" s="660"/>
      <c r="BX38" s="660"/>
      <c r="BY38" s="660"/>
      <c r="BZ38" s="660"/>
      <c r="CA38" s="660"/>
      <c r="CB38" s="669"/>
      <c r="CD38" s="656" t="s">
        <v>336</v>
      </c>
      <c r="CE38" s="657"/>
      <c r="CF38" s="657"/>
      <c r="CG38" s="657"/>
      <c r="CH38" s="657"/>
      <c r="CI38" s="657"/>
      <c r="CJ38" s="657"/>
      <c r="CK38" s="657"/>
      <c r="CL38" s="657"/>
      <c r="CM38" s="657"/>
      <c r="CN38" s="657"/>
      <c r="CO38" s="657"/>
      <c r="CP38" s="657"/>
      <c r="CQ38" s="658"/>
      <c r="CR38" s="659">
        <v>734210</v>
      </c>
      <c r="CS38" s="660"/>
      <c r="CT38" s="660"/>
      <c r="CU38" s="660"/>
      <c r="CV38" s="660"/>
      <c r="CW38" s="660"/>
      <c r="CX38" s="660"/>
      <c r="CY38" s="661"/>
      <c r="CZ38" s="664">
        <v>9.9</v>
      </c>
      <c r="DA38" s="690"/>
      <c r="DB38" s="690"/>
      <c r="DC38" s="694"/>
      <c r="DD38" s="668">
        <v>639372</v>
      </c>
      <c r="DE38" s="660"/>
      <c r="DF38" s="660"/>
      <c r="DG38" s="660"/>
      <c r="DH38" s="660"/>
      <c r="DI38" s="660"/>
      <c r="DJ38" s="660"/>
      <c r="DK38" s="661"/>
      <c r="DL38" s="668">
        <v>623171</v>
      </c>
      <c r="DM38" s="660"/>
      <c r="DN38" s="660"/>
      <c r="DO38" s="660"/>
      <c r="DP38" s="660"/>
      <c r="DQ38" s="660"/>
      <c r="DR38" s="660"/>
      <c r="DS38" s="660"/>
      <c r="DT38" s="660"/>
      <c r="DU38" s="660"/>
      <c r="DV38" s="661"/>
      <c r="DW38" s="664">
        <v>13.7</v>
      </c>
      <c r="DX38" s="690"/>
      <c r="DY38" s="690"/>
      <c r="DZ38" s="690"/>
      <c r="EA38" s="690"/>
      <c r="EB38" s="690"/>
      <c r="EC38" s="691"/>
    </row>
    <row r="39" spans="2:133" ht="11.25" customHeight="1" x14ac:dyDescent="0.2">
      <c r="B39" s="656" t="s">
        <v>337</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338</v>
      </c>
      <c r="AR39" s="723"/>
      <c r="AS39" s="723"/>
      <c r="AT39" s="723"/>
      <c r="AU39" s="723"/>
      <c r="AV39" s="723"/>
      <c r="AW39" s="723"/>
      <c r="AX39" s="723"/>
      <c r="AY39" s="724"/>
      <c r="AZ39" s="659">
        <v>23244</v>
      </c>
      <c r="BA39" s="660"/>
      <c r="BB39" s="660"/>
      <c r="BC39" s="660"/>
      <c r="BD39" s="692"/>
      <c r="BE39" s="692"/>
      <c r="BF39" s="714"/>
      <c r="BG39" s="656" t="s">
        <v>339</v>
      </c>
      <c r="BH39" s="657"/>
      <c r="BI39" s="657"/>
      <c r="BJ39" s="657"/>
      <c r="BK39" s="657"/>
      <c r="BL39" s="657"/>
      <c r="BM39" s="657"/>
      <c r="BN39" s="657"/>
      <c r="BO39" s="657"/>
      <c r="BP39" s="657"/>
      <c r="BQ39" s="657"/>
      <c r="BR39" s="657"/>
      <c r="BS39" s="657"/>
      <c r="BT39" s="657"/>
      <c r="BU39" s="658"/>
      <c r="BV39" s="659">
        <v>2661</v>
      </c>
      <c r="BW39" s="660"/>
      <c r="BX39" s="660"/>
      <c r="BY39" s="660"/>
      <c r="BZ39" s="660"/>
      <c r="CA39" s="660"/>
      <c r="CB39" s="669"/>
      <c r="CD39" s="656" t="s">
        <v>340</v>
      </c>
      <c r="CE39" s="657"/>
      <c r="CF39" s="657"/>
      <c r="CG39" s="657"/>
      <c r="CH39" s="657"/>
      <c r="CI39" s="657"/>
      <c r="CJ39" s="657"/>
      <c r="CK39" s="657"/>
      <c r="CL39" s="657"/>
      <c r="CM39" s="657"/>
      <c r="CN39" s="657"/>
      <c r="CO39" s="657"/>
      <c r="CP39" s="657"/>
      <c r="CQ39" s="658"/>
      <c r="CR39" s="659">
        <v>488648</v>
      </c>
      <c r="CS39" s="692"/>
      <c r="CT39" s="692"/>
      <c r="CU39" s="692"/>
      <c r="CV39" s="692"/>
      <c r="CW39" s="692"/>
      <c r="CX39" s="692"/>
      <c r="CY39" s="693"/>
      <c r="CZ39" s="664">
        <v>6.6</v>
      </c>
      <c r="DA39" s="690"/>
      <c r="DB39" s="690"/>
      <c r="DC39" s="694"/>
      <c r="DD39" s="668">
        <v>469725</v>
      </c>
      <c r="DE39" s="692"/>
      <c r="DF39" s="692"/>
      <c r="DG39" s="692"/>
      <c r="DH39" s="692"/>
      <c r="DI39" s="692"/>
      <c r="DJ39" s="692"/>
      <c r="DK39" s="693"/>
      <c r="DL39" s="668" t="s">
        <v>129</v>
      </c>
      <c r="DM39" s="692"/>
      <c r="DN39" s="692"/>
      <c r="DO39" s="692"/>
      <c r="DP39" s="692"/>
      <c r="DQ39" s="692"/>
      <c r="DR39" s="692"/>
      <c r="DS39" s="692"/>
      <c r="DT39" s="692"/>
      <c r="DU39" s="692"/>
      <c r="DV39" s="693"/>
      <c r="DW39" s="664" t="s">
        <v>129</v>
      </c>
      <c r="DX39" s="690"/>
      <c r="DY39" s="690"/>
      <c r="DZ39" s="690"/>
      <c r="EA39" s="690"/>
      <c r="EB39" s="690"/>
      <c r="EC39" s="691"/>
    </row>
    <row r="40" spans="2:133" ht="11.25" customHeight="1" x14ac:dyDescent="0.2">
      <c r="B40" s="656" t="s">
        <v>341</v>
      </c>
      <c r="C40" s="657"/>
      <c r="D40" s="657"/>
      <c r="E40" s="657"/>
      <c r="F40" s="657"/>
      <c r="G40" s="657"/>
      <c r="H40" s="657"/>
      <c r="I40" s="657"/>
      <c r="J40" s="657"/>
      <c r="K40" s="657"/>
      <c r="L40" s="657"/>
      <c r="M40" s="657"/>
      <c r="N40" s="657"/>
      <c r="O40" s="657"/>
      <c r="P40" s="657"/>
      <c r="Q40" s="658"/>
      <c r="R40" s="659">
        <v>75804</v>
      </c>
      <c r="S40" s="660"/>
      <c r="T40" s="660"/>
      <c r="U40" s="660"/>
      <c r="V40" s="660"/>
      <c r="W40" s="660"/>
      <c r="X40" s="660"/>
      <c r="Y40" s="661"/>
      <c r="Z40" s="662">
        <v>1</v>
      </c>
      <c r="AA40" s="662"/>
      <c r="AB40" s="662"/>
      <c r="AC40" s="662"/>
      <c r="AD40" s="663" t="s">
        <v>173</v>
      </c>
      <c r="AE40" s="663"/>
      <c r="AF40" s="663"/>
      <c r="AG40" s="663"/>
      <c r="AH40" s="663"/>
      <c r="AI40" s="663"/>
      <c r="AJ40" s="663"/>
      <c r="AK40" s="663"/>
      <c r="AL40" s="664" t="s">
        <v>233</v>
      </c>
      <c r="AM40" s="665"/>
      <c r="AN40" s="665"/>
      <c r="AO40" s="666"/>
      <c r="AQ40" s="722" t="s">
        <v>342</v>
      </c>
      <c r="AR40" s="723"/>
      <c r="AS40" s="723"/>
      <c r="AT40" s="723"/>
      <c r="AU40" s="723"/>
      <c r="AV40" s="723"/>
      <c r="AW40" s="723"/>
      <c r="AX40" s="723"/>
      <c r="AY40" s="724"/>
      <c r="AZ40" s="659" t="s">
        <v>129</v>
      </c>
      <c r="BA40" s="660"/>
      <c r="BB40" s="660"/>
      <c r="BC40" s="660"/>
      <c r="BD40" s="692"/>
      <c r="BE40" s="692"/>
      <c r="BF40" s="714"/>
      <c r="BG40" s="707" t="s">
        <v>343</v>
      </c>
      <c r="BH40" s="708"/>
      <c r="BI40" s="708"/>
      <c r="BJ40" s="708"/>
      <c r="BK40" s="708"/>
      <c r="BL40" s="213"/>
      <c r="BM40" s="657" t="s">
        <v>344</v>
      </c>
      <c r="BN40" s="657"/>
      <c r="BO40" s="657"/>
      <c r="BP40" s="657"/>
      <c r="BQ40" s="657"/>
      <c r="BR40" s="657"/>
      <c r="BS40" s="657"/>
      <c r="BT40" s="657"/>
      <c r="BU40" s="658"/>
      <c r="BV40" s="659">
        <v>76</v>
      </c>
      <c r="BW40" s="660"/>
      <c r="BX40" s="660"/>
      <c r="BY40" s="660"/>
      <c r="BZ40" s="660"/>
      <c r="CA40" s="660"/>
      <c r="CB40" s="669"/>
      <c r="CD40" s="656" t="s">
        <v>345</v>
      </c>
      <c r="CE40" s="657"/>
      <c r="CF40" s="657"/>
      <c r="CG40" s="657"/>
      <c r="CH40" s="657"/>
      <c r="CI40" s="657"/>
      <c r="CJ40" s="657"/>
      <c r="CK40" s="657"/>
      <c r="CL40" s="657"/>
      <c r="CM40" s="657"/>
      <c r="CN40" s="657"/>
      <c r="CO40" s="657"/>
      <c r="CP40" s="657"/>
      <c r="CQ40" s="658"/>
      <c r="CR40" s="659">
        <v>46488</v>
      </c>
      <c r="CS40" s="660"/>
      <c r="CT40" s="660"/>
      <c r="CU40" s="660"/>
      <c r="CV40" s="660"/>
      <c r="CW40" s="660"/>
      <c r="CX40" s="660"/>
      <c r="CY40" s="661"/>
      <c r="CZ40" s="664">
        <v>0.6</v>
      </c>
      <c r="DA40" s="690"/>
      <c r="DB40" s="690"/>
      <c r="DC40" s="694"/>
      <c r="DD40" s="668">
        <v>16488</v>
      </c>
      <c r="DE40" s="660"/>
      <c r="DF40" s="660"/>
      <c r="DG40" s="660"/>
      <c r="DH40" s="660"/>
      <c r="DI40" s="660"/>
      <c r="DJ40" s="660"/>
      <c r="DK40" s="661"/>
      <c r="DL40" s="668" t="s">
        <v>129</v>
      </c>
      <c r="DM40" s="660"/>
      <c r="DN40" s="660"/>
      <c r="DO40" s="660"/>
      <c r="DP40" s="660"/>
      <c r="DQ40" s="660"/>
      <c r="DR40" s="660"/>
      <c r="DS40" s="660"/>
      <c r="DT40" s="660"/>
      <c r="DU40" s="660"/>
      <c r="DV40" s="661"/>
      <c r="DW40" s="664" t="s">
        <v>242</v>
      </c>
      <c r="DX40" s="690"/>
      <c r="DY40" s="690"/>
      <c r="DZ40" s="690"/>
      <c r="EA40" s="690"/>
      <c r="EB40" s="690"/>
      <c r="EC40" s="691"/>
    </row>
    <row r="41" spans="2:133" ht="11.25" customHeight="1" x14ac:dyDescent="0.2">
      <c r="B41" s="680" t="s">
        <v>346</v>
      </c>
      <c r="C41" s="681"/>
      <c r="D41" s="681"/>
      <c r="E41" s="681"/>
      <c r="F41" s="681"/>
      <c r="G41" s="681"/>
      <c r="H41" s="681"/>
      <c r="I41" s="681"/>
      <c r="J41" s="681"/>
      <c r="K41" s="681"/>
      <c r="L41" s="681"/>
      <c r="M41" s="681"/>
      <c r="N41" s="681"/>
      <c r="O41" s="681"/>
      <c r="P41" s="681"/>
      <c r="Q41" s="682"/>
      <c r="R41" s="731">
        <v>7672339</v>
      </c>
      <c r="S41" s="732"/>
      <c r="T41" s="732"/>
      <c r="U41" s="732"/>
      <c r="V41" s="732"/>
      <c r="W41" s="732"/>
      <c r="X41" s="732"/>
      <c r="Y41" s="736"/>
      <c r="Z41" s="737">
        <v>100</v>
      </c>
      <c r="AA41" s="737"/>
      <c r="AB41" s="737"/>
      <c r="AC41" s="737"/>
      <c r="AD41" s="738">
        <v>4483874</v>
      </c>
      <c r="AE41" s="738"/>
      <c r="AF41" s="738"/>
      <c r="AG41" s="738"/>
      <c r="AH41" s="738"/>
      <c r="AI41" s="738"/>
      <c r="AJ41" s="738"/>
      <c r="AK41" s="738"/>
      <c r="AL41" s="739">
        <v>100</v>
      </c>
      <c r="AM41" s="719"/>
      <c r="AN41" s="719"/>
      <c r="AO41" s="740"/>
      <c r="AQ41" s="722" t="s">
        <v>347</v>
      </c>
      <c r="AR41" s="723"/>
      <c r="AS41" s="723"/>
      <c r="AT41" s="723"/>
      <c r="AU41" s="723"/>
      <c r="AV41" s="723"/>
      <c r="AW41" s="723"/>
      <c r="AX41" s="723"/>
      <c r="AY41" s="724"/>
      <c r="AZ41" s="659">
        <v>119000</v>
      </c>
      <c r="BA41" s="660"/>
      <c r="BB41" s="660"/>
      <c r="BC41" s="660"/>
      <c r="BD41" s="692"/>
      <c r="BE41" s="692"/>
      <c r="BF41" s="714"/>
      <c r="BG41" s="707"/>
      <c r="BH41" s="708"/>
      <c r="BI41" s="708"/>
      <c r="BJ41" s="708"/>
      <c r="BK41" s="708"/>
      <c r="BL41" s="213"/>
      <c r="BM41" s="657" t="s">
        <v>348</v>
      </c>
      <c r="BN41" s="657"/>
      <c r="BO41" s="657"/>
      <c r="BP41" s="657"/>
      <c r="BQ41" s="657"/>
      <c r="BR41" s="657"/>
      <c r="BS41" s="657"/>
      <c r="BT41" s="657"/>
      <c r="BU41" s="658"/>
      <c r="BV41" s="659" t="s">
        <v>129</v>
      </c>
      <c r="BW41" s="660"/>
      <c r="BX41" s="660"/>
      <c r="BY41" s="660"/>
      <c r="BZ41" s="660"/>
      <c r="CA41" s="660"/>
      <c r="CB41" s="669"/>
      <c r="CD41" s="656" t="s">
        <v>349</v>
      </c>
      <c r="CE41" s="657"/>
      <c r="CF41" s="657"/>
      <c r="CG41" s="657"/>
      <c r="CH41" s="657"/>
      <c r="CI41" s="657"/>
      <c r="CJ41" s="657"/>
      <c r="CK41" s="657"/>
      <c r="CL41" s="657"/>
      <c r="CM41" s="657"/>
      <c r="CN41" s="657"/>
      <c r="CO41" s="657"/>
      <c r="CP41" s="657"/>
      <c r="CQ41" s="658"/>
      <c r="CR41" s="659" t="s">
        <v>129</v>
      </c>
      <c r="CS41" s="692"/>
      <c r="CT41" s="692"/>
      <c r="CU41" s="692"/>
      <c r="CV41" s="692"/>
      <c r="CW41" s="692"/>
      <c r="CX41" s="692"/>
      <c r="CY41" s="693"/>
      <c r="CZ41" s="664" t="s">
        <v>173</v>
      </c>
      <c r="DA41" s="690"/>
      <c r="DB41" s="690"/>
      <c r="DC41" s="694"/>
      <c r="DD41" s="668" t="s">
        <v>173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350</v>
      </c>
      <c r="AR42" s="729"/>
      <c r="AS42" s="729"/>
      <c r="AT42" s="729"/>
      <c r="AU42" s="729"/>
      <c r="AV42" s="729"/>
      <c r="AW42" s="729"/>
      <c r="AX42" s="729"/>
      <c r="AY42" s="730"/>
      <c r="AZ42" s="731">
        <v>418143</v>
      </c>
      <c r="BA42" s="732"/>
      <c r="BB42" s="732"/>
      <c r="BC42" s="732"/>
      <c r="BD42" s="718"/>
      <c r="BE42" s="718"/>
      <c r="BF42" s="720"/>
      <c r="BG42" s="709"/>
      <c r="BH42" s="710"/>
      <c r="BI42" s="710"/>
      <c r="BJ42" s="710"/>
      <c r="BK42" s="710"/>
      <c r="BL42" s="214"/>
      <c r="BM42" s="681" t="s">
        <v>351</v>
      </c>
      <c r="BN42" s="681"/>
      <c r="BO42" s="681"/>
      <c r="BP42" s="681"/>
      <c r="BQ42" s="681"/>
      <c r="BR42" s="681"/>
      <c r="BS42" s="681"/>
      <c r="BT42" s="681"/>
      <c r="BU42" s="682"/>
      <c r="BV42" s="731">
        <v>305</v>
      </c>
      <c r="BW42" s="732"/>
      <c r="BX42" s="732"/>
      <c r="BY42" s="732"/>
      <c r="BZ42" s="732"/>
      <c r="CA42" s="732"/>
      <c r="CB42" s="741"/>
      <c r="CD42" s="656" t="s">
        <v>352</v>
      </c>
      <c r="CE42" s="657"/>
      <c r="CF42" s="657"/>
      <c r="CG42" s="657"/>
      <c r="CH42" s="657"/>
      <c r="CI42" s="657"/>
      <c r="CJ42" s="657"/>
      <c r="CK42" s="657"/>
      <c r="CL42" s="657"/>
      <c r="CM42" s="657"/>
      <c r="CN42" s="657"/>
      <c r="CO42" s="657"/>
      <c r="CP42" s="657"/>
      <c r="CQ42" s="658"/>
      <c r="CR42" s="659">
        <v>973219</v>
      </c>
      <c r="CS42" s="692"/>
      <c r="CT42" s="692"/>
      <c r="CU42" s="692"/>
      <c r="CV42" s="692"/>
      <c r="CW42" s="692"/>
      <c r="CX42" s="692"/>
      <c r="CY42" s="693"/>
      <c r="CZ42" s="664">
        <v>13.1</v>
      </c>
      <c r="DA42" s="690"/>
      <c r="DB42" s="690"/>
      <c r="DC42" s="694"/>
      <c r="DD42" s="668">
        <v>393817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04" t="s">
        <v>353</v>
      </c>
      <c r="CD43" s="656" t="s">
        <v>354</v>
      </c>
      <c r="CE43" s="657"/>
      <c r="CF43" s="657"/>
      <c r="CG43" s="657"/>
      <c r="CH43" s="657"/>
      <c r="CI43" s="657"/>
      <c r="CJ43" s="657"/>
      <c r="CK43" s="657"/>
      <c r="CL43" s="657"/>
      <c r="CM43" s="657"/>
      <c r="CN43" s="657"/>
      <c r="CO43" s="657"/>
      <c r="CP43" s="657"/>
      <c r="CQ43" s="658"/>
      <c r="CR43" s="659">
        <v>24506</v>
      </c>
      <c r="CS43" s="692"/>
      <c r="CT43" s="692"/>
      <c r="CU43" s="692"/>
      <c r="CV43" s="692"/>
      <c r="CW43" s="692"/>
      <c r="CX43" s="692"/>
      <c r="CY43" s="693"/>
      <c r="CZ43" s="664">
        <v>0.3</v>
      </c>
      <c r="DA43" s="690"/>
      <c r="DB43" s="690"/>
      <c r="DC43" s="694"/>
      <c r="DD43" s="668">
        <v>24506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302</v>
      </c>
      <c r="CE44" s="696"/>
      <c r="CF44" s="656" t="s">
        <v>356</v>
      </c>
      <c r="CG44" s="657"/>
      <c r="CH44" s="657"/>
      <c r="CI44" s="657"/>
      <c r="CJ44" s="657"/>
      <c r="CK44" s="657"/>
      <c r="CL44" s="657"/>
      <c r="CM44" s="657"/>
      <c r="CN44" s="657"/>
      <c r="CO44" s="657"/>
      <c r="CP44" s="657"/>
      <c r="CQ44" s="658"/>
      <c r="CR44" s="659">
        <v>904217</v>
      </c>
      <c r="CS44" s="660"/>
      <c r="CT44" s="660"/>
      <c r="CU44" s="660"/>
      <c r="CV44" s="660"/>
      <c r="CW44" s="660"/>
      <c r="CX44" s="660"/>
      <c r="CY44" s="661"/>
      <c r="CZ44" s="664">
        <v>12.2</v>
      </c>
      <c r="DA44" s="665"/>
      <c r="DB44" s="665"/>
      <c r="DC44" s="671"/>
      <c r="DD44" s="668">
        <v>384437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358</v>
      </c>
      <c r="CG45" s="657"/>
      <c r="CH45" s="657"/>
      <c r="CI45" s="657"/>
      <c r="CJ45" s="657"/>
      <c r="CK45" s="657"/>
      <c r="CL45" s="657"/>
      <c r="CM45" s="657"/>
      <c r="CN45" s="657"/>
      <c r="CO45" s="657"/>
      <c r="CP45" s="657"/>
      <c r="CQ45" s="658"/>
      <c r="CR45" s="659">
        <v>426150</v>
      </c>
      <c r="CS45" s="692"/>
      <c r="CT45" s="692"/>
      <c r="CU45" s="692"/>
      <c r="CV45" s="692"/>
      <c r="CW45" s="692"/>
      <c r="CX45" s="692"/>
      <c r="CY45" s="693"/>
      <c r="CZ45" s="664">
        <v>5.8</v>
      </c>
      <c r="DA45" s="690"/>
      <c r="DB45" s="690"/>
      <c r="DC45" s="694"/>
      <c r="DD45" s="668">
        <v>87495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15"/>
      <c r="CD46" s="697"/>
      <c r="CE46" s="698"/>
      <c r="CF46" s="656" t="s">
        <v>359</v>
      </c>
      <c r="CG46" s="657"/>
      <c r="CH46" s="657"/>
      <c r="CI46" s="657"/>
      <c r="CJ46" s="657"/>
      <c r="CK46" s="657"/>
      <c r="CL46" s="657"/>
      <c r="CM46" s="657"/>
      <c r="CN46" s="657"/>
      <c r="CO46" s="657"/>
      <c r="CP46" s="657"/>
      <c r="CQ46" s="658"/>
      <c r="CR46" s="659">
        <v>442667</v>
      </c>
      <c r="CS46" s="660"/>
      <c r="CT46" s="660"/>
      <c r="CU46" s="660"/>
      <c r="CV46" s="660"/>
      <c r="CW46" s="660"/>
      <c r="CX46" s="660"/>
      <c r="CY46" s="661"/>
      <c r="CZ46" s="664">
        <v>6</v>
      </c>
      <c r="DA46" s="665"/>
      <c r="DB46" s="665"/>
      <c r="DC46" s="671"/>
      <c r="DD46" s="668">
        <v>261542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15"/>
      <c r="CD47" s="697"/>
      <c r="CE47" s="698"/>
      <c r="CF47" s="656" t="s">
        <v>360</v>
      </c>
      <c r="CG47" s="657"/>
      <c r="CH47" s="657"/>
      <c r="CI47" s="657"/>
      <c r="CJ47" s="657"/>
      <c r="CK47" s="657"/>
      <c r="CL47" s="657"/>
      <c r="CM47" s="657"/>
      <c r="CN47" s="657"/>
      <c r="CO47" s="657"/>
      <c r="CP47" s="657"/>
      <c r="CQ47" s="658"/>
      <c r="CR47" s="659">
        <v>69002</v>
      </c>
      <c r="CS47" s="692"/>
      <c r="CT47" s="692"/>
      <c r="CU47" s="692"/>
      <c r="CV47" s="692"/>
      <c r="CW47" s="692"/>
      <c r="CX47" s="692"/>
      <c r="CY47" s="693"/>
      <c r="CZ47" s="664">
        <v>0.9</v>
      </c>
      <c r="DA47" s="690"/>
      <c r="DB47" s="690"/>
      <c r="DC47" s="694"/>
      <c r="DD47" s="668">
        <v>9380</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15"/>
      <c r="CD48" s="699"/>
      <c r="CE48" s="700"/>
      <c r="CF48" s="656" t="s">
        <v>361</v>
      </c>
      <c r="CG48" s="657"/>
      <c r="CH48" s="657"/>
      <c r="CI48" s="657"/>
      <c r="CJ48" s="657"/>
      <c r="CK48" s="657"/>
      <c r="CL48" s="657"/>
      <c r="CM48" s="657"/>
      <c r="CN48" s="657"/>
      <c r="CO48" s="657"/>
      <c r="CP48" s="657"/>
      <c r="CQ48" s="658"/>
      <c r="CR48" s="659" t="s">
        <v>129</v>
      </c>
      <c r="CS48" s="660"/>
      <c r="CT48" s="660"/>
      <c r="CU48" s="660"/>
      <c r="CV48" s="660"/>
      <c r="CW48" s="660"/>
      <c r="CX48" s="660"/>
      <c r="CY48" s="661"/>
      <c r="CZ48" s="664" t="s">
        <v>242</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15"/>
      <c r="CD49" s="680" t="s">
        <v>362</v>
      </c>
      <c r="CE49" s="681"/>
      <c r="CF49" s="681"/>
      <c r="CG49" s="681"/>
      <c r="CH49" s="681"/>
      <c r="CI49" s="681"/>
      <c r="CJ49" s="681"/>
      <c r="CK49" s="681"/>
      <c r="CL49" s="681"/>
      <c r="CM49" s="681"/>
      <c r="CN49" s="681"/>
      <c r="CO49" s="681"/>
      <c r="CP49" s="681"/>
      <c r="CQ49" s="682"/>
      <c r="CR49" s="731">
        <v>7405438</v>
      </c>
      <c r="CS49" s="718"/>
      <c r="CT49" s="718"/>
      <c r="CU49" s="718"/>
      <c r="CV49" s="718"/>
      <c r="CW49" s="718"/>
      <c r="CX49" s="718"/>
      <c r="CY49" s="747"/>
      <c r="CZ49" s="739">
        <v>100</v>
      </c>
      <c r="DA49" s="748"/>
      <c r="DB49" s="748"/>
      <c r="DC49" s="749"/>
      <c r="DD49" s="750">
        <v>5259007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1/w9Lo614ttDAELNJeM/HtjbYg6IOdOtjutnYkyk0TaYIgGP2SYa67truXG1rzxWMuOYWTucLERmiJB7LViMA==" saltValue="MviG8y/wxSWQTfTxTvoF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A25" sqref="A25:BI25"/>
    </sheetView>
  </sheetViews>
  <sheetFormatPr defaultColWidth="0" defaultRowHeight="13.2" zeroHeight="1" x14ac:dyDescent="0.2"/>
  <cols>
    <col min="1" max="130" width="2.77734375" style="221" customWidth="1"/>
    <col min="131" max="131" width="1.66406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757" t="s">
        <v>363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758" t="s">
        <v>364</v>
      </c>
      <c r="DK2" s="759"/>
      <c r="DL2" s="759"/>
      <c r="DM2" s="759"/>
      <c r="DN2" s="759"/>
      <c r="DO2" s="760"/>
      <c r="DP2" s="218"/>
      <c r="DQ2" s="758" t="s">
        <v>365</v>
      </c>
      <c r="DR2" s="759"/>
      <c r="DS2" s="759"/>
      <c r="DT2" s="759"/>
      <c r="DU2" s="759"/>
      <c r="DV2" s="759"/>
      <c r="DW2" s="759"/>
      <c r="DX2" s="759"/>
      <c r="DY2" s="759"/>
      <c r="DZ2" s="760"/>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4" customFormat="1" ht="26.25" customHeight="1" thickBot="1" x14ac:dyDescent="0.25">
      <c r="A4" s="761" t="s">
        <v>366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351"/>
      <c r="BA4" s="351"/>
      <c r="BB4" s="351"/>
      <c r="BC4" s="351"/>
      <c r="BD4" s="351"/>
      <c r="BE4" s="222"/>
      <c r="BF4" s="222"/>
      <c r="BG4" s="222"/>
      <c r="BH4" s="222"/>
      <c r="BI4" s="222"/>
      <c r="BJ4" s="222"/>
      <c r="BK4" s="222"/>
      <c r="BL4" s="222"/>
      <c r="BM4" s="222"/>
      <c r="BN4" s="222"/>
      <c r="BO4" s="222"/>
      <c r="BP4" s="222"/>
      <c r="BQ4" s="762" t="s">
        <v>367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3"/>
    </row>
    <row r="5" spans="1:131" s="224" customFormat="1" ht="26.25" customHeight="1" x14ac:dyDescent="0.2">
      <c r="A5" s="763" t="s">
        <v>368</v>
      </c>
      <c r="B5" s="764"/>
      <c r="C5" s="764"/>
      <c r="D5" s="764"/>
      <c r="E5" s="764"/>
      <c r="F5" s="764"/>
      <c r="G5" s="764"/>
      <c r="H5" s="764"/>
      <c r="I5" s="764"/>
      <c r="J5" s="764"/>
      <c r="K5" s="764"/>
      <c r="L5" s="764"/>
      <c r="M5" s="764"/>
      <c r="N5" s="764"/>
      <c r="O5" s="764"/>
      <c r="P5" s="765"/>
      <c r="Q5" s="769" t="s">
        <v>369</v>
      </c>
      <c r="R5" s="770"/>
      <c r="S5" s="770"/>
      <c r="T5" s="770"/>
      <c r="U5" s="771"/>
      <c r="V5" s="769" t="s">
        <v>370</v>
      </c>
      <c r="W5" s="770"/>
      <c r="X5" s="770"/>
      <c r="Y5" s="770"/>
      <c r="Z5" s="771"/>
      <c r="AA5" s="769" t="s">
        <v>371</v>
      </c>
      <c r="AB5" s="770"/>
      <c r="AC5" s="770"/>
      <c r="AD5" s="770"/>
      <c r="AE5" s="770"/>
      <c r="AF5" s="775" t="s">
        <v>372</v>
      </c>
      <c r="AG5" s="770"/>
      <c r="AH5" s="770"/>
      <c r="AI5" s="770"/>
      <c r="AJ5" s="776"/>
      <c r="AK5" s="770" t="s">
        <v>373</v>
      </c>
      <c r="AL5" s="770"/>
      <c r="AM5" s="770"/>
      <c r="AN5" s="770"/>
      <c r="AO5" s="771"/>
      <c r="AP5" s="769" t="s">
        <v>374</v>
      </c>
      <c r="AQ5" s="770"/>
      <c r="AR5" s="770"/>
      <c r="AS5" s="770"/>
      <c r="AT5" s="771"/>
      <c r="AU5" s="769" t="s">
        <v>375</v>
      </c>
      <c r="AV5" s="770"/>
      <c r="AW5" s="770"/>
      <c r="AX5" s="770"/>
      <c r="AY5" s="776"/>
      <c r="AZ5" s="351"/>
      <c r="BA5" s="351"/>
      <c r="BB5" s="351"/>
      <c r="BC5" s="351"/>
      <c r="BD5" s="351"/>
      <c r="BE5" s="222"/>
      <c r="BF5" s="222"/>
      <c r="BG5" s="222"/>
      <c r="BH5" s="222"/>
      <c r="BI5" s="222"/>
      <c r="BJ5" s="222"/>
      <c r="BK5" s="222"/>
      <c r="BL5" s="222"/>
      <c r="BM5" s="222"/>
      <c r="BN5" s="222"/>
      <c r="BO5" s="222"/>
      <c r="BP5" s="222"/>
      <c r="BQ5" s="763" t="s">
        <v>376</v>
      </c>
      <c r="BR5" s="764"/>
      <c r="BS5" s="764"/>
      <c r="BT5" s="764"/>
      <c r="BU5" s="764"/>
      <c r="BV5" s="764"/>
      <c r="BW5" s="764"/>
      <c r="BX5" s="764"/>
      <c r="BY5" s="764"/>
      <c r="BZ5" s="764"/>
      <c r="CA5" s="764"/>
      <c r="CB5" s="764"/>
      <c r="CC5" s="764"/>
      <c r="CD5" s="764"/>
      <c r="CE5" s="764"/>
      <c r="CF5" s="764"/>
      <c r="CG5" s="765"/>
      <c r="CH5" s="769" t="s">
        <v>377</v>
      </c>
      <c r="CI5" s="770"/>
      <c r="CJ5" s="770"/>
      <c r="CK5" s="770"/>
      <c r="CL5" s="771"/>
      <c r="CM5" s="769" t="s">
        <v>378</v>
      </c>
      <c r="CN5" s="770"/>
      <c r="CO5" s="770"/>
      <c r="CP5" s="770"/>
      <c r="CQ5" s="771"/>
      <c r="CR5" s="769" t="s">
        <v>379</v>
      </c>
      <c r="CS5" s="770"/>
      <c r="CT5" s="770"/>
      <c r="CU5" s="770"/>
      <c r="CV5" s="771"/>
      <c r="CW5" s="769" t="s">
        <v>380</v>
      </c>
      <c r="CX5" s="770"/>
      <c r="CY5" s="770"/>
      <c r="CZ5" s="770"/>
      <c r="DA5" s="771"/>
      <c r="DB5" s="769" t="s">
        <v>381</v>
      </c>
      <c r="DC5" s="770"/>
      <c r="DD5" s="770"/>
      <c r="DE5" s="770"/>
      <c r="DF5" s="771"/>
      <c r="DG5" s="802" t="s">
        <v>382</v>
      </c>
      <c r="DH5" s="803"/>
      <c r="DI5" s="803"/>
      <c r="DJ5" s="803"/>
      <c r="DK5" s="804"/>
      <c r="DL5" s="802" t="s">
        <v>383</v>
      </c>
      <c r="DM5" s="803"/>
      <c r="DN5" s="803"/>
      <c r="DO5" s="803"/>
      <c r="DP5" s="804"/>
      <c r="DQ5" s="769" t="s">
        <v>384</v>
      </c>
      <c r="DR5" s="770"/>
      <c r="DS5" s="770"/>
      <c r="DT5" s="770"/>
      <c r="DU5" s="771"/>
      <c r="DV5" s="769" t="s">
        <v>375</v>
      </c>
      <c r="DW5" s="770"/>
      <c r="DX5" s="770"/>
      <c r="DY5" s="770"/>
      <c r="DZ5" s="776"/>
      <c r="EA5" s="223"/>
    </row>
    <row r="6" spans="1:131" s="224"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351"/>
      <c r="BA6" s="351"/>
      <c r="BB6" s="351"/>
      <c r="BC6" s="351"/>
      <c r="BD6" s="351"/>
      <c r="BE6" s="222"/>
      <c r="BF6" s="222"/>
      <c r="BG6" s="222"/>
      <c r="BH6" s="222"/>
      <c r="BI6" s="222"/>
      <c r="BJ6" s="222"/>
      <c r="BK6" s="222"/>
      <c r="BL6" s="222"/>
      <c r="BM6" s="222"/>
      <c r="BN6" s="222"/>
      <c r="BO6" s="222"/>
      <c r="BP6" s="222"/>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5"/>
      <c r="DH6" s="806"/>
      <c r="DI6" s="806"/>
      <c r="DJ6" s="806"/>
      <c r="DK6" s="807"/>
      <c r="DL6" s="805"/>
      <c r="DM6" s="806"/>
      <c r="DN6" s="806"/>
      <c r="DO6" s="806"/>
      <c r="DP6" s="807"/>
      <c r="DQ6" s="772"/>
      <c r="DR6" s="773"/>
      <c r="DS6" s="773"/>
      <c r="DT6" s="773"/>
      <c r="DU6" s="774"/>
      <c r="DV6" s="772"/>
      <c r="DW6" s="773"/>
      <c r="DX6" s="773"/>
      <c r="DY6" s="773"/>
      <c r="DZ6" s="778"/>
      <c r="EA6" s="223"/>
    </row>
    <row r="7" spans="1:131" s="224" customFormat="1" ht="26.25" customHeight="1" thickTop="1" x14ac:dyDescent="0.2">
      <c r="A7" s="225">
        <v>1</v>
      </c>
      <c r="B7" s="788" t="s">
        <v>385</v>
      </c>
      <c r="C7" s="789"/>
      <c r="D7" s="789"/>
      <c r="E7" s="789"/>
      <c r="F7" s="789"/>
      <c r="G7" s="789"/>
      <c r="H7" s="789"/>
      <c r="I7" s="789"/>
      <c r="J7" s="789"/>
      <c r="K7" s="789"/>
      <c r="L7" s="789"/>
      <c r="M7" s="789"/>
      <c r="N7" s="789"/>
      <c r="O7" s="789"/>
      <c r="P7" s="790"/>
      <c r="Q7" s="791">
        <v>7675</v>
      </c>
      <c r="R7" s="792"/>
      <c r="S7" s="792"/>
      <c r="T7" s="792"/>
      <c r="U7" s="792"/>
      <c r="V7" s="792">
        <v>7409</v>
      </c>
      <c r="W7" s="792"/>
      <c r="X7" s="792"/>
      <c r="Y7" s="792"/>
      <c r="Z7" s="792"/>
      <c r="AA7" s="792">
        <v>267</v>
      </c>
      <c r="AB7" s="792"/>
      <c r="AC7" s="792"/>
      <c r="AD7" s="792"/>
      <c r="AE7" s="793"/>
      <c r="AF7" s="794">
        <v>187</v>
      </c>
      <c r="AG7" s="795"/>
      <c r="AH7" s="795"/>
      <c r="AI7" s="795"/>
      <c r="AJ7" s="796"/>
      <c r="AK7" s="797">
        <v>137</v>
      </c>
      <c r="AL7" s="798"/>
      <c r="AM7" s="798"/>
      <c r="AN7" s="798"/>
      <c r="AO7" s="798"/>
      <c r="AP7" s="798">
        <v>4816</v>
      </c>
      <c r="AQ7" s="798"/>
      <c r="AR7" s="798"/>
      <c r="AS7" s="798"/>
      <c r="AT7" s="798"/>
      <c r="AU7" s="799"/>
      <c r="AV7" s="799"/>
      <c r="AW7" s="799"/>
      <c r="AX7" s="799"/>
      <c r="AY7" s="800"/>
      <c r="AZ7" s="351"/>
      <c r="BA7" s="351"/>
      <c r="BB7" s="351"/>
      <c r="BC7" s="351"/>
      <c r="BD7" s="351"/>
      <c r="BE7" s="222"/>
      <c r="BF7" s="222"/>
      <c r="BG7" s="222"/>
      <c r="BH7" s="222"/>
      <c r="BI7" s="222"/>
      <c r="BJ7" s="222"/>
      <c r="BK7" s="222"/>
      <c r="BL7" s="222"/>
      <c r="BM7" s="222"/>
      <c r="BN7" s="222"/>
      <c r="BO7" s="222"/>
      <c r="BP7" s="222"/>
      <c r="BQ7" s="225">
        <v>1</v>
      </c>
      <c r="BR7" s="226"/>
      <c r="BS7" s="782" t="s">
        <v>567</v>
      </c>
      <c r="BT7" s="783"/>
      <c r="BU7" s="783"/>
      <c r="BV7" s="783"/>
      <c r="BW7" s="783"/>
      <c r="BX7" s="783"/>
      <c r="BY7" s="783"/>
      <c r="BZ7" s="783"/>
      <c r="CA7" s="783"/>
      <c r="CB7" s="783"/>
      <c r="CC7" s="783"/>
      <c r="CD7" s="783"/>
      <c r="CE7" s="783"/>
      <c r="CF7" s="783"/>
      <c r="CG7" s="801"/>
      <c r="CH7" s="785">
        <v>-1</v>
      </c>
      <c r="CI7" s="786"/>
      <c r="CJ7" s="786"/>
      <c r="CK7" s="786"/>
      <c r="CL7" s="787"/>
      <c r="CM7" s="785">
        <v>8</v>
      </c>
      <c r="CN7" s="786"/>
      <c r="CO7" s="786"/>
      <c r="CP7" s="786"/>
      <c r="CQ7" s="787"/>
      <c r="CR7" s="785">
        <v>35</v>
      </c>
      <c r="CS7" s="786"/>
      <c r="CT7" s="786"/>
      <c r="CU7" s="786"/>
      <c r="CV7" s="787"/>
      <c r="CW7" s="785">
        <v>7</v>
      </c>
      <c r="CX7" s="786"/>
      <c r="CY7" s="786"/>
      <c r="CZ7" s="786"/>
      <c r="DA7" s="787"/>
      <c r="DB7" s="779" t="s">
        <v>568</v>
      </c>
      <c r="DC7" s="780"/>
      <c r="DD7" s="780"/>
      <c r="DE7" s="780"/>
      <c r="DF7" s="781"/>
      <c r="DG7" s="779" t="s">
        <v>568</v>
      </c>
      <c r="DH7" s="780"/>
      <c r="DI7" s="780"/>
      <c r="DJ7" s="780"/>
      <c r="DK7" s="781"/>
      <c r="DL7" s="779" t="s">
        <v>568</v>
      </c>
      <c r="DM7" s="780"/>
      <c r="DN7" s="780"/>
      <c r="DO7" s="780"/>
      <c r="DP7" s="781"/>
      <c r="DQ7" s="779" t="s">
        <v>568</v>
      </c>
      <c r="DR7" s="780"/>
      <c r="DS7" s="780"/>
      <c r="DT7" s="780"/>
      <c r="DU7" s="781"/>
      <c r="DV7" s="782"/>
      <c r="DW7" s="783"/>
      <c r="DX7" s="783"/>
      <c r="DY7" s="783"/>
      <c r="DZ7" s="784"/>
      <c r="EA7" s="223"/>
    </row>
    <row r="8" spans="1:131" s="224" customFormat="1" ht="26.25" customHeight="1" x14ac:dyDescent="0.2">
      <c r="A8" s="227">
        <v>2</v>
      </c>
      <c r="B8" s="816" t="s">
        <v>386</v>
      </c>
      <c r="C8" s="817"/>
      <c r="D8" s="817"/>
      <c r="E8" s="817"/>
      <c r="F8" s="817"/>
      <c r="G8" s="817"/>
      <c r="H8" s="817"/>
      <c r="I8" s="817"/>
      <c r="J8" s="817"/>
      <c r="K8" s="817"/>
      <c r="L8" s="817"/>
      <c r="M8" s="817"/>
      <c r="N8" s="817"/>
      <c r="O8" s="817"/>
      <c r="P8" s="818"/>
      <c r="Q8" s="819">
        <v>2</v>
      </c>
      <c r="R8" s="820"/>
      <c r="S8" s="820"/>
      <c r="T8" s="820"/>
      <c r="U8" s="820"/>
      <c r="V8" s="820">
        <v>1</v>
      </c>
      <c r="W8" s="820"/>
      <c r="X8" s="820"/>
      <c r="Y8" s="820"/>
      <c r="Z8" s="820"/>
      <c r="AA8" s="820">
        <v>0</v>
      </c>
      <c r="AB8" s="820"/>
      <c r="AC8" s="820"/>
      <c r="AD8" s="820"/>
      <c r="AE8" s="821"/>
      <c r="AF8" s="822">
        <v>0</v>
      </c>
      <c r="AG8" s="823"/>
      <c r="AH8" s="823"/>
      <c r="AI8" s="823"/>
      <c r="AJ8" s="824"/>
      <c r="AK8" s="808">
        <v>1</v>
      </c>
      <c r="AL8" s="809"/>
      <c r="AM8" s="809"/>
      <c r="AN8" s="809"/>
      <c r="AO8" s="809"/>
      <c r="AP8" s="809"/>
      <c r="AQ8" s="809"/>
      <c r="AR8" s="809"/>
      <c r="AS8" s="809"/>
      <c r="AT8" s="809"/>
      <c r="AU8" s="810"/>
      <c r="AV8" s="810"/>
      <c r="AW8" s="810"/>
      <c r="AX8" s="810"/>
      <c r="AY8" s="811"/>
      <c r="AZ8" s="351"/>
      <c r="BA8" s="351"/>
      <c r="BB8" s="351"/>
      <c r="BC8" s="351"/>
      <c r="BD8" s="351"/>
      <c r="BE8" s="222"/>
      <c r="BF8" s="222"/>
      <c r="BG8" s="222"/>
      <c r="BH8" s="222"/>
      <c r="BI8" s="222"/>
      <c r="BJ8" s="222"/>
      <c r="BK8" s="222"/>
      <c r="BL8" s="222"/>
      <c r="BM8" s="222"/>
      <c r="BN8" s="222"/>
      <c r="BO8" s="222"/>
      <c r="BP8" s="222"/>
      <c r="BQ8" s="227">
        <v>2</v>
      </c>
      <c r="BR8" s="228" t="s">
        <v>569</v>
      </c>
      <c r="BS8" s="812" t="s">
        <v>570</v>
      </c>
      <c r="BT8" s="813"/>
      <c r="BU8" s="813"/>
      <c r="BV8" s="813"/>
      <c r="BW8" s="813"/>
      <c r="BX8" s="813"/>
      <c r="BY8" s="813"/>
      <c r="BZ8" s="813"/>
      <c r="CA8" s="813"/>
      <c r="CB8" s="813"/>
      <c r="CC8" s="813"/>
      <c r="CD8" s="813"/>
      <c r="CE8" s="813"/>
      <c r="CF8" s="813"/>
      <c r="CG8" s="814"/>
      <c r="CH8" s="779">
        <v>-16</v>
      </c>
      <c r="CI8" s="780"/>
      <c r="CJ8" s="780"/>
      <c r="CK8" s="780"/>
      <c r="CL8" s="781"/>
      <c r="CM8" s="779">
        <v>-279</v>
      </c>
      <c r="CN8" s="780"/>
      <c r="CO8" s="780"/>
      <c r="CP8" s="780"/>
      <c r="CQ8" s="781"/>
      <c r="CR8" s="779">
        <v>30</v>
      </c>
      <c r="CS8" s="780"/>
      <c r="CT8" s="780"/>
      <c r="CU8" s="780"/>
      <c r="CV8" s="781"/>
      <c r="CW8" s="779" t="s">
        <v>568</v>
      </c>
      <c r="CX8" s="780"/>
      <c r="CY8" s="780"/>
      <c r="CZ8" s="780"/>
      <c r="DA8" s="781"/>
      <c r="DB8" s="779" t="s">
        <v>568</v>
      </c>
      <c r="DC8" s="780"/>
      <c r="DD8" s="780"/>
      <c r="DE8" s="780"/>
      <c r="DF8" s="781"/>
      <c r="DG8" s="779" t="s">
        <v>568</v>
      </c>
      <c r="DH8" s="780"/>
      <c r="DI8" s="780"/>
      <c r="DJ8" s="780"/>
      <c r="DK8" s="781"/>
      <c r="DL8" s="779" t="s">
        <v>568</v>
      </c>
      <c r="DM8" s="780"/>
      <c r="DN8" s="780"/>
      <c r="DO8" s="780"/>
      <c r="DP8" s="781"/>
      <c r="DQ8" s="779" t="s">
        <v>568</v>
      </c>
      <c r="DR8" s="780"/>
      <c r="DS8" s="780"/>
      <c r="DT8" s="780"/>
      <c r="DU8" s="781"/>
      <c r="DV8" s="812"/>
      <c r="DW8" s="813"/>
      <c r="DX8" s="813"/>
      <c r="DY8" s="813"/>
      <c r="DZ8" s="815"/>
      <c r="EA8" s="223"/>
    </row>
    <row r="9" spans="1:131" s="224" customFormat="1" ht="26.25" customHeight="1" x14ac:dyDescent="0.2">
      <c r="A9" s="227">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8"/>
      <c r="AL9" s="809"/>
      <c r="AM9" s="809"/>
      <c r="AN9" s="809"/>
      <c r="AO9" s="809"/>
      <c r="AP9" s="809"/>
      <c r="AQ9" s="809"/>
      <c r="AR9" s="809"/>
      <c r="AS9" s="809"/>
      <c r="AT9" s="809"/>
      <c r="AU9" s="810"/>
      <c r="AV9" s="810"/>
      <c r="AW9" s="810"/>
      <c r="AX9" s="810"/>
      <c r="AY9" s="811"/>
      <c r="AZ9" s="351"/>
      <c r="BA9" s="351"/>
      <c r="BB9" s="351"/>
      <c r="BC9" s="351"/>
      <c r="BD9" s="351"/>
      <c r="BE9" s="222"/>
      <c r="BF9" s="222"/>
      <c r="BG9" s="222"/>
      <c r="BH9" s="222"/>
      <c r="BI9" s="222"/>
      <c r="BJ9" s="222"/>
      <c r="BK9" s="222"/>
      <c r="BL9" s="222"/>
      <c r="BM9" s="222"/>
      <c r="BN9" s="222"/>
      <c r="BO9" s="222"/>
      <c r="BP9" s="222"/>
      <c r="BQ9" s="227">
        <v>3</v>
      </c>
      <c r="BR9" s="228"/>
      <c r="BS9" s="812" t="s">
        <v>571</v>
      </c>
      <c r="BT9" s="813"/>
      <c r="BU9" s="813"/>
      <c r="BV9" s="813"/>
      <c r="BW9" s="813"/>
      <c r="BX9" s="813"/>
      <c r="BY9" s="813"/>
      <c r="BZ9" s="813"/>
      <c r="CA9" s="813"/>
      <c r="CB9" s="813"/>
      <c r="CC9" s="813"/>
      <c r="CD9" s="813"/>
      <c r="CE9" s="813"/>
      <c r="CF9" s="813"/>
      <c r="CG9" s="814"/>
      <c r="CH9" s="779">
        <v>0</v>
      </c>
      <c r="CI9" s="780"/>
      <c r="CJ9" s="780"/>
      <c r="CK9" s="780"/>
      <c r="CL9" s="781"/>
      <c r="CM9" s="779">
        <v>28</v>
      </c>
      <c r="CN9" s="780"/>
      <c r="CO9" s="780"/>
      <c r="CP9" s="780"/>
      <c r="CQ9" s="781"/>
      <c r="CR9" s="779">
        <v>20</v>
      </c>
      <c r="CS9" s="780"/>
      <c r="CT9" s="780"/>
      <c r="CU9" s="780"/>
      <c r="CV9" s="781"/>
      <c r="CW9" s="779" t="s">
        <v>568</v>
      </c>
      <c r="CX9" s="780"/>
      <c r="CY9" s="780"/>
      <c r="CZ9" s="780"/>
      <c r="DA9" s="781"/>
      <c r="DB9" s="779" t="s">
        <v>568</v>
      </c>
      <c r="DC9" s="780"/>
      <c r="DD9" s="780"/>
      <c r="DE9" s="780"/>
      <c r="DF9" s="781"/>
      <c r="DG9" s="779" t="s">
        <v>568</v>
      </c>
      <c r="DH9" s="780"/>
      <c r="DI9" s="780"/>
      <c r="DJ9" s="780"/>
      <c r="DK9" s="781"/>
      <c r="DL9" s="779" t="s">
        <v>568</v>
      </c>
      <c r="DM9" s="780"/>
      <c r="DN9" s="780"/>
      <c r="DO9" s="780"/>
      <c r="DP9" s="781"/>
      <c r="DQ9" s="779" t="s">
        <v>568</v>
      </c>
      <c r="DR9" s="780"/>
      <c r="DS9" s="780"/>
      <c r="DT9" s="780"/>
      <c r="DU9" s="781"/>
      <c r="DV9" s="812"/>
      <c r="DW9" s="813"/>
      <c r="DX9" s="813"/>
      <c r="DY9" s="813"/>
      <c r="DZ9" s="815"/>
      <c r="EA9" s="223"/>
    </row>
    <row r="10" spans="1:131" s="224" customFormat="1" ht="26.25" customHeight="1" x14ac:dyDescent="0.2">
      <c r="A10" s="227">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8"/>
      <c r="AL10" s="809"/>
      <c r="AM10" s="809"/>
      <c r="AN10" s="809"/>
      <c r="AO10" s="809"/>
      <c r="AP10" s="809"/>
      <c r="AQ10" s="809"/>
      <c r="AR10" s="809"/>
      <c r="AS10" s="809"/>
      <c r="AT10" s="809"/>
      <c r="AU10" s="810"/>
      <c r="AV10" s="810"/>
      <c r="AW10" s="810"/>
      <c r="AX10" s="810"/>
      <c r="AY10" s="811"/>
      <c r="AZ10" s="351"/>
      <c r="BA10" s="351"/>
      <c r="BB10" s="351"/>
      <c r="BC10" s="351"/>
      <c r="BD10" s="351"/>
      <c r="BE10" s="222"/>
      <c r="BF10" s="222"/>
      <c r="BG10" s="222"/>
      <c r="BH10" s="222"/>
      <c r="BI10" s="222"/>
      <c r="BJ10" s="222"/>
      <c r="BK10" s="222"/>
      <c r="BL10" s="222"/>
      <c r="BM10" s="222"/>
      <c r="BN10" s="222"/>
      <c r="BO10" s="222"/>
      <c r="BP10" s="222"/>
      <c r="BQ10" s="227">
        <v>4</v>
      </c>
      <c r="BR10" s="228"/>
      <c r="BS10" s="812" t="s">
        <v>572</v>
      </c>
      <c r="BT10" s="813"/>
      <c r="BU10" s="813"/>
      <c r="BV10" s="813"/>
      <c r="BW10" s="813"/>
      <c r="BX10" s="813"/>
      <c r="BY10" s="813"/>
      <c r="BZ10" s="813"/>
      <c r="CA10" s="813"/>
      <c r="CB10" s="813"/>
      <c r="CC10" s="813"/>
      <c r="CD10" s="813"/>
      <c r="CE10" s="813"/>
      <c r="CF10" s="813"/>
      <c r="CG10" s="814"/>
      <c r="CH10" s="779">
        <v>-1</v>
      </c>
      <c r="CI10" s="780"/>
      <c r="CJ10" s="780"/>
      <c r="CK10" s="780"/>
      <c r="CL10" s="781"/>
      <c r="CM10" s="779">
        <v>68</v>
      </c>
      <c r="CN10" s="780"/>
      <c r="CO10" s="780"/>
      <c r="CP10" s="780"/>
      <c r="CQ10" s="781"/>
      <c r="CR10" s="779">
        <v>1</v>
      </c>
      <c r="CS10" s="780"/>
      <c r="CT10" s="780"/>
      <c r="CU10" s="780"/>
      <c r="CV10" s="781"/>
      <c r="CW10" s="779" t="s">
        <v>568</v>
      </c>
      <c r="CX10" s="780"/>
      <c r="CY10" s="780"/>
      <c r="CZ10" s="780"/>
      <c r="DA10" s="781"/>
      <c r="DB10" s="779" t="s">
        <v>568</v>
      </c>
      <c r="DC10" s="780"/>
      <c r="DD10" s="780"/>
      <c r="DE10" s="780"/>
      <c r="DF10" s="781"/>
      <c r="DG10" s="779" t="s">
        <v>568</v>
      </c>
      <c r="DH10" s="780"/>
      <c r="DI10" s="780"/>
      <c r="DJ10" s="780"/>
      <c r="DK10" s="781"/>
      <c r="DL10" s="779" t="s">
        <v>568</v>
      </c>
      <c r="DM10" s="780"/>
      <c r="DN10" s="780"/>
      <c r="DO10" s="780"/>
      <c r="DP10" s="781"/>
      <c r="DQ10" s="779" t="s">
        <v>568</v>
      </c>
      <c r="DR10" s="780"/>
      <c r="DS10" s="780"/>
      <c r="DT10" s="780"/>
      <c r="DU10" s="781"/>
      <c r="DV10" s="812"/>
      <c r="DW10" s="813"/>
      <c r="DX10" s="813"/>
      <c r="DY10" s="813"/>
      <c r="DZ10" s="815"/>
      <c r="EA10" s="223"/>
    </row>
    <row r="11" spans="1:131" s="224" customFormat="1" ht="26.25" customHeight="1" x14ac:dyDescent="0.2">
      <c r="A11" s="227">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8"/>
      <c r="AL11" s="809"/>
      <c r="AM11" s="809"/>
      <c r="AN11" s="809"/>
      <c r="AO11" s="809"/>
      <c r="AP11" s="809"/>
      <c r="AQ11" s="809"/>
      <c r="AR11" s="809"/>
      <c r="AS11" s="809"/>
      <c r="AT11" s="809"/>
      <c r="AU11" s="810"/>
      <c r="AV11" s="810"/>
      <c r="AW11" s="810"/>
      <c r="AX11" s="810"/>
      <c r="AY11" s="811"/>
      <c r="AZ11" s="351"/>
      <c r="BA11" s="351"/>
      <c r="BB11" s="351"/>
      <c r="BC11" s="351"/>
      <c r="BD11" s="351"/>
      <c r="BE11" s="222"/>
      <c r="BF11" s="222"/>
      <c r="BG11" s="222"/>
      <c r="BH11" s="222"/>
      <c r="BI11" s="222"/>
      <c r="BJ11" s="222"/>
      <c r="BK11" s="222"/>
      <c r="BL11" s="222"/>
      <c r="BM11" s="222"/>
      <c r="BN11" s="222"/>
      <c r="BO11" s="222"/>
      <c r="BP11" s="222"/>
      <c r="BQ11" s="227">
        <v>5</v>
      </c>
      <c r="BR11" s="228"/>
      <c r="BS11" s="812"/>
      <c r="BT11" s="813"/>
      <c r="BU11" s="813"/>
      <c r="BV11" s="813"/>
      <c r="BW11" s="813"/>
      <c r="BX11" s="813"/>
      <c r="BY11" s="813"/>
      <c r="BZ11" s="813"/>
      <c r="CA11" s="813"/>
      <c r="CB11" s="813"/>
      <c r="CC11" s="813"/>
      <c r="CD11" s="813"/>
      <c r="CE11" s="813"/>
      <c r="CF11" s="813"/>
      <c r="CG11" s="81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812"/>
      <c r="DW11" s="813"/>
      <c r="DX11" s="813"/>
      <c r="DY11" s="813"/>
      <c r="DZ11" s="815"/>
      <c r="EA11" s="223"/>
    </row>
    <row r="12" spans="1:131" s="224" customFormat="1" ht="26.25" customHeight="1" x14ac:dyDescent="0.2">
      <c r="A12" s="227">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8"/>
      <c r="AL12" s="809"/>
      <c r="AM12" s="809"/>
      <c r="AN12" s="809"/>
      <c r="AO12" s="809"/>
      <c r="AP12" s="809"/>
      <c r="AQ12" s="809"/>
      <c r="AR12" s="809"/>
      <c r="AS12" s="809"/>
      <c r="AT12" s="809"/>
      <c r="AU12" s="810"/>
      <c r="AV12" s="810"/>
      <c r="AW12" s="810"/>
      <c r="AX12" s="810"/>
      <c r="AY12" s="811"/>
      <c r="AZ12" s="351"/>
      <c r="BA12" s="351"/>
      <c r="BB12" s="351"/>
      <c r="BC12" s="351"/>
      <c r="BD12" s="351"/>
      <c r="BE12" s="222"/>
      <c r="BF12" s="222"/>
      <c r="BG12" s="222"/>
      <c r="BH12" s="222"/>
      <c r="BI12" s="222"/>
      <c r="BJ12" s="222"/>
      <c r="BK12" s="222"/>
      <c r="BL12" s="222"/>
      <c r="BM12" s="222"/>
      <c r="BN12" s="222"/>
      <c r="BO12" s="222"/>
      <c r="BP12" s="222"/>
      <c r="BQ12" s="227">
        <v>6</v>
      </c>
      <c r="BR12" s="228"/>
      <c r="BS12" s="812"/>
      <c r="BT12" s="813"/>
      <c r="BU12" s="813"/>
      <c r="BV12" s="813"/>
      <c r="BW12" s="813"/>
      <c r="BX12" s="813"/>
      <c r="BY12" s="813"/>
      <c r="BZ12" s="813"/>
      <c r="CA12" s="813"/>
      <c r="CB12" s="813"/>
      <c r="CC12" s="813"/>
      <c r="CD12" s="813"/>
      <c r="CE12" s="813"/>
      <c r="CF12" s="813"/>
      <c r="CG12" s="81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812"/>
      <c r="DW12" s="813"/>
      <c r="DX12" s="813"/>
      <c r="DY12" s="813"/>
      <c r="DZ12" s="815"/>
      <c r="EA12" s="223"/>
    </row>
    <row r="13" spans="1:131" s="224" customFormat="1" ht="26.25" customHeight="1" x14ac:dyDescent="0.2">
      <c r="A13" s="227">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8"/>
      <c r="AL13" s="809"/>
      <c r="AM13" s="809"/>
      <c r="AN13" s="809"/>
      <c r="AO13" s="809"/>
      <c r="AP13" s="809"/>
      <c r="AQ13" s="809"/>
      <c r="AR13" s="809"/>
      <c r="AS13" s="809"/>
      <c r="AT13" s="809"/>
      <c r="AU13" s="810"/>
      <c r="AV13" s="810"/>
      <c r="AW13" s="810"/>
      <c r="AX13" s="810"/>
      <c r="AY13" s="811"/>
      <c r="AZ13" s="351"/>
      <c r="BA13" s="351"/>
      <c r="BB13" s="351"/>
      <c r="BC13" s="351"/>
      <c r="BD13" s="351"/>
      <c r="BE13" s="222"/>
      <c r="BF13" s="222"/>
      <c r="BG13" s="222"/>
      <c r="BH13" s="222"/>
      <c r="BI13" s="222"/>
      <c r="BJ13" s="222"/>
      <c r="BK13" s="222"/>
      <c r="BL13" s="222"/>
      <c r="BM13" s="222"/>
      <c r="BN13" s="222"/>
      <c r="BO13" s="222"/>
      <c r="BP13" s="222"/>
      <c r="BQ13" s="227">
        <v>7</v>
      </c>
      <c r="BR13" s="228"/>
      <c r="BS13" s="812"/>
      <c r="BT13" s="813"/>
      <c r="BU13" s="813"/>
      <c r="BV13" s="813"/>
      <c r="BW13" s="813"/>
      <c r="BX13" s="813"/>
      <c r="BY13" s="813"/>
      <c r="BZ13" s="813"/>
      <c r="CA13" s="813"/>
      <c r="CB13" s="813"/>
      <c r="CC13" s="813"/>
      <c r="CD13" s="813"/>
      <c r="CE13" s="813"/>
      <c r="CF13" s="813"/>
      <c r="CG13" s="81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812"/>
      <c r="DW13" s="813"/>
      <c r="DX13" s="813"/>
      <c r="DY13" s="813"/>
      <c r="DZ13" s="815"/>
      <c r="EA13" s="223"/>
    </row>
    <row r="14" spans="1:131" s="224" customFormat="1" ht="26.25" customHeight="1" x14ac:dyDescent="0.2">
      <c r="A14" s="227">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8"/>
      <c r="AL14" s="809"/>
      <c r="AM14" s="809"/>
      <c r="AN14" s="809"/>
      <c r="AO14" s="809"/>
      <c r="AP14" s="809"/>
      <c r="AQ14" s="809"/>
      <c r="AR14" s="809"/>
      <c r="AS14" s="809"/>
      <c r="AT14" s="809"/>
      <c r="AU14" s="810"/>
      <c r="AV14" s="810"/>
      <c r="AW14" s="810"/>
      <c r="AX14" s="810"/>
      <c r="AY14" s="811"/>
      <c r="AZ14" s="351"/>
      <c r="BA14" s="351"/>
      <c r="BB14" s="351"/>
      <c r="BC14" s="351"/>
      <c r="BD14" s="351"/>
      <c r="BE14" s="222"/>
      <c r="BF14" s="222"/>
      <c r="BG14" s="222"/>
      <c r="BH14" s="222"/>
      <c r="BI14" s="222"/>
      <c r="BJ14" s="222"/>
      <c r="BK14" s="222"/>
      <c r="BL14" s="222"/>
      <c r="BM14" s="222"/>
      <c r="BN14" s="222"/>
      <c r="BO14" s="222"/>
      <c r="BP14" s="222"/>
      <c r="BQ14" s="227">
        <v>8</v>
      </c>
      <c r="BR14" s="228"/>
      <c r="BS14" s="812"/>
      <c r="BT14" s="813"/>
      <c r="BU14" s="813"/>
      <c r="BV14" s="813"/>
      <c r="BW14" s="813"/>
      <c r="BX14" s="813"/>
      <c r="BY14" s="813"/>
      <c r="BZ14" s="813"/>
      <c r="CA14" s="813"/>
      <c r="CB14" s="813"/>
      <c r="CC14" s="813"/>
      <c r="CD14" s="813"/>
      <c r="CE14" s="813"/>
      <c r="CF14" s="813"/>
      <c r="CG14" s="81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812"/>
      <c r="DW14" s="813"/>
      <c r="DX14" s="813"/>
      <c r="DY14" s="813"/>
      <c r="DZ14" s="815"/>
      <c r="EA14" s="223"/>
    </row>
    <row r="15" spans="1:131" s="224" customFormat="1" ht="26.25" customHeight="1" x14ac:dyDescent="0.2">
      <c r="A15" s="227">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8"/>
      <c r="AL15" s="809"/>
      <c r="AM15" s="809"/>
      <c r="AN15" s="809"/>
      <c r="AO15" s="809"/>
      <c r="AP15" s="809"/>
      <c r="AQ15" s="809"/>
      <c r="AR15" s="809"/>
      <c r="AS15" s="809"/>
      <c r="AT15" s="809"/>
      <c r="AU15" s="810"/>
      <c r="AV15" s="810"/>
      <c r="AW15" s="810"/>
      <c r="AX15" s="810"/>
      <c r="AY15" s="811"/>
      <c r="AZ15" s="351"/>
      <c r="BA15" s="351"/>
      <c r="BB15" s="351"/>
      <c r="BC15" s="351"/>
      <c r="BD15" s="351"/>
      <c r="BE15" s="222"/>
      <c r="BF15" s="222"/>
      <c r="BG15" s="222"/>
      <c r="BH15" s="222"/>
      <c r="BI15" s="222"/>
      <c r="BJ15" s="222"/>
      <c r="BK15" s="222"/>
      <c r="BL15" s="222"/>
      <c r="BM15" s="222"/>
      <c r="BN15" s="222"/>
      <c r="BO15" s="222"/>
      <c r="BP15" s="222"/>
      <c r="BQ15" s="227">
        <v>9</v>
      </c>
      <c r="BR15" s="228"/>
      <c r="BS15" s="812"/>
      <c r="BT15" s="813"/>
      <c r="BU15" s="813"/>
      <c r="BV15" s="813"/>
      <c r="BW15" s="813"/>
      <c r="BX15" s="813"/>
      <c r="BY15" s="813"/>
      <c r="BZ15" s="813"/>
      <c r="CA15" s="813"/>
      <c r="CB15" s="813"/>
      <c r="CC15" s="813"/>
      <c r="CD15" s="813"/>
      <c r="CE15" s="813"/>
      <c r="CF15" s="813"/>
      <c r="CG15" s="81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812"/>
      <c r="DW15" s="813"/>
      <c r="DX15" s="813"/>
      <c r="DY15" s="813"/>
      <c r="DZ15" s="815"/>
      <c r="EA15" s="223"/>
    </row>
    <row r="16" spans="1:131" s="224" customFormat="1" ht="26.25" customHeight="1" x14ac:dyDescent="0.2">
      <c r="A16" s="227">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8"/>
      <c r="AL16" s="809"/>
      <c r="AM16" s="809"/>
      <c r="AN16" s="809"/>
      <c r="AO16" s="809"/>
      <c r="AP16" s="809"/>
      <c r="AQ16" s="809"/>
      <c r="AR16" s="809"/>
      <c r="AS16" s="809"/>
      <c r="AT16" s="809"/>
      <c r="AU16" s="810"/>
      <c r="AV16" s="810"/>
      <c r="AW16" s="810"/>
      <c r="AX16" s="810"/>
      <c r="AY16" s="811"/>
      <c r="AZ16" s="351"/>
      <c r="BA16" s="351"/>
      <c r="BB16" s="351"/>
      <c r="BC16" s="351"/>
      <c r="BD16" s="351"/>
      <c r="BE16" s="222"/>
      <c r="BF16" s="222"/>
      <c r="BG16" s="222"/>
      <c r="BH16" s="222"/>
      <c r="BI16" s="222"/>
      <c r="BJ16" s="222"/>
      <c r="BK16" s="222"/>
      <c r="BL16" s="222"/>
      <c r="BM16" s="222"/>
      <c r="BN16" s="222"/>
      <c r="BO16" s="222"/>
      <c r="BP16" s="222"/>
      <c r="BQ16" s="227">
        <v>10</v>
      </c>
      <c r="BR16" s="228"/>
      <c r="BS16" s="812"/>
      <c r="BT16" s="813"/>
      <c r="BU16" s="813"/>
      <c r="BV16" s="813"/>
      <c r="BW16" s="813"/>
      <c r="BX16" s="813"/>
      <c r="BY16" s="813"/>
      <c r="BZ16" s="813"/>
      <c r="CA16" s="813"/>
      <c r="CB16" s="813"/>
      <c r="CC16" s="813"/>
      <c r="CD16" s="813"/>
      <c r="CE16" s="813"/>
      <c r="CF16" s="813"/>
      <c r="CG16" s="81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812"/>
      <c r="DW16" s="813"/>
      <c r="DX16" s="813"/>
      <c r="DY16" s="813"/>
      <c r="DZ16" s="815"/>
      <c r="EA16" s="223"/>
    </row>
    <row r="17" spans="1:131" s="224" customFormat="1" ht="26.25" customHeight="1" x14ac:dyDescent="0.2">
      <c r="A17" s="227">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8"/>
      <c r="AL17" s="809"/>
      <c r="AM17" s="809"/>
      <c r="AN17" s="809"/>
      <c r="AO17" s="809"/>
      <c r="AP17" s="809"/>
      <c r="AQ17" s="809"/>
      <c r="AR17" s="809"/>
      <c r="AS17" s="809"/>
      <c r="AT17" s="809"/>
      <c r="AU17" s="810"/>
      <c r="AV17" s="810"/>
      <c r="AW17" s="810"/>
      <c r="AX17" s="810"/>
      <c r="AY17" s="811"/>
      <c r="AZ17" s="351"/>
      <c r="BA17" s="351"/>
      <c r="BB17" s="351"/>
      <c r="BC17" s="351"/>
      <c r="BD17" s="351"/>
      <c r="BE17" s="222"/>
      <c r="BF17" s="222"/>
      <c r="BG17" s="222"/>
      <c r="BH17" s="222"/>
      <c r="BI17" s="222"/>
      <c r="BJ17" s="222"/>
      <c r="BK17" s="222"/>
      <c r="BL17" s="222"/>
      <c r="BM17" s="222"/>
      <c r="BN17" s="222"/>
      <c r="BO17" s="222"/>
      <c r="BP17" s="222"/>
      <c r="BQ17" s="227">
        <v>11</v>
      </c>
      <c r="BR17" s="228"/>
      <c r="BS17" s="812"/>
      <c r="BT17" s="813"/>
      <c r="BU17" s="813"/>
      <c r="BV17" s="813"/>
      <c r="BW17" s="813"/>
      <c r="BX17" s="813"/>
      <c r="BY17" s="813"/>
      <c r="BZ17" s="813"/>
      <c r="CA17" s="813"/>
      <c r="CB17" s="813"/>
      <c r="CC17" s="813"/>
      <c r="CD17" s="813"/>
      <c r="CE17" s="813"/>
      <c r="CF17" s="813"/>
      <c r="CG17" s="81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812"/>
      <c r="DW17" s="813"/>
      <c r="DX17" s="813"/>
      <c r="DY17" s="813"/>
      <c r="DZ17" s="815"/>
      <c r="EA17" s="223"/>
    </row>
    <row r="18" spans="1:131" s="224" customFormat="1" ht="26.25" customHeight="1" x14ac:dyDescent="0.2">
      <c r="A18" s="227">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8"/>
      <c r="AL18" s="809"/>
      <c r="AM18" s="809"/>
      <c r="AN18" s="809"/>
      <c r="AO18" s="809"/>
      <c r="AP18" s="809"/>
      <c r="AQ18" s="809"/>
      <c r="AR18" s="809"/>
      <c r="AS18" s="809"/>
      <c r="AT18" s="809"/>
      <c r="AU18" s="810"/>
      <c r="AV18" s="810"/>
      <c r="AW18" s="810"/>
      <c r="AX18" s="810"/>
      <c r="AY18" s="811"/>
      <c r="AZ18" s="351"/>
      <c r="BA18" s="351"/>
      <c r="BB18" s="351"/>
      <c r="BC18" s="351"/>
      <c r="BD18" s="351"/>
      <c r="BE18" s="222"/>
      <c r="BF18" s="222"/>
      <c r="BG18" s="222"/>
      <c r="BH18" s="222"/>
      <c r="BI18" s="222"/>
      <c r="BJ18" s="222"/>
      <c r="BK18" s="222"/>
      <c r="BL18" s="222"/>
      <c r="BM18" s="222"/>
      <c r="BN18" s="222"/>
      <c r="BO18" s="222"/>
      <c r="BP18" s="222"/>
      <c r="BQ18" s="227">
        <v>12</v>
      </c>
      <c r="BR18" s="228"/>
      <c r="BS18" s="812"/>
      <c r="BT18" s="813"/>
      <c r="BU18" s="813"/>
      <c r="BV18" s="813"/>
      <c r="BW18" s="813"/>
      <c r="BX18" s="813"/>
      <c r="BY18" s="813"/>
      <c r="BZ18" s="813"/>
      <c r="CA18" s="813"/>
      <c r="CB18" s="813"/>
      <c r="CC18" s="813"/>
      <c r="CD18" s="813"/>
      <c r="CE18" s="813"/>
      <c r="CF18" s="813"/>
      <c r="CG18" s="81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812"/>
      <c r="DW18" s="813"/>
      <c r="DX18" s="813"/>
      <c r="DY18" s="813"/>
      <c r="DZ18" s="815"/>
      <c r="EA18" s="223"/>
    </row>
    <row r="19" spans="1:131" s="224" customFormat="1" ht="26.25" customHeight="1" x14ac:dyDescent="0.2">
      <c r="A19" s="227">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8"/>
      <c r="AL19" s="809"/>
      <c r="AM19" s="809"/>
      <c r="AN19" s="809"/>
      <c r="AO19" s="809"/>
      <c r="AP19" s="809"/>
      <c r="AQ19" s="809"/>
      <c r="AR19" s="809"/>
      <c r="AS19" s="809"/>
      <c r="AT19" s="809"/>
      <c r="AU19" s="810"/>
      <c r="AV19" s="810"/>
      <c r="AW19" s="810"/>
      <c r="AX19" s="810"/>
      <c r="AY19" s="811"/>
      <c r="AZ19" s="351"/>
      <c r="BA19" s="351"/>
      <c r="BB19" s="351"/>
      <c r="BC19" s="351"/>
      <c r="BD19" s="351"/>
      <c r="BE19" s="222"/>
      <c r="BF19" s="222"/>
      <c r="BG19" s="222"/>
      <c r="BH19" s="222"/>
      <c r="BI19" s="222"/>
      <c r="BJ19" s="222"/>
      <c r="BK19" s="222"/>
      <c r="BL19" s="222"/>
      <c r="BM19" s="222"/>
      <c r="BN19" s="222"/>
      <c r="BO19" s="222"/>
      <c r="BP19" s="222"/>
      <c r="BQ19" s="227">
        <v>13</v>
      </c>
      <c r="BR19" s="228"/>
      <c r="BS19" s="812"/>
      <c r="BT19" s="813"/>
      <c r="BU19" s="813"/>
      <c r="BV19" s="813"/>
      <c r="BW19" s="813"/>
      <c r="BX19" s="813"/>
      <c r="BY19" s="813"/>
      <c r="BZ19" s="813"/>
      <c r="CA19" s="813"/>
      <c r="CB19" s="813"/>
      <c r="CC19" s="813"/>
      <c r="CD19" s="813"/>
      <c r="CE19" s="813"/>
      <c r="CF19" s="813"/>
      <c r="CG19" s="81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812"/>
      <c r="DW19" s="813"/>
      <c r="DX19" s="813"/>
      <c r="DY19" s="813"/>
      <c r="DZ19" s="815"/>
      <c r="EA19" s="223"/>
    </row>
    <row r="20" spans="1:131" s="224" customFormat="1" ht="26.25" customHeight="1" x14ac:dyDescent="0.2">
      <c r="A20" s="227">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8"/>
      <c r="AL20" s="809"/>
      <c r="AM20" s="809"/>
      <c r="AN20" s="809"/>
      <c r="AO20" s="809"/>
      <c r="AP20" s="809"/>
      <c r="AQ20" s="809"/>
      <c r="AR20" s="809"/>
      <c r="AS20" s="809"/>
      <c r="AT20" s="809"/>
      <c r="AU20" s="810"/>
      <c r="AV20" s="810"/>
      <c r="AW20" s="810"/>
      <c r="AX20" s="810"/>
      <c r="AY20" s="811"/>
      <c r="AZ20" s="351"/>
      <c r="BA20" s="351"/>
      <c r="BB20" s="351"/>
      <c r="BC20" s="351"/>
      <c r="BD20" s="351"/>
      <c r="BE20" s="222"/>
      <c r="BF20" s="222"/>
      <c r="BG20" s="222"/>
      <c r="BH20" s="222"/>
      <c r="BI20" s="222"/>
      <c r="BJ20" s="222"/>
      <c r="BK20" s="222"/>
      <c r="BL20" s="222"/>
      <c r="BM20" s="222"/>
      <c r="BN20" s="222"/>
      <c r="BO20" s="222"/>
      <c r="BP20" s="222"/>
      <c r="BQ20" s="227">
        <v>14</v>
      </c>
      <c r="BR20" s="228"/>
      <c r="BS20" s="812"/>
      <c r="BT20" s="813"/>
      <c r="BU20" s="813"/>
      <c r="BV20" s="813"/>
      <c r="BW20" s="813"/>
      <c r="BX20" s="813"/>
      <c r="BY20" s="813"/>
      <c r="BZ20" s="813"/>
      <c r="CA20" s="813"/>
      <c r="CB20" s="813"/>
      <c r="CC20" s="813"/>
      <c r="CD20" s="813"/>
      <c r="CE20" s="813"/>
      <c r="CF20" s="813"/>
      <c r="CG20" s="81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812"/>
      <c r="DW20" s="813"/>
      <c r="DX20" s="813"/>
      <c r="DY20" s="813"/>
      <c r="DZ20" s="815"/>
      <c r="EA20" s="223"/>
    </row>
    <row r="21" spans="1:131" s="224" customFormat="1" ht="26.25" customHeight="1" thickBot="1" x14ac:dyDescent="0.25">
      <c r="A21" s="227">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8"/>
      <c r="AL21" s="809"/>
      <c r="AM21" s="809"/>
      <c r="AN21" s="809"/>
      <c r="AO21" s="809"/>
      <c r="AP21" s="809"/>
      <c r="AQ21" s="809"/>
      <c r="AR21" s="809"/>
      <c r="AS21" s="809"/>
      <c r="AT21" s="809"/>
      <c r="AU21" s="810"/>
      <c r="AV21" s="810"/>
      <c r="AW21" s="810"/>
      <c r="AX21" s="810"/>
      <c r="AY21" s="811"/>
      <c r="AZ21" s="351"/>
      <c r="BA21" s="351"/>
      <c r="BB21" s="351"/>
      <c r="BC21" s="351"/>
      <c r="BD21" s="351"/>
      <c r="BE21" s="222"/>
      <c r="BF21" s="222"/>
      <c r="BG21" s="222"/>
      <c r="BH21" s="222"/>
      <c r="BI21" s="222"/>
      <c r="BJ21" s="222"/>
      <c r="BK21" s="222"/>
      <c r="BL21" s="222"/>
      <c r="BM21" s="222"/>
      <c r="BN21" s="222"/>
      <c r="BO21" s="222"/>
      <c r="BP21" s="222"/>
      <c r="BQ21" s="227">
        <v>15</v>
      </c>
      <c r="BR21" s="228"/>
      <c r="BS21" s="812"/>
      <c r="BT21" s="813"/>
      <c r="BU21" s="813"/>
      <c r="BV21" s="813"/>
      <c r="BW21" s="813"/>
      <c r="BX21" s="813"/>
      <c r="BY21" s="813"/>
      <c r="BZ21" s="813"/>
      <c r="CA21" s="813"/>
      <c r="CB21" s="813"/>
      <c r="CC21" s="813"/>
      <c r="CD21" s="813"/>
      <c r="CE21" s="813"/>
      <c r="CF21" s="813"/>
      <c r="CG21" s="81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812"/>
      <c r="DW21" s="813"/>
      <c r="DX21" s="813"/>
      <c r="DY21" s="813"/>
      <c r="DZ21" s="815"/>
      <c r="EA21" s="223"/>
    </row>
    <row r="22" spans="1:131" s="224" customFormat="1" ht="26.25" customHeight="1" x14ac:dyDescent="0.2">
      <c r="A22" s="227">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22"/>
      <c r="BF22" s="222"/>
      <c r="BG22" s="222"/>
      <c r="BH22" s="222"/>
      <c r="BI22" s="222"/>
      <c r="BJ22" s="222"/>
      <c r="BK22" s="222"/>
      <c r="BL22" s="222"/>
      <c r="BM22" s="222"/>
      <c r="BN22" s="222"/>
      <c r="BO22" s="222"/>
      <c r="BP22" s="222"/>
      <c r="BQ22" s="227">
        <v>16</v>
      </c>
      <c r="BR22" s="228"/>
      <c r="BS22" s="812"/>
      <c r="BT22" s="813"/>
      <c r="BU22" s="813"/>
      <c r="BV22" s="813"/>
      <c r="BW22" s="813"/>
      <c r="BX22" s="813"/>
      <c r="BY22" s="813"/>
      <c r="BZ22" s="813"/>
      <c r="CA22" s="813"/>
      <c r="CB22" s="813"/>
      <c r="CC22" s="813"/>
      <c r="CD22" s="813"/>
      <c r="CE22" s="813"/>
      <c r="CF22" s="813"/>
      <c r="CG22" s="81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812"/>
      <c r="DW22" s="813"/>
      <c r="DX22" s="813"/>
      <c r="DY22" s="813"/>
      <c r="DZ22" s="815"/>
      <c r="EA22" s="223"/>
    </row>
    <row r="23" spans="1:131" s="224" customFormat="1" ht="26.25" customHeight="1" thickBot="1" x14ac:dyDescent="0.25">
      <c r="A23" s="229" t="s">
        <v>388</v>
      </c>
      <c r="B23" s="825" t="s">
        <v>389</v>
      </c>
      <c r="C23" s="826"/>
      <c r="D23" s="826"/>
      <c r="E23" s="826"/>
      <c r="F23" s="826"/>
      <c r="G23" s="826"/>
      <c r="H23" s="826"/>
      <c r="I23" s="826"/>
      <c r="J23" s="826"/>
      <c r="K23" s="826"/>
      <c r="L23" s="826"/>
      <c r="M23" s="826"/>
      <c r="N23" s="826"/>
      <c r="O23" s="826"/>
      <c r="P23" s="827"/>
      <c r="Q23" s="828">
        <v>7677</v>
      </c>
      <c r="R23" s="829"/>
      <c r="S23" s="829"/>
      <c r="T23" s="829"/>
      <c r="U23" s="829"/>
      <c r="V23" s="829">
        <v>7410</v>
      </c>
      <c r="W23" s="829"/>
      <c r="X23" s="829"/>
      <c r="Y23" s="829"/>
      <c r="Z23" s="829"/>
      <c r="AA23" s="829">
        <v>267</v>
      </c>
      <c r="AB23" s="829"/>
      <c r="AC23" s="829"/>
      <c r="AD23" s="829"/>
      <c r="AE23" s="830"/>
      <c r="AF23" s="831">
        <v>187</v>
      </c>
      <c r="AG23" s="829"/>
      <c r="AH23" s="829"/>
      <c r="AI23" s="829"/>
      <c r="AJ23" s="832"/>
      <c r="AK23" s="833"/>
      <c r="AL23" s="834"/>
      <c r="AM23" s="834"/>
      <c r="AN23" s="834"/>
      <c r="AO23" s="834"/>
      <c r="AP23" s="829">
        <f>SUM(AP7:AP22)</f>
        <v>4816</v>
      </c>
      <c r="AQ23" s="829"/>
      <c r="AR23" s="829"/>
      <c r="AS23" s="829"/>
      <c r="AT23" s="829"/>
      <c r="AU23" s="829">
        <f>SUM(AU7:AU22)</f>
        <v>0</v>
      </c>
      <c r="AV23" s="829"/>
      <c r="AW23" s="829"/>
      <c r="AX23" s="829"/>
      <c r="AY23" s="829"/>
      <c r="AZ23" s="845" t="s">
        <v>129</v>
      </c>
      <c r="BA23" s="846"/>
      <c r="BB23" s="846"/>
      <c r="BC23" s="846"/>
      <c r="BD23" s="847"/>
      <c r="BE23" s="222"/>
      <c r="BF23" s="222"/>
      <c r="BG23" s="222"/>
      <c r="BH23" s="222"/>
      <c r="BI23" s="222"/>
      <c r="BJ23" s="222"/>
      <c r="BK23" s="222"/>
      <c r="BL23" s="222"/>
      <c r="BM23" s="222"/>
      <c r="BN23" s="222"/>
      <c r="BO23" s="222"/>
      <c r="BP23" s="222"/>
      <c r="BQ23" s="227">
        <v>17</v>
      </c>
      <c r="BR23" s="228"/>
      <c r="BS23" s="812"/>
      <c r="BT23" s="813"/>
      <c r="BU23" s="813"/>
      <c r="BV23" s="813"/>
      <c r="BW23" s="813"/>
      <c r="BX23" s="813"/>
      <c r="BY23" s="813"/>
      <c r="BZ23" s="813"/>
      <c r="CA23" s="813"/>
      <c r="CB23" s="813"/>
      <c r="CC23" s="813"/>
      <c r="CD23" s="813"/>
      <c r="CE23" s="813"/>
      <c r="CF23" s="813"/>
      <c r="CG23" s="81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812"/>
      <c r="DW23" s="813"/>
      <c r="DX23" s="813"/>
      <c r="DY23" s="813"/>
      <c r="DZ23" s="815"/>
      <c r="EA23" s="223"/>
    </row>
    <row r="24" spans="1:131" s="224" customFormat="1" ht="26.25" customHeight="1" x14ac:dyDescent="0.2">
      <c r="A24" s="844" t="s">
        <v>390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351"/>
      <c r="BA24" s="351"/>
      <c r="BB24" s="351"/>
      <c r="BC24" s="351"/>
      <c r="BD24" s="351"/>
      <c r="BE24" s="222"/>
      <c r="BF24" s="222"/>
      <c r="BG24" s="222"/>
      <c r="BH24" s="222"/>
      <c r="BI24" s="222"/>
      <c r="BJ24" s="222"/>
      <c r="BK24" s="222"/>
      <c r="BL24" s="222"/>
      <c r="BM24" s="222"/>
      <c r="BN24" s="222"/>
      <c r="BO24" s="222"/>
      <c r="BP24" s="222"/>
      <c r="BQ24" s="227">
        <v>18</v>
      </c>
      <c r="BR24" s="228"/>
      <c r="BS24" s="812"/>
      <c r="BT24" s="813"/>
      <c r="BU24" s="813"/>
      <c r="BV24" s="813"/>
      <c r="BW24" s="813"/>
      <c r="BX24" s="813"/>
      <c r="BY24" s="813"/>
      <c r="BZ24" s="813"/>
      <c r="CA24" s="813"/>
      <c r="CB24" s="813"/>
      <c r="CC24" s="813"/>
      <c r="CD24" s="813"/>
      <c r="CE24" s="813"/>
      <c r="CF24" s="813"/>
      <c r="CG24" s="81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812"/>
      <c r="DW24" s="813"/>
      <c r="DX24" s="813"/>
      <c r="DY24" s="813"/>
      <c r="DZ24" s="815"/>
      <c r="EA24" s="223"/>
    </row>
    <row r="25" spans="1:131" ht="26.25" customHeight="1" thickBot="1" x14ac:dyDescent="0.25">
      <c r="A25" s="761" t="s">
        <v>391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351"/>
      <c r="BK25" s="351"/>
      <c r="BL25" s="351"/>
      <c r="BM25" s="351"/>
      <c r="BN25" s="351"/>
      <c r="BO25" s="230"/>
      <c r="BP25" s="230"/>
      <c r="BQ25" s="227">
        <v>19</v>
      </c>
      <c r="BR25" s="228"/>
      <c r="BS25" s="812"/>
      <c r="BT25" s="813"/>
      <c r="BU25" s="813"/>
      <c r="BV25" s="813"/>
      <c r="BW25" s="813"/>
      <c r="BX25" s="813"/>
      <c r="BY25" s="813"/>
      <c r="BZ25" s="813"/>
      <c r="CA25" s="813"/>
      <c r="CB25" s="813"/>
      <c r="CC25" s="813"/>
      <c r="CD25" s="813"/>
      <c r="CE25" s="813"/>
      <c r="CF25" s="813"/>
      <c r="CG25" s="81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812"/>
      <c r="DW25" s="813"/>
      <c r="DX25" s="813"/>
      <c r="DY25" s="813"/>
      <c r="DZ25" s="815"/>
      <c r="EA25" s="220"/>
    </row>
    <row r="26" spans="1:131" ht="26.25" customHeight="1" x14ac:dyDescent="0.2">
      <c r="A26" s="763" t="s">
        <v>368</v>
      </c>
      <c r="B26" s="764"/>
      <c r="C26" s="764"/>
      <c r="D26" s="764"/>
      <c r="E26" s="764"/>
      <c r="F26" s="764"/>
      <c r="G26" s="764"/>
      <c r="H26" s="764"/>
      <c r="I26" s="764"/>
      <c r="J26" s="764"/>
      <c r="K26" s="764"/>
      <c r="L26" s="764"/>
      <c r="M26" s="764"/>
      <c r="N26" s="764"/>
      <c r="O26" s="764"/>
      <c r="P26" s="765"/>
      <c r="Q26" s="769" t="s">
        <v>392</v>
      </c>
      <c r="R26" s="770"/>
      <c r="S26" s="770"/>
      <c r="T26" s="770"/>
      <c r="U26" s="771"/>
      <c r="V26" s="769" t="s">
        <v>393</v>
      </c>
      <c r="W26" s="770"/>
      <c r="X26" s="770"/>
      <c r="Y26" s="770"/>
      <c r="Z26" s="771"/>
      <c r="AA26" s="769" t="s">
        <v>394</v>
      </c>
      <c r="AB26" s="770"/>
      <c r="AC26" s="770"/>
      <c r="AD26" s="770"/>
      <c r="AE26" s="770"/>
      <c r="AF26" s="848" t="s">
        <v>395</v>
      </c>
      <c r="AG26" s="849"/>
      <c r="AH26" s="849"/>
      <c r="AI26" s="849"/>
      <c r="AJ26" s="850"/>
      <c r="AK26" s="770" t="s">
        <v>396</v>
      </c>
      <c r="AL26" s="770"/>
      <c r="AM26" s="770"/>
      <c r="AN26" s="770"/>
      <c r="AO26" s="771"/>
      <c r="AP26" s="769" t="s">
        <v>397</v>
      </c>
      <c r="AQ26" s="770"/>
      <c r="AR26" s="770"/>
      <c r="AS26" s="770"/>
      <c r="AT26" s="771"/>
      <c r="AU26" s="769" t="s">
        <v>398</v>
      </c>
      <c r="AV26" s="770"/>
      <c r="AW26" s="770"/>
      <c r="AX26" s="770"/>
      <c r="AY26" s="771"/>
      <c r="AZ26" s="769" t="s">
        <v>399</v>
      </c>
      <c r="BA26" s="770"/>
      <c r="BB26" s="770"/>
      <c r="BC26" s="770"/>
      <c r="BD26" s="771"/>
      <c r="BE26" s="769" t="s">
        <v>375</v>
      </c>
      <c r="BF26" s="770"/>
      <c r="BG26" s="770"/>
      <c r="BH26" s="770"/>
      <c r="BI26" s="776"/>
      <c r="BJ26" s="351"/>
      <c r="BK26" s="351"/>
      <c r="BL26" s="351"/>
      <c r="BM26" s="351"/>
      <c r="BN26" s="351"/>
      <c r="BO26" s="230"/>
      <c r="BP26" s="230"/>
      <c r="BQ26" s="227">
        <v>20</v>
      </c>
      <c r="BR26" s="228"/>
      <c r="BS26" s="812"/>
      <c r="BT26" s="813"/>
      <c r="BU26" s="813"/>
      <c r="BV26" s="813"/>
      <c r="BW26" s="813"/>
      <c r="BX26" s="813"/>
      <c r="BY26" s="813"/>
      <c r="BZ26" s="813"/>
      <c r="CA26" s="813"/>
      <c r="CB26" s="813"/>
      <c r="CC26" s="813"/>
      <c r="CD26" s="813"/>
      <c r="CE26" s="813"/>
      <c r="CF26" s="813"/>
      <c r="CG26" s="81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812"/>
      <c r="DW26" s="813"/>
      <c r="DX26" s="813"/>
      <c r="DY26" s="813"/>
      <c r="DZ26" s="815"/>
      <c r="EA26" s="22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1"/>
      <c r="AG27" s="852"/>
      <c r="AH27" s="852"/>
      <c r="AI27" s="852"/>
      <c r="AJ27" s="853"/>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351"/>
      <c r="BK27" s="351"/>
      <c r="BL27" s="351"/>
      <c r="BM27" s="351"/>
      <c r="BN27" s="351"/>
      <c r="BO27" s="230"/>
      <c r="BP27" s="230"/>
      <c r="BQ27" s="227">
        <v>21</v>
      </c>
      <c r="BR27" s="228"/>
      <c r="BS27" s="812"/>
      <c r="BT27" s="813"/>
      <c r="BU27" s="813"/>
      <c r="BV27" s="813"/>
      <c r="BW27" s="813"/>
      <c r="BX27" s="813"/>
      <c r="BY27" s="813"/>
      <c r="BZ27" s="813"/>
      <c r="CA27" s="813"/>
      <c r="CB27" s="813"/>
      <c r="CC27" s="813"/>
      <c r="CD27" s="813"/>
      <c r="CE27" s="813"/>
      <c r="CF27" s="813"/>
      <c r="CG27" s="81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812"/>
      <c r="DW27" s="813"/>
      <c r="DX27" s="813"/>
      <c r="DY27" s="813"/>
      <c r="DZ27" s="815"/>
      <c r="EA27" s="220"/>
    </row>
    <row r="28" spans="1:131" ht="26.25" customHeight="1" thickTop="1" x14ac:dyDescent="0.2">
      <c r="A28" s="231">
        <v>1</v>
      </c>
      <c r="B28" s="788" t="s">
        <v>400</v>
      </c>
      <c r="C28" s="789"/>
      <c r="D28" s="789"/>
      <c r="E28" s="789"/>
      <c r="F28" s="789"/>
      <c r="G28" s="789"/>
      <c r="H28" s="789"/>
      <c r="I28" s="789"/>
      <c r="J28" s="789"/>
      <c r="K28" s="789"/>
      <c r="L28" s="789"/>
      <c r="M28" s="789"/>
      <c r="N28" s="789"/>
      <c r="O28" s="789"/>
      <c r="P28" s="790"/>
      <c r="Q28" s="856">
        <v>1205</v>
      </c>
      <c r="R28" s="857"/>
      <c r="S28" s="857"/>
      <c r="T28" s="857"/>
      <c r="U28" s="857"/>
      <c r="V28" s="857">
        <v>1190</v>
      </c>
      <c r="W28" s="857"/>
      <c r="X28" s="857"/>
      <c r="Y28" s="857"/>
      <c r="Z28" s="857"/>
      <c r="AA28" s="857">
        <v>15</v>
      </c>
      <c r="AB28" s="857"/>
      <c r="AC28" s="857"/>
      <c r="AD28" s="857"/>
      <c r="AE28" s="858"/>
      <c r="AF28" s="859">
        <v>15</v>
      </c>
      <c r="AG28" s="857"/>
      <c r="AH28" s="857"/>
      <c r="AI28" s="857"/>
      <c r="AJ28" s="860"/>
      <c r="AK28" s="861">
        <v>119</v>
      </c>
      <c r="AL28" s="862"/>
      <c r="AM28" s="862"/>
      <c r="AN28" s="862"/>
      <c r="AO28" s="862"/>
      <c r="AP28" s="862"/>
      <c r="AQ28" s="862"/>
      <c r="AR28" s="862"/>
      <c r="AS28" s="862"/>
      <c r="AT28" s="862"/>
      <c r="AU28" s="862"/>
      <c r="AV28" s="862"/>
      <c r="AW28" s="862"/>
      <c r="AX28" s="862"/>
      <c r="AY28" s="862"/>
      <c r="AZ28" s="863"/>
      <c r="BA28" s="863"/>
      <c r="BB28" s="863"/>
      <c r="BC28" s="863"/>
      <c r="BD28" s="863"/>
      <c r="BE28" s="854"/>
      <c r="BF28" s="854"/>
      <c r="BG28" s="854"/>
      <c r="BH28" s="854"/>
      <c r="BI28" s="855"/>
      <c r="BJ28" s="351"/>
      <c r="BK28" s="351"/>
      <c r="BL28" s="351"/>
      <c r="BM28" s="351"/>
      <c r="BN28" s="351"/>
      <c r="BO28" s="230"/>
      <c r="BP28" s="230"/>
      <c r="BQ28" s="227">
        <v>22</v>
      </c>
      <c r="BR28" s="228"/>
      <c r="BS28" s="812"/>
      <c r="BT28" s="813"/>
      <c r="BU28" s="813"/>
      <c r="BV28" s="813"/>
      <c r="BW28" s="813"/>
      <c r="BX28" s="813"/>
      <c r="BY28" s="813"/>
      <c r="BZ28" s="813"/>
      <c r="CA28" s="813"/>
      <c r="CB28" s="813"/>
      <c r="CC28" s="813"/>
      <c r="CD28" s="813"/>
      <c r="CE28" s="813"/>
      <c r="CF28" s="813"/>
      <c r="CG28" s="81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812"/>
      <c r="DW28" s="813"/>
      <c r="DX28" s="813"/>
      <c r="DY28" s="813"/>
      <c r="DZ28" s="815"/>
      <c r="EA28" s="220"/>
    </row>
    <row r="29" spans="1:131" ht="26.25" customHeight="1" x14ac:dyDescent="0.2">
      <c r="A29" s="231">
        <v>2</v>
      </c>
      <c r="B29" s="816" t="s">
        <v>401</v>
      </c>
      <c r="C29" s="817"/>
      <c r="D29" s="817"/>
      <c r="E29" s="817"/>
      <c r="F29" s="817"/>
      <c r="G29" s="817"/>
      <c r="H29" s="817"/>
      <c r="I29" s="817"/>
      <c r="J29" s="817"/>
      <c r="K29" s="817"/>
      <c r="L29" s="817"/>
      <c r="M29" s="817"/>
      <c r="N29" s="817"/>
      <c r="O29" s="817"/>
      <c r="P29" s="818"/>
      <c r="Q29" s="819">
        <v>1533</v>
      </c>
      <c r="R29" s="820"/>
      <c r="S29" s="820"/>
      <c r="T29" s="820"/>
      <c r="U29" s="820"/>
      <c r="V29" s="820">
        <v>1472</v>
      </c>
      <c r="W29" s="820"/>
      <c r="X29" s="820"/>
      <c r="Y29" s="820"/>
      <c r="Z29" s="820"/>
      <c r="AA29" s="820">
        <v>61</v>
      </c>
      <c r="AB29" s="820"/>
      <c r="AC29" s="820"/>
      <c r="AD29" s="820"/>
      <c r="AE29" s="821"/>
      <c r="AF29" s="822">
        <v>61</v>
      </c>
      <c r="AG29" s="823"/>
      <c r="AH29" s="823"/>
      <c r="AI29" s="823"/>
      <c r="AJ29" s="824"/>
      <c r="AK29" s="868">
        <v>234</v>
      </c>
      <c r="AL29" s="864"/>
      <c r="AM29" s="864"/>
      <c r="AN29" s="864"/>
      <c r="AO29" s="864"/>
      <c r="AP29" s="864"/>
      <c r="AQ29" s="864"/>
      <c r="AR29" s="864"/>
      <c r="AS29" s="864"/>
      <c r="AT29" s="864"/>
      <c r="AU29" s="864"/>
      <c r="AV29" s="864"/>
      <c r="AW29" s="864"/>
      <c r="AX29" s="864"/>
      <c r="AY29" s="864"/>
      <c r="AZ29" s="865"/>
      <c r="BA29" s="865"/>
      <c r="BB29" s="865"/>
      <c r="BC29" s="865"/>
      <c r="BD29" s="865"/>
      <c r="BE29" s="866"/>
      <c r="BF29" s="866"/>
      <c r="BG29" s="866"/>
      <c r="BH29" s="866"/>
      <c r="BI29" s="867"/>
      <c r="BJ29" s="351"/>
      <c r="BK29" s="351"/>
      <c r="BL29" s="351"/>
      <c r="BM29" s="351"/>
      <c r="BN29" s="351"/>
      <c r="BO29" s="230"/>
      <c r="BP29" s="230"/>
      <c r="BQ29" s="227">
        <v>23</v>
      </c>
      <c r="BR29" s="228"/>
      <c r="BS29" s="812"/>
      <c r="BT29" s="813"/>
      <c r="BU29" s="813"/>
      <c r="BV29" s="813"/>
      <c r="BW29" s="813"/>
      <c r="BX29" s="813"/>
      <c r="BY29" s="813"/>
      <c r="BZ29" s="813"/>
      <c r="CA29" s="813"/>
      <c r="CB29" s="813"/>
      <c r="CC29" s="813"/>
      <c r="CD29" s="813"/>
      <c r="CE29" s="813"/>
      <c r="CF29" s="813"/>
      <c r="CG29" s="81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812"/>
      <c r="DW29" s="813"/>
      <c r="DX29" s="813"/>
      <c r="DY29" s="813"/>
      <c r="DZ29" s="815"/>
      <c r="EA29" s="220"/>
    </row>
    <row r="30" spans="1:131" ht="26.25" customHeight="1" x14ac:dyDescent="0.2">
      <c r="A30" s="231">
        <v>3</v>
      </c>
      <c r="B30" s="816" t="s">
        <v>402</v>
      </c>
      <c r="C30" s="817"/>
      <c r="D30" s="817"/>
      <c r="E30" s="817"/>
      <c r="F30" s="817"/>
      <c r="G30" s="817"/>
      <c r="H30" s="817"/>
      <c r="I30" s="817"/>
      <c r="J30" s="817"/>
      <c r="K30" s="817"/>
      <c r="L30" s="817"/>
      <c r="M30" s="817"/>
      <c r="N30" s="817"/>
      <c r="O30" s="817"/>
      <c r="P30" s="818"/>
      <c r="Q30" s="819">
        <v>155</v>
      </c>
      <c r="R30" s="820"/>
      <c r="S30" s="820"/>
      <c r="T30" s="820"/>
      <c r="U30" s="820"/>
      <c r="V30" s="820">
        <v>154</v>
      </c>
      <c r="W30" s="820"/>
      <c r="X30" s="820"/>
      <c r="Y30" s="820"/>
      <c r="Z30" s="820"/>
      <c r="AA30" s="820">
        <v>0</v>
      </c>
      <c r="AB30" s="820"/>
      <c r="AC30" s="820"/>
      <c r="AD30" s="820"/>
      <c r="AE30" s="821"/>
      <c r="AF30" s="822">
        <v>0</v>
      </c>
      <c r="AG30" s="823"/>
      <c r="AH30" s="823"/>
      <c r="AI30" s="823"/>
      <c r="AJ30" s="824"/>
      <c r="AK30" s="868">
        <v>43</v>
      </c>
      <c r="AL30" s="864"/>
      <c r="AM30" s="864"/>
      <c r="AN30" s="864"/>
      <c r="AO30" s="864"/>
      <c r="AP30" s="864"/>
      <c r="AQ30" s="864"/>
      <c r="AR30" s="864"/>
      <c r="AS30" s="864"/>
      <c r="AT30" s="864"/>
      <c r="AU30" s="864"/>
      <c r="AV30" s="864"/>
      <c r="AW30" s="864"/>
      <c r="AX30" s="864"/>
      <c r="AY30" s="864"/>
      <c r="AZ30" s="865"/>
      <c r="BA30" s="865"/>
      <c r="BB30" s="865"/>
      <c r="BC30" s="865"/>
      <c r="BD30" s="865"/>
      <c r="BE30" s="866"/>
      <c r="BF30" s="866"/>
      <c r="BG30" s="866"/>
      <c r="BH30" s="866"/>
      <c r="BI30" s="867"/>
      <c r="BJ30" s="351"/>
      <c r="BK30" s="351"/>
      <c r="BL30" s="351"/>
      <c r="BM30" s="351"/>
      <c r="BN30" s="351"/>
      <c r="BO30" s="230"/>
      <c r="BP30" s="230"/>
      <c r="BQ30" s="227">
        <v>24</v>
      </c>
      <c r="BR30" s="228"/>
      <c r="BS30" s="812"/>
      <c r="BT30" s="813"/>
      <c r="BU30" s="813"/>
      <c r="BV30" s="813"/>
      <c r="BW30" s="813"/>
      <c r="BX30" s="813"/>
      <c r="BY30" s="813"/>
      <c r="BZ30" s="813"/>
      <c r="CA30" s="813"/>
      <c r="CB30" s="813"/>
      <c r="CC30" s="813"/>
      <c r="CD30" s="813"/>
      <c r="CE30" s="813"/>
      <c r="CF30" s="813"/>
      <c r="CG30" s="81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812"/>
      <c r="DW30" s="813"/>
      <c r="DX30" s="813"/>
      <c r="DY30" s="813"/>
      <c r="DZ30" s="815"/>
      <c r="EA30" s="220"/>
    </row>
    <row r="31" spans="1:131" ht="26.25" customHeight="1" x14ac:dyDescent="0.2">
      <c r="A31" s="231">
        <v>4</v>
      </c>
      <c r="B31" s="816" t="s">
        <v>403</v>
      </c>
      <c r="C31" s="817"/>
      <c r="D31" s="817"/>
      <c r="E31" s="817"/>
      <c r="F31" s="817"/>
      <c r="G31" s="817"/>
      <c r="H31" s="817"/>
      <c r="I31" s="817"/>
      <c r="J31" s="817"/>
      <c r="K31" s="817"/>
      <c r="L31" s="817"/>
      <c r="M31" s="817"/>
      <c r="N31" s="817"/>
      <c r="O31" s="817"/>
      <c r="P31" s="818"/>
      <c r="Q31" s="819">
        <v>351</v>
      </c>
      <c r="R31" s="820"/>
      <c r="S31" s="820"/>
      <c r="T31" s="820"/>
      <c r="U31" s="820"/>
      <c r="V31" s="820">
        <v>318</v>
      </c>
      <c r="W31" s="820"/>
      <c r="X31" s="820"/>
      <c r="Y31" s="820"/>
      <c r="Z31" s="820"/>
      <c r="AA31" s="820">
        <v>33</v>
      </c>
      <c r="AB31" s="820"/>
      <c r="AC31" s="820"/>
      <c r="AD31" s="820"/>
      <c r="AE31" s="821"/>
      <c r="AF31" s="822">
        <v>254</v>
      </c>
      <c r="AG31" s="823"/>
      <c r="AH31" s="823"/>
      <c r="AI31" s="823"/>
      <c r="AJ31" s="824"/>
      <c r="AK31" s="868">
        <v>42</v>
      </c>
      <c r="AL31" s="864"/>
      <c r="AM31" s="864"/>
      <c r="AN31" s="864"/>
      <c r="AO31" s="864"/>
      <c r="AP31" s="864">
        <v>2024</v>
      </c>
      <c r="AQ31" s="864"/>
      <c r="AR31" s="864"/>
      <c r="AS31" s="864"/>
      <c r="AT31" s="864"/>
      <c r="AU31" s="864">
        <v>223</v>
      </c>
      <c r="AV31" s="864"/>
      <c r="AW31" s="864"/>
      <c r="AX31" s="864"/>
      <c r="AY31" s="864"/>
      <c r="AZ31" s="865"/>
      <c r="BA31" s="865"/>
      <c r="BB31" s="865"/>
      <c r="BC31" s="865"/>
      <c r="BD31" s="865"/>
      <c r="BE31" s="866" t="s">
        <v>404</v>
      </c>
      <c r="BF31" s="866"/>
      <c r="BG31" s="866"/>
      <c r="BH31" s="866"/>
      <c r="BI31" s="867"/>
      <c r="BJ31" s="351"/>
      <c r="BK31" s="351"/>
      <c r="BL31" s="351"/>
      <c r="BM31" s="351"/>
      <c r="BN31" s="351"/>
      <c r="BO31" s="230"/>
      <c r="BP31" s="230"/>
      <c r="BQ31" s="227">
        <v>25</v>
      </c>
      <c r="BR31" s="228"/>
      <c r="BS31" s="812"/>
      <c r="BT31" s="813"/>
      <c r="BU31" s="813"/>
      <c r="BV31" s="813"/>
      <c r="BW31" s="813"/>
      <c r="BX31" s="813"/>
      <c r="BY31" s="813"/>
      <c r="BZ31" s="813"/>
      <c r="CA31" s="813"/>
      <c r="CB31" s="813"/>
      <c r="CC31" s="813"/>
      <c r="CD31" s="813"/>
      <c r="CE31" s="813"/>
      <c r="CF31" s="813"/>
      <c r="CG31" s="81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812"/>
      <c r="DW31" s="813"/>
      <c r="DX31" s="813"/>
      <c r="DY31" s="813"/>
      <c r="DZ31" s="815"/>
      <c r="EA31" s="220"/>
    </row>
    <row r="32" spans="1:131" ht="26.25" customHeight="1" x14ac:dyDescent="0.2">
      <c r="A32" s="231">
        <v>5</v>
      </c>
      <c r="B32" s="816" t="s">
        <v>405</v>
      </c>
      <c r="C32" s="817"/>
      <c r="D32" s="817"/>
      <c r="E32" s="817"/>
      <c r="F32" s="817"/>
      <c r="G32" s="817"/>
      <c r="H32" s="817"/>
      <c r="I32" s="817"/>
      <c r="J32" s="817"/>
      <c r="K32" s="817"/>
      <c r="L32" s="817"/>
      <c r="M32" s="817"/>
      <c r="N32" s="817"/>
      <c r="O32" s="817"/>
      <c r="P32" s="818"/>
      <c r="Q32" s="819">
        <v>54</v>
      </c>
      <c r="R32" s="820"/>
      <c r="S32" s="820"/>
      <c r="T32" s="820"/>
      <c r="U32" s="820"/>
      <c r="V32" s="820">
        <v>53</v>
      </c>
      <c r="W32" s="820"/>
      <c r="X32" s="820"/>
      <c r="Y32" s="820"/>
      <c r="Z32" s="820"/>
      <c r="AA32" s="820">
        <v>1</v>
      </c>
      <c r="AB32" s="820"/>
      <c r="AC32" s="820"/>
      <c r="AD32" s="820"/>
      <c r="AE32" s="821"/>
      <c r="AF32" s="822">
        <v>1</v>
      </c>
      <c r="AG32" s="823"/>
      <c r="AH32" s="823"/>
      <c r="AI32" s="823"/>
      <c r="AJ32" s="824"/>
      <c r="AK32" s="868">
        <v>23</v>
      </c>
      <c r="AL32" s="864"/>
      <c r="AM32" s="864"/>
      <c r="AN32" s="864"/>
      <c r="AO32" s="864"/>
      <c r="AP32" s="864">
        <v>138</v>
      </c>
      <c r="AQ32" s="864"/>
      <c r="AR32" s="864"/>
      <c r="AS32" s="864"/>
      <c r="AT32" s="864"/>
      <c r="AU32" s="864">
        <v>126</v>
      </c>
      <c r="AV32" s="864"/>
      <c r="AW32" s="864"/>
      <c r="AX32" s="864"/>
      <c r="AY32" s="864"/>
      <c r="AZ32" s="865"/>
      <c r="BA32" s="865"/>
      <c r="BB32" s="865"/>
      <c r="BC32" s="865"/>
      <c r="BD32" s="865"/>
      <c r="BE32" s="866" t="s">
        <v>406</v>
      </c>
      <c r="BF32" s="866"/>
      <c r="BG32" s="866"/>
      <c r="BH32" s="866"/>
      <c r="BI32" s="867"/>
      <c r="BJ32" s="351"/>
      <c r="BK32" s="351"/>
      <c r="BL32" s="351"/>
      <c r="BM32" s="351"/>
      <c r="BN32" s="351"/>
      <c r="BO32" s="230"/>
      <c r="BP32" s="230"/>
      <c r="BQ32" s="227">
        <v>26</v>
      </c>
      <c r="BR32" s="228"/>
      <c r="BS32" s="812"/>
      <c r="BT32" s="813"/>
      <c r="BU32" s="813"/>
      <c r="BV32" s="813"/>
      <c r="BW32" s="813"/>
      <c r="BX32" s="813"/>
      <c r="BY32" s="813"/>
      <c r="BZ32" s="813"/>
      <c r="CA32" s="813"/>
      <c r="CB32" s="813"/>
      <c r="CC32" s="813"/>
      <c r="CD32" s="813"/>
      <c r="CE32" s="813"/>
      <c r="CF32" s="813"/>
      <c r="CG32" s="81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812"/>
      <c r="DW32" s="813"/>
      <c r="DX32" s="813"/>
      <c r="DY32" s="813"/>
      <c r="DZ32" s="815"/>
      <c r="EA32" s="220"/>
    </row>
    <row r="33" spans="1:131" ht="26.25" customHeight="1" x14ac:dyDescent="0.2">
      <c r="A33" s="231">
        <v>6</v>
      </c>
      <c r="B33" s="816" t="s">
        <v>407</v>
      </c>
      <c r="C33" s="817"/>
      <c r="D33" s="817"/>
      <c r="E33" s="817"/>
      <c r="F33" s="817"/>
      <c r="G33" s="817"/>
      <c r="H33" s="817"/>
      <c r="I33" s="817"/>
      <c r="J33" s="817"/>
      <c r="K33" s="817"/>
      <c r="L33" s="817"/>
      <c r="M33" s="817"/>
      <c r="N33" s="817"/>
      <c r="O33" s="817"/>
      <c r="P33" s="818"/>
      <c r="Q33" s="819">
        <v>282</v>
      </c>
      <c r="R33" s="820"/>
      <c r="S33" s="820"/>
      <c r="T33" s="820"/>
      <c r="U33" s="820"/>
      <c r="V33" s="820">
        <v>281</v>
      </c>
      <c r="W33" s="820"/>
      <c r="X33" s="820"/>
      <c r="Y33" s="820"/>
      <c r="Z33" s="820"/>
      <c r="AA33" s="820">
        <v>1</v>
      </c>
      <c r="AB33" s="820"/>
      <c r="AC33" s="820"/>
      <c r="AD33" s="820"/>
      <c r="AE33" s="821"/>
      <c r="AF33" s="822">
        <v>1</v>
      </c>
      <c r="AG33" s="823"/>
      <c r="AH33" s="823"/>
      <c r="AI33" s="823"/>
      <c r="AJ33" s="824"/>
      <c r="AK33" s="868">
        <v>128</v>
      </c>
      <c r="AL33" s="864"/>
      <c r="AM33" s="864"/>
      <c r="AN33" s="864"/>
      <c r="AO33" s="864"/>
      <c r="AP33" s="864">
        <v>1454</v>
      </c>
      <c r="AQ33" s="864"/>
      <c r="AR33" s="864"/>
      <c r="AS33" s="864"/>
      <c r="AT33" s="864"/>
      <c r="AU33" s="864">
        <v>955</v>
      </c>
      <c r="AV33" s="864"/>
      <c r="AW33" s="864"/>
      <c r="AX33" s="864"/>
      <c r="AY33" s="864"/>
      <c r="AZ33" s="865"/>
      <c r="BA33" s="865"/>
      <c r="BB33" s="865"/>
      <c r="BC33" s="865"/>
      <c r="BD33" s="865"/>
      <c r="BE33" s="866" t="s">
        <v>406</v>
      </c>
      <c r="BF33" s="866"/>
      <c r="BG33" s="866"/>
      <c r="BH33" s="866"/>
      <c r="BI33" s="867"/>
      <c r="BJ33" s="351"/>
      <c r="BK33" s="351"/>
      <c r="BL33" s="351"/>
      <c r="BM33" s="351"/>
      <c r="BN33" s="351"/>
      <c r="BO33" s="230"/>
      <c r="BP33" s="230"/>
      <c r="BQ33" s="227">
        <v>27</v>
      </c>
      <c r="BR33" s="228"/>
      <c r="BS33" s="812"/>
      <c r="BT33" s="813"/>
      <c r="BU33" s="813"/>
      <c r="BV33" s="813"/>
      <c r="BW33" s="813"/>
      <c r="BX33" s="813"/>
      <c r="BY33" s="813"/>
      <c r="BZ33" s="813"/>
      <c r="CA33" s="813"/>
      <c r="CB33" s="813"/>
      <c r="CC33" s="813"/>
      <c r="CD33" s="813"/>
      <c r="CE33" s="813"/>
      <c r="CF33" s="813"/>
      <c r="CG33" s="81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812"/>
      <c r="DW33" s="813"/>
      <c r="DX33" s="813"/>
      <c r="DY33" s="813"/>
      <c r="DZ33" s="815"/>
      <c r="EA33" s="220"/>
    </row>
    <row r="34" spans="1:131" ht="26.25" customHeight="1" x14ac:dyDescent="0.2">
      <c r="A34" s="231">
        <v>7</v>
      </c>
      <c r="B34" s="816" t="s">
        <v>408</v>
      </c>
      <c r="C34" s="817"/>
      <c r="D34" s="817"/>
      <c r="E34" s="817"/>
      <c r="F34" s="817"/>
      <c r="G34" s="817"/>
      <c r="H34" s="817"/>
      <c r="I34" s="817"/>
      <c r="J34" s="817"/>
      <c r="K34" s="817"/>
      <c r="L34" s="817"/>
      <c r="M34" s="817"/>
      <c r="N34" s="817"/>
      <c r="O34" s="817"/>
      <c r="P34" s="818"/>
      <c r="Q34" s="819">
        <v>214</v>
      </c>
      <c r="R34" s="820"/>
      <c r="S34" s="820"/>
      <c r="T34" s="820"/>
      <c r="U34" s="820"/>
      <c r="V34" s="820">
        <v>214</v>
      </c>
      <c r="W34" s="820"/>
      <c r="X34" s="820"/>
      <c r="Y34" s="820"/>
      <c r="Z34" s="820"/>
      <c r="AA34" s="820">
        <v>0</v>
      </c>
      <c r="AB34" s="820"/>
      <c r="AC34" s="820"/>
      <c r="AD34" s="820"/>
      <c r="AE34" s="821"/>
      <c r="AF34" s="822">
        <v>0</v>
      </c>
      <c r="AG34" s="823"/>
      <c r="AH34" s="823"/>
      <c r="AI34" s="823"/>
      <c r="AJ34" s="824"/>
      <c r="AK34" s="868">
        <v>46</v>
      </c>
      <c r="AL34" s="864"/>
      <c r="AM34" s="864"/>
      <c r="AN34" s="864"/>
      <c r="AO34" s="864"/>
      <c r="AP34" s="864">
        <v>395</v>
      </c>
      <c r="AQ34" s="864"/>
      <c r="AR34" s="864"/>
      <c r="AS34" s="864"/>
      <c r="AT34" s="864"/>
      <c r="AU34" s="864">
        <v>336</v>
      </c>
      <c r="AV34" s="864"/>
      <c r="AW34" s="864"/>
      <c r="AX34" s="864"/>
      <c r="AY34" s="864"/>
      <c r="AZ34" s="865"/>
      <c r="BA34" s="865"/>
      <c r="BB34" s="865"/>
      <c r="BC34" s="865"/>
      <c r="BD34" s="865"/>
      <c r="BE34" s="866" t="s">
        <v>406</v>
      </c>
      <c r="BF34" s="866"/>
      <c r="BG34" s="866"/>
      <c r="BH34" s="866"/>
      <c r="BI34" s="867"/>
      <c r="BJ34" s="351"/>
      <c r="BK34" s="351"/>
      <c r="BL34" s="351"/>
      <c r="BM34" s="351"/>
      <c r="BN34" s="351"/>
      <c r="BO34" s="230"/>
      <c r="BP34" s="230"/>
      <c r="BQ34" s="227">
        <v>28</v>
      </c>
      <c r="BR34" s="228"/>
      <c r="BS34" s="812"/>
      <c r="BT34" s="813"/>
      <c r="BU34" s="813"/>
      <c r="BV34" s="813"/>
      <c r="BW34" s="813"/>
      <c r="BX34" s="813"/>
      <c r="BY34" s="813"/>
      <c r="BZ34" s="813"/>
      <c r="CA34" s="813"/>
      <c r="CB34" s="813"/>
      <c r="CC34" s="813"/>
      <c r="CD34" s="813"/>
      <c r="CE34" s="813"/>
      <c r="CF34" s="813"/>
      <c r="CG34" s="81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812"/>
      <c r="DW34" s="813"/>
      <c r="DX34" s="813"/>
      <c r="DY34" s="813"/>
      <c r="DZ34" s="815"/>
      <c r="EA34" s="220"/>
    </row>
    <row r="35" spans="1:131" ht="26.25" customHeight="1" x14ac:dyDescent="0.2">
      <c r="A35" s="231">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4"/>
      <c r="AM35" s="864"/>
      <c r="AN35" s="864"/>
      <c r="AO35" s="864"/>
      <c r="AP35" s="864"/>
      <c r="AQ35" s="864"/>
      <c r="AR35" s="864"/>
      <c r="AS35" s="864"/>
      <c r="AT35" s="864"/>
      <c r="AU35" s="864"/>
      <c r="AV35" s="864"/>
      <c r="AW35" s="864"/>
      <c r="AX35" s="864"/>
      <c r="AY35" s="864"/>
      <c r="AZ35" s="865"/>
      <c r="BA35" s="865"/>
      <c r="BB35" s="865"/>
      <c r="BC35" s="865"/>
      <c r="BD35" s="865"/>
      <c r="BE35" s="866"/>
      <c r="BF35" s="866"/>
      <c r="BG35" s="866"/>
      <c r="BH35" s="866"/>
      <c r="BI35" s="867"/>
      <c r="BJ35" s="351"/>
      <c r="BK35" s="351"/>
      <c r="BL35" s="351"/>
      <c r="BM35" s="351"/>
      <c r="BN35" s="351"/>
      <c r="BO35" s="230"/>
      <c r="BP35" s="230"/>
      <c r="BQ35" s="227">
        <v>29</v>
      </c>
      <c r="BR35" s="228"/>
      <c r="BS35" s="812"/>
      <c r="BT35" s="813"/>
      <c r="BU35" s="813"/>
      <c r="BV35" s="813"/>
      <c r="BW35" s="813"/>
      <c r="BX35" s="813"/>
      <c r="BY35" s="813"/>
      <c r="BZ35" s="813"/>
      <c r="CA35" s="813"/>
      <c r="CB35" s="813"/>
      <c r="CC35" s="813"/>
      <c r="CD35" s="813"/>
      <c r="CE35" s="813"/>
      <c r="CF35" s="813"/>
      <c r="CG35" s="81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812"/>
      <c r="DW35" s="813"/>
      <c r="DX35" s="813"/>
      <c r="DY35" s="813"/>
      <c r="DZ35" s="815"/>
      <c r="EA35" s="220"/>
    </row>
    <row r="36" spans="1:131" ht="26.25" customHeight="1" x14ac:dyDescent="0.2">
      <c r="A36" s="231">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4"/>
      <c r="AM36" s="864"/>
      <c r="AN36" s="864"/>
      <c r="AO36" s="864"/>
      <c r="AP36" s="864"/>
      <c r="AQ36" s="864"/>
      <c r="AR36" s="864"/>
      <c r="AS36" s="864"/>
      <c r="AT36" s="864"/>
      <c r="AU36" s="864"/>
      <c r="AV36" s="864"/>
      <c r="AW36" s="864"/>
      <c r="AX36" s="864"/>
      <c r="AY36" s="864"/>
      <c r="AZ36" s="865"/>
      <c r="BA36" s="865"/>
      <c r="BB36" s="865"/>
      <c r="BC36" s="865"/>
      <c r="BD36" s="865"/>
      <c r="BE36" s="866"/>
      <c r="BF36" s="866"/>
      <c r="BG36" s="866"/>
      <c r="BH36" s="866"/>
      <c r="BI36" s="867"/>
      <c r="BJ36" s="351"/>
      <c r="BK36" s="351"/>
      <c r="BL36" s="351"/>
      <c r="BM36" s="351"/>
      <c r="BN36" s="351"/>
      <c r="BO36" s="230"/>
      <c r="BP36" s="230"/>
      <c r="BQ36" s="227">
        <v>30</v>
      </c>
      <c r="BR36" s="228"/>
      <c r="BS36" s="812"/>
      <c r="BT36" s="813"/>
      <c r="BU36" s="813"/>
      <c r="BV36" s="813"/>
      <c r="BW36" s="813"/>
      <c r="BX36" s="813"/>
      <c r="BY36" s="813"/>
      <c r="BZ36" s="813"/>
      <c r="CA36" s="813"/>
      <c r="CB36" s="813"/>
      <c r="CC36" s="813"/>
      <c r="CD36" s="813"/>
      <c r="CE36" s="813"/>
      <c r="CF36" s="813"/>
      <c r="CG36" s="81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812"/>
      <c r="DW36" s="813"/>
      <c r="DX36" s="813"/>
      <c r="DY36" s="813"/>
      <c r="DZ36" s="815"/>
      <c r="EA36" s="220"/>
    </row>
    <row r="37" spans="1:131" ht="26.25" customHeight="1" x14ac:dyDescent="0.2">
      <c r="A37" s="231">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4"/>
      <c r="AM37" s="864"/>
      <c r="AN37" s="864"/>
      <c r="AO37" s="864"/>
      <c r="AP37" s="864"/>
      <c r="AQ37" s="864"/>
      <c r="AR37" s="864"/>
      <c r="AS37" s="864"/>
      <c r="AT37" s="864"/>
      <c r="AU37" s="864"/>
      <c r="AV37" s="864"/>
      <c r="AW37" s="864"/>
      <c r="AX37" s="864"/>
      <c r="AY37" s="864"/>
      <c r="AZ37" s="865"/>
      <c r="BA37" s="865"/>
      <c r="BB37" s="865"/>
      <c r="BC37" s="865"/>
      <c r="BD37" s="865"/>
      <c r="BE37" s="866"/>
      <c r="BF37" s="866"/>
      <c r="BG37" s="866"/>
      <c r="BH37" s="866"/>
      <c r="BI37" s="867"/>
      <c r="BJ37" s="351"/>
      <c r="BK37" s="351"/>
      <c r="BL37" s="351"/>
      <c r="BM37" s="351"/>
      <c r="BN37" s="351"/>
      <c r="BO37" s="230"/>
      <c r="BP37" s="230"/>
      <c r="BQ37" s="227">
        <v>31</v>
      </c>
      <c r="BR37" s="228"/>
      <c r="BS37" s="812"/>
      <c r="BT37" s="813"/>
      <c r="BU37" s="813"/>
      <c r="BV37" s="813"/>
      <c r="BW37" s="813"/>
      <c r="BX37" s="813"/>
      <c r="BY37" s="813"/>
      <c r="BZ37" s="813"/>
      <c r="CA37" s="813"/>
      <c r="CB37" s="813"/>
      <c r="CC37" s="813"/>
      <c r="CD37" s="813"/>
      <c r="CE37" s="813"/>
      <c r="CF37" s="813"/>
      <c r="CG37" s="81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812"/>
      <c r="DW37" s="813"/>
      <c r="DX37" s="813"/>
      <c r="DY37" s="813"/>
      <c r="DZ37" s="815"/>
      <c r="EA37" s="220"/>
    </row>
    <row r="38" spans="1:131" ht="26.25" customHeight="1" x14ac:dyDescent="0.2">
      <c r="A38" s="231">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4"/>
      <c r="AM38" s="864"/>
      <c r="AN38" s="864"/>
      <c r="AO38" s="864"/>
      <c r="AP38" s="864"/>
      <c r="AQ38" s="864"/>
      <c r="AR38" s="864"/>
      <c r="AS38" s="864"/>
      <c r="AT38" s="864"/>
      <c r="AU38" s="864"/>
      <c r="AV38" s="864"/>
      <c r="AW38" s="864"/>
      <c r="AX38" s="864"/>
      <c r="AY38" s="864"/>
      <c r="AZ38" s="865"/>
      <c r="BA38" s="865"/>
      <c r="BB38" s="865"/>
      <c r="BC38" s="865"/>
      <c r="BD38" s="865"/>
      <c r="BE38" s="866"/>
      <c r="BF38" s="866"/>
      <c r="BG38" s="866"/>
      <c r="BH38" s="866"/>
      <c r="BI38" s="867"/>
      <c r="BJ38" s="351"/>
      <c r="BK38" s="351"/>
      <c r="BL38" s="351"/>
      <c r="BM38" s="351"/>
      <c r="BN38" s="351"/>
      <c r="BO38" s="230"/>
      <c r="BP38" s="230"/>
      <c r="BQ38" s="227">
        <v>32</v>
      </c>
      <c r="BR38" s="228"/>
      <c r="BS38" s="812"/>
      <c r="BT38" s="813"/>
      <c r="BU38" s="813"/>
      <c r="BV38" s="813"/>
      <c r="BW38" s="813"/>
      <c r="BX38" s="813"/>
      <c r="BY38" s="813"/>
      <c r="BZ38" s="813"/>
      <c r="CA38" s="813"/>
      <c r="CB38" s="813"/>
      <c r="CC38" s="813"/>
      <c r="CD38" s="813"/>
      <c r="CE38" s="813"/>
      <c r="CF38" s="813"/>
      <c r="CG38" s="81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812"/>
      <c r="DW38" s="813"/>
      <c r="DX38" s="813"/>
      <c r="DY38" s="813"/>
      <c r="DZ38" s="815"/>
      <c r="EA38" s="220"/>
    </row>
    <row r="39" spans="1:131" ht="26.25" customHeight="1" x14ac:dyDescent="0.2">
      <c r="A39" s="231">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4"/>
      <c r="AM39" s="864"/>
      <c r="AN39" s="864"/>
      <c r="AO39" s="864"/>
      <c r="AP39" s="864"/>
      <c r="AQ39" s="864"/>
      <c r="AR39" s="864"/>
      <c r="AS39" s="864"/>
      <c r="AT39" s="864"/>
      <c r="AU39" s="864"/>
      <c r="AV39" s="864"/>
      <c r="AW39" s="864"/>
      <c r="AX39" s="864"/>
      <c r="AY39" s="864"/>
      <c r="AZ39" s="865"/>
      <c r="BA39" s="865"/>
      <c r="BB39" s="865"/>
      <c r="BC39" s="865"/>
      <c r="BD39" s="865"/>
      <c r="BE39" s="866"/>
      <c r="BF39" s="866"/>
      <c r="BG39" s="866"/>
      <c r="BH39" s="866"/>
      <c r="BI39" s="867"/>
      <c r="BJ39" s="351"/>
      <c r="BK39" s="351"/>
      <c r="BL39" s="351"/>
      <c r="BM39" s="351"/>
      <c r="BN39" s="351"/>
      <c r="BO39" s="230"/>
      <c r="BP39" s="230"/>
      <c r="BQ39" s="227">
        <v>33</v>
      </c>
      <c r="BR39" s="228"/>
      <c r="BS39" s="812"/>
      <c r="BT39" s="813"/>
      <c r="BU39" s="813"/>
      <c r="BV39" s="813"/>
      <c r="BW39" s="813"/>
      <c r="BX39" s="813"/>
      <c r="BY39" s="813"/>
      <c r="BZ39" s="813"/>
      <c r="CA39" s="813"/>
      <c r="CB39" s="813"/>
      <c r="CC39" s="813"/>
      <c r="CD39" s="813"/>
      <c r="CE39" s="813"/>
      <c r="CF39" s="813"/>
      <c r="CG39" s="81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812"/>
      <c r="DW39" s="813"/>
      <c r="DX39" s="813"/>
      <c r="DY39" s="813"/>
      <c r="DZ39" s="815"/>
      <c r="EA39" s="220"/>
    </row>
    <row r="40" spans="1:131" ht="26.25" customHeight="1" x14ac:dyDescent="0.2">
      <c r="A40" s="227">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4"/>
      <c r="AM40" s="864"/>
      <c r="AN40" s="864"/>
      <c r="AO40" s="864"/>
      <c r="AP40" s="864"/>
      <c r="AQ40" s="864"/>
      <c r="AR40" s="864"/>
      <c r="AS40" s="864"/>
      <c r="AT40" s="864"/>
      <c r="AU40" s="864"/>
      <c r="AV40" s="864"/>
      <c r="AW40" s="864"/>
      <c r="AX40" s="864"/>
      <c r="AY40" s="864"/>
      <c r="AZ40" s="865"/>
      <c r="BA40" s="865"/>
      <c r="BB40" s="865"/>
      <c r="BC40" s="865"/>
      <c r="BD40" s="865"/>
      <c r="BE40" s="866"/>
      <c r="BF40" s="866"/>
      <c r="BG40" s="866"/>
      <c r="BH40" s="866"/>
      <c r="BI40" s="867"/>
      <c r="BJ40" s="351"/>
      <c r="BK40" s="351"/>
      <c r="BL40" s="351"/>
      <c r="BM40" s="351"/>
      <c r="BN40" s="351"/>
      <c r="BO40" s="230"/>
      <c r="BP40" s="230"/>
      <c r="BQ40" s="227">
        <v>34</v>
      </c>
      <c r="BR40" s="228"/>
      <c r="BS40" s="812"/>
      <c r="BT40" s="813"/>
      <c r="BU40" s="813"/>
      <c r="BV40" s="813"/>
      <c r="BW40" s="813"/>
      <c r="BX40" s="813"/>
      <c r="BY40" s="813"/>
      <c r="BZ40" s="813"/>
      <c r="CA40" s="813"/>
      <c r="CB40" s="813"/>
      <c r="CC40" s="813"/>
      <c r="CD40" s="813"/>
      <c r="CE40" s="813"/>
      <c r="CF40" s="813"/>
      <c r="CG40" s="81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812"/>
      <c r="DW40" s="813"/>
      <c r="DX40" s="813"/>
      <c r="DY40" s="813"/>
      <c r="DZ40" s="815"/>
      <c r="EA40" s="220"/>
    </row>
    <row r="41" spans="1:131" ht="26.25" customHeight="1" x14ac:dyDescent="0.2">
      <c r="A41" s="227">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4"/>
      <c r="AM41" s="864"/>
      <c r="AN41" s="864"/>
      <c r="AO41" s="864"/>
      <c r="AP41" s="864"/>
      <c r="AQ41" s="864"/>
      <c r="AR41" s="864"/>
      <c r="AS41" s="864"/>
      <c r="AT41" s="864"/>
      <c r="AU41" s="864"/>
      <c r="AV41" s="864"/>
      <c r="AW41" s="864"/>
      <c r="AX41" s="864"/>
      <c r="AY41" s="864"/>
      <c r="AZ41" s="865"/>
      <c r="BA41" s="865"/>
      <c r="BB41" s="865"/>
      <c r="BC41" s="865"/>
      <c r="BD41" s="865"/>
      <c r="BE41" s="866"/>
      <c r="BF41" s="866"/>
      <c r="BG41" s="866"/>
      <c r="BH41" s="866"/>
      <c r="BI41" s="867"/>
      <c r="BJ41" s="351"/>
      <c r="BK41" s="351"/>
      <c r="BL41" s="351"/>
      <c r="BM41" s="351"/>
      <c r="BN41" s="351"/>
      <c r="BO41" s="230"/>
      <c r="BP41" s="230"/>
      <c r="BQ41" s="227">
        <v>35</v>
      </c>
      <c r="BR41" s="228"/>
      <c r="BS41" s="812"/>
      <c r="BT41" s="813"/>
      <c r="BU41" s="813"/>
      <c r="BV41" s="813"/>
      <c r="BW41" s="813"/>
      <c r="BX41" s="813"/>
      <c r="BY41" s="813"/>
      <c r="BZ41" s="813"/>
      <c r="CA41" s="813"/>
      <c r="CB41" s="813"/>
      <c r="CC41" s="813"/>
      <c r="CD41" s="813"/>
      <c r="CE41" s="813"/>
      <c r="CF41" s="813"/>
      <c r="CG41" s="81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812"/>
      <c r="DW41" s="813"/>
      <c r="DX41" s="813"/>
      <c r="DY41" s="813"/>
      <c r="DZ41" s="815"/>
      <c r="EA41" s="220"/>
    </row>
    <row r="42" spans="1:131" ht="26.25" customHeight="1" x14ac:dyDescent="0.2">
      <c r="A42" s="227">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4"/>
      <c r="AM42" s="864"/>
      <c r="AN42" s="864"/>
      <c r="AO42" s="864"/>
      <c r="AP42" s="864"/>
      <c r="AQ42" s="864"/>
      <c r="AR42" s="864"/>
      <c r="AS42" s="864"/>
      <c r="AT42" s="864"/>
      <c r="AU42" s="864"/>
      <c r="AV42" s="864"/>
      <c r="AW42" s="864"/>
      <c r="AX42" s="864"/>
      <c r="AY42" s="864"/>
      <c r="AZ42" s="865"/>
      <c r="BA42" s="865"/>
      <c r="BB42" s="865"/>
      <c r="BC42" s="865"/>
      <c r="BD42" s="865"/>
      <c r="BE42" s="866"/>
      <c r="BF42" s="866"/>
      <c r="BG42" s="866"/>
      <c r="BH42" s="866"/>
      <c r="BI42" s="867"/>
      <c r="BJ42" s="351"/>
      <c r="BK42" s="351"/>
      <c r="BL42" s="351"/>
      <c r="BM42" s="351"/>
      <c r="BN42" s="351"/>
      <c r="BO42" s="230"/>
      <c r="BP42" s="230"/>
      <c r="BQ42" s="227">
        <v>36</v>
      </c>
      <c r="BR42" s="228"/>
      <c r="BS42" s="812"/>
      <c r="BT42" s="813"/>
      <c r="BU42" s="813"/>
      <c r="BV42" s="813"/>
      <c r="BW42" s="813"/>
      <c r="BX42" s="813"/>
      <c r="BY42" s="813"/>
      <c r="BZ42" s="813"/>
      <c r="CA42" s="813"/>
      <c r="CB42" s="813"/>
      <c r="CC42" s="813"/>
      <c r="CD42" s="813"/>
      <c r="CE42" s="813"/>
      <c r="CF42" s="813"/>
      <c r="CG42" s="81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812"/>
      <c r="DW42" s="813"/>
      <c r="DX42" s="813"/>
      <c r="DY42" s="813"/>
      <c r="DZ42" s="815"/>
      <c r="EA42" s="220"/>
    </row>
    <row r="43" spans="1:131" ht="26.25" customHeight="1" x14ac:dyDescent="0.2">
      <c r="A43" s="227">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4"/>
      <c r="AM43" s="864"/>
      <c r="AN43" s="864"/>
      <c r="AO43" s="864"/>
      <c r="AP43" s="864"/>
      <c r="AQ43" s="864"/>
      <c r="AR43" s="864"/>
      <c r="AS43" s="864"/>
      <c r="AT43" s="864"/>
      <c r="AU43" s="864"/>
      <c r="AV43" s="864"/>
      <c r="AW43" s="864"/>
      <c r="AX43" s="864"/>
      <c r="AY43" s="864"/>
      <c r="AZ43" s="865"/>
      <c r="BA43" s="865"/>
      <c r="BB43" s="865"/>
      <c r="BC43" s="865"/>
      <c r="BD43" s="865"/>
      <c r="BE43" s="866"/>
      <c r="BF43" s="866"/>
      <c r="BG43" s="866"/>
      <c r="BH43" s="866"/>
      <c r="BI43" s="867"/>
      <c r="BJ43" s="351"/>
      <c r="BK43" s="351"/>
      <c r="BL43" s="351"/>
      <c r="BM43" s="351"/>
      <c r="BN43" s="351"/>
      <c r="BO43" s="230"/>
      <c r="BP43" s="230"/>
      <c r="BQ43" s="227">
        <v>37</v>
      </c>
      <c r="BR43" s="228"/>
      <c r="BS43" s="812"/>
      <c r="BT43" s="813"/>
      <c r="BU43" s="813"/>
      <c r="BV43" s="813"/>
      <c r="BW43" s="813"/>
      <c r="BX43" s="813"/>
      <c r="BY43" s="813"/>
      <c r="BZ43" s="813"/>
      <c r="CA43" s="813"/>
      <c r="CB43" s="813"/>
      <c r="CC43" s="813"/>
      <c r="CD43" s="813"/>
      <c r="CE43" s="813"/>
      <c r="CF43" s="813"/>
      <c r="CG43" s="81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812"/>
      <c r="DW43" s="813"/>
      <c r="DX43" s="813"/>
      <c r="DY43" s="813"/>
      <c r="DZ43" s="815"/>
      <c r="EA43" s="220"/>
    </row>
    <row r="44" spans="1:131" ht="26.25" customHeight="1" x14ac:dyDescent="0.2">
      <c r="A44" s="227">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4"/>
      <c r="AM44" s="864"/>
      <c r="AN44" s="864"/>
      <c r="AO44" s="864"/>
      <c r="AP44" s="864"/>
      <c r="AQ44" s="864"/>
      <c r="AR44" s="864"/>
      <c r="AS44" s="864"/>
      <c r="AT44" s="864"/>
      <c r="AU44" s="864"/>
      <c r="AV44" s="864"/>
      <c r="AW44" s="864"/>
      <c r="AX44" s="864"/>
      <c r="AY44" s="864"/>
      <c r="AZ44" s="865"/>
      <c r="BA44" s="865"/>
      <c r="BB44" s="865"/>
      <c r="BC44" s="865"/>
      <c r="BD44" s="865"/>
      <c r="BE44" s="866"/>
      <c r="BF44" s="866"/>
      <c r="BG44" s="866"/>
      <c r="BH44" s="866"/>
      <c r="BI44" s="867"/>
      <c r="BJ44" s="351"/>
      <c r="BK44" s="351"/>
      <c r="BL44" s="351"/>
      <c r="BM44" s="351"/>
      <c r="BN44" s="351"/>
      <c r="BO44" s="230"/>
      <c r="BP44" s="230"/>
      <c r="BQ44" s="227">
        <v>38</v>
      </c>
      <c r="BR44" s="228"/>
      <c r="BS44" s="812"/>
      <c r="BT44" s="813"/>
      <c r="BU44" s="813"/>
      <c r="BV44" s="813"/>
      <c r="BW44" s="813"/>
      <c r="BX44" s="813"/>
      <c r="BY44" s="813"/>
      <c r="BZ44" s="813"/>
      <c r="CA44" s="813"/>
      <c r="CB44" s="813"/>
      <c r="CC44" s="813"/>
      <c r="CD44" s="813"/>
      <c r="CE44" s="813"/>
      <c r="CF44" s="813"/>
      <c r="CG44" s="81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812"/>
      <c r="DW44" s="813"/>
      <c r="DX44" s="813"/>
      <c r="DY44" s="813"/>
      <c r="DZ44" s="815"/>
      <c r="EA44" s="220"/>
    </row>
    <row r="45" spans="1:131" ht="26.25" customHeight="1" x14ac:dyDescent="0.2">
      <c r="A45" s="227">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4"/>
      <c r="AM45" s="864"/>
      <c r="AN45" s="864"/>
      <c r="AO45" s="864"/>
      <c r="AP45" s="864"/>
      <c r="AQ45" s="864"/>
      <c r="AR45" s="864"/>
      <c r="AS45" s="864"/>
      <c r="AT45" s="864"/>
      <c r="AU45" s="864"/>
      <c r="AV45" s="864"/>
      <c r="AW45" s="864"/>
      <c r="AX45" s="864"/>
      <c r="AY45" s="864"/>
      <c r="AZ45" s="865"/>
      <c r="BA45" s="865"/>
      <c r="BB45" s="865"/>
      <c r="BC45" s="865"/>
      <c r="BD45" s="865"/>
      <c r="BE45" s="866"/>
      <c r="BF45" s="866"/>
      <c r="BG45" s="866"/>
      <c r="BH45" s="866"/>
      <c r="BI45" s="867"/>
      <c r="BJ45" s="351"/>
      <c r="BK45" s="351"/>
      <c r="BL45" s="351"/>
      <c r="BM45" s="351"/>
      <c r="BN45" s="351"/>
      <c r="BO45" s="230"/>
      <c r="BP45" s="230"/>
      <c r="BQ45" s="227">
        <v>39</v>
      </c>
      <c r="BR45" s="228"/>
      <c r="BS45" s="812"/>
      <c r="BT45" s="813"/>
      <c r="BU45" s="813"/>
      <c r="BV45" s="813"/>
      <c r="BW45" s="813"/>
      <c r="BX45" s="813"/>
      <c r="BY45" s="813"/>
      <c r="BZ45" s="813"/>
      <c r="CA45" s="813"/>
      <c r="CB45" s="813"/>
      <c r="CC45" s="813"/>
      <c r="CD45" s="813"/>
      <c r="CE45" s="813"/>
      <c r="CF45" s="813"/>
      <c r="CG45" s="81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812"/>
      <c r="DW45" s="813"/>
      <c r="DX45" s="813"/>
      <c r="DY45" s="813"/>
      <c r="DZ45" s="815"/>
      <c r="EA45" s="220"/>
    </row>
    <row r="46" spans="1:131" ht="26.25" customHeight="1" x14ac:dyDescent="0.2">
      <c r="A46" s="227">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4"/>
      <c r="AM46" s="864"/>
      <c r="AN46" s="864"/>
      <c r="AO46" s="864"/>
      <c r="AP46" s="864"/>
      <c r="AQ46" s="864"/>
      <c r="AR46" s="864"/>
      <c r="AS46" s="864"/>
      <c r="AT46" s="864"/>
      <c r="AU46" s="864"/>
      <c r="AV46" s="864"/>
      <c r="AW46" s="864"/>
      <c r="AX46" s="864"/>
      <c r="AY46" s="864"/>
      <c r="AZ46" s="865"/>
      <c r="BA46" s="865"/>
      <c r="BB46" s="865"/>
      <c r="BC46" s="865"/>
      <c r="BD46" s="865"/>
      <c r="BE46" s="866"/>
      <c r="BF46" s="866"/>
      <c r="BG46" s="866"/>
      <c r="BH46" s="866"/>
      <c r="BI46" s="867"/>
      <c r="BJ46" s="351"/>
      <c r="BK46" s="351"/>
      <c r="BL46" s="351"/>
      <c r="BM46" s="351"/>
      <c r="BN46" s="351"/>
      <c r="BO46" s="230"/>
      <c r="BP46" s="230"/>
      <c r="BQ46" s="227">
        <v>40</v>
      </c>
      <c r="BR46" s="228"/>
      <c r="BS46" s="812"/>
      <c r="BT46" s="813"/>
      <c r="BU46" s="813"/>
      <c r="BV46" s="813"/>
      <c r="BW46" s="813"/>
      <c r="BX46" s="813"/>
      <c r="BY46" s="813"/>
      <c r="BZ46" s="813"/>
      <c r="CA46" s="813"/>
      <c r="CB46" s="813"/>
      <c r="CC46" s="813"/>
      <c r="CD46" s="813"/>
      <c r="CE46" s="813"/>
      <c r="CF46" s="813"/>
      <c r="CG46" s="81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812"/>
      <c r="DW46" s="813"/>
      <c r="DX46" s="813"/>
      <c r="DY46" s="813"/>
      <c r="DZ46" s="815"/>
      <c r="EA46" s="220"/>
    </row>
    <row r="47" spans="1:131" ht="26.25" customHeight="1" x14ac:dyDescent="0.2">
      <c r="A47" s="227">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4"/>
      <c r="AM47" s="864"/>
      <c r="AN47" s="864"/>
      <c r="AO47" s="864"/>
      <c r="AP47" s="864"/>
      <c r="AQ47" s="864"/>
      <c r="AR47" s="864"/>
      <c r="AS47" s="864"/>
      <c r="AT47" s="864"/>
      <c r="AU47" s="864"/>
      <c r="AV47" s="864"/>
      <c r="AW47" s="864"/>
      <c r="AX47" s="864"/>
      <c r="AY47" s="864"/>
      <c r="AZ47" s="865"/>
      <c r="BA47" s="865"/>
      <c r="BB47" s="865"/>
      <c r="BC47" s="865"/>
      <c r="BD47" s="865"/>
      <c r="BE47" s="866"/>
      <c r="BF47" s="866"/>
      <c r="BG47" s="866"/>
      <c r="BH47" s="866"/>
      <c r="BI47" s="867"/>
      <c r="BJ47" s="351"/>
      <c r="BK47" s="351"/>
      <c r="BL47" s="351"/>
      <c r="BM47" s="351"/>
      <c r="BN47" s="351"/>
      <c r="BO47" s="230"/>
      <c r="BP47" s="230"/>
      <c r="BQ47" s="227">
        <v>41</v>
      </c>
      <c r="BR47" s="228"/>
      <c r="BS47" s="812"/>
      <c r="BT47" s="813"/>
      <c r="BU47" s="813"/>
      <c r="BV47" s="813"/>
      <c r="BW47" s="813"/>
      <c r="BX47" s="813"/>
      <c r="BY47" s="813"/>
      <c r="BZ47" s="813"/>
      <c r="CA47" s="813"/>
      <c r="CB47" s="813"/>
      <c r="CC47" s="813"/>
      <c r="CD47" s="813"/>
      <c r="CE47" s="813"/>
      <c r="CF47" s="813"/>
      <c r="CG47" s="81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812"/>
      <c r="DW47" s="813"/>
      <c r="DX47" s="813"/>
      <c r="DY47" s="813"/>
      <c r="DZ47" s="815"/>
      <c r="EA47" s="220"/>
    </row>
    <row r="48" spans="1:131" ht="26.25" customHeight="1" x14ac:dyDescent="0.2">
      <c r="A48" s="227">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4"/>
      <c r="AM48" s="864"/>
      <c r="AN48" s="864"/>
      <c r="AO48" s="864"/>
      <c r="AP48" s="864"/>
      <c r="AQ48" s="864"/>
      <c r="AR48" s="864"/>
      <c r="AS48" s="864"/>
      <c r="AT48" s="864"/>
      <c r="AU48" s="864"/>
      <c r="AV48" s="864"/>
      <c r="AW48" s="864"/>
      <c r="AX48" s="864"/>
      <c r="AY48" s="864"/>
      <c r="AZ48" s="865"/>
      <c r="BA48" s="865"/>
      <c r="BB48" s="865"/>
      <c r="BC48" s="865"/>
      <c r="BD48" s="865"/>
      <c r="BE48" s="866"/>
      <c r="BF48" s="866"/>
      <c r="BG48" s="866"/>
      <c r="BH48" s="866"/>
      <c r="BI48" s="867"/>
      <c r="BJ48" s="351"/>
      <c r="BK48" s="351"/>
      <c r="BL48" s="351"/>
      <c r="BM48" s="351"/>
      <c r="BN48" s="351"/>
      <c r="BO48" s="230"/>
      <c r="BP48" s="230"/>
      <c r="BQ48" s="227">
        <v>42</v>
      </c>
      <c r="BR48" s="228"/>
      <c r="BS48" s="812"/>
      <c r="BT48" s="813"/>
      <c r="BU48" s="813"/>
      <c r="BV48" s="813"/>
      <c r="BW48" s="813"/>
      <c r="BX48" s="813"/>
      <c r="BY48" s="813"/>
      <c r="BZ48" s="813"/>
      <c r="CA48" s="813"/>
      <c r="CB48" s="813"/>
      <c r="CC48" s="813"/>
      <c r="CD48" s="813"/>
      <c r="CE48" s="813"/>
      <c r="CF48" s="813"/>
      <c r="CG48" s="81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812"/>
      <c r="DW48" s="813"/>
      <c r="DX48" s="813"/>
      <c r="DY48" s="813"/>
      <c r="DZ48" s="815"/>
      <c r="EA48" s="220"/>
    </row>
    <row r="49" spans="1:131" ht="26.25" customHeight="1" x14ac:dyDescent="0.2">
      <c r="A49" s="227">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4"/>
      <c r="AM49" s="864"/>
      <c r="AN49" s="864"/>
      <c r="AO49" s="864"/>
      <c r="AP49" s="864"/>
      <c r="AQ49" s="864"/>
      <c r="AR49" s="864"/>
      <c r="AS49" s="864"/>
      <c r="AT49" s="864"/>
      <c r="AU49" s="864"/>
      <c r="AV49" s="864"/>
      <c r="AW49" s="864"/>
      <c r="AX49" s="864"/>
      <c r="AY49" s="864"/>
      <c r="AZ49" s="865"/>
      <c r="BA49" s="865"/>
      <c r="BB49" s="865"/>
      <c r="BC49" s="865"/>
      <c r="BD49" s="865"/>
      <c r="BE49" s="866"/>
      <c r="BF49" s="866"/>
      <c r="BG49" s="866"/>
      <c r="BH49" s="866"/>
      <c r="BI49" s="867"/>
      <c r="BJ49" s="351"/>
      <c r="BK49" s="351"/>
      <c r="BL49" s="351"/>
      <c r="BM49" s="351"/>
      <c r="BN49" s="351"/>
      <c r="BO49" s="230"/>
      <c r="BP49" s="230"/>
      <c r="BQ49" s="227">
        <v>43</v>
      </c>
      <c r="BR49" s="228"/>
      <c r="BS49" s="812"/>
      <c r="BT49" s="813"/>
      <c r="BU49" s="813"/>
      <c r="BV49" s="813"/>
      <c r="BW49" s="813"/>
      <c r="BX49" s="813"/>
      <c r="BY49" s="813"/>
      <c r="BZ49" s="813"/>
      <c r="CA49" s="813"/>
      <c r="CB49" s="813"/>
      <c r="CC49" s="813"/>
      <c r="CD49" s="813"/>
      <c r="CE49" s="813"/>
      <c r="CF49" s="813"/>
      <c r="CG49" s="81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812"/>
      <c r="DW49" s="813"/>
      <c r="DX49" s="813"/>
      <c r="DY49" s="813"/>
      <c r="DZ49" s="815"/>
      <c r="EA49" s="220"/>
    </row>
    <row r="50" spans="1:131" ht="26.25" customHeight="1" x14ac:dyDescent="0.2">
      <c r="A50" s="227">
        <v>23</v>
      </c>
      <c r="B50" s="816"/>
      <c r="C50" s="817"/>
      <c r="D50" s="817"/>
      <c r="E50" s="817"/>
      <c r="F50" s="817"/>
      <c r="G50" s="817"/>
      <c r="H50" s="817"/>
      <c r="I50" s="817"/>
      <c r="J50" s="817"/>
      <c r="K50" s="817"/>
      <c r="L50" s="817"/>
      <c r="M50" s="817"/>
      <c r="N50" s="817"/>
      <c r="O50" s="817"/>
      <c r="P50" s="818"/>
      <c r="Q50" s="869"/>
      <c r="R50" s="870"/>
      <c r="S50" s="870"/>
      <c r="T50" s="870"/>
      <c r="U50" s="870"/>
      <c r="V50" s="870"/>
      <c r="W50" s="870"/>
      <c r="X50" s="870"/>
      <c r="Y50" s="870"/>
      <c r="Z50" s="870"/>
      <c r="AA50" s="870"/>
      <c r="AB50" s="870"/>
      <c r="AC50" s="870"/>
      <c r="AD50" s="870"/>
      <c r="AE50" s="871"/>
      <c r="AF50" s="822"/>
      <c r="AG50" s="823"/>
      <c r="AH50" s="823"/>
      <c r="AI50" s="823"/>
      <c r="AJ50" s="824"/>
      <c r="AK50" s="873"/>
      <c r="AL50" s="870"/>
      <c r="AM50" s="870"/>
      <c r="AN50" s="870"/>
      <c r="AO50" s="870"/>
      <c r="AP50" s="870"/>
      <c r="AQ50" s="870"/>
      <c r="AR50" s="870"/>
      <c r="AS50" s="870"/>
      <c r="AT50" s="870"/>
      <c r="AU50" s="870"/>
      <c r="AV50" s="870"/>
      <c r="AW50" s="870"/>
      <c r="AX50" s="870"/>
      <c r="AY50" s="870"/>
      <c r="AZ50" s="872"/>
      <c r="BA50" s="872"/>
      <c r="BB50" s="872"/>
      <c r="BC50" s="872"/>
      <c r="BD50" s="872"/>
      <c r="BE50" s="866"/>
      <c r="BF50" s="866"/>
      <c r="BG50" s="866"/>
      <c r="BH50" s="866"/>
      <c r="BI50" s="867"/>
      <c r="BJ50" s="351"/>
      <c r="BK50" s="351"/>
      <c r="BL50" s="351"/>
      <c r="BM50" s="351"/>
      <c r="BN50" s="351"/>
      <c r="BO50" s="230"/>
      <c r="BP50" s="230"/>
      <c r="BQ50" s="227">
        <v>44</v>
      </c>
      <c r="BR50" s="228"/>
      <c r="BS50" s="812"/>
      <c r="BT50" s="813"/>
      <c r="BU50" s="813"/>
      <c r="BV50" s="813"/>
      <c r="BW50" s="813"/>
      <c r="BX50" s="813"/>
      <c r="BY50" s="813"/>
      <c r="BZ50" s="813"/>
      <c r="CA50" s="813"/>
      <c r="CB50" s="813"/>
      <c r="CC50" s="813"/>
      <c r="CD50" s="813"/>
      <c r="CE50" s="813"/>
      <c r="CF50" s="813"/>
      <c r="CG50" s="81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812"/>
      <c r="DW50" s="813"/>
      <c r="DX50" s="813"/>
      <c r="DY50" s="813"/>
      <c r="DZ50" s="815"/>
      <c r="EA50" s="220"/>
    </row>
    <row r="51" spans="1:131" ht="26.25" customHeight="1" x14ac:dyDescent="0.2">
      <c r="A51" s="227">
        <v>24</v>
      </c>
      <c r="B51" s="816"/>
      <c r="C51" s="817"/>
      <c r="D51" s="817"/>
      <c r="E51" s="817"/>
      <c r="F51" s="817"/>
      <c r="G51" s="817"/>
      <c r="H51" s="817"/>
      <c r="I51" s="817"/>
      <c r="J51" s="817"/>
      <c r="K51" s="817"/>
      <c r="L51" s="817"/>
      <c r="M51" s="817"/>
      <c r="N51" s="817"/>
      <c r="O51" s="817"/>
      <c r="P51" s="818"/>
      <c r="Q51" s="869"/>
      <c r="R51" s="870"/>
      <c r="S51" s="870"/>
      <c r="T51" s="870"/>
      <c r="U51" s="870"/>
      <c r="V51" s="870"/>
      <c r="W51" s="870"/>
      <c r="X51" s="870"/>
      <c r="Y51" s="870"/>
      <c r="Z51" s="870"/>
      <c r="AA51" s="870"/>
      <c r="AB51" s="870"/>
      <c r="AC51" s="870"/>
      <c r="AD51" s="870"/>
      <c r="AE51" s="871"/>
      <c r="AF51" s="822"/>
      <c r="AG51" s="823"/>
      <c r="AH51" s="823"/>
      <c r="AI51" s="823"/>
      <c r="AJ51" s="824"/>
      <c r="AK51" s="873"/>
      <c r="AL51" s="870"/>
      <c r="AM51" s="870"/>
      <c r="AN51" s="870"/>
      <c r="AO51" s="870"/>
      <c r="AP51" s="870"/>
      <c r="AQ51" s="870"/>
      <c r="AR51" s="870"/>
      <c r="AS51" s="870"/>
      <c r="AT51" s="870"/>
      <c r="AU51" s="870"/>
      <c r="AV51" s="870"/>
      <c r="AW51" s="870"/>
      <c r="AX51" s="870"/>
      <c r="AY51" s="870"/>
      <c r="AZ51" s="872"/>
      <c r="BA51" s="872"/>
      <c r="BB51" s="872"/>
      <c r="BC51" s="872"/>
      <c r="BD51" s="872"/>
      <c r="BE51" s="866"/>
      <c r="BF51" s="866"/>
      <c r="BG51" s="866"/>
      <c r="BH51" s="866"/>
      <c r="BI51" s="867"/>
      <c r="BJ51" s="351"/>
      <c r="BK51" s="351"/>
      <c r="BL51" s="351"/>
      <c r="BM51" s="351"/>
      <c r="BN51" s="351"/>
      <c r="BO51" s="230"/>
      <c r="BP51" s="230"/>
      <c r="BQ51" s="227">
        <v>45</v>
      </c>
      <c r="BR51" s="228"/>
      <c r="BS51" s="812"/>
      <c r="BT51" s="813"/>
      <c r="BU51" s="813"/>
      <c r="BV51" s="813"/>
      <c r="BW51" s="813"/>
      <c r="BX51" s="813"/>
      <c r="BY51" s="813"/>
      <c r="BZ51" s="813"/>
      <c r="CA51" s="813"/>
      <c r="CB51" s="813"/>
      <c r="CC51" s="813"/>
      <c r="CD51" s="813"/>
      <c r="CE51" s="813"/>
      <c r="CF51" s="813"/>
      <c r="CG51" s="81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812"/>
      <c r="DW51" s="813"/>
      <c r="DX51" s="813"/>
      <c r="DY51" s="813"/>
      <c r="DZ51" s="815"/>
      <c r="EA51" s="220"/>
    </row>
    <row r="52" spans="1:131" ht="26.25" customHeight="1" x14ac:dyDescent="0.2">
      <c r="A52" s="227">
        <v>25</v>
      </c>
      <c r="B52" s="816"/>
      <c r="C52" s="817"/>
      <c r="D52" s="817"/>
      <c r="E52" s="817"/>
      <c r="F52" s="817"/>
      <c r="G52" s="817"/>
      <c r="H52" s="817"/>
      <c r="I52" s="817"/>
      <c r="J52" s="817"/>
      <c r="K52" s="817"/>
      <c r="L52" s="817"/>
      <c r="M52" s="817"/>
      <c r="N52" s="817"/>
      <c r="O52" s="817"/>
      <c r="P52" s="818"/>
      <c r="Q52" s="869"/>
      <c r="R52" s="870"/>
      <c r="S52" s="870"/>
      <c r="T52" s="870"/>
      <c r="U52" s="870"/>
      <c r="V52" s="870"/>
      <c r="W52" s="870"/>
      <c r="X52" s="870"/>
      <c r="Y52" s="870"/>
      <c r="Z52" s="870"/>
      <c r="AA52" s="870"/>
      <c r="AB52" s="870"/>
      <c r="AC52" s="870"/>
      <c r="AD52" s="870"/>
      <c r="AE52" s="871"/>
      <c r="AF52" s="822"/>
      <c r="AG52" s="823"/>
      <c r="AH52" s="823"/>
      <c r="AI52" s="823"/>
      <c r="AJ52" s="824"/>
      <c r="AK52" s="873"/>
      <c r="AL52" s="870"/>
      <c r="AM52" s="870"/>
      <c r="AN52" s="870"/>
      <c r="AO52" s="870"/>
      <c r="AP52" s="870"/>
      <c r="AQ52" s="870"/>
      <c r="AR52" s="870"/>
      <c r="AS52" s="870"/>
      <c r="AT52" s="870"/>
      <c r="AU52" s="870"/>
      <c r="AV52" s="870"/>
      <c r="AW52" s="870"/>
      <c r="AX52" s="870"/>
      <c r="AY52" s="870"/>
      <c r="AZ52" s="872"/>
      <c r="BA52" s="872"/>
      <c r="BB52" s="872"/>
      <c r="BC52" s="872"/>
      <c r="BD52" s="872"/>
      <c r="BE52" s="866"/>
      <c r="BF52" s="866"/>
      <c r="BG52" s="866"/>
      <c r="BH52" s="866"/>
      <c r="BI52" s="867"/>
      <c r="BJ52" s="351"/>
      <c r="BK52" s="351"/>
      <c r="BL52" s="351"/>
      <c r="BM52" s="351"/>
      <c r="BN52" s="351"/>
      <c r="BO52" s="230"/>
      <c r="BP52" s="230"/>
      <c r="BQ52" s="227">
        <v>46</v>
      </c>
      <c r="BR52" s="228"/>
      <c r="BS52" s="812"/>
      <c r="BT52" s="813"/>
      <c r="BU52" s="813"/>
      <c r="BV52" s="813"/>
      <c r="BW52" s="813"/>
      <c r="BX52" s="813"/>
      <c r="BY52" s="813"/>
      <c r="BZ52" s="813"/>
      <c r="CA52" s="813"/>
      <c r="CB52" s="813"/>
      <c r="CC52" s="813"/>
      <c r="CD52" s="813"/>
      <c r="CE52" s="813"/>
      <c r="CF52" s="813"/>
      <c r="CG52" s="81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812"/>
      <c r="DW52" s="813"/>
      <c r="DX52" s="813"/>
      <c r="DY52" s="813"/>
      <c r="DZ52" s="815"/>
      <c r="EA52" s="220"/>
    </row>
    <row r="53" spans="1:131" ht="26.25" customHeight="1" x14ac:dyDescent="0.2">
      <c r="A53" s="227">
        <v>26</v>
      </c>
      <c r="B53" s="816"/>
      <c r="C53" s="817"/>
      <c r="D53" s="817"/>
      <c r="E53" s="817"/>
      <c r="F53" s="817"/>
      <c r="G53" s="817"/>
      <c r="H53" s="817"/>
      <c r="I53" s="817"/>
      <c r="J53" s="817"/>
      <c r="K53" s="817"/>
      <c r="L53" s="817"/>
      <c r="M53" s="817"/>
      <c r="N53" s="817"/>
      <c r="O53" s="817"/>
      <c r="P53" s="818"/>
      <c r="Q53" s="869"/>
      <c r="R53" s="870"/>
      <c r="S53" s="870"/>
      <c r="T53" s="870"/>
      <c r="U53" s="870"/>
      <c r="V53" s="870"/>
      <c r="W53" s="870"/>
      <c r="X53" s="870"/>
      <c r="Y53" s="870"/>
      <c r="Z53" s="870"/>
      <c r="AA53" s="870"/>
      <c r="AB53" s="870"/>
      <c r="AC53" s="870"/>
      <c r="AD53" s="870"/>
      <c r="AE53" s="871"/>
      <c r="AF53" s="822"/>
      <c r="AG53" s="823"/>
      <c r="AH53" s="823"/>
      <c r="AI53" s="823"/>
      <c r="AJ53" s="824"/>
      <c r="AK53" s="873"/>
      <c r="AL53" s="870"/>
      <c r="AM53" s="870"/>
      <c r="AN53" s="870"/>
      <c r="AO53" s="870"/>
      <c r="AP53" s="870"/>
      <c r="AQ53" s="870"/>
      <c r="AR53" s="870"/>
      <c r="AS53" s="870"/>
      <c r="AT53" s="870"/>
      <c r="AU53" s="870"/>
      <c r="AV53" s="870"/>
      <c r="AW53" s="870"/>
      <c r="AX53" s="870"/>
      <c r="AY53" s="870"/>
      <c r="AZ53" s="872"/>
      <c r="BA53" s="872"/>
      <c r="BB53" s="872"/>
      <c r="BC53" s="872"/>
      <c r="BD53" s="872"/>
      <c r="BE53" s="866"/>
      <c r="BF53" s="866"/>
      <c r="BG53" s="866"/>
      <c r="BH53" s="866"/>
      <c r="BI53" s="867"/>
      <c r="BJ53" s="351"/>
      <c r="BK53" s="351"/>
      <c r="BL53" s="351"/>
      <c r="BM53" s="351"/>
      <c r="BN53" s="351"/>
      <c r="BO53" s="230"/>
      <c r="BP53" s="230"/>
      <c r="BQ53" s="227">
        <v>47</v>
      </c>
      <c r="BR53" s="228"/>
      <c r="BS53" s="812"/>
      <c r="BT53" s="813"/>
      <c r="BU53" s="813"/>
      <c r="BV53" s="813"/>
      <c r="BW53" s="813"/>
      <c r="BX53" s="813"/>
      <c r="BY53" s="813"/>
      <c r="BZ53" s="813"/>
      <c r="CA53" s="813"/>
      <c r="CB53" s="813"/>
      <c r="CC53" s="813"/>
      <c r="CD53" s="813"/>
      <c r="CE53" s="813"/>
      <c r="CF53" s="813"/>
      <c r="CG53" s="81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812"/>
      <c r="DW53" s="813"/>
      <c r="DX53" s="813"/>
      <c r="DY53" s="813"/>
      <c r="DZ53" s="815"/>
      <c r="EA53" s="220"/>
    </row>
    <row r="54" spans="1:131" ht="26.25" customHeight="1" x14ac:dyDescent="0.2">
      <c r="A54" s="227">
        <v>27</v>
      </c>
      <c r="B54" s="816"/>
      <c r="C54" s="817"/>
      <c r="D54" s="817"/>
      <c r="E54" s="817"/>
      <c r="F54" s="817"/>
      <c r="G54" s="817"/>
      <c r="H54" s="817"/>
      <c r="I54" s="817"/>
      <c r="J54" s="817"/>
      <c r="K54" s="817"/>
      <c r="L54" s="817"/>
      <c r="M54" s="817"/>
      <c r="N54" s="817"/>
      <c r="O54" s="817"/>
      <c r="P54" s="818"/>
      <c r="Q54" s="869"/>
      <c r="R54" s="870"/>
      <c r="S54" s="870"/>
      <c r="T54" s="870"/>
      <c r="U54" s="870"/>
      <c r="V54" s="870"/>
      <c r="W54" s="870"/>
      <c r="X54" s="870"/>
      <c r="Y54" s="870"/>
      <c r="Z54" s="870"/>
      <c r="AA54" s="870"/>
      <c r="AB54" s="870"/>
      <c r="AC54" s="870"/>
      <c r="AD54" s="870"/>
      <c r="AE54" s="871"/>
      <c r="AF54" s="822"/>
      <c r="AG54" s="823"/>
      <c r="AH54" s="823"/>
      <c r="AI54" s="823"/>
      <c r="AJ54" s="824"/>
      <c r="AK54" s="873"/>
      <c r="AL54" s="870"/>
      <c r="AM54" s="870"/>
      <c r="AN54" s="870"/>
      <c r="AO54" s="870"/>
      <c r="AP54" s="870"/>
      <c r="AQ54" s="870"/>
      <c r="AR54" s="870"/>
      <c r="AS54" s="870"/>
      <c r="AT54" s="870"/>
      <c r="AU54" s="870"/>
      <c r="AV54" s="870"/>
      <c r="AW54" s="870"/>
      <c r="AX54" s="870"/>
      <c r="AY54" s="870"/>
      <c r="AZ54" s="872"/>
      <c r="BA54" s="872"/>
      <c r="BB54" s="872"/>
      <c r="BC54" s="872"/>
      <c r="BD54" s="872"/>
      <c r="BE54" s="866"/>
      <c r="BF54" s="866"/>
      <c r="BG54" s="866"/>
      <c r="BH54" s="866"/>
      <c r="BI54" s="867"/>
      <c r="BJ54" s="351"/>
      <c r="BK54" s="351"/>
      <c r="BL54" s="351"/>
      <c r="BM54" s="351"/>
      <c r="BN54" s="351"/>
      <c r="BO54" s="230"/>
      <c r="BP54" s="230"/>
      <c r="BQ54" s="227">
        <v>48</v>
      </c>
      <c r="BR54" s="228"/>
      <c r="BS54" s="812"/>
      <c r="BT54" s="813"/>
      <c r="BU54" s="813"/>
      <c r="BV54" s="813"/>
      <c r="BW54" s="813"/>
      <c r="BX54" s="813"/>
      <c r="BY54" s="813"/>
      <c r="BZ54" s="813"/>
      <c r="CA54" s="813"/>
      <c r="CB54" s="813"/>
      <c r="CC54" s="813"/>
      <c r="CD54" s="813"/>
      <c r="CE54" s="813"/>
      <c r="CF54" s="813"/>
      <c r="CG54" s="81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812"/>
      <c r="DW54" s="813"/>
      <c r="DX54" s="813"/>
      <c r="DY54" s="813"/>
      <c r="DZ54" s="815"/>
      <c r="EA54" s="220"/>
    </row>
    <row r="55" spans="1:131" ht="26.25" customHeight="1" x14ac:dyDescent="0.2">
      <c r="A55" s="227">
        <v>28</v>
      </c>
      <c r="B55" s="816"/>
      <c r="C55" s="817"/>
      <c r="D55" s="817"/>
      <c r="E55" s="817"/>
      <c r="F55" s="817"/>
      <c r="G55" s="817"/>
      <c r="H55" s="817"/>
      <c r="I55" s="817"/>
      <c r="J55" s="817"/>
      <c r="K55" s="817"/>
      <c r="L55" s="817"/>
      <c r="M55" s="817"/>
      <c r="N55" s="817"/>
      <c r="O55" s="817"/>
      <c r="P55" s="818"/>
      <c r="Q55" s="869"/>
      <c r="R55" s="870"/>
      <c r="S55" s="870"/>
      <c r="T55" s="870"/>
      <c r="U55" s="870"/>
      <c r="V55" s="870"/>
      <c r="W55" s="870"/>
      <c r="X55" s="870"/>
      <c r="Y55" s="870"/>
      <c r="Z55" s="870"/>
      <c r="AA55" s="870"/>
      <c r="AB55" s="870"/>
      <c r="AC55" s="870"/>
      <c r="AD55" s="870"/>
      <c r="AE55" s="871"/>
      <c r="AF55" s="822"/>
      <c r="AG55" s="823"/>
      <c r="AH55" s="823"/>
      <c r="AI55" s="823"/>
      <c r="AJ55" s="824"/>
      <c r="AK55" s="873"/>
      <c r="AL55" s="870"/>
      <c r="AM55" s="870"/>
      <c r="AN55" s="870"/>
      <c r="AO55" s="870"/>
      <c r="AP55" s="870"/>
      <c r="AQ55" s="870"/>
      <c r="AR55" s="870"/>
      <c r="AS55" s="870"/>
      <c r="AT55" s="870"/>
      <c r="AU55" s="870"/>
      <c r="AV55" s="870"/>
      <c r="AW55" s="870"/>
      <c r="AX55" s="870"/>
      <c r="AY55" s="870"/>
      <c r="AZ55" s="872"/>
      <c r="BA55" s="872"/>
      <c r="BB55" s="872"/>
      <c r="BC55" s="872"/>
      <c r="BD55" s="872"/>
      <c r="BE55" s="866"/>
      <c r="BF55" s="866"/>
      <c r="BG55" s="866"/>
      <c r="BH55" s="866"/>
      <c r="BI55" s="867"/>
      <c r="BJ55" s="351"/>
      <c r="BK55" s="351"/>
      <c r="BL55" s="351"/>
      <c r="BM55" s="351"/>
      <c r="BN55" s="351"/>
      <c r="BO55" s="230"/>
      <c r="BP55" s="230"/>
      <c r="BQ55" s="227">
        <v>49</v>
      </c>
      <c r="BR55" s="228"/>
      <c r="BS55" s="812"/>
      <c r="BT55" s="813"/>
      <c r="BU55" s="813"/>
      <c r="BV55" s="813"/>
      <c r="BW55" s="813"/>
      <c r="BX55" s="813"/>
      <c r="BY55" s="813"/>
      <c r="BZ55" s="813"/>
      <c r="CA55" s="813"/>
      <c r="CB55" s="813"/>
      <c r="CC55" s="813"/>
      <c r="CD55" s="813"/>
      <c r="CE55" s="813"/>
      <c r="CF55" s="813"/>
      <c r="CG55" s="81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812"/>
      <c r="DW55" s="813"/>
      <c r="DX55" s="813"/>
      <c r="DY55" s="813"/>
      <c r="DZ55" s="815"/>
      <c r="EA55" s="220"/>
    </row>
    <row r="56" spans="1:131" ht="26.25" customHeight="1" x14ac:dyDescent="0.2">
      <c r="A56" s="227">
        <v>29</v>
      </c>
      <c r="B56" s="816"/>
      <c r="C56" s="817"/>
      <c r="D56" s="817"/>
      <c r="E56" s="817"/>
      <c r="F56" s="817"/>
      <c r="G56" s="817"/>
      <c r="H56" s="817"/>
      <c r="I56" s="817"/>
      <c r="J56" s="817"/>
      <c r="K56" s="817"/>
      <c r="L56" s="817"/>
      <c r="M56" s="817"/>
      <c r="N56" s="817"/>
      <c r="O56" s="817"/>
      <c r="P56" s="818"/>
      <c r="Q56" s="869"/>
      <c r="R56" s="870"/>
      <c r="S56" s="870"/>
      <c r="T56" s="870"/>
      <c r="U56" s="870"/>
      <c r="V56" s="870"/>
      <c r="W56" s="870"/>
      <c r="X56" s="870"/>
      <c r="Y56" s="870"/>
      <c r="Z56" s="870"/>
      <c r="AA56" s="870"/>
      <c r="AB56" s="870"/>
      <c r="AC56" s="870"/>
      <c r="AD56" s="870"/>
      <c r="AE56" s="871"/>
      <c r="AF56" s="822"/>
      <c r="AG56" s="823"/>
      <c r="AH56" s="823"/>
      <c r="AI56" s="823"/>
      <c r="AJ56" s="824"/>
      <c r="AK56" s="873"/>
      <c r="AL56" s="870"/>
      <c r="AM56" s="870"/>
      <c r="AN56" s="870"/>
      <c r="AO56" s="870"/>
      <c r="AP56" s="870"/>
      <c r="AQ56" s="870"/>
      <c r="AR56" s="870"/>
      <c r="AS56" s="870"/>
      <c r="AT56" s="870"/>
      <c r="AU56" s="870"/>
      <c r="AV56" s="870"/>
      <c r="AW56" s="870"/>
      <c r="AX56" s="870"/>
      <c r="AY56" s="870"/>
      <c r="AZ56" s="872"/>
      <c r="BA56" s="872"/>
      <c r="BB56" s="872"/>
      <c r="BC56" s="872"/>
      <c r="BD56" s="872"/>
      <c r="BE56" s="866"/>
      <c r="BF56" s="866"/>
      <c r="BG56" s="866"/>
      <c r="BH56" s="866"/>
      <c r="BI56" s="867"/>
      <c r="BJ56" s="351"/>
      <c r="BK56" s="351"/>
      <c r="BL56" s="351"/>
      <c r="BM56" s="351"/>
      <c r="BN56" s="351"/>
      <c r="BO56" s="230"/>
      <c r="BP56" s="230"/>
      <c r="BQ56" s="227">
        <v>50</v>
      </c>
      <c r="BR56" s="228"/>
      <c r="BS56" s="812"/>
      <c r="BT56" s="813"/>
      <c r="BU56" s="813"/>
      <c r="BV56" s="813"/>
      <c r="BW56" s="813"/>
      <c r="BX56" s="813"/>
      <c r="BY56" s="813"/>
      <c r="BZ56" s="813"/>
      <c r="CA56" s="813"/>
      <c r="CB56" s="813"/>
      <c r="CC56" s="813"/>
      <c r="CD56" s="813"/>
      <c r="CE56" s="813"/>
      <c r="CF56" s="813"/>
      <c r="CG56" s="81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812"/>
      <c r="DW56" s="813"/>
      <c r="DX56" s="813"/>
      <c r="DY56" s="813"/>
      <c r="DZ56" s="815"/>
      <c r="EA56" s="220"/>
    </row>
    <row r="57" spans="1:131" ht="26.25" customHeight="1" x14ac:dyDescent="0.2">
      <c r="A57" s="227">
        <v>30</v>
      </c>
      <c r="B57" s="816"/>
      <c r="C57" s="817"/>
      <c r="D57" s="817"/>
      <c r="E57" s="817"/>
      <c r="F57" s="817"/>
      <c r="G57" s="817"/>
      <c r="H57" s="817"/>
      <c r="I57" s="817"/>
      <c r="J57" s="817"/>
      <c r="K57" s="817"/>
      <c r="L57" s="817"/>
      <c r="M57" s="817"/>
      <c r="N57" s="817"/>
      <c r="O57" s="817"/>
      <c r="P57" s="818"/>
      <c r="Q57" s="869"/>
      <c r="R57" s="870"/>
      <c r="S57" s="870"/>
      <c r="T57" s="870"/>
      <c r="U57" s="870"/>
      <c r="V57" s="870"/>
      <c r="W57" s="870"/>
      <c r="X57" s="870"/>
      <c r="Y57" s="870"/>
      <c r="Z57" s="870"/>
      <c r="AA57" s="870"/>
      <c r="AB57" s="870"/>
      <c r="AC57" s="870"/>
      <c r="AD57" s="870"/>
      <c r="AE57" s="871"/>
      <c r="AF57" s="822"/>
      <c r="AG57" s="823"/>
      <c r="AH57" s="823"/>
      <c r="AI57" s="823"/>
      <c r="AJ57" s="824"/>
      <c r="AK57" s="873"/>
      <c r="AL57" s="870"/>
      <c r="AM57" s="870"/>
      <c r="AN57" s="870"/>
      <c r="AO57" s="870"/>
      <c r="AP57" s="870"/>
      <c r="AQ57" s="870"/>
      <c r="AR57" s="870"/>
      <c r="AS57" s="870"/>
      <c r="AT57" s="870"/>
      <c r="AU57" s="870"/>
      <c r="AV57" s="870"/>
      <c r="AW57" s="870"/>
      <c r="AX57" s="870"/>
      <c r="AY57" s="870"/>
      <c r="AZ57" s="872"/>
      <c r="BA57" s="872"/>
      <c r="BB57" s="872"/>
      <c r="BC57" s="872"/>
      <c r="BD57" s="872"/>
      <c r="BE57" s="866"/>
      <c r="BF57" s="866"/>
      <c r="BG57" s="866"/>
      <c r="BH57" s="866"/>
      <c r="BI57" s="867"/>
      <c r="BJ57" s="351"/>
      <c r="BK57" s="351"/>
      <c r="BL57" s="351"/>
      <c r="BM57" s="351"/>
      <c r="BN57" s="351"/>
      <c r="BO57" s="230"/>
      <c r="BP57" s="230"/>
      <c r="BQ57" s="227">
        <v>51</v>
      </c>
      <c r="BR57" s="228"/>
      <c r="BS57" s="812"/>
      <c r="BT57" s="813"/>
      <c r="BU57" s="813"/>
      <c r="BV57" s="813"/>
      <c r="BW57" s="813"/>
      <c r="BX57" s="813"/>
      <c r="BY57" s="813"/>
      <c r="BZ57" s="813"/>
      <c r="CA57" s="813"/>
      <c r="CB57" s="813"/>
      <c r="CC57" s="813"/>
      <c r="CD57" s="813"/>
      <c r="CE57" s="813"/>
      <c r="CF57" s="813"/>
      <c r="CG57" s="81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812"/>
      <c r="DW57" s="813"/>
      <c r="DX57" s="813"/>
      <c r="DY57" s="813"/>
      <c r="DZ57" s="815"/>
      <c r="EA57" s="220"/>
    </row>
    <row r="58" spans="1:131" ht="26.25" customHeight="1" x14ac:dyDescent="0.2">
      <c r="A58" s="227">
        <v>31</v>
      </c>
      <c r="B58" s="816"/>
      <c r="C58" s="817"/>
      <c r="D58" s="817"/>
      <c r="E58" s="817"/>
      <c r="F58" s="817"/>
      <c r="G58" s="817"/>
      <c r="H58" s="817"/>
      <c r="I58" s="817"/>
      <c r="J58" s="817"/>
      <c r="K58" s="817"/>
      <c r="L58" s="817"/>
      <c r="M58" s="817"/>
      <c r="N58" s="817"/>
      <c r="O58" s="817"/>
      <c r="P58" s="818"/>
      <c r="Q58" s="869"/>
      <c r="R58" s="870"/>
      <c r="S58" s="870"/>
      <c r="T58" s="870"/>
      <c r="U58" s="870"/>
      <c r="V58" s="870"/>
      <c r="W58" s="870"/>
      <c r="X58" s="870"/>
      <c r="Y58" s="870"/>
      <c r="Z58" s="870"/>
      <c r="AA58" s="870"/>
      <c r="AB58" s="870"/>
      <c r="AC58" s="870"/>
      <c r="AD58" s="870"/>
      <c r="AE58" s="871"/>
      <c r="AF58" s="822"/>
      <c r="AG58" s="823"/>
      <c r="AH58" s="823"/>
      <c r="AI58" s="823"/>
      <c r="AJ58" s="824"/>
      <c r="AK58" s="873"/>
      <c r="AL58" s="870"/>
      <c r="AM58" s="870"/>
      <c r="AN58" s="870"/>
      <c r="AO58" s="870"/>
      <c r="AP58" s="870"/>
      <c r="AQ58" s="870"/>
      <c r="AR58" s="870"/>
      <c r="AS58" s="870"/>
      <c r="AT58" s="870"/>
      <c r="AU58" s="870"/>
      <c r="AV58" s="870"/>
      <c r="AW58" s="870"/>
      <c r="AX58" s="870"/>
      <c r="AY58" s="870"/>
      <c r="AZ58" s="872"/>
      <c r="BA58" s="872"/>
      <c r="BB58" s="872"/>
      <c r="BC58" s="872"/>
      <c r="BD58" s="872"/>
      <c r="BE58" s="866"/>
      <c r="BF58" s="866"/>
      <c r="BG58" s="866"/>
      <c r="BH58" s="866"/>
      <c r="BI58" s="867"/>
      <c r="BJ58" s="351"/>
      <c r="BK58" s="351"/>
      <c r="BL58" s="351"/>
      <c r="BM58" s="351"/>
      <c r="BN58" s="351"/>
      <c r="BO58" s="230"/>
      <c r="BP58" s="230"/>
      <c r="BQ58" s="227">
        <v>52</v>
      </c>
      <c r="BR58" s="228"/>
      <c r="BS58" s="812"/>
      <c r="BT58" s="813"/>
      <c r="BU58" s="813"/>
      <c r="BV58" s="813"/>
      <c r="BW58" s="813"/>
      <c r="BX58" s="813"/>
      <c r="BY58" s="813"/>
      <c r="BZ58" s="813"/>
      <c r="CA58" s="813"/>
      <c r="CB58" s="813"/>
      <c r="CC58" s="813"/>
      <c r="CD58" s="813"/>
      <c r="CE58" s="813"/>
      <c r="CF58" s="813"/>
      <c r="CG58" s="81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812"/>
      <c r="DW58" s="813"/>
      <c r="DX58" s="813"/>
      <c r="DY58" s="813"/>
      <c r="DZ58" s="815"/>
      <c r="EA58" s="220"/>
    </row>
    <row r="59" spans="1:131" ht="26.25" customHeight="1" x14ac:dyDescent="0.2">
      <c r="A59" s="227">
        <v>32</v>
      </c>
      <c r="B59" s="816"/>
      <c r="C59" s="817"/>
      <c r="D59" s="817"/>
      <c r="E59" s="817"/>
      <c r="F59" s="817"/>
      <c r="G59" s="817"/>
      <c r="H59" s="817"/>
      <c r="I59" s="817"/>
      <c r="J59" s="817"/>
      <c r="K59" s="817"/>
      <c r="L59" s="817"/>
      <c r="M59" s="817"/>
      <c r="N59" s="817"/>
      <c r="O59" s="817"/>
      <c r="P59" s="818"/>
      <c r="Q59" s="869"/>
      <c r="R59" s="870"/>
      <c r="S59" s="870"/>
      <c r="T59" s="870"/>
      <c r="U59" s="870"/>
      <c r="V59" s="870"/>
      <c r="W59" s="870"/>
      <c r="X59" s="870"/>
      <c r="Y59" s="870"/>
      <c r="Z59" s="870"/>
      <c r="AA59" s="870"/>
      <c r="AB59" s="870"/>
      <c r="AC59" s="870"/>
      <c r="AD59" s="870"/>
      <c r="AE59" s="871"/>
      <c r="AF59" s="822"/>
      <c r="AG59" s="823"/>
      <c r="AH59" s="823"/>
      <c r="AI59" s="823"/>
      <c r="AJ59" s="824"/>
      <c r="AK59" s="873"/>
      <c r="AL59" s="870"/>
      <c r="AM59" s="870"/>
      <c r="AN59" s="870"/>
      <c r="AO59" s="870"/>
      <c r="AP59" s="870"/>
      <c r="AQ59" s="870"/>
      <c r="AR59" s="870"/>
      <c r="AS59" s="870"/>
      <c r="AT59" s="870"/>
      <c r="AU59" s="870"/>
      <c r="AV59" s="870"/>
      <c r="AW59" s="870"/>
      <c r="AX59" s="870"/>
      <c r="AY59" s="870"/>
      <c r="AZ59" s="872"/>
      <c r="BA59" s="872"/>
      <c r="BB59" s="872"/>
      <c r="BC59" s="872"/>
      <c r="BD59" s="872"/>
      <c r="BE59" s="866"/>
      <c r="BF59" s="866"/>
      <c r="BG59" s="866"/>
      <c r="BH59" s="866"/>
      <c r="BI59" s="867"/>
      <c r="BJ59" s="351"/>
      <c r="BK59" s="351"/>
      <c r="BL59" s="351"/>
      <c r="BM59" s="351"/>
      <c r="BN59" s="351"/>
      <c r="BO59" s="230"/>
      <c r="BP59" s="230"/>
      <c r="BQ59" s="227">
        <v>53</v>
      </c>
      <c r="BR59" s="228"/>
      <c r="BS59" s="812"/>
      <c r="BT59" s="813"/>
      <c r="BU59" s="813"/>
      <c r="BV59" s="813"/>
      <c r="BW59" s="813"/>
      <c r="BX59" s="813"/>
      <c r="BY59" s="813"/>
      <c r="BZ59" s="813"/>
      <c r="CA59" s="813"/>
      <c r="CB59" s="813"/>
      <c r="CC59" s="813"/>
      <c r="CD59" s="813"/>
      <c r="CE59" s="813"/>
      <c r="CF59" s="813"/>
      <c r="CG59" s="81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812"/>
      <c r="DW59" s="813"/>
      <c r="DX59" s="813"/>
      <c r="DY59" s="813"/>
      <c r="DZ59" s="815"/>
      <c r="EA59" s="220"/>
    </row>
    <row r="60" spans="1:131" ht="26.25" customHeight="1" x14ac:dyDescent="0.2">
      <c r="A60" s="227">
        <v>33</v>
      </c>
      <c r="B60" s="816"/>
      <c r="C60" s="817"/>
      <c r="D60" s="817"/>
      <c r="E60" s="817"/>
      <c r="F60" s="817"/>
      <c r="G60" s="817"/>
      <c r="H60" s="817"/>
      <c r="I60" s="817"/>
      <c r="J60" s="817"/>
      <c r="K60" s="817"/>
      <c r="L60" s="817"/>
      <c r="M60" s="817"/>
      <c r="N60" s="817"/>
      <c r="O60" s="817"/>
      <c r="P60" s="818"/>
      <c r="Q60" s="869"/>
      <c r="R60" s="870"/>
      <c r="S60" s="870"/>
      <c r="T60" s="870"/>
      <c r="U60" s="870"/>
      <c r="V60" s="870"/>
      <c r="W60" s="870"/>
      <c r="X60" s="870"/>
      <c r="Y60" s="870"/>
      <c r="Z60" s="870"/>
      <c r="AA60" s="870"/>
      <c r="AB60" s="870"/>
      <c r="AC60" s="870"/>
      <c r="AD60" s="870"/>
      <c r="AE60" s="871"/>
      <c r="AF60" s="822"/>
      <c r="AG60" s="823"/>
      <c r="AH60" s="823"/>
      <c r="AI60" s="823"/>
      <c r="AJ60" s="824"/>
      <c r="AK60" s="873"/>
      <c r="AL60" s="870"/>
      <c r="AM60" s="870"/>
      <c r="AN60" s="870"/>
      <c r="AO60" s="870"/>
      <c r="AP60" s="870"/>
      <c r="AQ60" s="870"/>
      <c r="AR60" s="870"/>
      <c r="AS60" s="870"/>
      <c r="AT60" s="870"/>
      <c r="AU60" s="870"/>
      <c r="AV60" s="870"/>
      <c r="AW60" s="870"/>
      <c r="AX60" s="870"/>
      <c r="AY60" s="870"/>
      <c r="AZ60" s="872"/>
      <c r="BA60" s="872"/>
      <c r="BB60" s="872"/>
      <c r="BC60" s="872"/>
      <c r="BD60" s="872"/>
      <c r="BE60" s="866"/>
      <c r="BF60" s="866"/>
      <c r="BG60" s="866"/>
      <c r="BH60" s="866"/>
      <c r="BI60" s="867"/>
      <c r="BJ60" s="351"/>
      <c r="BK60" s="351"/>
      <c r="BL60" s="351"/>
      <c r="BM60" s="351"/>
      <c r="BN60" s="351"/>
      <c r="BO60" s="230"/>
      <c r="BP60" s="230"/>
      <c r="BQ60" s="227">
        <v>54</v>
      </c>
      <c r="BR60" s="228"/>
      <c r="BS60" s="812"/>
      <c r="BT60" s="813"/>
      <c r="BU60" s="813"/>
      <c r="BV60" s="813"/>
      <c r="BW60" s="813"/>
      <c r="BX60" s="813"/>
      <c r="BY60" s="813"/>
      <c r="BZ60" s="813"/>
      <c r="CA60" s="813"/>
      <c r="CB60" s="813"/>
      <c r="CC60" s="813"/>
      <c r="CD60" s="813"/>
      <c r="CE60" s="813"/>
      <c r="CF60" s="813"/>
      <c r="CG60" s="81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812"/>
      <c r="DW60" s="813"/>
      <c r="DX60" s="813"/>
      <c r="DY60" s="813"/>
      <c r="DZ60" s="815"/>
      <c r="EA60" s="220"/>
    </row>
    <row r="61" spans="1:131" ht="26.25" customHeight="1" thickBot="1" x14ac:dyDescent="0.25">
      <c r="A61" s="227">
        <v>34</v>
      </c>
      <c r="B61" s="816"/>
      <c r="C61" s="817"/>
      <c r="D61" s="817"/>
      <c r="E61" s="817"/>
      <c r="F61" s="817"/>
      <c r="G61" s="817"/>
      <c r="H61" s="817"/>
      <c r="I61" s="817"/>
      <c r="J61" s="817"/>
      <c r="K61" s="817"/>
      <c r="L61" s="817"/>
      <c r="M61" s="817"/>
      <c r="N61" s="817"/>
      <c r="O61" s="817"/>
      <c r="P61" s="818"/>
      <c r="Q61" s="869"/>
      <c r="R61" s="870"/>
      <c r="S61" s="870"/>
      <c r="T61" s="870"/>
      <c r="U61" s="870"/>
      <c r="V61" s="870"/>
      <c r="W61" s="870"/>
      <c r="X61" s="870"/>
      <c r="Y61" s="870"/>
      <c r="Z61" s="870"/>
      <c r="AA61" s="870"/>
      <c r="AB61" s="870"/>
      <c r="AC61" s="870"/>
      <c r="AD61" s="870"/>
      <c r="AE61" s="871"/>
      <c r="AF61" s="822"/>
      <c r="AG61" s="823"/>
      <c r="AH61" s="823"/>
      <c r="AI61" s="823"/>
      <c r="AJ61" s="824"/>
      <c r="AK61" s="873"/>
      <c r="AL61" s="870"/>
      <c r="AM61" s="870"/>
      <c r="AN61" s="870"/>
      <c r="AO61" s="870"/>
      <c r="AP61" s="870"/>
      <c r="AQ61" s="870"/>
      <c r="AR61" s="870"/>
      <c r="AS61" s="870"/>
      <c r="AT61" s="870"/>
      <c r="AU61" s="870"/>
      <c r="AV61" s="870"/>
      <c r="AW61" s="870"/>
      <c r="AX61" s="870"/>
      <c r="AY61" s="870"/>
      <c r="AZ61" s="872"/>
      <c r="BA61" s="872"/>
      <c r="BB61" s="872"/>
      <c r="BC61" s="872"/>
      <c r="BD61" s="872"/>
      <c r="BE61" s="866"/>
      <c r="BF61" s="866"/>
      <c r="BG61" s="866"/>
      <c r="BH61" s="866"/>
      <c r="BI61" s="867"/>
      <c r="BJ61" s="351"/>
      <c r="BK61" s="351"/>
      <c r="BL61" s="351"/>
      <c r="BM61" s="351"/>
      <c r="BN61" s="351"/>
      <c r="BO61" s="230"/>
      <c r="BP61" s="230"/>
      <c r="BQ61" s="227">
        <v>55</v>
      </c>
      <c r="BR61" s="228"/>
      <c r="BS61" s="812"/>
      <c r="BT61" s="813"/>
      <c r="BU61" s="813"/>
      <c r="BV61" s="813"/>
      <c r="BW61" s="813"/>
      <c r="BX61" s="813"/>
      <c r="BY61" s="813"/>
      <c r="BZ61" s="813"/>
      <c r="CA61" s="813"/>
      <c r="CB61" s="813"/>
      <c r="CC61" s="813"/>
      <c r="CD61" s="813"/>
      <c r="CE61" s="813"/>
      <c r="CF61" s="813"/>
      <c r="CG61" s="81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812"/>
      <c r="DW61" s="813"/>
      <c r="DX61" s="813"/>
      <c r="DY61" s="813"/>
      <c r="DZ61" s="815"/>
      <c r="EA61" s="220"/>
    </row>
    <row r="62" spans="1:131" ht="26.25" customHeight="1" x14ac:dyDescent="0.2">
      <c r="A62" s="227">
        <v>35</v>
      </c>
      <c r="B62" s="816"/>
      <c r="C62" s="817"/>
      <c r="D62" s="817"/>
      <c r="E62" s="817"/>
      <c r="F62" s="817"/>
      <c r="G62" s="817"/>
      <c r="H62" s="817"/>
      <c r="I62" s="817"/>
      <c r="J62" s="817"/>
      <c r="K62" s="817"/>
      <c r="L62" s="817"/>
      <c r="M62" s="817"/>
      <c r="N62" s="817"/>
      <c r="O62" s="817"/>
      <c r="P62" s="818"/>
      <c r="Q62" s="869"/>
      <c r="R62" s="870"/>
      <c r="S62" s="870"/>
      <c r="T62" s="870"/>
      <c r="U62" s="870"/>
      <c r="V62" s="870"/>
      <c r="W62" s="870"/>
      <c r="X62" s="870"/>
      <c r="Y62" s="870"/>
      <c r="Z62" s="870"/>
      <c r="AA62" s="870"/>
      <c r="AB62" s="870"/>
      <c r="AC62" s="870"/>
      <c r="AD62" s="870"/>
      <c r="AE62" s="871"/>
      <c r="AF62" s="822"/>
      <c r="AG62" s="823"/>
      <c r="AH62" s="823"/>
      <c r="AI62" s="823"/>
      <c r="AJ62" s="824"/>
      <c r="AK62" s="873"/>
      <c r="AL62" s="870"/>
      <c r="AM62" s="870"/>
      <c r="AN62" s="870"/>
      <c r="AO62" s="870"/>
      <c r="AP62" s="870"/>
      <c r="AQ62" s="870"/>
      <c r="AR62" s="870"/>
      <c r="AS62" s="870"/>
      <c r="AT62" s="870"/>
      <c r="AU62" s="870"/>
      <c r="AV62" s="870"/>
      <c r="AW62" s="870"/>
      <c r="AX62" s="870"/>
      <c r="AY62" s="870"/>
      <c r="AZ62" s="872"/>
      <c r="BA62" s="872"/>
      <c r="BB62" s="872"/>
      <c r="BC62" s="872"/>
      <c r="BD62" s="872"/>
      <c r="BE62" s="866"/>
      <c r="BF62" s="866"/>
      <c r="BG62" s="866"/>
      <c r="BH62" s="866"/>
      <c r="BI62" s="867"/>
      <c r="BJ62" s="881" t="s">
        <v>409</v>
      </c>
      <c r="BK62" s="842"/>
      <c r="BL62" s="842"/>
      <c r="BM62" s="842"/>
      <c r="BN62" s="843"/>
      <c r="BO62" s="230"/>
      <c r="BP62" s="230"/>
      <c r="BQ62" s="227">
        <v>56</v>
      </c>
      <c r="BR62" s="228"/>
      <c r="BS62" s="812"/>
      <c r="BT62" s="813"/>
      <c r="BU62" s="813"/>
      <c r="BV62" s="813"/>
      <c r="BW62" s="813"/>
      <c r="BX62" s="813"/>
      <c r="BY62" s="813"/>
      <c r="BZ62" s="813"/>
      <c r="CA62" s="813"/>
      <c r="CB62" s="813"/>
      <c r="CC62" s="813"/>
      <c r="CD62" s="813"/>
      <c r="CE62" s="813"/>
      <c r="CF62" s="813"/>
      <c r="CG62" s="81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812"/>
      <c r="DW62" s="813"/>
      <c r="DX62" s="813"/>
      <c r="DY62" s="813"/>
      <c r="DZ62" s="815"/>
      <c r="EA62" s="220"/>
    </row>
    <row r="63" spans="1:131" ht="26.25" customHeight="1" thickBot="1" x14ac:dyDescent="0.25">
      <c r="A63" s="229" t="s">
        <v>388</v>
      </c>
      <c r="B63" s="825" t="s">
        <v>410</v>
      </c>
      <c r="C63" s="826"/>
      <c r="D63" s="826"/>
      <c r="E63" s="826"/>
      <c r="F63" s="826"/>
      <c r="G63" s="826"/>
      <c r="H63" s="826"/>
      <c r="I63" s="826"/>
      <c r="J63" s="826"/>
      <c r="K63" s="826"/>
      <c r="L63" s="826"/>
      <c r="M63" s="826"/>
      <c r="N63" s="826"/>
      <c r="O63" s="826"/>
      <c r="P63" s="827"/>
      <c r="Q63" s="874"/>
      <c r="R63" s="875"/>
      <c r="S63" s="875"/>
      <c r="T63" s="875"/>
      <c r="U63" s="875"/>
      <c r="V63" s="875"/>
      <c r="W63" s="875"/>
      <c r="X63" s="875"/>
      <c r="Y63" s="875"/>
      <c r="Z63" s="875"/>
      <c r="AA63" s="875"/>
      <c r="AB63" s="875"/>
      <c r="AC63" s="875"/>
      <c r="AD63" s="875"/>
      <c r="AE63" s="876"/>
      <c r="AF63" s="877">
        <v>333</v>
      </c>
      <c r="AG63" s="878"/>
      <c r="AH63" s="878"/>
      <c r="AI63" s="878"/>
      <c r="AJ63" s="879"/>
      <c r="AK63" s="880"/>
      <c r="AL63" s="875"/>
      <c r="AM63" s="875"/>
      <c r="AN63" s="875"/>
      <c r="AO63" s="875"/>
      <c r="AP63" s="878">
        <f>SUM(AP28:AT62)</f>
        <v>4011</v>
      </c>
      <c r="AQ63" s="878"/>
      <c r="AR63" s="878"/>
      <c r="AS63" s="878"/>
      <c r="AT63" s="878"/>
      <c r="AU63" s="878">
        <f>SUM(AU28:AY62)</f>
        <v>1640</v>
      </c>
      <c r="AV63" s="878"/>
      <c r="AW63" s="878"/>
      <c r="AX63" s="878"/>
      <c r="AY63" s="878"/>
      <c r="AZ63" s="882"/>
      <c r="BA63" s="883"/>
      <c r="BB63" s="883"/>
      <c r="BC63" s="883"/>
      <c r="BD63" s="884"/>
      <c r="BE63" s="885"/>
      <c r="BF63" s="885"/>
      <c r="BG63" s="885"/>
      <c r="BH63" s="885"/>
      <c r="BI63" s="886"/>
      <c r="BJ63" s="887" t="s">
        <v>129</v>
      </c>
      <c r="BK63" s="888"/>
      <c r="BL63" s="888"/>
      <c r="BM63" s="888"/>
      <c r="BN63" s="889"/>
      <c r="BO63" s="230"/>
      <c r="BP63" s="230"/>
      <c r="BQ63" s="227">
        <v>57</v>
      </c>
      <c r="BR63" s="228"/>
      <c r="BS63" s="812"/>
      <c r="BT63" s="813"/>
      <c r="BU63" s="813"/>
      <c r="BV63" s="813"/>
      <c r="BW63" s="813"/>
      <c r="BX63" s="813"/>
      <c r="BY63" s="813"/>
      <c r="BZ63" s="813"/>
      <c r="CA63" s="813"/>
      <c r="CB63" s="813"/>
      <c r="CC63" s="813"/>
      <c r="CD63" s="813"/>
      <c r="CE63" s="813"/>
      <c r="CF63" s="813"/>
      <c r="CG63" s="81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812"/>
      <c r="DW63" s="813"/>
      <c r="DX63" s="813"/>
      <c r="DY63" s="813"/>
      <c r="DZ63" s="815"/>
      <c r="EA63" s="220"/>
    </row>
    <row r="64" spans="1:131" ht="26.25" customHeight="1" x14ac:dyDescent="0.2">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812"/>
      <c r="BT64" s="813"/>
      <c r="BU64" s="813"/>
      <c r="BV64" s="813"/>
      <c r="BW64" s="813"/>
      <c r="BX64" s="813"/>
      <c r="BY64" s="813"/>
      <c r="BZ64" s="813"/>
      <c r="CA64" s="813"/>
      <c r="CB64" s="813"/>
      <c r="CC64" s="813"/>
      <c r="CD64" s="813"/>
      <c r="CE64" s="813"/>
      <c r="CF64" s="813"/>
      <c r="CG64" s="81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812"/>
      <c r="DW64" s="813"/>
      <c r="DX64" s="813"/>
      <c r="DY64" s="813"/>
      <c r="DZ64" s="815"/>
      <c r="EA64" s="220"/>
    </row>
    <row r="65" spans="1:131" ht="26.25" customHeight="1" thickBot="1" x14ac:dyDescent="0.25">
      <c r="A65" s="351" t="s">
        <v>411</v>
      </c>
      <c r="B65" s="351"/>
      <c r="C65" s="351"/>
      <c r="D65" s="351"/>
      <c r="E65" s="351"/>
      <c r="F65" s="351"/>
      <c r="G65" s="351"/>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230"/>
      <c r="BF65" s="230"/>
      <c r="BG65" s="230"/>
      <c r="BH65" s="230"/>
      <c r="BI65" s="230"/>
      <c r="BJ65" s="230"/>
      <c r="BK65" s="230"/>
      <c r="BL65" s="230"/>
      <c r="BM65" s="230"/>
      <c r="BN65" s="230"/>
      <c r="BO65" s="230"/>
      <c r="BP65" s="230"/>
      <c r="BQ65" s="227">
        <v>59</v>
      </c>
      <c r="BR65" s="228"/>
      <c r="BS65" s="812"/>
      <c r="BT65" s="813"/>
      <c r="BU65" s="813"/>
      <c r="BV65" s="813"/>
      <c r="BW65" s="813"/>
      <c r="BX65" s="813"/>
      <c r="BY65" s="813"/>
      <c r="BZ65" s="813"/>
      <c r="CA65" s="813"/>
      <c r="CB65" s="813"/>
      <c r="CC65" s="813"/>
      <c r="CD65" s="813"/>
      <c r="CE65" s="813"/>
      <c r="CF65" s="813"/>
      <c r="CG65" s="81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812"/>
      <c r="DW65" s="813"/>
      <c r="DX65" s="813"/>
      <c r="DY65" s="813"/>
      <c r="DZ65" s="815"/>
      <c r="EA65" s="220"/>
    </row>
    <row r="66" spans="1:131" ht="26.25" customHeight="1" x14ac:dyDescent="0.2">
      <c r="A66" s="763" t="s">
        <v>412</v>
      </c>
      <c r="B66" s="764"/>
      <c r="C66" s="764"/>
      <c r="D66" s="764"/>
      <c r="E66" s="764"/>
      <c r="F66" s="764"/>
      <c r="G66" s="764"/>
      <c r="H66" s="764"/>
      <c r="I66" s="764"/>
      <c r="J66" s="764"/>
      <c r="K66" s="764"/>
      <c r="L66" s="764"/>
      <c r="M66" s="764"/>
      <c r="N66" s="764"/>
      <c r="O66" s="764"/>
      <c r="P66" s="765"/>
      <c r="Q66" s="769" t="s">
        <v>392</v>
      </c>
      <c r="R66" s="770"/>
      <c r="S66" s="770"/>
      <c r="T66" s="770"/>
      <c r="U66" s="771"/>
      <c r="V66" s="769" t="s">
        <v>393</v>
      </c>
      <c r="W66" s="770"/>
      <c r="X66" s="770"/>
      <c r="Y66" s="770"/>
      <c r="Z66" s="771"/>
      <c r="AA66" s="769" t="s">
        <v>394</v>
      </c>
      <c r="AB66" s="770"/>
      <c r="AC66" s="770"/>
      <c r="AD66" s="770"/>
      <c r="AE66" s="771"/>
      <c r="AF66" s="890" t="s">
        <v>395</v>
      </c>
      <c r="AG66" s="849"/>
      <c r="AH66" s="849"/>
      <c r="AI66" s="849"/>
      <c r="AJ66" s="891"/>
      <c r="AK66" s="769" t="s">
        <v>396</v>
      </c>
      <c r="AL66" s="764"/>
      <c r="AM66" s="764"/>
      <c r="AN66" s="764"/>
      <c r="AO66" s="765"/>
      <c r="AP66" s="769" t="s">
        <v>397</v>
      </c>
      <c r="AQ66" s="770"/>
      <c r="AR66" s="770"/>
      <c r="AS66" s="770"/>
      <c r="AT66" s="771"/>
      <c r="AU66" s="769" t="s">
        <v>413</v>
      </c>
      <c r="AV66" s="770"/>
      <c r="AW66" s="770"/>
      <c r="AX66" s="770"/>
      <c r="AY66" s="771"/>
      <c r="AZ66" s="769" t="s">
        <v>375</v>
      </c>
      <c r="BA66" s="770"/>
      <c r="BB66" s="770"/>
      <c r="BC66" s="770"/>
      <c r="BD66" s="776"/>
      <c r="BE66" s="230"/>
      <c r="BF66" s="230"/>
      <c r="BG66" s="230"/>
      <c r="BH66" s="230"/>
      <c r="BI66" s="230"/>
      <c r="BJ66" s="230"/>
      <c r="BK66" s="230"/>
      <c r="BL66" s="230"/>
      <c r="BM66" s="230"/>
      <c r="BN66" s="230"/>
      <c r="BO66" s="230"/>
      <c r="BP66" s="230"/>
      <c r="BQ66" s="227">
        <v>60</v>
      </c>
      <c r="BR66" s="232"/>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2"/>
      <c r="AH67" s="852"/>
      <c r="AI67" s="852"/>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0"/>
      <c r="BF67" s="230"/>
      <c r="BG67" s="230"/>
      <c r="BH67" s="230"/>
      <c r="BI67" s="230"/>
      <c r="BJ67" s="230"/>
      <c r="BK67" s="230"/>
      <c r="BL67" s="230"/>
      <c r="BM67" s="230"/>
      <c r="BN67" s="230"/>
      <c r="BO67" s="230"/>
      <c r="BP67" s="230"/>
      <c r="BQ67" s="227">
        <v>61</v>
      </c>
      <c r="BR67" s="232"/>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0"/>
    </row>
    <row r="68" spans="1:131" ht="26.25" customHeight="1" thickTop="1" x14ac:dyDescent="0.2">
      <c r="A68" s="225">
        <v>1</v>
      </c>
      <c r="B68" s="905" t="s">
        <v>573</v>
      </c>
      <c r="C68" s="906"/>
      <c r="D68" s="906"/>
      <c r="E68" s="906"/>
      <c r="F68" s="906"/>
      <c r="G68" s="906"/>
      <c r="H68" s="906"/>
      <c r="I68" s="906"/>
      <c r="J68" s="906"/>
      <c r="K68" s="906"/>
      <c r="L68" s="906"/>
      <c r="M68" s="906"/>
      <c r="N68" s="906"/>
      <c r="O68" s="906"/>
      <c r="P68" s="907"/>
      <c r="Q68" s="908">
        <v>827</v>
      </c>
      <c r="R68" s="902"/>
      <c r="S68" s="902"/>
      <c r="T68" s="902"/>
      <c r="U68" s="902"/>
      <c r="V68" s="902">
        <v>801</v>
      </c>
      <c r="W68" s="902"/>
      <c r="X68" s="902"/>
      <c r="Y68" s="902"/>
      <c r="Z68" s="902"/>
      <c r="AA68" s="902">
        <v>26</v>
      </c>
      <c r="AB68" s="902"/>
      <c r="AC68" s="902"/>
      <c r="AD68" s="902"/>
      <c r="AE68" s="902"/>
      <c r="AF68" s="902">
        <v>26</v>
      </c>
      <c r="AG68" s="902"/>
      <c r="AH68" s="902"/>
      <c r="AI68" s="902"/>
      <c r="AJ68" s="902"/>
      <c r="AK68" s="902"/>
      <c r="AL68" s="902"/>
      <c r="AM68" s="902"/>
      <c r="AN68" s="902"/>
      <c r="AO68" s="902"/>
      <c r="AP68" s="902">
        <v>532</v>
      </c>
      <c r="AQ68" s="902"/>
      <c r="AR68" s="902"/>
      <c r="AS68" s="902"/>
      <c r="AT68" s="902"/>
      <c r="AU68" s="902"/>
      <c r="AV68" s="902"/>
      <c r="AW68" s="902"/>
      <c r="AX68" s="902"/>
      <c r="AY68" s="902"/>
      <c r="AZ68" s="903"/>
      <c r="BA68" s="903"/>
      <c r="BB68" s="903"/>
      <c r="BC68" s="903"/>
      <c r="BD68" s="904"/>
      <c r="BE68" s="230"/>
      <c r="BF68" s="230"/>
      <c r="BG68" s="230"/>
      <c r="BH68" s="230"/>
      <c r="BI68" s="230"/>
      <c r="BJ68" s="230"/>
      <c r="BK68" s="230"/>
      <c r="BL68" s="230"/>
      <c r="BM68" s="230"/>
      <c r="BN68" s="230"/>
      <c r="BO68" s="230"/>
      <c r="BP68" s="230"/>
      <c r="BQ68" s="227">
        <v>62</v>
      </c>
      <c r="BR68" s="232"/>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0"/>
    </row>
    <row r="69" spans="1:131" ht="26.25" customHeight="1" x14ac:dyDescent="0.2">
      <c r="A69" s="227">
        <v>2</v>
      </c>
      <c r="B69" s="909" t="s">
        <v>574</v>
      </c>
      <c r="C69" s="910"/>
      <c r="D69" s="910"/>
      <c r="E69" s="910"/>
      <c r="F69" s="910"/>
      <c r="G69" s="910"/>
      <c r="H69" s="910"/>
      <c r="I69" s="910"/>
      <c r="J69" s="910"/>
      <c r="K69" s="910"/>
      <c r="L69" s="910"/>
      <c r="M69" s="910"/>
      <c r="N69" s="910"/>
      <c r="O69" s="910"/>
      <c r="P69" s="911"/>
      <c r="Q69" s="912">
        <v>3943</v>
      </c>
      <c r="R69" s="864"/>
      <c r="S69" s="864"/>
      <c r="T69" s="864"/>
      <c r="U69" s="864"/>
      <c r="V69" s="864">
        <v>3832</v>
      </c>
      <c r="W69" s="864"/>
      <c r="X69" s="864"/>
      <c r="Y69" s="864"/>
      <c r="Z69" s="864"/>
      <c r="AA69" s="864">
        <v>111</v>
      </c>
      <c r="AB69" s="864"/>
      <c r="AC69" s="864"/>
      <c r="AD69" s="864"/>
      <c r="AE69" s="864"/>
      <c r="AF69" s="864">
        <v>111</v>
      </c>
      <c r="AG69" s="864"/>
      <c r="AH69" s="864"/>
      <c r="AI69" s="864"/>
      <c r="AJ69" s="864"/>
      <c r="AK69" s="864"/>
      <c r="AL69" s="864"/>
      <c r="AM69" s="864"/>
      <c r="AN69" s="864"/>
      <c r="AO69" s="864"/>
      <c r="AP69" s="864">
        <v>560</v>
      </c>
      <c r="AQ69" s="864"/>
      <c r="AR69" s="864"/>
      <c r="AS69" s="864"/>
      <c r="AT69" s="864"/>
      <c r="AU69" s="864">
        <v>55</v>
      </c>
      <c r="AV69" s="864"/>
      <c r="AW69" s="864"/>
      <c r="AX69" s="864"/>
      <c r="AY69" s="864"/>
      <c r="AZ69" s="866"/>
      <c r="BA69" s="866"/>
      <c r="BB69" s="866"/>
      <c r="BC69" s="866"/>
      <c r="BD69" s="867"/>
      <c r="BE69" s="230"/>
      <c r="BF69" s="230"/>
      <c r="BG69" s="230"/>
      <c r="BH69" s="230"/>
      <c r="BI69" s="230"/>
      <c r="BJ69" s="230"/>
      <c r="BK69" s="230"/>
      <c r="BL69" s="230"/>
      <c r="BM69" s="230"/>
      <c r="BN69" s="230"/>
      <c r="BO69" s="230"/>
      <c r="BP69" s="230"/>
      <c r="BQ69" s="227">
        <v>63</v>
      </c>
      <c r="BR69" s="232"/>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0"/>
    </row>
    <row r="70" spans="1:131" ht="26.25" customHeight="1" x14ac:dyDescent="0.2">
      <c r="A70" s="227">
        <v>3</v>
      </c>
      <c r="B70" s="909" t="s">
        <v>575</v>
      </c>
      <c r="C70" s="910"/>
      <c r="D70" s="910"/>
      <c r="E70" s="910"/>
      <c r="F70" s="910"/>
      <c r="G70" s="910"/>
      <c r="H70" s="910"/>
      <c r="I70" s="910"/>
      <c r="J70" s="910"/>
      <c r="K70" s="910"/>
      <c r="L70" s="910"/>
      <c r="M70" s="910"/>
      <c r="N70" s="910"/>
      <c r="O70" s="910"/>
      <c r="P70" s="911"/>
      <c r="Q70" s="912">
        <v>1033</v>
      </c>
      <c r="R70" s="864"/>
      <c r="S70" s="864"/>
      <c r="T70" s="864"/>
      <c r="U70" s="864"/>
      <c r="V70" s="864">
        <v>735</v>
      </c>
      <c r="W70" s="864"/>
      <c r="X70" s="864"/>
      <c r="Y70" s="864"/>
      <c r="Z70" s="864"/>
      <c r="AA70" s="864">
        <v>297</v>
      </c>
      <c r="AB70" s="864"/>
      <c r="AC70" s="864"/>
      <c r="AD70" s="864"/>
      <c r="AE70" s="864"/>
      <c r="AF70" s="864">
        <v>734</v>
      </c>
      <c r="AG70" s="864"/>
      <c r="AH70" s="864"/>
      <c r="AI70" s="864"/>
      <c r="AJ70" s="864"/>
      <c r="AK70" s="864"/>
      <c r="AL70" s="864"/>
      <c r="AM70" s="864"/>
      <c r="AN70" s="864"/>
      <c r="AO70" s="864"/>
      <c r="AP70" s="864">
        <v>2570</v>
      </c>
      <c r="AQ70" s="864"/>
      <c r="AR70" s="864"/>
      <c r="AS70" s="864"/>
      <c r="AT70" s="864"/>
      <c r="AU70" s="864"/>
      <c r="AV70" s="864"/>
      <c r="AW70" s="864"/>
      <c r="AX70" s="864"/>
      <c r="AY70" s="864"/>
      <c r="AZ70" s="866"/>
      <c r="BA70" s="866"/>
      <c r="BB70" s="866"/>
      <c r="BC70" s="866"/>
      <c r="BD70" s="867"/>
      <c r="BE70" s="230"/>
      <c r="BF70" s="230"/>
      <c r="BG70" s="230"/>
      <c r="BH70" s="230"/>
      <c r="BI70" s="230"/>
      <c r="BJ70" s="230"/>
      <c r="BK70" s="230"/>
      <c r="BL70" s="230"/>
      <c r="BM70" s="230"/>
      <c r="BN70" s="230"/>
      <c r="BO70" s="230"/>
      <c r="BP70" s="230"/>
      <c r="BQ70" s="227">
        <v>64</v>
      </c>
      <c r="BR70" s="232"/>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0"/>
    </row>
    <row r="71" spans="1:131" ht="26.25" customHeight="1" x14ac:dyDescent="0.2">
      <c r="A71" s="227">
        <v>4</v>
      </c>
      <c r="B71" s="909" t="s">
        <v>576</v>
      </c>
      <c r="C71" s="910"/>
      <c r="D71" s="910"/>
      <c r="E71" s="910"/>
      <c r="F71" s="910"/>
      <c r="G71" s="910"/>
      <c r="H71" s="910"/>
      <c r="I71" s="910"/>
      <c r="J71" s="910"/>
      <c r="K71" s="910"/>
      <c r="L71" s="910"/>
      <c r="M71" s="910"/>
      <c r="N71" s="910"/>
      <c r="O71" s="910"/>
      <c r="P71" s="911"/>
      <c r="Q71" s="912">
        <v>909</v>
      </c>
      <c r="R71" s="864"/>
      <c r="S71" s="864"/>
      <c r="T71" s="864"/>
      <c r="U71" s="864"/>
      <c r="V71" s="864">
        <v>848</v>
      </c>
      <c r="W71" s="864"/>
      <c r="X71" s="864"/>
      <c r="Y71" s="864"/>
      <c r="Z71" s="864"/>
      <c r="AA71" s="864">
        <v>61</v>
      </c>
      <c r="AB71" s="864"/>
      <c r="AC71" s="864"/>
      <c r="AD71" s="864"/>
      <c r="AE71" s="864"/>
      <c r="AF71" s="864">
        <v>53</v>
      </c>
      <c r="AG71" s="864"/>
      <c r="AH71" s="864"/>
      <c r="AI71" s="864"/>
      <c r="AJ71" s="864"/>
      <c r="AK71" s="864"/>
      <c r="AL71" s="864"/>
      <c r="AM71" s="864"/>
      <c r="AN71" s="864"/>
      <c r="AO71" s="864"/>
      <c r="AP71" s="864"/>
      <c r="AQ71" s="864"/>
      <c r="AR71" s="864"/>
      <c r="AS71" s="864"/>
      <c r="AT71" s="864"/>
      <c r="AU71" s="864"/>
      <c r="AV71" s="864"/>
      <c r="AW71" s="864"/>
      <c r="AX71" s="864"/>
      <c r="AY71" s="864"/>
      <c r="AZ71" s="866"/>
      <c r="BA71" s="866"/>
      <c r="BB71" s="866"/>
      <c r="BC71" s="866"/>
      <c r="BD71" s="867"/>
      <c r="BE71" s="230"/>
      <c r="BF71" s="230"/>
      <c r="BG71" s="230"/>
      <c r="BH71" s="230"/>
      <c r="BI71" s="230"/>
      <c r="BJ71" s="230"/>
      <c r="BK71" s="230"/>
      <c r="BL71" s="230"/>
      <c r="BM71" s="230"/>
      <c r="BN71" s="230"/>
      <c r="BO71" s="230"/>
      <c r="BP71" s="230"/>
      <c r="BQ71" s="227">
        <v>65</v>
      </c>
      <c r="BR71" s="232"/>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0"/>
    </row>
    <row r="72" spans="1:131" ht="26.25" customHeight="1" x14ac:dyDescent="0.2">
      <c r="A72" s="227">
        <v>5</v>
      </c>
      <c r="B72" s="909" t="s">
        <v>577</v>
      </c>
      <c r="C72" s="910"/>
      <c r="D72" s="910"/>
      <c r="E72" s="910"/>
      <c r="F72" s="910"/>
      <c r="G72" s="910"/>
      <c r="H72" s="910"/>
      <c r="I72" s="910"/>
      <c r="J72" s="910"/>
      <c r="K72" s="910"/>
      <c r="L72" s="910"/>
      <c r="M72" s="910"/>
      <c r="N72" s="910"/>
      <c r="O72" s="910"/>
      <c r="P72" s="911"/>
      <c r="Q72" s="912">
        <v>253547</v>
      </c>
      <c r="R72" s="864"/>
      <c r="S72" s="864"/>
      <c r="T72" s="864"/>
      <c r="U72" s="864"/>
      <c r="V72" s="864">
        <v>238716</v>
      </c>
      <c r="W72" s="864"/>
      <c r="X72" s="864"/>
      <c r="Y72" s="864"/>
      <c r="Z72" s="864"/>
      <c r="AA72" s="864">
        <v>14831</v>
      </c>
      <c r="AB72" s="864"/>
      <c r="AC72" s="864"/>
      <c r="AD72" s="864"/>
      <c r="AE72" s="864"/>
      <c r="AF72" s="864">
        <v>14831</v>
      </c>
      <c r="AG72" s="864"/>
      <c r="AH72" s="864"/>
      <c r="AI72" s="864"/>
      <c r="AJ72" s="864"/>
      <c r="AK72" s="864">
        <v>635</v>
      </c>
      <c r="AL72" s="864"/>
      <c r="AM72" s="864"/>
      <c r="AN72" s="864"/>
      <c r="AO72" s="864"/>
      <c r="AP72" s="864"/>
      <c r="AQ72" s="864"/>
      <c r="AR72" s="864"/>
      <c r="AS72" s="864"/>
      <c r="AT72" s="864"/>
      <c r="AU72" s="864"/>
      <c r="AV72" s="864"/>
      <c r="AW72" s="864"/>
      <c r="AX72" s="864"/>
      <c r="AY72" s="864"/>
      <c r="AZ72" s="866"/>
      <c r="BA72" s="866"/>
      <c r="BB72" s="866"/>
      <c r="BC72" s="866"/>
      <c r="BD72" s="867"/>
      <c r="BE72" s="230"/>
      <c r="BF72" s="230"/>
      <c r="BG72" s="230"/>
      <c r="BH72" s="230"/>
      <c r="BI72" s="230"/>
      <c r="BJ72" s="230"/>
      <c r="BK72" s="230"/>
      <c r="BL72" s="230"/>
      <c r="BM72" s="230"/>
      <c r="BN72" s="230"/>
      <c r="BO72" s="230"/>
      <c r="BP72" s="230"/>
      <c r="BQ72" s="227">
        <v>66</v>
      </c>
      <c r="BR72" s="232"/>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0"/>
    </row>
    <row r="73" spans="1:131" ht="26.25" customHeight="1" x14ac:dyDescent="0.2">
      <c r="A73" s="227">
        <v>6</v>
      </c>
      <c r="B73" s="909" t="s">
        <v>578</v>
      </c>
      <c r="C73" s="910"/>
      <c r="D73" s="910"/>
      <c r="E73" s="910"/>
      <c r="F73" s="910"/>
      <c r="G73" s="910"/>
      <c r="H73" s="910"/>
      <c r="I73" s="910"/>
      <c r="J73" s="910"/>
      <c r="K73" s="910"/>
      <c r="L73" s="910"/>
      <c r="M73" s="910"/>
      <c r="N73" s="910"/>
      <c r="O73" s="910"/>
      <c r="P73" s="911"/>
      <c r="Q73" s="912">
        <v>6836</v>
      </c>
      <c r="R73" s="864"/>
      <c r="S73" s="864"/>
      <c r="T73" s="864"/>
      <c r="U73" s="864"/>
      <c r="V73" s="864">
        <v>5439</v>
      </c>
      <c r="W73" s="864"/>
      <c r="X73" s="864"/>
      <c r="Y73" s="864"/>
      <c r="Z73" s="864"/>
      <c r="AA73" s="864">
        <v>1397</v>
      </c>
      <c r="AB73" s="864"/>
      <c r="AC73" s="864"/>
      <c r="AD73" s="864"/>
      <c r="AE73" s="864"/>
      <c r="AF73" s="864"/>
      <c r="AG73" s="864"/>
      <c r="AH73" s="864"/>
      <c r="AI73" s="864"/>
      <c r="AJ73" s="864"/>
      <c r="AK73" s="864">
        <v>14</v>
      </c>
      <c r="AL73" s="864"/>
      <c r="AM73" s="864"/>
      <c r="AN73" s="864"/>
      <c r="AO73" s="864"/>
      <c r="AP73" s="864"/>
      <c r="AQ73" s="864"/>
      <c r="AR73" s="864"/>
      <c r="AS73" s="864"/>
      <c r="AT73" s="864"/>
      <c r="AU73" s="864"/>
      <c r="AV73" s="864"/>
      <c r="AW73" s="864"/>
      <c r="AX73" s="864"/>
      <c r="AY73" s="864"/>
      <c r="AZ73" s="866"/>
      <c r="BA73" s="866"/>
      <c r="BB73" s="866"/>
      <c r="BC73" s="866"/>
      <c r="BD73" s="867"/>
      <c r="BE73" s="230"/>
      <c r="BF73" s="230"/>
      <c r="BG73" s="230"/>
      <c r="BH73" s="230"/>
      <c r="BI73" s="230"/>
      <c r="BJ73" s="230"/>
      <c r="BK73" s="230"/>
      <c r="BL73" s="230"/>
      <c r="BM73" s="230"/>
      <c r="BN73" s="230"/>
      <c r="BO73" s="230"/>
      <c r="BP73" s="230"/>
      <c r="BQ73" s="227">
        <v>67</v>
      </c>
      <c r="BR73" s="232"/>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0"/>
    </row>
    <row r="74" spans="1:131" ht="26.25" customHeight="1" x14ac:dyDescent="0.2">
      <c r="A74" s="227">
        <v>7</v>
      </c>
      <c r="B74" s="909" t="s">
        <v>579</v>
      </c>
      <c r="C74" s="910"/>
      <c r="D74" s="910"/>
      <c r="E74" s="910"/>
      <c r="F74" s="910"/>
      <c r="G74" s="910"/>
      <c r="H74" s="910"/>
      <c r="I74" s="910"/>
      <c r="J74" s="910"/>
      <c r="K74" s="910"/>
      <c r="L74" s="910"/>
      <c r="M74" s="910"/>
      <c r="N74" s="910"/>
      <c r="O74" s="910"/>
      <c r="P74" s="911"/>
      <c r="Q74" s="912">
        <v>1548</v>
      </c>
      <c r="R74" s="864"/>
      <c r="S74" s="864"/>
      <c r="T74" s="864"/>
      <c r="U74" s="864"/>
      <c r="V74" s="864">
        <v>1547</v>
      </c>
      <c r="W74" s="864"/>
      <c r="X74" s="864"/>
      <c r="Y74" s="864"/>
      <c r="Z74" s="864"/>
      <c r="AA74" s="864">
        <v>1</v>
      </c>
      <c r="AB74" s="864"/>
      <c r="AC74" s="864"/>
      <c r="AD74" s="864"/>
      <c r="AE74" s="864"/>
      <c r="AF74" s="864"/>
      <c r="AG74" s="864"/>
      <c r="AH74" s="864"/>
      <c r="AI74" s="864"/>
      <c r="AJ74" s="864"/>
      <c r="AK74" s="864"/>
      <c r="AL74" s="864"/>
      <c r="AM74" s="864"/>
      <c r="AN74" s="864"/>
      <c r="AO74" s="864"/>
      <c r="AP74" s="864"/>
      <c r="AQ74" s="864"/>
      <c r="AR74" s="864"/>
      <c r="AS74" s="864"/>
      <c r="AT74" s="864"/>
      <c r="AU74" s="864"/>
      <c r="AV74" s="864"/>
      <c r="AW74" s="864"/>
      <c r="AX74" s="864"/>
      <c r="AY74" s="864"/>
      <c r="AZ74" s="866"/>
      <c r="BA74" s="866"/>
      <c r="BB74" s="866"/>
      <c r="BC74" s="866"/>
      <c r="BD74" s="867"/>
      <c r="BE74" s="230"/>
      <c r="BF74" s="230"/>
      <c r="BG74" s="230"/>
      <c r="BH74" s="230"/>
      <c r="BI74" s="230"/>
      <c r="BJ74" s="230"/>
      <c r="BK74" s="230"/>
      <c r="BL74" s="230"/>
      <c r="BM74" s="230"/>
      <c r="BN74" s="230"/>
      <c r="BO74" s="230"/>
      <c r="BP74" s="230"/>
      <c r="BQ74" s="227">
        <v>68</v>
      </c>
      <c r="BR74" s="232"/>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0"/>
    </row>
    <row r="75" spans="1:131" ht="26.25" customHeight="1" x14ac:dyDescent="0.2">
      <c r="A75" s="227">
        <v>8</v>
      </c>
      <c r="B75" s="909" t="s">
        <v>580</v>
      </c>
      <c r="C75" s="910"/>
      <c r="D75" s="910"/>
      <c r="E75" s="910"/>
      <c r="F75" s="910"/>
      <c r="G75" s="910"/>
      <c r="H75" s="910"/>
      <c r="I75" s="910"/>
      <c r="J75" s="910"/>
      <c r="K75" s="910"/>
      <c r="L75" s="910"/>
      <c r="M75" s="910"/>
      <c r="N75" s="910"/>
      <c r="O75" s="910"/>
      <c r="P75" s="911"/>
      <c r="Q75" s="913">
        <v>15</v>
      </c>
      <c r="R75" s="914"/>
      <c r="S75" s="914"/>
      <c r="T75" s="914"/>
      <c r="U75" s="868"/>
      <c r="V75" s="915">
        <v>15</v>
      </c>
      <c r="W75" s="914"/>
      <c r="X75" s="914"/>
      <c r="Y75" s="914"/>
      <c r="Z75" s="868"/>
      <c r="AA75" s="915">
        <v>0</v>
      </c>
      <c r="AB75" s="914"/>
      <c r="AC75" s="914"/>
      <c r="AD75" s="914"/>
      <c r="AE75" s="868"/>
      <c r="AF75" s="915"/>
      <c r="AG75" s="914"/>
      <c r="AH75" s="914"/>
      <c r="AI75" s="914"/>
      <c r="AJ75" s="868"/>
      <c r="AK75" s="915"/>
      <c r="AL75" s="914"/>
      <c r="AM75" s="914"/>
      <c r="AN75" s="914"/>
      <c r="AO75" s="868"/>
      <c r="AP75" s="915"/>
      <c r="AQ75" s="914"/>
      <c r="AR75" s="914"/>
      <c r="AS75" s="914"/>
      <c r="AT75" s="868"/>
      <c r="AU75" s="915"/>
      <c r="AV75" s="914"/>
      <c r="AW75" s="914"/>
      <c r="AX75" s="914"/>
      <c r="AY75" s="868"/>
      <c r="AZ75" s="866"/>
      <c r="BA75" s="866"/>
      <c r="BB75" s="866"/>
      <c r="BC75" s="866"/>
      <c r="BD75" s="867"/>
      <c r="BE75" s="230"/>
      <c r="BF75" s="230"/>
      <c r="BG75" s="230"/>
      <c r="BH75" s="230"/>
      <c r="BI75" s="230"/>
      <c r="BJ75" s="230"/>
      <c r="BK75" s="230"/>
      <c r="BL75" s="230"/>
      <c r="BM75" s="230"/>
      <c r="BN75" s="230"/>
      <c r="BO75" s="230"/>
      <c r="BP75" s="230"/>
      <c r="BQ75" s="227">
        <v>69</v>
      </c>
      <c r="BR75" s="232"/>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0"/>
    </row>
    <row r="76" spans="1:131" ht="26.25" customHeight="1" x14ac:dyDescent="0.2">
      <c r="A76" s="227">
        <v>9</v>
      </c>
      <c r="B76" s="909" t="s">
        <v>581</v>
      </c>
      <c r="C76" s="910"/>
      <c r="D76" s="910"/>
      <c r="E76" s="910"/>
      <c r="F76" s="910"/>
      <c r="G76" s="910"/>
      <c r="H76" s="910"/>
      <c r="I76" s="910"/>
      <c r="J76" s="910"/>
      <c r="K76" s="910"/>
      <c r="L76" s="910"/>
      <c r="M76" s="910"/>
      <c r="N76" s="910"/>
      <c r="O76" s="910"/>
      <c r="P76" s="911"/>
      <c r="Q76" s="913">
        <v>56</v>
      </c>
      <c r="R76" s="914"/>
      <c r="S76" s="914"/>
      <c r="T76" s="914"/>
      <c r="U76" s="868"/>
      <c r="V76" s="915">
        <v>38</v>
      </c>
      <c r="W76" s="914"/>
      <c r="X76" s="914"/>
      <c r="Y76" s="914"/>
      <c r="Z76" s="868"/>
      <c r="AA76" s="915">
        <v>18</v>
      </c>
      <c r="AB76" s="914"/>
      <c r="AC76" s="914"/>
      <c r="AD76" s="914"/>
      <c r="AE76" s="868"/>
      <c r="AF76" s="915"/>
      <c r="AG76" s="914"/>
      <c r="AH76" s="914"/>
      <c r="AI76" s="914"/>
      <c r="AJ76" s="868"/>
      <c r="AK76" s="915"/>
      <c r="AL76" s="914"/>
      <c r="AM76" s="914"/>
      <c r="AN76" s="914"/>
      <c r="AO76" s="868"/>
      <c r="AP76" s="915"/>
      <c r="AQ76" s="914"/>
      <c r="AR76" s="914"/>
      <c r="AS76" s="914"/>
      <c r="AT76" s="868"/>
      <c r="AU76" s="915"/>
      <c r="AV76" s="914"/>
      <c r="AW76" s="914"/>
      <c r="AX76" s="914"/>
      <c r="AY76" s="868"/>
      <c r="AZ76" s="866"/>
      <c r="BA76" s="866"/>
      <c r="BB76" s="866"/>
      <c r="BC76" s="866"/>
      <c r="BD76" s="867"/>
      <c r="BE76" s="230"/>
      <c r="BF76" s="230"/>
      <c r="BG76" s="230"/>
      <c r="BH76" s="230"/>
      <c r="BI76" s="230"/>
      <c r="BJ76" s="230"/>
      <c r="BK76" s="230"/>
      <c r="BL76" s="230"/>
      <c r="BM76" s="230"/>
      <c r="BN76" s="230"/>
      <c r="BO76" s="230"/>
      <c r="BP76" s="230"/>
      <c r="BQ76" s="227">
        <v>70</v>
      </c>
      <c r="BR76" s="232"/>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0"/>
    </row>
    <row r="77" spans="1:131" ht="26.25" customHeight="1" x14ac:dyDescent="0.2">
      <c r="A77" s="227">
        <v>10</v>
      </c>
      <c r="B77" s="909" t="s">
        <v>582</v>
      </c>
      <c r="C77" s="910"/>
      <c r="D77" s="910"/>
      <c r="E77" s="910"/>
      <c r="F77" s="910"/>
      <c r="G77" s="910"/>
      <c r="H77" s="910"/>
      <c r="I77" s="910"/>
      <c r="J77" s="910"/>
      <c r="K77" s="910"/>
      <c r="L77" s="910"/>
      <c r="M77" s="910"/>
      <c r="N77" s="910"/>
      <c r="O77" s="910"/>
      <c r="P77" s="911"/>
      <c r="Q77" s="913">
        <v>40</v>
      </c>
      <c r="R77" s="914"/>
      <c r="S77" s="914"/>
      <c r="T77" s="914"/>
      <c r="U77" s="868"/>
      <c r="V77" s="915">
        <v>39</v>
      </c>
      <c r="W77" s="914"/>
      <c r="X77" s="914"/>
      <c r="Y77" s="914"/>
      <c r="Z77" s="868"/>
      <c r="AA77" s="915">
        <v>1</v>
      </c>
      <c r="AB77" s="914"/>
      <c r="AC77" s="914"/>
      <c r="AD77" s="914"/>
      <c r="AE77" s="868"/>
      <c r="AF77" s="915"/>
      <c r="AG77" s="914"/>
      <c r="AH77" s="914"/>
      <c r="AI77" s="914"/>
      <c r="AJ77" s="868"/>
      <c r="AK77" s="915"/>
      <c r="AL77" s="914"/>
      <c r="AM77" s="914"/>
      <c r="AN77" s="914"/>
      <c r="AO77" s="868"/>
      <c r="AP77" s="915"/>
      <c r="AQ77" s="914"/>
      <c r="AR77" s="914"/>
      <c r="AS77" s="914"/>
      <c r="AT77" s="868"/>
      <c r="AU77" s="915"/>
      <c r="AV77" s="914"/>
      <c r="AW77" s="914"/>
      <c r="AX77" s="914"/>
      <c r="AY77" s="868"/>
      <c r="AZ77" s="866"/>
      <c r="BA77" s="866"/>
      <c r="BB77" s="866"/>
      <c r="BC77" s="866"/>
      <c r="BD77" s="867"/>
      <c r="BE77" s="230"/>
      <c r="BF77" s="230"/>
      <c r="BG77" s="230"/>
      <c r="BH77" s="230"/>
      <c r="BI77" s="230"/>
      <c r="BJ77" s="230"/>
      <c r="BK77" s="230"/>
      <c r="BL77" s="230"/>
      <c r="BM77" s="230"/>
      <c r="BN77" s="230"/>
      <c r="BO77" s="230"/>
      <c r="BP77" s="230"/>
      <c r="BQ77" s="227">
        <v>71</v>
      </c>
      <c r="BR77" s="232"/>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0"/>
    </row>
    <row r="78" spans="1:131" ht="26.25" customHeight="1" x14ac:dyDescent="0.2">
      <c r="A78" s="227">
        <v>11</v>
      </c>
      <c r="B78" s="909"/>
      <c r="C78" s="910"/>
      <c r="D78" s="910"/>
      <c r="E78" s="910"/>
      <c r="F78" s="910"/>
      <c r="G78" s="910"/>
      <c r="H78" s="910"/>
      <c r="I78" s="910"/>
      <c r="J78" s="910"/>
      <c r="K78" s="910"/>
      <c r="L78" s="910"/>
      <c r="M78" s="910"/>
      <c r="N78" s="910"/>
      <c r="O78" s="910"/>
      <c r="P78" s="911"/>
      <c r="Q78" s="912"/>
      <c r="R78" s="864"/>
      <c r="S78" s="864"/>
      <c r="T78" s="864"/>
      <c r="U78" s="864"/>
      <c r="V78" s="864"/>
      <c r="W78" s="864"/>
      <c r="X78" s="864"/>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4"/>
      <c r="AY78" s="864"/>
      <c r="AZ78" s="866"/>
      <c r="BA78" s="866"/>
      <c r="BB78" s="866"/>
      <c r="BC78" s="866"/>
      <c r="BD78" s="867"/>
      <c r="BE78" s="230"/>
      <c r="BF78" s="230"/>
      <c r="BG78" s="230"/>
      <c r="BH78" s="230"/>
      <c r="BI78" s="230"/>
      <c r="BJ78" s="220"/>
      <c r="BK78" s="220"/>
      <c r="BL78" s="220"/>
      <c r="BM78" s="220"/>
      <c r="BN78" s="220"/>
      <c r="BO78" s="230"/>
      <c r="BP78" s="230"/>
      <c r="BQ78" s="227">
        <v>72</v>
      </c>
      <c r="BR78" s="232"/>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0"/>
    </row>
    <row r="79" spans="1:131" ht="26.25" customHeight="1" x14ac:dyDescent="0.2">
      <c r="A79" s="227">
        <v>12</v>
      </c>
      <c r="B79" s="909"/>
      <c r="C79" s="910"/>
      <c r="D79" s="910"/>
      <c r="E79" s="910"/>
      <c r="F79" s="910"/>
      <c r="G79" s="910"/>
      <c r="H79" s="910"/>
      <c r="I79" s="910"/>
      <c r="J79" s="910"/>
      <c r="K79" s="910"/>
      <c r="L79" s="910"/>
      <c r="M79" s="910"/>
      <c r="N79" s="910"/>
      <c r="O79" s="910"/>
      <c r="P79" s="911"/>
      <c r="Q79" s="912"/>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864"/>
      <c r="AP79" s="864"/>
      <c r="AQ79" s="864"/>
      <c r="AR79" s="864"/>
      <c r="AS79" s="864"/>
      <c r="AT79" s="864"/>
      <c r="AU79" s="864"/>
      <c r="AV79" s="864"/>
      <c r="AW79" s="864"/>
      <c r="AX79" s="864"/>
      <c r="AY79" s="864"/>
      <c r="AZ79" s="866"/>
      <c r="BA79" s="866"/>
      <c r="BB79" s="866"/>
      <c r="BC79" s="866"/>
      <c r="BD79" s="867"/>
      <c r="BE79" s="230"/>
      <c r="BF79" s="230"/>
      <c r="BG79" s="230"/>
      <c r="BH79" s="230"/>
      <c r="BI79" s="230"/>
      <c r="BJ79" s="220"/>
      <c r="BK79" s="220"/>
      <c r="BL79" s="220"/>
      <c r="BM79" s="220"/>
      <c r="BN79" s="220"/>
      <c r="BO79" s="230"/>
      <c r="BP79" s="230"/>
      <c r="BQ79" s="227">
        <v>73</v>
      </c>
      <c r="BR79" s="232"/>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0"/>
    </row>
    <row r="80" spans="1:131" ht="26.25" customHeight="1" x14ac:dyDescent="0.2">
      <c r="A80" s="227">
        <v>13</v>
      </c>
      <c r="B80" s="909"/>
      <c r="C80" s="910"/>
      <c r="D80" s="910"/>
      <c r="E80" s="910"/>
      <c r="F80" s="910"/>
      <c r="G80" s="910"/>
      <c r="H80" s="910"/>
      <c r="I80" s="910"/>
      <c r="J80" s="910"/>
      <c r="K80" s="910"/>
      <c r="L80" s="910"/>
      <c r="M80" s="910"/>
      <c r="N80" s="910"/>
      <c r="O80" s="910"/>
      <c r="P80" s="911"/>
      <c r="Q80" s="912"/>
      <c r="R80" s="864"/>
      <c r="S80" s="864"/>
      <c r="T80" s="864"/>
      <c r="U80" s="864"/>
      <c r="V80" s="864"/>
      <c r="W80" s="864"/>
      <c r="X80" s="864"/>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4"/>
      <c r="AY80" s="864"/>
      <c r="AZ80" s="866"/>
      <c r="BA80" s="866"/>
      <c r="BB80" s="866"/>
      <c r="BC80" s="866"/>
      <c r="BD80" s="867"/>
      <c r="BE80" s="230"/>
      <c r="BF80" s="230"/>
      <c r="BG80" s="230"/>
      <c r="BH80" s="230"/>
      <c r="BI80" s="230"/>
      <c r="BJ80" s="230"/>
      <c r="BK80" s="230"/>
      <c r="BL80" s="230"/>
      <c r="BM80" s="230"/>
      <c r="BN80" s="230"/>
      <c r="BO80" s="230"/>
      <c r="BP80" s="230"/>
      <c r="BQ80" s="227">
        <v>74</v>
      </c>
      <c r="BR80" s="232"/>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0"/>
    </row>
    <row r="81" spans="1:131" ht="26.25" customHeight="1" x14ac:dyDescent="0.2">
      <c r="A81" s="227">
        <v>14</v>
      </c>
      <c r="B81" s="909"/>
      <c r="C81" s="910"/>
      <c r="D81" s="910"/>
      <c r="E81" s="910"/>
      <c r="F81" s="910"/>
      <c r="G81" s="910"/>
      <c r="H81" s="910"/>
      <c r="I81" s="910"/>
      <c r="J81" s="910"/>
      <c r="K81" s="910"/>
      <c r="L81" s="910"/>
      <c r="M81" s="910"/>
      <c r="N81" s="910"/>
      <c r="O81" s="910"/>
      <c r="P81" s="911"/>
      <c r="Q81" s="912"/>
      <c r="R81" s="864"/>
      <c r="S81" s="864"/>
      <c r="T81" s="864"/>
      <c r="U81" s="864"/>
      <c r="V81" s="864"/>
      <c r="W81" s="864"/>
      <c r="X81" s="864"/>
      <c r="Y81" s="864"/>
      <c r="Z81" s="864"/>
      <c r="AA81" s="864"/>
      <c r="AB81" s="864"/>
      <c r="AC81" s="864"/>
      <c r="AD81" s="864"/>
      <c r="AE81" s="864"/>
      <c r="AF81" s="864"/>
      <c r="AG81" s="864"/>
      <c r="AH81" s="864"/>
      <c r="AI81" s="864"/>
      <c r="AJ81" s="864"/>
      <c r="AK81" s="864"/>
      <c r="AL81" s="864"/>
      <c r="AM81" s="864"/>
      <c r="AN81" s="864"/>
      <c r="AO81" s="864"/>
      <c r="AP81" s="864"/>
      <c r="AQ81" s="864"/>
      <c r="AR81" s="864"/>
      <c r="AS81" s="864"/>
      <c r="AT81" s="864"/>
      <c r="AU81" s="864"/>
      <c r="AV81" s="864"/>
      <c r="AW81" s="864"/>
      <c r="AX81" s="864"/>
      <c r="AY81" s="864"/>
      <c r="AZ81" s="866"/>
      <c r="BA81" s="866"/>
      <c r="BB81" s="866"/>
      <c r="BC81" s="866"/>
      <c r="BD81" s="867"/>
      <c r="BE81" s="230"/>
      <c r="BF81" s="230"/>
      <c r="BG81" s="230"/>
      <c r="BH81" s="230"/>
      <c r="BI81" s="230"/>
      <c r="BJ81" s="230"/>
      <c r="BK81" s="230"/>
      <c r="BL81" s="230"/>
      <c r="BM81" s="230"/>
      <c r="BN81" s="230"/>
      <c r="BO81" s="230"/>
      <c r="BP81" s="230"/>
      <c r="BQ81" s="227">
        <v>75</v>
      </c>
      <c r="BR81" s="232"/>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0"/>
    </row>
    <row r="82" spans="1:131" ht="26.25" customHeight="1" x14ac:dyDescent="0.2">
      <c r="A82" s="227">
        <v>15</v>
      </c>
      <c r="B82" s="909"/>
      <c r="C82" s="910"/>
      <c r="D82" s="910"/>
      <c r="E82" s="910"/>
      <c r="F82" s="910"/>
      <c r="G82" s="910"/>
      <c r="H82" s="910"/>
      <c r="I82" s="910"/>
      <c r="J82" s="910"/>
      <c r="K82" s="910"/>
      <c r="L82" s="910"/>
      <c r="M82" s="910"/>
      <c r="N82" s="910"/>
      <c r="O82" s="910"/>
      <c r="P82" s="911"/>
      <c r="Q82" s="912"/>
      <c r="R82" s="864"/>
      <c r="S82" s="864"/>
      <c r="T82" s="864"/>
      <c r="U82" s="864"/>
      <c r="V82" s="864"/>
      <c r="W82" s="864"/>
      <c r="X82" s="864"/>
      <c r="Y82" s="864"/>
      <c r="Z82" s="864"/>
      <c r="AA82" s="864"/>
      <c r="AB82" s="864"/>
      <c r="AC82" s="864"/>
      <c r="AD82" s="864"/>
      <c r="AE82" s="864"/>
      <c r="AF82" s="864"/>
      <c r="AG82" s="864"/>
      <c r="AH82" s="864"/>
      <c r="AI82" s="864"/>
      <c r="AJ82" s="864"/>
      <c r="AK82" s="864"/>
      <c r="AL82" s="864"/>
      <c r="AM82" s="864"/>
      <c r="AN82" s="864"/>
      <c r="AO82" s="864"/>
      <c r="AP82" s="864"/>
      <c r="AQ82" s="864"/>
      <c r="AR82" s="864"/>
      <c r="AS82" s="864"/>
      <c r="AT82" s="864"/>
      <c r="AU82" s="864"/>
      <c r="AV82" s="864"/>
      <c r="AW82" s="864"/>
      <c r="AX82" s="864"/>
      <c r="AY82" s="864"/>
      <c r="AZ82" s="866"/>
      <c r="BA82" s="866"/>
      <c r="BB82" s="866"/>
      <c r="BC82" s="866"/>
      <c r="BD82" s="867"/>
      <c r="BE82" s="230"/>
      <c r="BF82" s="230"/>
      <c r="BG82" s="230"/>
      <c r="BH82" s="230"/>
      <c r="BI82" s="230"/>
      <c r="BJ82" s="230"/>
      <c r="BK82" s="230"/>
      <c r="BL82" s="230"/>
      <c r="BM82" s="230"/>
      <c r="BN82" s="230"/>
      <c r="BO82" s="230"/>
      <c r="BP82" s="230"/>
      <c r="BQ82" s="227">
        <v>76</v>
      </c>
      <c r="BR82" s="232"/>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0"/>
    </row>
    <row r="83" spans="1:131" ht="26.25" customHeight="1" x14ac:dyDescent="0.2">
      <c r="A83" s="227">
        <v>16</v>
      </c>
      <c r="B83" s="909"/>
      <c r="C83" s="910"/>
      <c r="D83" s="910"/>
      <c r="E83" s="910"/>
      <c r="F83" s="910"/>
      <c r="G83" s="910"/>
      <c r="H83" s="910"/>
      <c r="I83" s="910"/>
      <c r="J83" s="910"/>
      <c r="K83" s="910"/>
      <c r="L83" s="910"/>
      <c r="M83" s="910"/>
      <c r="N83" s="910"/>
      <c r="O83" s="910"/>
      <c r="P83" s="911"/>
      <c r="Q83" s="912"/>
      <c r="R83" s="864"/>
      <c r="S83" s="864"/>
      <c r="T83" s="864"/>
      <c r="U83" s="864"/>
      <c r="V83" s="864"/>
      <c r="W83" s="864"/>
      <c r="X83" s="864"/>
      <c r="Y83" s="864"/>
      <c r="Z83" s="864"/>
      <c r="AA83" s="864"/>
      <c r="AB83" s="864"/>
      <c r="AC83" s="864"/>
      <c r="AD83" s="864"/>
      <c r="AE83" s="864"/>
      <c r="AF83" s="864"/>
      <c r="AG83" s="864"/>
      <c r="AH83" s="864"/>
      <c r="AI83" s="864"/>
      <c r="AJ83" s="864"/>
      <c r="AK83" s="864"/>
      <c r="AL83" s="864"/>
      <c r="AM83" s="864"/>
      <c r="AN83" s="864"/>
      <c r="AO83" s="864"/>
      <c r="AP83" s="864"/>
      <c r="AQ83" s="864"/>
      <c r="AR83" s="864"/>
      <c r="AS83" s="864"/>
      <c r="AT83" s="864"/>
      <c r="AU83" s="864"/>
      <c r="AV83" s="864"/>
      <c r="AW83" s="864"/>
      <c r="AX83" s="864"/>
      <c r="AY83" s="864"/>
      <c r="AZ83" s="866"/>
      <c r="BA83" s="866"/>
      <c r="BB83" s="866"/>
      <c r="BC83" s="866"/>
      <c r="BD83" s="867"/>
      <c r="BE83" s="230"/>
      <c r="BF83" s="230"/>
      <c r="BG83" s="230"/>
      <c r="BH83" s="230"/>
      <c r="BI83" s="230"/>
      <c r="BJ83" s="230"/>
      <c r="BK83" s="230"/>
      <c r="BL83" s="230"/>
      <c r="BM83" s="230"/>
      <c r="BN83" s="230"/>
      <c r="BO83" s="230"/>
      <c r="BP83" s="230"/>
      <c r="BQ83" s="227">
        <v>77</v>
      </c>
      <c r="BR83" s="232"/>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0"/>
    </row>
    <row r="84" spans="1:131" ht="26.25" customHeight="1" x14ac:dyDescent="0.2">
      <c r="A84" s="227">
        <v>17</v>
      </c>
      <c r="B84" s="909"/>
      <c r="C84" s="910"/>
      <c r="D84" s="910"/>
      <c r="E84" s="910"/>
      <c r="F84" s="910"/>
      <c r="G84" s="910"/>
      <c r="H84" s="910"/>
      <c r="I84" s="910"/>
      <c r="J84" s="910"/>
      <c r="K84" s="910"/>
      <c r="L84" s="910"/>
      <c r="M84" s="910"/>
      <c r="N84" s="910"/>
      <c r="O84" s="910"/>
      <c r="P84" s="911"/>
      <c r="Q84" s="912"/>
      <c r="R84" s="864"/>
      <c r="S84" s="864"/>
      <c r="T84" s="864"/>
      <c r="U84" s="864"/>
      <c r="V84" s="864"/>
      <c r="W84" s="864"/>
      <c r="X84" s="864"/>
      <c r="Y84" s="864"/>
      <c r="Z84" s="864"/>
      <c r="AA84" s="864"/>
      <c r="AB84" s="864"/>
      <c r="AC84" s="864"/>
      <c r="AD84" s="864"/>
      <c r="AE84" s="864"/>
      <c r="AF84" s="864"/>
      <c r="AG84" s="864"/>
      <c r="AH84" s="864"/>
      <c r="AI84" s="864"/>
      <c r="AJ84" s="864"/>
      <c r="AK84" s="864"/>
      <c r="AL84" s="864"/>
      <c r="AM84" s="864"/>
      <c r="AN84" s="864"/>
      <c r="AO84" s="864"/>
      <c r="AP84" s="864"/>
      <c r="AQ84" s="864"/>
      <c r="AR84" s="864"/>
      <c r="AS84" s="864"/>
      <c r="AT84" s="864"/>
      <c r="AU84" s="864"/>
      <c r="AV84" s="864"/>
      <c r="AW84" s="864"/>
      <c r="AX84" s="864"/>
      <c r="AY84" s="864"/>
      <c r="AZ84" s="866"/>
      <c r="BA84" s="866"/>
      <c r="BB84" s="866"/>
      <c r="BC84" s="866"/>
      <c r="BD84" s="867"/>
      <c r="BE84" s="230"/>
      <c r="BF84" s="230"/>
      <c r="BG84" s="230"/>
      <c r="BH84" s="230"/>
      <c r="BI84" s="230"/>
      <c r="BJ84" s="230"/>
      <c r="BK84" s="230"/>
      <c r="BL84" s="230"/>
      <c r="BM84" s="230"/>
      <c r="BN84" s="230"/>
      <c r="BO84" s="230"/>
      <c r="BP84" s="230"/>
      <c r="BQ84" s="227">
        <v>78</v>
      </c>
      <c r="BR84" s="232"/>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0"/>
    </row>
    <row r="85" spans="1:131" ht="26.25" customHeight="1" x14ac:dyDescent="0.2">
      <c r="A85" s="227">
        <v>18</v>
      </c>
      <c r="B85" s="909"/>
      <c r="C85" s="910"/>
      <c r="D85" s="910"/>
      <c r="E85" s="910"/>
      <c r="F85" s="910"/>
      <c r="G85" s="910"/>
      <c r="H85" s="910"/>
      <c r="I85" s="910"/>
      <c r="J85" s="910"/>
      <c r="K85" s="910"/>
      <c r="L85" s="910"/>
      <c r="M85" s="910"/>
      <c r="N85" s="910"/>
      <c r="O85" s="910"/>
      <c r="P85" s="911"/>
      <c r="Q85" s="912"/>
      <c r="R85" s="864"/>
      <c r="S85" s="864"/>
      <c r="T85" s="864"/>
      <c r="U85" s="864"/>
      <c r="V85" s="864"/>
      <c r="W85" s="864"/>
      <c r="X85" s="864"/>
      <c r="Y85" s="864"/>
      <c r="Z85" s="864"/>
      <c r="AA85" s="864"/>
      <c r="AB85" s="864"/>
      <c r="AC85" s="864"/>
      <c r="AD85" s="864"/>
      <c r="AE85" s="864"/>
      <c r="AF85" s="864"/>
      <c r="AG85" s="864"/>
      <c r="AH85" s="864"/>
      <c r="AI85" s="864"/>
      <c r="AJ85" s="864"/>
      <c r="AK85" s="864"/>
      <c r="AL85" s="864"/>
      <c r="AM85" s="864"/>
      <c r="AN85" s="864"/>
      <c r="AO85" s="864"/>
      <c r="AP85" s="864"/>
      <c r="AQ85" s="864"/>
      <c r="AR85" s="864"/>
      <c r="AS85" s="864"/>
      <c r="AT85" s="864"/>
      <c r="AU85" s="864"/>
      <c r="AV85" s="864"/>
      <c r="AW85" s="864"/>
      <c r="AX85" s="864"/>
      <c r="AY85" s="864"/>
      <c r="AZ85" s="866"/>
      <c r="BA85" s="866"/>
      <c r="BB85" s="866"/>
      <c r="BC85" s="866"/>
      <c r="BD85" s="867"/>
      <c r="BE85" s="230"/>
      <c r="BF85" s="230"/>
      <c r="BG85" s="230"/>
      <c r="BH85" s="230"/>
      <c r="BI85" s="230"/>
      <c r="BJ85" s="230"/>
      <c r="BK85" s="230"/>
      <c r="BL85" s="230"/>
      <c r="BM85" s="230"/>
      <c r="BN85" s="230"/>
      <c r="BO85" s="230"/>
      <c r="BP85" s="230"/>
      <c r="BQ85" s="227">
        <v>79</v>
      </c>
      <c r="BR85" s="232"/>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0"/>
    </row>
    <row r="86" spans="1:131" ht="26.25" customHeight="1" x14ac:dyDescent="0.2">
      <c r="A86" s="227">
        <v>19</v>
      </c>
      <c r="B86" s="909"/>
      <c r="C86" s="910"/>
      <c r="D86" s="910"/>
      <c r="E86" s="910"/>
      <c r="F86" s="910"/>
      <c r="G86" s="910"/>
      <c r="H86" s="910"/>
      <c r="I86" s="910"/>
      <c r="J86" s="910"/>
      <c r="K86" s="910"/>
      <c r="L86" s="910"/>
      <c r="M86" s="910"/>
      <c r="N86" s="910"/>
      <c r="O86" s="910"/>
      <c r="P86" s="911"/>
      <c r="Q86" s="912"/>
      <c r="R86" s="864"/>
      <c r="S86" s="864"/>
      <c r="T86" s="864"/>
      <c r="U86" s="864"/>
      <c r="V86" s="864"/>
      <c r="W86" s="864"/>
      <c r="X86" s="864"/>
      <c r="Y86" s="864"/>
      <c r="Z86" s="864"/>
      <c r="AA86" s="864"/>
      <c r="AB86" s="864"/>
      <c r="AC86" s="864"/>
      <c r="AD86" s="864"/>
      <c r="AE86" s="864"/>
      <c r="AF86" s="864"/>
      <c r="AG86" s="864"/>
      <c r="AH86" s="864"/>
      <c r="AI86" s="864"/>
      <c r="AJ86" s="864"/>
      <c r="AK86" s="864"/>
      <c r="AL86" s="864"/>
      <c r="AM86" s="864"/>
      <c r="AN86" s="864"/>
      <c r="AO86" s="864"/>
      <c r="AP86" s="864"/>
      <c r="AQ86" s="864"/>
      <c r="AR86" s="864"/>
      <c r="AS86" s="864"/>
      <c r="AT86" s="864"/>
      <c r="AU86" s="864"/>
      <c r="AV86" s="864"/>
      <c r="AW86" s="864"/>
      <c r="AX86" s="864"/>
      <c r="AY86" s="864"/>
      <c r="AZ86" s="866"/>
      <c r="BA86" s="866"/>
      <c r="BB86" s="866"/>
      <c r="BC86" s="866"/>
      <c r="BD86" s="867"/>
      <c r="BE86" s="230"/>
      <c r="BF86" s="230"/>
      <c r="BG86" s="230"/>
      <c r="BH86" s="230"/>
      <c r="BI86" s="230"/>
      <c r="BJ86" s="230"/>
      <c r="BK86" s="230"/>
      <c r="BL86" s="230"/>
      <c r="BM86" s="230"/>
      <c r="BN86" s="230"/>
      <c r="BO86" s="230"/>
      <c r="BP86" s="230"/>
      <c r="BQ86" s="227">
        <v>80</v>
      </c>
      <c r="BR86" s="232"/>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0"/>
    </row>
    <row r="87" spans="1:131" ht="26.25" customHeight="1" x14ac:dyDescent="0.2">
      <c r="A87" s="233">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0"/>
      <c r="BF87" s="230"/>
      <c r="BG87" s="230"/>
      <c r="BH87" s="230"/>
      <c r="BI87" s="230"/>
      <c r="BJ87" s="230"/>
      <c r="BK87" s="230"/>
      <c r="BL87" s="230"/>
      <c r="BM87" s="230"/>
      <c r="BN87" s="230"/>
      <c r="BO87" s="230"/>
      <c r="BP87" s="230"/>
      <c r="BQ87" s="227">
        <v>81</v>
      </c>
      <c r="BR87" s="232"/>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0"/>
    </row>
    <row r="88" spans="1:131" ht="26.25" customHeight="1" thickBot="1" x14ac:dyDescent="0.25">
      <c r="A88" s="229" t="s">
        <v>388</v>
      </c>
      <c r="B88" s="825" t="s">
        <v>414</v>
      </c>
      <c r="C88" s="826"/>
      <c r="D88" s="826"/>
      <c r="E88" s="826"/>
      <c r="F88" s="826"/>
      <c r="G88" s="826"/>
      <c r="H88" s="826"/>
      <c r="I88" s="826"/>
      <c r="J88" s="826"/>
      <c r="K88" s="826"/>
      <c r="L88" s="826"/>
      <c r="M88" s="826"/>
      <c r="N88" s="826"/>
      <c r="O88" s="826"/>
      <c r="P88" s="827"/>
      <c r="Q88" s="874"/>
      <c r="R88" s="875"/>
      <c r="S88" s="875"/>
      <c r="T88" s="875"/>
      <c r="U88" s="875"/>
      <c r="V88" s="875"/>
      <c r="W88" s="875"/>
      <c r="X88" s="875"/>
      <c r="Y88" s="875"/>
      <c r="Z88" s="875"/>
      <c r="AA88" s="875"/>
      <c r="AB88" s="875"/>
      <c r="AC88" s="875"/>
      <c r="AD88" s="875"/>
      <c r="AE88" s="875"/>
      <c r="AF88" s="878">
        <f>SUM(AF68:AJ87)</f>
        <v>15755</v>
      </c>
      <c r="AG88" s="878"/>
      <c r="AH88" s="878"/>
      <c r="AI88" s="878"/>
      <c r="AJ88" s="878"/>
      <c r="AK88" s="875"/>
      <c r="AL88" s="875"/>
      <c r="AM88" s="875"/>
      <c r="AN88" s="875"/>
      <c r="AO88" s="875"/>
      <c r="AP88" s="878">
        <f>SUM(AP68:AP87)</f>
        <v>3662</v>
      </c>
      <c r="AQ88" s="878"/>
      <c r="AR88" s="878"/>
      <c r="AS88" s="878"/>
      <c r="AT88" s="878"/>
      <c r="AU88" s="878">
        <f>SUM(AU68:AU87)</f>
        <v>55</v>
      </c>
      <c r="AV88" s="878"/>
      <c r="AW88" s="878"/>
      <c r="AX88" s="878"/>
      <c r="AY88" s="878"/>
      <c r="AZ88" s="885"/>
      <c r="BA88" s="885"/>
      <c r="BB88" s="885"/>
      <c r="BC88" s="885"/>
      <c r="BD88" s="886"/>
      <c r="BE88" s="230"/>
      <c r="BF88" s="230"/>
      <c r="BG88" s="230"/>
      <c r="BH88" s="230"/>
      <c r="BI88" s="230"/>
      <c r="BJ88" s="230"/>
      <c r="BK88" s="230"/>
      <c r="BL88" s="230"/>
      <c r="BM88" s="230"/>
      <c r="BN88" s="230"/>
      <c r="BO88" s="230"/>
      <c r="BP88" s="230"/>
      <c r="BQ88" s="227">
        <v>82</v>
      </c>
      <c r="BR88" s="232"/>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0"/>
    </row>
    <row r="89" spans="1:131" ht="26.25" hidden="1" customHeight="1" x14ac:dyDescent="0.2">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0"/>
    </row>
    <row r="90" spans="1:131" ht="26.25" hidden="1" customHeight="1" x14ac:dyDescent="0.2">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0"/>
    </row>
    <row r="91" spans="1:131" ht="26.25" hidden="1" customHeight="1" x14ac:dyDescent="0.2">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0"/>
    </row>
    <row r="92" spans="1:131" ht="26.25" hidden="1" customHeight="1" x14ac:dyDescent="0.2">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0"/>
    </row>
    <row r="93" spans="1:131" ht="26.25" hidden="1" customHeight="1" x14ac:dyDescent="0.2">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0"/>
    </row>
    <row r="94" spans="1:131" ht="26.25" hidden="1" customHeight="1" x14ac:dyDescent="0.2">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0"/>
    </row>
    <row r="95" spans="1:131" ht="26.25" hidden="1" customHeight="1" x14ac:dyDescent="0.2">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0"/>
    </row>
    <row r="96" spans="1:131" ht="26.25" hidden="1" customHeight="1" x14ac:dyDescent="0.2">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0"/>
    </row>
    <row r="97" spans="1:131" ht="26.25" hidden="1" customHeight="1" x14ac:dyDescent="0.2">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0"/>
    </row>
    <row r="98" spans="1:131" ht="26.25" hidden="1" customHeight="1" x14ac:dyDescent="0.2">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0"/>
    </row>
    <row r="99" spans="1:131" ht="26.25" hidden="1" customHeight="1" x14ac:dyDescent="0.2">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0"/>
    </row>
    <row r="100" spans="1:131" ht="26.25" hidden="1" customHeight="1" x14ac:dyDescent="0.2">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0"/>
    </row>
    <row r="101" spans="1:131" ht="26.25" hidden="1" customHeight="1" x14ac:dyDescent="0.2">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0"/>
    </row>
    <row r="102" spans="1:131" ht="26.25" customHeight="1" thickBot="1" x14ac:dyDescent="0.25">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388</v>
      </c>
      <c r="BR102" s="825" t="s">
        <v>415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86</v>
      </c>
      <c r="CS102" s="888"/>
      <c r="CT102" s="888"/>
      <c r="CU102" s="888"/>
      <c r="CV102" s="927"/>
      <c r="CW102" s="926">
        <f t="shared" ref="CW102" si="0">SUM(CW7:DA88)</f>
        <v>7</v>
      </c>
      <c r="CX102" s="888"/>
      <c r="CY102" s="888"/>
      <c r="CZ102" s="888"/>
      <c r="DA102" s="927"/>
      <c r="DB102" s="926">
        <f t="shared" ref="DB102" si="1">SUM(DB7:DF88)</f>
        <v>0</v>
      </c>
      <c r="DC102" s="888"/>
      <c r="DD102" s="888"/>
      <c r="DE102" s="888"/>
      <c r="DF102" s="927"/>
      <c r="DG102" s="926">
        <f t="shared" ref="DG102" si="2">SUM(DG7:DK88)</f>
        <v>0</v>
      </c>
      <c r="DH102" s="888"/>
      <c r="DI102" s="888"/>
      <c r="DJ102" s="888"/>
      <c r="DK102" s="927"/>
      <c r="DL102" s="926">
        <f t="shared" ref="DL102" si="3">SUM(DL7:DP88)</f>
        <v>0</v>
      </c>
      <c r="DM102" s="888"/>
      <c r="DN102" s="888"/>
      <c r="DO102" s="888"/>
      <c r="DP102" s="927"/>
      <c r="DQ102" s="926">
        <f t="shared" ref="DQ102" si="4">SUM(DQ7:DU88)</f>
        <v>0</v>
      </c>
      <c r="DR102" s="888"/>
      <c r="DS102" s="888"/>
      <c r="DT102" s="888"/>
      <c r="DU102" s="927"/>
      <c r="DV102" s="926">
        <f t="shared" ref="DV102" si="5">SUM(DV7:DZ88)</f>
        <v>0</v>
      </c>
      <c r="DW102" s="888"/>
      <c r="DX102" s="888"/>
      <c r="DY102" s="888"/>
      <c r="DZ102" s="927"/>
      <c r="EA102" s="220"/>
    </row>
    <row r="103" spans="1:131" ht="26.25" customHeight="1" x14ac:dyDescent="0.2">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50" t="s">
        <v>416</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0"/>
    </row>
    <row r="104" spans="1:131" ht="26.25" customHeight="1" x14ac:dyDescent="0.2">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51" t="s">
        <v>417</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0"/>
    </row>
    <row r="105" spans="1:131" ht="11.25" customHeight="1" x14ac:dyDescent="0.2">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350" t="s">
        <v>418</v>
      </c>
      <c r="B107" s="349"/>
      <c r="C107" s="349"/>
      <c r="D107" s="349"/>
      <c r="E107" s="349"/>
      <c r="F107" s="349"/>
      <c r="G107" s="349"/>
      <c r="H107" s="349"/>
      <c r="I107" s="349"/>
      <c r="J107" s="349"/>
      <c r="K107" s="349"/>
      <c r="L107" s="349"/>
      <c r="M107" s="349"/>
      <c r="N107" s="349"/>
      <c r="O107" s="349"/>
      <c r="P107" s="349"/>
      <c r="Q107" s="349"/>
      <c r="R107" s="349"/>
      <c r="S107" s="349"/>
      <c r="T107" s="349"/>
      <c r="U107" s="349"/>
      <c r="V107" s="349"/>
      <c r="W107" s="349"/>
      <c r="X107" s="349"/>
      <c r="Y107" s="349"/>
      <c r="Z107" s="349"/>
      <c r="AA107" s="349"/>
      <c r="AB107" s="349"/>
      <c r="AC107" s="349"/>
      <c r="AD107" s="349"/>
      <c r="AE107" s="349"/>
      <c r="AF107" s="349"/>
      <c r="AG107" s="349"/>
      <c r="AH107" s="349"/>
      <c r="AI107" s="349"/>
      <c r="AJ107" s="349"/>
      <c r="AK107" s="349"/>
      <c r="AL107" s="349"/>
      <c r="AM107" s="349"/>
      <c r="AN107" s="349"/>
      <c r="AO107" s="349"/>
      <c r="AP107" s="349"/>
      <c r="AQ107" s="349"/>
      <c r="AR107" s="349"/>
      <c r="AS107" s="349"/>
      <c r="AT107" s="349"/>
      <c r="AU107" s="350" t="s">
        <v>419</v>
      </c>
      <c r="AV107" s="349"/>
      <c r="AW107" s="349"/>
      <c r="AX107" s="349"/>
      <c r="AY107" s="349"/>
      <c r="AZ107" s="349"/>
      <c r="BA107" s="349"/>
      <c r="BB107" s="349"/>
      <c r="BC107" s="349"/>
      <c r="BD107" s="349"/>
      <c r="BE107" s="349"/>
      <c r="BF107" s="349"/>
      <c r="BG107" s="349"/>
      <c r="BH107" s="349"/>
      <c r="BI107" s="349"/>
      <c r="BJ107" s="349"/>
      <c r="BK107" s="349"/>
      <c r="BL107" s="349"/>
      <c r="BM107" s="349"/>
      <c r="BN107" s="349"/>
      <c r="BO107" s="349"/>
      <c r="BP107" s="349"/>
      <c r="BQ107" s="349"/>
      <c r="BR107" s="349"/>
      <c r="BS107" s="349"/>
      <c r="BT107" s="349"/>
      <c r="BU107" s="349"/>
      <c r="BV107" s="349"/>
      <c r="BW107" s="349"/>
      <c r="BX107" s="349"/>
      <c r="BY107" s="349"/>
      <c r="BZ107" s="349"/>
      <c r="CA107" s="349"/>
      <c r="CB107" s="349"/>
      <c r="CC107" s="349"/>
      <c r="CD107" s="349"/>
      <c r="CE107" s="349"/>
      <c r="CF107" s="349"/>
      <c r="CG107" s="349"/>
      <c r="CH107" s="349"/>
      <c r="CI107" s="349"/>
      <c r="CJ107" s="349"/>
      <c r="CK107" s="349"/>
      <c r="CL107" s="349"/>
      <c r="CM107" s="349"/>
      <c r="CN107" s="349"/>
      <c r="CO107" s="349"/>
      <c r="CP107" s="349"/>
      <c r="CQ107" s="349"/>
      <c r="CR107" s="349"/>
      <c r="CS107" s="349"/>
      <c r="CT107" s="349"/>
      <c r="CU107" s="349"/>
      <c r="CV107" s="349"/>
      <c r="CW107" s="349"/>
      <c r="CX107" s="349"/>
      <c r="CY107" s="349"/>
      <c r="CZ107" s="349"/>
      <c r="DA107" s="349"/>
      <c r="DB107" s="349"/>
      <c r="DC107" s="349"/>
      <c r="DD107" s="349"/>
      <c r="DE107" s="349"/>
      <c r="DF107" s="349"/>
      <c r="DG107" s="349"/>
      <c r="DH107" s="349"/>
      <c r="DI107" s="349"/>
      <c r="DJ107" s="349"/>
      <c r="DK107" s="349"/>
      <c r="DL107" s="349"/>
      <c r="DM107" s="349"/>
      <c r="DN107" s="349"/>
      <c r="DO107" s="349"/>
      <c r="DP107" s="349"/>
      <c r="DQ107" s="349"/>
      <c r="DR107" s="349"/>
      <c r="DS107" s="349"/>
      <c r="DT107" s="349"/>
      <c r="DU107" s="349"/>
      <c r="DV107" s="349"/>
      <c r="DW107" s="349"/>
      <c r="DX107" s="349"/>
      <c r="DY107" s="349"/>
      <c r="DZ107" s="349"/>
    </row>
    <row r="108" spans="1:131" s="220" customFormat="1" ht="26.25" customHeight="1" x14ac:dyDescent="0.2">
      <c r="A108" s="952" t="s">
        <v>420</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421</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0" customFormat="1" ht="26.25" customHeight="1" x14ac:dyDescent="0.2">
      <c r="A109" s="948" t="s">
        <v>422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423</v>
      </c>
      <c r="AB109" s="929"/>
      <c r="AC109" s="929"/>
      <c r="AD109" s="929"/>
      <c r="AE109" s="930"/>
      <c r="AF109" s="928" t="s">
        <v>424</v>
      </c>
      <c r="AG109" s="929"/>
      <c r="AH109" s="929"/>
      <c r="AI109" s="929"/>
      <c r="AJ109" s="930"/>
      <c r="AK109" s="928" t="s">
        <v>305</v>
      </c>
      <c r="AL109" s="929"/>
      <c r="AM109" s="929"/>
      <c r="AN109" s="929"/>
      <c r="AO109" s="930"/>
      <c r="AP109" s="928" t="s">
        <v>425</v>
      </c>
      <c r="AQ109" s="929"/>
      <c r="AR109" s="929"/>
      <c r="AS109" s="929"/>
      <c r="AT109" s="931"/>
      <c r="AU109" s="948" t="s">
        <v>422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423</v>
      </c>
      <c r="BR109" s="929"/>
      <c r="BS109" s="929"/>
      <c r="BT109" s="929"/>
      <c r="BU109" s="930"/>
      <c r="BV109" s="928" t="s">
        <v>424</v>
      </c>
      <c r="BW109" s="929"/>
      <c r="BX109" s="929"/>
      <c r="BY109" s="929"/>
      <c r="BZ109" s="930"/>
      <c r="CA109" s="928" t="s">
        <v>305</v>
      </c>
      <c r="CB109" s="929"/>
      <c r="CC109" s="929"/>
      <c r="CD109" s="929"/>
      <c r="CE109" s="930"/>
      <c r="CF109" s="949" t="s">
        <v>425</v>
      </c>
      <c r="CG109" s="949"/>
      <c r="CH109" s="949"/>
      <c r="CI109" s="949"/>
      <c r="CJ109" s="949"/>
      <c r="CK109" s="928" t="s">
        <v>426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423</v>
      </c>
      <c r="DH109" s="929"/>
      <c r="DI109" s="929"/>
      <c r="DJ109" s="929"/>
      <c r="DK109" s="930"/>
      <c r="DL109" s="928" t="s">
        <v>424</v>
      </c>
      <c r="DM109" s="929"/>
      <c r="DN109" s="929"/>
      <c r="DO109" s="929"/>
      <c r="DP109" s="930"/>
      <c r="DQ109" s="928" t="s">
        <v>305</v>
      </c>
      <c r="DR109" s="929"/>
      <c r="DS109" s="929"/>
      <c r="DT109" s="929"/>
      <c r="DU109" s="930"/>
      <c r="DV109" s="928" t="s">
        <v>425</v>
      </c>
      <c r="DW109" s="929"/>
      <c r="DX109" s="929"/>
      <c r="DY109" s="929"/>
      <c r="DZ109" s="931"/>
    </row>
    <row r="110" spans="1:131" s="220" customFormat="1" ht="26.25" customHeight="1" x14ac:dyDescent="0.2">
      <c r="A110" s="932" t="s">
        <v>427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864130</v>
      </c>
      <c r="AB110" s="936"/>
      <c r="AC110" s="936"/>
      <c r="AD110" s="936"/>
      <c r="AE110" s="937"/>
      <c r="AF110" s="938">
        <v>917929</v>
      </c>
      <c r="AG110" s="936"/>
      <c r="AH110" s="936"/>
      <c r="AI110" s="936"/>
      <c r="AJ110" s="937"/>
      <c r="AK110" s="938">
        <v>913227</v>
      </c>
      <c r="AL110" s="936"/>
      <c r="AM110" s="936"/>
      <c r="AN110" s="936"/>
      <c r="AO110" s="937"/>
      <c r="AP110" s="939">
        <v>23.1</v>
      </c>
      <c r="AQ110" s="940"/>
      <c r="AR110" s="940"/>
      <c r="AS110" s="940"/>
      <c r="AT110" s="941"/>
      <c r="AU110" s="942" t="s">
        <v>76</v>
      </c>
      <c r="AV110" s="943"/>
      <c r="AW110" s="943"/>
      <c r="AX110" s="943"/>
      <c r="AY110" s="943"/>
      <c r="AZ110" s="964" t="s">
        <v>428</v>
      </c>
      <c r="BA110" s="933"/>
      <c r="BB110" s="933"/>
      <c r="BC110" s="933"/>
      <c r="BD110" s="933"/>
      <c r="BE110" s="933"/>
      <c r="BF110" s="933"/>
      <c r="BG110" s="933"/>
      <c r="BH110" s="933"/>
      <c r="BI110" s="933"/>
      <c r="BJ110" s="933"/>
      <c r="BK110" s="933"/>
      <c r="BL110" s="933"/>
      <c r="BM110" s="933"/>
      <c r="BN110" s="933"/>
      <c r="BO110" s="933"/>
      <c r="BP110" s="934"/>
      <c r="BQ110" s="965">
        <v>5761235</v>
      </c>
      <c r="BR110" s="966"/>
      <c r="BS110" s="966"/>
      <c r="BT110" s="966"/>
      <c r="BU110" s="966"/>
      <c r="BV110" s="966">
        <v>5403148</v>
      </c>
      <c r="BW110" s="966"/>
      <c r="BX110" s="966"/>
      <c r="BY110" s="966"/>
      <c r="BZ110" s="966"/>
      <c r="CA110" s="966">
        <v>4815841</v>
      </c>
      <c r="CB110" s="966"/>
      <c r="CC110" s="966"/>
      <c r="CD110" s="966"/>
      <c r="CE110" s="966"/>
      <c r="CF110" s="979">
        <v>121.8</v>
      </c>
      <c r="CG110" s="980"/>
      <c r="CH110" s="980"/>
      <c r="CI110" s="980"/>
      <c r="CJ110" s="980"/>
      <c r="CK110" s="981" t="s">
        <v>429</v>
      </c>
      <c r="CL110" s="982"/>
      <c r="CM110" s="964" t="s">
        <v>430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5" t="s">
        <v>129</v>
      </c>
      <c r="DH110" s="966"/>
      <c r="DI110" s="966"/>
      <c r="DJ110" s="966"/>
      <c r="DK110" s="966"/>
      <c r="DL110" s="966" t="s">
        <v>129</v>
      </c>
      <c r="DM110" s="966"/>
      <c r="DN110" s="966"/>
      <c r="DO110" s="966"/>
      <c r="DP110" s="966"/>
      <c r="DQ110" s="966" t="s">
        <v>129</v>
      </c>
      <c r="DR110" s="966"/>
      <c r="DS110" s="966"/>
      <c r="DT110" s="966"/>
      <c r="DU110" s="966"/>
      <c r="DV110" s="967" t="s">
        <v>129</v>
      </c>
      <c r="DW110" s="967"/>
      <c r="DX110" s="967"/>
      <c r="DY110" s="967"/>
      <c r="DZ110" s="968"/>
    </row>
    <row r="111" spans="1:131" s="220" customFormat="1" ht="26.25" customHeight="1" x14ac:dyDescent="0.2">
      <c r="A111" s="969" t="s">
        <v>431</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129</v>
      </c>
      <c r="AB111" s="973"/>
      <c r="AC111" s="973"/>
      <c r="AD111" s="973"/>
      <c r="AE111" s="974"/>
      <c r="AF111" s="975" t="s">
        <v>129</v>
      </c>
      <c r="AG111" s="973"/>
      <c r="AH111" s="973"/>
      <c r="AI111" s="973"/>
      <c r="AJ111" s="974"/>
      <c r="AK111" s="975" t="s">
        <v>129</v>
      </c>
      <c r="AL111" s="973"/>
      <c r="AM111" s="973"/>
      <c r="AN111" s="973"/>
      <c r="AO111" s="974"/>
      <c r="AP111" s="976" t="s">
        <v>129</v>
      </c>
      <c r="AQ111" s="977"/>
      <c r="AR111" s="977"/>
      <c r="AS111" s="977"/>
      <c r="AT111" s="978"/>
      <c r="AU111" s="944"/>
      <c r="AV111" s="945"/>
      <c r="AW111" s="945"/>
      <c r="AX111" s="945"/>
      <c r="AY111" s="945"/>
      <c r="AZ111" s="957" t="s">
        <v>432</v>
      </c>
      <c r="BA111" s="958"/>
      <c r="BB111" s="958"/>
      <c r="BC111" s="958"/>
      <c r="BD111" s="958"/>
      <c r="BE111" s="958"/>
      <c r="BF111" s="958"/>
      <c r="BG111" s="958"/>
      <c r="BH111" s="958"/>
      <c r="BI111" s="958"/>
      <c r="BJ111" s="958"/>
      <c r="BK111" s="958"/>
      <c r="BL111" s="958"/>
      <c r="BM111" s="958"/>
      <c r="BN111" s="958"/>
      <c r="BO111" s="958"/>
      <c r="BP111" s="959"/>
      <c r="BQ111" s="960">
        <v>412836</v>
      </c>
      <c r="BR111" s="961"/>
      <c r="BS111" s="961"/>
      <c r="BT111" s="961"/>
      <c r="BU111" s="961"/>
      <c r="BV111" s="961">
        <v>370348</v>
      </c>
      <c r="BW111" s="961"/>
      <c r="BX111" s="961"/>
      <c r="BY111" s="961"/>
      <c r="BZ111" s="961"/>
      <c r="CA111" s="961">
        <v>327860</v>
      </c>
      <c r="CB111" s="961"/>
      <c r="CC111" s="961"/>
      <c r="CD111" s="961"/>
      <c r="CE111" s="961"/>
      <c r="CF111" s="955">
        <v>8.3000000000000007</v>
      </c>
      <c r="CG111" s="956"/>
      <c r="CH111" s="956"/>
      <c r="CI111" s="956"/>
      <c r="CJ111" s="956"/>
      <c r="CK111" s="983"/>
      <c r="CL111" s="984"/>
      <c r="CM111" s="957" t="s">
        <v>433</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129</v>
      </c>
      <c r="DH111" s="961"/>
      <c r="DI111" s="961"/>
      <c r="DJ111" s="961"/>
      <c r="DK111" s="961"/>
      <c r="DL111" s="961" t="s">
        <v>129</v>
      </c>
      <c r="DM111" s="961"/>
      <c r="DN111" s="961"/>
      <c r="DO111" s="961"/>
      <c r="DP111" s="961"/>
      <c r="DQ111" s="961" t="s">
        <v>129</v>
      </c>
      <c r="DR111" s="961"/>
      <c r="DS111" s="961"/>
      <c r="DT111" s="961"/>
      <c r="DU111" s="961"/>
      <c r="DV111" s="962" t="s">
        <v>129</v>
      </c>
      <c r="DW111" s="962"/>
      <c r="DX111" s="962"/>
      <c r="DY111" s="962"/>
      <c r="DZ111" s="963"/>
    </row>
    <row r="112" spans="1:131" s="220" customFormat="1" ht="26.25" customHeight="1" x14ac:dyDescent="0.2">
      <c r="A112" s="987" t="s">
        <v>434</v>
      </c>
      <c r="B112" s="988"/>
      <c r="C112" s="958" t="s">
        <v>435</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129</v>
      </c>
      <c r="AB112" s="994"/>
      <c r="AC112" s="994"/>
      <c r="AD112" s="994"/>
      <c r="AE112" s="995"/>
      <c r="AF112" s="996" t="s">
        <v>129</v>
      </c>
      <c r="AG112" s="994"/>
      <c r="AH112" s="994"/>
      <c r="AI112" s="994"/>
      <c r="AJ112" s="995"/>
      <c r="AK112" s="996" t="s">
        <v>129</v>
      </c>
      <c r="AL112" s="994"/>
      <c r="AM112" s="994"/>
      <c r="AN112" s="994"/>
      <c r="AO112" s="995"/>
      <c r="AP112" s="997" t="s">
        <v>129</v>
      </c>
      <c r="AQ112" s="998"/>
      <c r="AR112" s="998"/>
      <c r="AS112" s="998"/>
      <c r="AT112" s="999"/>
      <c r="AU112" s="944"/>
      <c r="AV112" s="945"/>
      <c r="AW112" s="945"/>
      <c r="AX112" s="945"/>
      <c r="AY112" s="945"/>
      <c r="AZ112" s="957" t="s">
        <v>436</v>
      </c>
      <c r="BA112" s="958"/>
      <c r="BB112" s="958"/>
      <c r="BC112" s="958"/>
      <c r="BD112" s="958"/>
      <c r="BE112" s="958"/>
      <c r="BF112" s="958"/>
      <c r="BG112" s="958"/>
      <c r="BH112" s="958"/>
      <c r="BI112" s="958"/>
      <c r="BJ112" s="958"/>
      <c r="BK112" s="958"/>
      <c r="BL112" s="958"/>
      <c r="BM112" s="958"/>
      <c r="BN112" s="958"/>
      <c r="BO112" s="958"/>
      <c r="BP112" s="959"/>
      <c r="BQ112" s="960">
        <v>1841849</v>
      </c>
      <c r="BR112" s="961"/>
      <c r="BS112" s="961"/>
      <c r="BT112" s="961"/>
      <c r="BU112" s="961"/>
      <c r="BV112" s="961">
        <v>1685515</v>
      </c>
      <c r="BW112" s="961"/>
      <c r="BX112" s="961"/>
      <c r="BY112" s="961"/>
      <c r="BZ112" s="961"/>
      <c r="CA112" s="961">
        <v>1642828</v>
      </c>
      <c r="CB112" s="961"/>
      <c r="CC112" s="961"/>
      <c r="CD112" s="961"/>
      <c r="CE112" s="961"/>
      <c r="CF112" s="955">
        <v>41.6</v>
      </c>
      <c r="CG112" s="956"/>
      <c r="CH112" s="956"/>
      <c r="CI112" s="956"/>
      <c r="CJ112" s="956"/>
      <c r="CK112" s="983"/>
      <c r="CL112" s="984"/>
      <c r="CM112" s="957" t="s">
        <v>437</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129</v>
      </c>
      <c r="DH112" s="961"/>
      <c r="DI112" s="961"/>
      <c r="DJ112" s="961"/>
      <c r="DK112" s="961"/>
      <c r="DL112" s="961" t="s">
        <v>129</v>
      </c>
      <c r="DM112" s="961"/>
      <c r="DN112" s="961"/>
      <c r="DO112" s="961"/>
      <c r="DP112" s="961"/>
      <c r="DQ112" s="961" t="s">
        <v>129</v>
      </c>
      <c r="DR112" s="961"/>
      <c r="DS112" s="961"/>
      <c r="DT112" s="961"/>
      <c r="DU112" s="961"/>
      <c r="DV112" s="962" t="s">
        <v>129</v>
      </c>
      <c r="DW112" s="962"/>
      <c r="DX112" s="962"/>
      <c r="DY112" s="962"/>
      <c r="DZ112" s="963"/>
    </row>
    <row r="113" spans="1:130" s="220" customFormat="1" ht="26.25" customHeight="1" x14ac:dyDescent="0.2">
      <c r="A113" s="989"/>
      <c r="B113" s="990"/>
      <c r="C113" s="958" t="s">
        <v>438</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195343</v>
      </c>
      <c r="AB113" s="973"/>
      <c r="AC113" s="973"/>
      <c r="AD113" s="973"/>
      <c r="AE113" s="974"/>
      <c r="AF113" s="975">
        <v>193899</v>
      </c>
      <c r="AG113" s="973"/>
      <c r="AH113" s="973"/>
      <c r="AI113" s="973"/>
      <c r="AJ113" s="974"/>
      <c r="AK113" s="975">
        <v>191849</v>
      </c>
      <c r="AL113" s="973"/>
      <c r="AM113" s="973"/>
      <c r="AN113" s="973"/>
      <c r="AO113" s="974"/>
      <c r="AP113" s="976">
        <v>4.9000000000000004</v>
      </c>
      <c r="AQ113" s="977"/>
      <c r="AR113" s="977"/>
      <c r="AS113" s="977"/>
      <c r="AT113" s="978"/>
      <c r="AU113" s="944"/>
      <c r="AV113" s="945"/>
      <c r="AW113" s="945"/>
      <c r="AX113" s="945"/>
      <c r="AY113" s="945"/>
      <c r="AZ113" s="957" t="s">
        <v>439</v>
      </c>
      <c r="BA113" s="958"/>
      <c r="BB113" s="958"/>
      <c r="BC113" s="958"/>
      <c r="BD113" s="958"/>
      <c r="BE113" s="958"/>
      <c r="BF113" s="958"/>
      <c r="BG113" s="958"/>
      <c r="BH113" s="958"/>
      <c r="BI113" s="958"/>
      <c r="BJ113" s="958"/>
      <c r="BK113" s="958"/>
      <c r="BL113" s="958"/>
      <c r="BM113" s="958"/>
      <c r="BN113" s="958"/>
      <c r="BO113" s="958"/>
      <c r="BP113" s="959"/>
      <c r="BQ113" s="960">
        <v>69008</v>
      </c>
      <c r="BR113" s="961"/>
      <c r="BS113" s="961"/>
      <c r="BT113" s="961"/>
      <c r="BU113" s="961"/>
      <c r="BV113" s="961">
        <v>61790</v>
      </c>
      <c r="BW113" s="961"/>
      <c r="BX113" s="961"/>
      <c r="BY113" s="961"/>
      <c r="BZ113" s="961"/>
      <c r="CA113" s="961">
        <v>55189</v>
      </c>
      <c r="CB113" s="961"/>
      <c r="CC113" s="961"/>
      <c r="CD113" s="961"/>
      <c r="CE113" s="961"/>
      <c r="CF113" s="955">
        <v>1.4</v>
      </c>
      <c r="CG113" s="956"/>
      <c r="CH113" s="956"/>
      <c r="CI113" s="956"/>
      <c r="CJ113" s="956"/>
      <c r="CK113" s="983"/>
      <c r="CL113" s="984"/>
      <c r="CM113" s="957" t="s">
        <v>440</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129</v>
      </c>
      <c r="DH113" s="994"/>
      <c r="DI113" s="994"/>
      <c r="DJ113" s="994"/>
      <c r="DK113" s="995"/>
      <c r="DL113" s="996" t="s">
        <v>129</v>
      </c>
      <c r="DM113" s="994"/>
      <c r="DN113" s="994"/>
      <c r="DO113" s="994"/>
      <c r="DP113" s="995"/>
      <c r="DQ113" s="996" t="s">
        <v>129</v>
      </c>
      <c r="DR113" s="994"/>
      <c r="DS113" s="994"/>
      <c r="DT113" s="994"/>
      <c r="DU113" s="995"/>
      <c r="DV113" s="997" t="s">
        <v>129</v>
      </c>
      <c r="DW113" s="998"/>
      <c r="DX113" s="998"/>
      <c r="DY113" s="998"/>
      <c r="DZ113" s="999"/>
    </row>
    <row r="114" spans="1:130" s="220" customFormat="1" ht="26.25" customHeight="1" x14ac:dyDescent="0.2">
      <c r="A114" s="989"/>
      <c r="B114" s="990"/>
      <c r="C114" s="958" t="s">
        <v>441</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9543</v>
      </c>
      <c r="AB114" s="994"/>
      <c r="AC114" s="994"/>
      <c r="AD114" s="994"/>
      <c r="AE114" s="995"/>
      <c r="AF114" s="996">
        <v>12391</v>
      </c>
      <c r="AG114" s="994"/>
      <c r="AH114" s="994"/>
      <c r="AI114" s="994"/>
      <c r="AJ114" s="995"/>
      <c r="AK114" s="996">
        <v>12767</v>
      </c>
      <c r="AL114" s="994"/>
      <c r="AM114" s="994"/>
      <c r="AN114" s="994"/>
      <c r="AO114" s="995"/>
      <c r="AP114" s="997">
        <v>0.3</v>
      </c>
      <c r="AQ114" s="998"/>
      <c r="AR114" s="998"/>
      <c r="AS114" s="998"/>
      <c r="AT114" s="999"/>
      <c r="AU114" s="944"/>
      <c r="AV114" s="945"/>
      <c r="AW114" s="945"/>
      <c r="AX114" s="945"/>
      <c r="AY114" s="945"/>
      <c r="AZ114" s="957" t="s">
        <v>442</v>
      </c>
      <c r="BA114" s="958"/>
      <c r="BB114" s="958"/>
      <c r="BC114" s="958"/>
      <c r="BD114" s="958"/>
      <c r="BE114" s="958"/>
      <c r="BF114" s="958"/>
      <c r="BG114" s="958"/>
      <c r="BH114" s="958"/>
      <c r="BI114" s="958"/>
      <c r="BJ114" s="958"/>
      <c r="BK114" s="958"/>
      <c r="BL114" s="958"/>
      <c r="BM114" s="958"/>
      <c r="BN114" s="958"/>
      <c r="BO114" s="958"/>
      <c r="BP114" s="959"/>
      <c r="BQ114" s="960">
        <v>805066</v>
      </c>
      <c r="BR114" s="961"/>
      <c r="BS114" s="961"/>
      <c r="BT114" s="961"/>
      <c r="BU114" s="961"/>
      <c r="BV114" s="961">
        <v>781092</v>
      </c>
      <c r="BW114" s="961"/>
      <c r="BX114" s="961"/>
      <c r="BY114" s="961"/>
      <c r="BZ114" s="961"/>
      <c r="CA114" s="961">
        <v>796708</v>
      </c>
      <c r="CB114" s="961"/>
      <c r="CC114" s="961"/>
      <c r="CD114" s="961"/>
      <c r="CE114" s="961"/>
      <c r="CF114" s="955">
        <v>20.2</v>
      </c>
      <c r="CG114" s="956"/>
      <c r="CH114" s="956"/>
      <c r="CI114" s="956"/>
      <c r="CJ114" s="956"/>
      <c r="CK114" s="983"/>
      <c r="CL114" s="984"/>
      <c r="CM114" s="957" t="s">
        <v>443</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129</v>
      </c>
      <c r="DH114" s="994"/>
      <c r="DI114" s="994"/>
      <c r="DJ114" s="994"/>
      <c r="DK114" s="995"/>
      <c r="DL114" s="996" t="s">
        <v>129</v>
      </c>
      <c r="DM114" s="994"/>
      <c r="DN114" s="994"/>
      <c r="DO114" s="994"/>
      <c r="DP114" s="995"/>
      <c r="DQ114" s="996" t="s">
        <v>129</v>
      </c>
      <c r="DR114" s="994"/>
      <c r="DS114" s="994"/>
      <c r="DT114" s="994"/>
      <c r="DU114" s="995"/>
      <c r="DV114" s="997" t="s">
        <v>129</v>
      </c>
      <c r="DW114" s="998"/>
      <c r="DX114" s="998"/>
      <c r="DY114" s="998"/>
      <c r="DZ114" s="999"/>
    </row>
    <row r="115" spans="1:130" s="220" customFormat="1" ht="26.25" customHeight="1" x14ac:dyDescent="0.2">
      <c r="A115" s="989"/>
      <c r="B115" s="990"/>
      <c r="C115" s="958" t="s">
        <v>444</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49398</v>
      </c>
      <c r="AB115" s="973"/>
      <c r="AC115" s="973"/>
      <c r="AD115" s="973"/>
      <c r="AE115" s="974"/>
      <c r="AF115" s="975">
        <v>42488</v>
      </c>
      <c r="AG115" s="973"/>
      <c r="AH115" s="973"/>
      <c r="AI115" s="973"/>
      <c r="AJ115" s="974"/>
      <c r="AK115" s="975">
        <v>42488</v>
      </c>
      <c r="AL115" s="973"/>
      <c r="AM115" s="973"/>
      <c r="AN115" s="973"/>
      <c r="AO115" s="974"/>
      <c r="AP115" s="976">
        <v>1.1000000000000001</v>
      </c>
      <c r="AQ115" s="977"/>
      <c r="AR115" s="977"/>
      <c r="AS115" s="977"/>
      <c r="AT115" s="978"/>
      <c r="AU115" s="944"/>
      <c r="AV115" s="945"/>
      <c r="AW115" s="945"/>
      <c r="AX115" s="945"/>
      <c r="AY115" s="945"/>
      <c r="AZ115" s="957" t="s">
        <v>445</v>
      </c>
      <c r="BA115" s="958"/>
      <c r="BB115" s="958"/>
      <c r="BC115" s="958"/>
      <c r="BD115" s="958"/>
      <c r="BE115" s="958"/>
      <c r="BF115" s="958"/>
      <c r="BG115" s="958"/>
      <c r="BH115" s="958"/>
      <c r="BI115" s="958"/>
      <c r="BJ115" s="958"/>
      <c r="BK115" s="958"/>
      <c r="BL115" s="958"/>
      <c r="BM115" s="958"/>
      <c r="BN115" s="958"/>
      <c r="BO115" s="958"/>
      <c r="BP115" s="959"/>
      <c r="BQ115" s="960">
        <v>20000</v>
      </c>
      <c r="BR115" s="961"/>
      <c r="BS115" s="961"/>
      <c r="BT115" s="961"/>
      <c r="BU115" s="961"/>
      <c r="BV115" s="961">
        <v>10000</v>
      </c>
      <c r="BW115" s="961"/>
      <c r="BX115" s="961"/>
      <c r="BY115" s="961"/>
      <c r="BZ115" s="961"/>
      <c r="CA115" s="961" t="s">
        <v>129</v>
      </c>
      <c r="CB115" s="961"/>
      <c r="CC115" s="961"/>
      <c r="CD115" s="961"/>
      <c r="CE115" s="961"/>
      <c r="CF115" s="955" t="s">
        <v>129</v>
      </c>
      <c r="CG115" s="956"/>
      <c r="CH115" s="956"/>
      <c r="CI115" s="956"/>
      <c r="CJ115" s="956"/>
      <c r="CK115" s="983"/>
      <c r="CL115" s="984"/>
      <c r="CM115" s="957" t="s">
        <v>446</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129</v>
      </c>
      <c r="DH115" s="994"/>
      <c r="DI115" s="994"/>
      <c r="DJ115" s="994"/>
      <c r="DK115" s="995"/>
      <c r="DL115" s="996" t="s">
        <v>129</v>
      </c>
      <c r="DM115" s="994"/>
      <c r="DN115" s="994"/>
      <c r="DO115" s="994"/>
      <c r="DP115" s="995"/>
      <c r="DQ115" s="996" t="s">
        <v>129</v>
      </c>
      <c r="DR115" s="994"/>
      <c r="DS115" s="994"/>
      <c r="DT115" s="994"/>
      <c r="DU115" s="995"/>
      <c r="DV115" s="997" t="s">
        <v>129</v>
      </c>
      <c r="DW115" s="998"/>
      <c r="DX115" s="998"/>
      <c r="DY115" s="998"/>
      <c r="DZ115" s="999"/>
    </row>
    <row r="116" spans="1:130" s="220" customFormat="1" ht="26.25" customHeight="1" x14ac:dyDescent="0.2">
      <c r="A116" s="991"/>
      <c r="B116" s="992"/>
      <c r="C116" s="1000" t="s">
        <v>447</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129</v>
      </c>
      <c r="AB116" s="994"/>
      <c r="AC116" s="994"/>
      <c r="AD116" s="994"/>
      <c r="AE116" s="995"/>
      <c r="AF116" s="996" t="s">
        <v>129</v>
      </c>
      <c r="AG116" s="994"/>
      <c r="AH116" s="994"/>
      <c r="AI116" s="994"/>
      <c r="AJ116" s="995"/>
      <c r="AK116" s="996">
        <v>236</v>
      </c>
      <c r="AL116" s="994"/>
      <c r="AM116" s="994"/>
      <c r="AN116" s="994"/>
      <c r="AO116" s="995"/>
      <c r="AP116" s="997">
        <v>0</v>
      </c>
      <c r="AQ116" s="998"/>
      <c r="AR116" s="998"/>
      <c r="AS116" s="998"/>
      <c r="AT116" s="999"/>
      <c r="AU116" s="944"/>
      <c r="AV116" s="945"/>
      <c r="AW116" s="945"/>
      <c r="AX116" s="945"/>
      <c r="AY116" s="945"/>
      <c r="AZ116" s="1002" t="s">
        <v>448</v>
      </c>
      <c r="BA116" s="1003"/>
      <c r="BB116" s="1003"/>
      <c r="BC116" s="1003"/>
      <c r="BD116" s="1003"/>
      <c r="BE116" s="1003"/>
      <c r="BF116" s="1003"/>
      <c r="BG116" s="1003"/>
      <c r="BH116" s="1003"/>
      <c r="BI116" s="1003"/>
      <c r="BJ116" s="1003"/>
      <c r="BK116" s="1003"/>
      <c r="BL116" s="1003"/>
      <c r="BM116" s="1003"/>
      <c r="BN116" s="1003"/>
      <c r="BO116" s="1003"/>
      <c r="BP116" s="1004"/>
      <c r="BQ116" s="960" t="s">
        <v>129</v>
      </c>
      <c r="BR116" s="961"/>
      <c r="BS116" s="961"/>
      <c r="BT116" s="961"/>
      <c r="BU116" s="961"/>
      <c r="BV116" s="961" t="s">
        <v>129</v>
      </c>
      <c r="BW116" s="961"/>
      <c r="BX116" s="961"/>
      <c r="BY116" s="961"/>
      <c r="BZ116" s="961"/>
      <c r="CA116" s="961" t="s">
        <v>129</v>
      </c>
      <c r="CB116" s="961"/>
      <c r="CC116" s="961"/>
      <c r="CD116" s="961"/>
      <c r="CE116" s="961"/>
      <c r="CF116" s="955" t="s">
        <v>129</v>
      </c>
      <c r="CG116" s="956"/>
      <c r="CH116" s="956"/>
      <c r="CI116" s="956"/>
      <c r="CJ116" s="956"/>
      <c r="CK116" s="983"/>
      <c r="CL116" s="984"/>
      <c r="CM116" s="957" t="s">
        <v>449</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v>182000</v>
      </c>
      <c r="DH116" s="994"/>
      <c r="DI116" s="994"/>
      <c r="DJ116" s="994"/>
      <c r="DK116" s="995"/>
      <c r="DL116" s="996">
        <v>156000</v>
      </c>
      <c r="DM116" s="994"/>
      <c r="DN116" s="994"/>
      <c r="DO116" s="994"/>
      <c r="DP116" s="995"/>
      <c r="DQ116" s="996">
        <v>130000</v>
      </c>
      <c r="DR116" s="994"/>
      <c r="DS116" s="994"/>
      <c r="DT116" s="994"/>
      <c r="DU116" s="995"/>
      <c r="DV116" s="997">
        <v>3.3</v>
      </c>
      <c r="DW116" s="998"/>
      <c r="DX116" s="998"/>
      <c r="DY116" s="998"/>
      <c r="DZ116" s="999"/>
    </row>
    <row r="117" spans="1:130" s="220" customFormat="1" ht="26.25" customHeight="1" x14ac:dyDescent="0.2">
      <c r="A117" s="948" t="s">
        <v>185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2" t="s">
        <v>450</v>
      </c>
      <c r="Z117" s="930"/>
      <c r="AA117" s="1013">
        <v>1118414</v>
      </c>
      <c r="AB117" s="1014"/>
      <c r="AC117" s="1014"/>
      <c r="AD117" s="1014"/>
      <c r="AE117" s="1015"/>
      <c r="AF117" s="1016">
        <v>1166707</v>
      </c>
      <c r="AG117" s="1014"/>
      <c r="AH117" s="1014"/>
      <c r="AI117" s="1014"/>
      <c r="AJ117" s="1015"/>
      <c r="AK117" s="1016">
        <v>1160567</v>
      </c>
      <c r="AL117" s="1014"/>
      <c r="AM117" s="1014"/>
      <c r="AN117" s="1014"/>
      <c r="AO117" s="1015"/>
      <c r="AP117" s="1017"/>
      <c r="AQ117" s="1018"/>
      <c r="AR117" s="1018"/>
      <c r="AS117" s="1018"/>
      <c r="AT117" s="1019"/>
      <c r="AU117" s="944"/>
      <c r="AV117" s="945"/>
      <c r="AW117" s="945"/>
      <c r="AX117" s="945"/>
      <c r="AY117" s="945"/>
      <c r="AZ117" s="1009" t="s">
        <v>451</v>
      </c>
      <c r="BA117" s="1010"/>
      <c r="BB117" s="1010"/>
      <c r="BC117" s="1010"/>
      <c r="BD117" s="1010"/>
      <c r="BE117" s="1010"/>
      <c r="BF117" s="1010"/>
      <c r="BG117" s="1010"/>
      <c r="BH117" s="1010"/>
      <c r="BI117" s="1010"/>
      <c r="BJ117" s="1010"/>
      <c r="BK117" s="1010"/>
      <c r="BL117" s="1010"/>
      <c r="BM117" s="1010"/>
      <c r="BN117" s="1010"/>
      <c r="BO117" s="1010"/>
      <c r="BP117" s="1011"/>
      <c r="BQ117" s="960" t="s">
        <v>129</v>
      </c>
      <c r="BR117" s="961"/>
      <c r="BS117" s="961"/>
      <c r="BT117" s="961"/>
      <c r="BU117" s="961"/>
      <c r="BV117" s="961" t="s">
        <v>129</v>
      </c>
      <c r="BW117" s="961"/>
      <c r="BX117" s="961"/>
      <c r="BY117" s="961"/>
      <c r="BZ117" s="961"/>
      <c r="CA117" s="961" t="s">
        <v>129</v>
      </c>
      <c r="CB117" s="961"/>
      <c r="CC117" s="961"/>
      <c r="CD117" s="961"/>
      <c r="CE117" s="961"/>
      <c r="CF117" s="955" t="s">
        <v>129</v>
      </c>
      <c r="CG117" s="956"/>
      <c r="CH117" s="956"/>
      <c r="CI117" s="956"/>
      <c r="CJ117" s="956"/>
      <c r="CK117" s="983"/>
      <c r="CL117" s="984"/>
      <c r="CM117" s="957" t="s">
        <v>452</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129</v>
      </c>
      <c r="DH117" s="994"/>
      <c r="DI117" s="994"/>
      <c r="DJ117" s="994"/>
      <c r="DK117" s="995"/>
      <c r="DL117" s="996" t="s">
        <v>129</v>
      </c>
      <c r="DM117" s="994"/>
      <c r="DN117" s="994"/>
      <c r="DO117" s="994"/>
      <c r="DP117" s="995"/>
      <c r="DQ117" s="996" t="s">
        <v>129</v>
      </c>
      <c r="DR117" s="994"/>
      <c r="DS117" s="994"/>
      <c r="DT117" s="994"/>
      <c r="DU117" s="995"/>
      <c r="DV117" s="997" t="s">
        <v>129</v>
      </c>
      <c r="DW117" s="998"/>
      <c r="DX117" s="998"/>
      <c r="DY117" s="998"/>
      <c r="DZ117" s="999"/>
    </row>
    <row r="118" spans="1:130" s="220" customFormat="1" ht="26.25" customHeight="1" x14ac:dyDescent="0.2">
      <c r="A118" s="948" t="s">
        <v>426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423</v>
      </c>
      <c r="AB118" s="929"/>
      <c r="AC118" s="929"/>
      <c r="AD118" s="929"/>
      <c r="AE118" s="930"/>
      <c r="AF118" s="928" t="s">
        <v>424</v>
      </c>
      <c r="AG118" s="929"/>
      <c r="AH118" s="929"/>
      <c r="AI118" s="929"/>
      <c r="AJ118" s="930"/>
      <c r="AK118" s="928" t="s">
        <v>305</v>
      </c>
      <c r="AL118" s="929"/>
      <c r="AM118" s="929"/>
      <c r="AN118" s="929"/>
      <c r="AO118" s="930"/>
      <c r="AP118" s="1005" t="s">
        <v>425</v>
      </c>
      <c r="AQ118" s="1006"/>
      <c r="AR118" s="1006"/>
      <c r="AS118" s="1006"/>
      <c r="AT118" s="1007"/>
      <c r="AU118" s="944"/>
      <c r="AV118" s="945"/>
      <c r="AW118" s="945"/>
      <c r="AX118" s="945"/>
      <c r="AY118" s="945"/>
      <c r="AZ118" s="1008" t="s">
        <v>453</v>
      </c>
      <c r="BA118" s="1000"/>
      <c r="BB118" s="1000"/>
      <c r="BC118" s="1000"/>
      <c r="BD118" s="1000"/>
      <c r="BE118" s="1000"/>
      <c r="BF118" s="1000"/>
      <c r="BG118" s="1000"/>
      <c r="BH118" s="1000"/>
      <c r="BI118" s="1000"/>
      <c r="BJ118" s="1000"/>
      <c r="BK118" s="1000"/>
      <c r="BL118" s="1000"/>
      <c r="BM118" s="1000"/>
      <c r="BN118" s="1000"/>
      <c r="BO118" s="1000"/>
      <c r="BP118" s="1001"/>
      <c r="BQ118" s="1034" t="s">
        <v>129</v>
      </c>
      <c r="BR118" s="1035"/>
      <c r="BS118" s="1035"/>
      <c r="BT118" s="1035"/>
      <c r="BU118" s="1035"/>
      <c r="BV118" s="1035" t="s">
        <v>129</v>
      </c>
      <c r="BW118" s="1035"/>
      <c r="BX118" s="1035"/>
      <c r="BY118" s="1035"/>
      <c r="BZ118" s="1035"/>
      <c r="CA118" s="1035" t="s">
        <v>129</v>
      </c>
      <c r="CB118" s="1035"/>
      <c r="CC118" s="1035"/>
      <c r="CD118" s="1035"/>
      <c r="CE118" s="1035"/>
      <c r="CF118" s="955" t="s">
        <v>129</v>
      </c>
      <c r="CG118" s="956"/>
      <c r="CH118" s="956"/>
      <c r="CI118" s="956"/>
      <c r="CJ118" s="956"/>
      <c r="CK118" s="983"/>
      <c r="CL118" s="984"/>
      <c r="CM118" s="957" t="s">
        <v>454</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129</v>
      </c>
      <c r="DH118" s="994"/>
      <c r="DI118" s="994"/>
      <c r="DJ118" s="994"/>
      <c r="DK118" s="995"/>
      <c r="DL118" s="996" t="s">
        <v>129</v>
      </c>
      <c r="DM118" s="994"/>
      <c r="DN118" s="994"/>
      <c r="DO118" s="994"/>
      <c r="DP118" s="995"/>
      <c r="DQ118" s="996" t="s">
        <v>129</v>
      </c>
      <c r="DR118" s="994"/>
      <c r="DS118" s="994"/>
      <c r="DT118" s="994"/>
      <c r="DU118" s="995"/>
      <c r="DV118" s="997" t="s">
        <v>129</v>
      </c>
      <c r="DW118" s="998"/>
      <c r="DX118" s="998"/>
      <c r="DY118" s="998"/>
      <c r="DZ118" s="999"/>
    </row>
    <row r="119" spans="1:130" s="220" customFormat="1" ht="26.25" customHeight="1" x14ac:dyDescent="0.2">
      <c r="A119" s="1091" t="s">
        <v>429</v>
      </c>
      <c r="B119" s="982"/>
      <c r="C119" s="964" t="s">
        <v>430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129</v>
      </c>
      <c r="AB119" s="936"/>
      <c r="AC119" s="936"/>
      <c r="AD119" s="936"/>
      <c r="AE119" s="937"/>
      <c r="AF119" s="938" t="s">
        <v>129</v>
      </c>
      <c r="AG119" s="936"/>
      <c r="AH119" s="936"/>
      <c r="AI119" s="936"/>
      <c r="AJ119" s="937"/>
      <c r="AK119" s="938" t="s">
        <v>129</v>
      </c>
      <c r="AL119" s="936"/>
      <c r="AM119" s="936"/>
      <c r="AN119" s="936"/>
      <c r="AO119" s="937"/>
      <c r="AP119" s="939" t="s">
        <v>129</v>
      </c>
      <c r="AQ119" s="940"/>
      <c r="AR119" s="940"/>
      <c r="AS119" s="940"/>
      <c r="AT119" s="941"/>
      <c r="AU119" s="946"/>
      <c r="AV119" s="947"/>
      <c r="AW119" s="947"/>
      <c r="AX119" s="947"/>
      <c r="AY119" s="947"/>
      <c r="AZ119" s="238" t="s">
        <v>185</v>
      </c>
      <c r="BA119" s="238"/>
      <c r="BB119" s="238"/>
      <c r="BC119" s="238"/>
      <c r="BD119" s="238"/>
      <c r="BE119" s="238"/>
      <c r="BF119" s="238"/>
      <c r="BG119" s="238"/>
      <c r="BH119" s="238"/>
      <c r="BI119" s="238"/>
      <c r="BJ119" s="238"/>
      <c r="BK119" s="238"/>
      <c r="BL119" s="238"/>
      <c r="BM119" s="238"/>
      <c r="BN119" s="238"/>
      <c r="BO119" s="1012" t="s">
        <v>455</v>
      </c>
      <c r="BP119" s="1040"/>
      <c r="BQ119" s="1034">
        <v>8909994</v>
      </c>
      <c r="BR119" s="1035"/>
      <c r="BS119" s="1035"/>
      <c r="BT119" s="1035"/>
      <c r="BU119" s="1035"/>
      <c r="BV119" s="1035">
        <v>8311893</v>
      </c>
      <c r="BW119" s="1035"/>
      <c r="BX119" s="1035"/>
      <c r="BY119" s="1035"/>
      <c r="BZ119" s="1035"/>
      <c r="CA119" s="1035">
        <v>7638426</v>
      </c>
      <c r="CB119" s="1035"/>
      <c r="CC119" s="1035"/>
      <c r="CD119" s="1035"/>
      <c r="CE119" s="1035"/>
      <c r="CF119" s="1036"/>
      <c r="CG119" s="1037"/>
      <c r="CH119" s="1037"/>
      <c r="CI119" s="1037"/>
      <c r="CJ119" s="1038"/>
      <c r="CK119" s="985"/>
      <c r="CL119" s="986"/>
      <c r="CM119" s="1008" t="s">
        <v>456</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v>230836</v>
      </c>
      <c r="DH119" s="1021"/>
      <c r="DI119" s="1021"/>
      <c r="DJ119" s="1021"/>
      <c r="DK119" s="1022"/>
      <c r="DL119" s="1020">
        <v>214348</v>
      </c>
      <c r="DM119" s="1021"/>
      <c r="DN119" s="1021"/>
      <c r="DO119" s="1021"/>
      <c r="DP119" s="1022"/>
      <c r="DQ119" s="1020">
        <v>197860</v>
      </c>
      <c r="DR119" s="1021"/>
      <c r="DS119" s="1021"/>
      <c r="DT119" s="1021"/>
      <c r="DU119" s="1022"/>
      <c r="DV119" s="1023">
        <v>5</v>
      </c>
      <c r="DW119" s="1024"/>
      <c r="DX119" s="1024"/>
      <c r="DY119" s="1024"/>
      <c r="DZ119" s="1025"/>
    </row>
    <row r="120" spans="1:130" s="220" customFormat="1" ht="26.25" customHeight="1" x14ac:dyDescent="0.2">
      <c r="A120" s="1092"/>
      <c r="B120" s="984"/>
      <c r="C120" s="957" t="s">
        <v>433</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129</v>
      </c>
      <c r="AB120" s="994"/>
      <c r="AC120" s="994"/>
      <c r="AD120" s="994"/>
      <c r="AE120" s="995"/>
      <c r="AF120" s="996" t="s">
        <v>129</v>
      </c>
      <c r="AG120" s="994"/>
      <c r="AH120" s="994"/>
      <c r="AI120" s="994"/>
      <c r="AJ120" s="995"/>
      <c r="AK120" s="996" t="s">
        <v>129</v>
      </c>
      <c r="AL120" s="994"/>
      <c r="AM120" s="994"/>
      <c r="AN120" s="994"/>
      <c r="AO120" s="995"/>
      <c r="AP120" s="997" t="s">
        <v>129</v>
      </c>
      <c r="AQ120" s="998"/>
      <c r="AR120" s="998"/>
      <c r="AS120" s="998"/>
      <c r="AT120" s="999"/>
      <c r="AU120" s="1026" t="s">
        <v>457</v>
      </c>
      <c r="AV120" s="1027"/>
      <c r="AW120" s="1027"/>
      <c r="AX120" s="1027"/>
      <c r="AY120" s="1028"/>
      <c r="AZ120" s="964" t="s">
        <v>458</v>
      </c>
      <c r="BA120" s="933"/>
      <c r="BB120" s="933"/>
      <c r="BC120" s="933"/>
      <c r="BD120" s="933"/>
      <c r="BE120" s="933"/>
      <c r="BF120" s="933"/>
      <c r="BG120" s="933"/>
      <c r="BH120" s="933"/>
      <c r="BI120" s="933"/>
      <c r="BJ120" s="933"/>
      <c r="BK120" s="933"/>
      <c r="BL120" s="933"/>
      <c r="BM120" s="933"/>
      <c r="BN120" s="933"/>
      <c r="BO120" s="933"/>
      <c r="BP120" s="934"/>
      <c r="BQ120" s="965">
        <v>3090750</v>
      </c>
      <c r="BR120" s="966"/>
      <c r="BS120" s="966"/>
      <c r="BT120" s="966"/>
      <c r="BU120" s="966"/>
      <c r="BV120" s="966">
        <v>3605529</v>
      </c>
      <c r="BW120" s="966"/>
      <c r="BX120" s="966"/>
      <c r="BY120" s="966"/>
      <c r="BZ120" s="966"/>
      <c r="CA120" s="966">
        <v>4205731</v>
      </c>
      <c r="CB120" s="966"/>
      <c r="CC120" s="966"/>
      <c r="CD120" s="966"/>
      <c r="CE120" s="966"/>
      <c r="CF120" s="979">
        <v>106.4</v>
      </c>
      <c r="CG120" s="980"/>
      <c r="CH120" s="980"/>
      <c r="CI120" s="980"/>
      <c r="CJ120" s="980"/>
      <c r="CK120" s="1041" t="s">
        <v>459</v>
      </c>
      <c r="CL120" s="1042"/>
      <c r="CM120" s="1042"/>
      <c r="CN120" s="1042"/>
      <c r="CO120" s="1043"/>
      <c r="CP120" s="1049" t="s">
        <v>407</v>
      </c>
      <c r="CQ120" s="1050"/>
      <c r="CR120" s="1050"/>
      <c r="CS120" s="1050"/>
      <c r="CT120" s="1050"/>
      <c r="CU120" s="1050"/>
      <c r="CV120" s="1050"/>
      <c r="CW120" s="1050"/>
      <c r="CX120" s="1050"/>
      <c r="CY120" s="1050"/>
      <c r="CZ120" s="1050"/>
      <c r="DA120" s="1050"/>
      <c r="DB120" s="1050"/>
      <c r="DC120" s="1050"/>
      <c r="DD120" s="1050"/>
      <c r="DE120" s="1050"/>
      <c r="DF120" s="1051"/>
      <c r="DG120" s="965">
        <v>1078703</v>
      </c>
      <c r="DH120" s="966"/>
      <c r="DI120" s="966"/>
      <c r="DJ120" s="966"/>
      <c r="DK120" s="966"/>
      <c r="DL120" s="966">
        <v>1020431</v>
      </c>
      <c r="DM120" s="966"/>
      <c r="DN120" s="966"/>
      <c r="DO120" s="966"/>
      <c r="DP120" s="966"/>
      <c r="DQ120" s="966">
        <v>954589</v>
      </c>
      <c r="DR120" s="966"/>
      <c r="DS120" s="966"/>
      <c r="DT120" s="966"/>
      <c r="DU120" s="966"/>
      <c r="DV120" s="967">
        <v>24.2</v>
      </c>
      <c r="DW120" s="967"/>
      <c r="DX120" s="967"/>
      <c r="DY120" s="967"/>
      <c r="DZ120" s="968"/>
    </row>
    <row r="121" spans="1:130" s="220" customFormat="1" ht="26.25" customHeight="1" x14ac:dyDescent="0.2">
      <c r="A121" s="1092"/>
      <c r="B121" s="984"/>
      <c r="C121" s="1009" t="s">
        <v>460</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129</v>
      </c>
      <c r="AB121" s="994"/>
      <c r="AC121" s="994"/>
      <c r="AD121" s="994"/>
      <c r="AE121" s="995"/>
      <c r="AF121" s="996" t="s">
        <v>129</v>
      </c>
      <c r="AG121" s="994"/>
      <c r="AH121" s="994"/>
      <c r="AI121" s="994"/>
      <c r="AJ121" s="995"/>
      <c r="AK121" s="996" t="s">
        <v>129</v>
      </c>
      <c r="AL121" s="994"/>
      <c r="AM121" s="994"/>
      <c r="AN121" s="994"/>
      <c r="AO121" s="995"/>
      <c r="AP121" s="997" t="s">
        <v>129</v>
      </c>
      <c r="AQ121" s="998"/>
      <c r="AR121" s="998"/>
      <c r="AS121" s="998"/>
      <c r="AT121" s="999"/>
      <c r="AU121" s="1029"/>
      <c r="AV121" s="1030"/>
      <c r="AW121" s="1030"/>
      <c r="AX121" s="1030"/>
      <c r="AY121" s="1031"/>
      <c r="AZ121" s="957" t="s">
        <v>461</v>
      </c>
      <c r="BA121" s="958"/>
      <c r="BB121" s="958"/>
      <c r="BC121" s="958"/>
      <c r="BD121" s="958"/>
      <c r="BE121" s="958"/>
      <c r="BF121" s="958"/>
      <c r="BG121" s="958"/>
      <c r="BH121" s="958"/>
      <c r="BI121" s="958"/>
      <c r="BJ121" s="958"/>
      <c r="BK121" s="958"/>
      <c r="BL121" s="958"/>
      <c r="BM121" s="958"/>
      <c r="BN121" s="958"/>
      <c r="BO121" s="958"/>
      <c r="BP121" s="959"/>
      <c r="BQ121" s="960">
        <v>21639</v>
      </c>
      <c r="BR121" s="961"/>
      <c r="BS121" s="961"/>
      <c r="BT121" s="961"/>
      <c r="BU121" s="961"/>
      <c r="BV121" s="961">
        <v>15057</v>
      </c>
      <c r="BW121" s="961"/>
      <c r="BX121" s="961"/>
      <c r="BY121" s="961"/>
      <c r="BZ121" s="961"/>
      <c r="CA121" s="961">
        <v>8106</v>
      </c>
      <c r="CB121" s="961"/>
      <c r="CC121" s="961"/>
      <c r="CD121" s="961"/>
      <c r="CE121" s="961"/>
      <c r="CF121" s="955">
        <v>0.2</v>
      </c>
      <c r="CG121" s="956"/>
      <c r="CH121" s="956"/>
      <c r="CI121" s="956"/>
      <c r="CJ121" s="956"/>
      <c r="CK121" s="1044"/>
      <c r="CL121" s="1045"/>
      <c r="CM121" s="1045"/>
      <c r="CN121" s="1045"/>
      <c r="CO121" s="1046"/>
      <c r="CP121" s="1054" t="s">
        <v>408</v>
      </c>
      <c r="CQ121" s="1055"/>
      <c r="CR121" s="1055"/>
      <c r="CS121" s="1055"/>
      <c r="CT121" s="1055"/>
      <c r="CU121" s="1055"/>
      <c r="CV121" s="1055"/>
      <c r="CW121" s="1055"/>
      <c r="CX121" s="1055"/>
      <c r="CY121" s="1055"/>
      <c r="CZ121" s="1055"/>
      <c r="DA121" s="1055"/>
      <c r="DB121" s="1055"/>
      <c r="DC121" s="1055"/>
      <c r="DD121" s="1055"/>
      <c r="DE121" s="1055"/>
      <c r="DF121" s="1056"/>
      <c r="DG121" s="960">
        <v>343988</v>
      </c>
      <c r="DH121" s="961"/>
      <c r="DI121" s="961"/>
      <c r="DJ121" s="961"/>
      <c r="DK121" s="961"/>
      <c r="DL121" s="961">
        <v>307945</v>
      </c>
      <c r="DM121" s="961"/>
      <c r="DN121" s="961"/>
      <c r="DO121" s="961"/>
      <c r="DP121" s="961"/>
      <c r="DQ121" s="961">
        <v>335856</v>
      </c>
      <c r="DR121" s="961"/>
      <c r="DS121" s="961"/>
      <c r="DT121" s="961"/>
      <c r="DU121" s="961"/>
      <c r="DV121" s="962">
        <v>8.5</v>
      </c>
      <c r="DW121" s="962"/>
      <c r="DX121" s="962"/>
      <c r="DY121" s="962"/>
      <c r="DZ121" s="963"/>
    </row>
    <row r="122" spans="1:130" s="220" customFormat="1" ht="26.25" customHeight="1" x14ac:dyDescent="0.2">
      <c r="A122" s="1092"/>
      <c r="B122" s="984"/>
      <c r="C122" s="957" t="s">
        <v>443</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129</v>
      </c>
      <c r="AB122" s="994"/>
      <c r="AC122" s="994"/>
      <c r="AD122" s="994"/>
      <c r="AE122" s="995"/>
      <c r="AF122" s="996" t="s">
        <v>129</v>
      </c>
      <c r="AG122" s="994"/>
      <c r="AH122" s="994"/>
      <c r="AI122" s="994"/>
      <c r="AJ122" s="995"/>
      <c r="AK122" s="996" t="s">
        <v>129</v>
      </c>
      <c r="AL122" s="994"/>
      <c r="AM122" s="994"/>
      <c r="AN122" s="994"/>
      <c r="AO122" s="995"/>
      <c r="AP122" s="997" t="s">
        <v>129</v>
      </c>
      <c r="AQ122" s="998"/>
      <c r="AR122" s="998"/>
      <c r="AS122" s="998"/>
      <c r="AT122" s="999"/>
      <c r="AU122" s="1029"/>
      <c r="AV122" s="1030"/>
      <c r="AW122" s="1030"/>
      <c r="AX122" s="1030"/>
      <c r="AY122" s="1031"/>
      <c r="AZ122" s="1008" t="s">
        <v>462</v>
      </c>
      <c r="BA122" s="1000"/>
      <c r="BB122" s="1000"/>
      <c r="BC122" s="1000"/>
      <c r="BD122" s="1000"/>
      <c r="BE122" s="1000"/>
      <c r="BF122" s="1000"/>
      <c r="BG122" s="1000"/>
      <c r="BH122" s="1000"/>
      <c r="BI122" s="1000"/>
      <c r="BJ122" s="1000"/>
      <c r="BK122" s="1000"/>
      <c r="BL122" s="1000"/>
      <c r="BM122" s="1000"/>
      <c r="BN122" s="1000"/>
      <c r="BO122" s="1000"/>
      <c r="BP122" s="1001"/>
      <c r="BQ122" s="1034">
        <v>5925812</v>
      </c>
      <c r="BR122" s="1035"/>
      <c r="BS122" s="1035"/>
      <c r="BT122" s="1035"/>
      <c r="BU122" s="1035"/>
      <c r="BV122" s="1035">
        <v>5748851</v>
      </c>
      <c r="BW122" s="1035"/>
      <c r="BX122" s="1035"/>
      <c r="BY122" s="1035"/>
      <c r="BZ122" s="1035"/>
      <c r="CA122" s="1035">
        <v>5423986</v>
      </c>
      <c r="CB122" s="1035"/>
      <c r="CC122" s="1035"/>
      <c r="CD122" s="1035"/>
      <c r="CE122" s="1035"/>
      <c r="CF122" s="1052">
        <v>137.19999999999999</v>
      </c>
      <c r="CG122" s="1053"/>
      <c r="CH122" s="1053"/>
      <c r="CI122" s="1053"/>
      <c r="CJ122" s="1053"/>
      <c r="CK122" s="1044"/>
      <c r="CL122" s="1045"/>
      <c r="CM122" s="1045"/>
      <c r="CN122" s="1045"/>
      <c r="CO122" s="1046"/>
      <c r="CP122" s="1054" t="s">
        <v>403</v>
      </c>
      <c r="CQ122" s="1055"/>
      <c r="CR122" s="1055"/>
      <c r="CS122" s="1055"/>
      <c r="CT122" s="1055"/>
      <c r="CU122" s="1055"/>
      <c r="CV122" s="1055"/>
      <c r="CW122" s="1055"/>
      <c r="CX122" s="1055"/>
      <c r="CY122" s="1055"/>
      <c r="CZ122" s="1055"/>
      <c r="DA122" s="1055"/>
      <c r="DB122" s="1055"/>
      <c r="DC122" s="1055"/>
      <c r="DD122" s="1055"/>
      <c r="DE122" s="1055"/>
      <c r="DF122" s="1056"/>
      <c r="DG122" s="960">
        <v>285316</v>
      </c>
      <c r="DH122" s="961"/>
      <c r="DI122" s="961"/>
      <c r="DJ122" s="961"/>
      <c r="DK122" s="961"/>
      <c r="DL122" s="961">
        <v>232389</v>
      </c>
      <c r="DM122" s="961"/>
      <c r="DN122" s="961"/>
      <c r="DO122" s="961"/>
      <c r="DP122" s="961"/>
      <c r="DQ122" s="961">
        <v>226714</v>
      </c>
      <c r="DR122" s="961"/>
      <c r="DS122" s="961"/>
      <c r="DT122" s="961"/>
      <c r="DU122" s="961"/>
      <c r="DV122" s="962">
        <v>5.7</v>
      </c>
      <c r="DW122" s="962"/>
      <c r="DX122" s="962"/>
      <c r="DY122" s="962"/>
      <c r="DZ122" s="963"/>
    </row>
    <row r="123" spans="1:130" s="220" customFormat="1" ht="26.25" customHeight="1" x14ac:dyDescent="0.2">
      <c r="A123" s="1092"/>
      <c r="B123" s="984"/>
      <c r="C123" s="957" t="s">
        <v>449</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v>32910</v>
      </c>
      <c r="AB123" s="994"/>
      <c r="AC123" s="994"/>
      <c r="AD123" s="994"/>
      <c r="AE123" s="995"/>
      <c r="AF123" s="996">
        <v>26000</v>
      </c>
      <c r="AG123" s="994"/>
      <c r="AH123" s="994"/>
      <c r="AI123" s="994"/>
      <c r="AJ123" s="995"/>
      <c r="AK123" s="996">
        <v>26000</v>
      </c>
      <c r="AL123" s="994"/>
      <c r="AM123" s="994"/>
      <c r="AN123" s="994"/>
      <c r="AO123" s="995"/>
      <c r="AP123" s="997">
        <v>0.7</v>
      </c>
      <c r="AQ123" s="998"/>
      <c r="AR123" s="998"/>
      <c r="AS123" s="998"/>
      <c r="AT123" s="999"/>
      <c r="AU123" s="1032"/>
      <c r="AV123" s="1033"/>
      <c r="AW123" s="1033"/>
      <c r="AX123" s="1033"/>
      <c r="AY123" s="1033"/>
      <c r="AZ123" s="238" t="s">
        <v>185</v>
      </c>
      <c r="BA123" s="238"/>
      <c r="BB123" s="238"/>
      <c r="BC123" s="238"/>
      <c r="BD123" s="238"/>
      <c r="BE123" s="238"/>
      <c r="BF123" s="238"/>
      <c r="BG123" s="238"/>
      <c r="BH123" s="238"/>
      <c r="BI123" s="238"/>
      <c r="BJ123" s="238"/>
      <c r="BK123" s="238"/>
      <c r="BL123" s="238"/>
      <c r="BM123" s="238"/>
      <c r="BN123" s="238"/>
      <c r="BO123" s="1012" t="s">
        <v>463</v>
      </c>
      <c r="BP123" s="1040"/>
      <c r="BQ123" s="1098">
        <v>9038201</v>
      </c>
      <c r="BR123" s="1099"/>
      <c r="BS123" s="1099"/>
      <c r="BT123" s="1099"/>
      <c r="BU123" s="1099"/>
      <c r="BV123" s="1099">
        <v>9369437</v>
      </c>
      <c r="BW123" s="1099"/>
      <c r="BX123" s="1099"/>
      <c r="BY123" s="1099"/>
      <c r="BZ123" s="1099"/>
      <c r="CA123" s="1099">
        <v>9637823</v>
      </c>
      <c r="CB123" s="1099"/>
      <c r="CC123" s="1099"/>
      <c r="CD123" s="1099"/>
      <c r="CE123" s="1099"/>
      <c r="CF123" s="1036"/>
      <c r="CG123" s="1037"/>
      <c r="CH123" s="1037"/>
      <c r="CI123" s="1037"/>
      <c r="CJ123" s="1038"/>
      <c r="CK123" s="1044"/>
      <c r="CL123" s="1045"/>
      <c r="CM123" s="1045"/>
      <c r="CN123" s="1045"/>
      <c r="CO123" s="1046"/>
      <c r="CP123" s="1054" t="s">
        <v>405</v>
      </c>
      <c r="CQ123" s="1055"/>
      <c r="CR123" s="1055"/>
      <c r="CS123" s="1055"/>
      <c r="CT123" s="1055"/>
      <c r="CU123" s="1055"/>
      <c r="CV123" s="1055"/>
      <c r="CW123" s="1055"/>
      <c r="CX123" s="1055"/>
      <c r="CY123" s="1055"/>
      <c r="CZ123" s="1055"/>
      <c r="DA123" s="1055"/>
      <c r="DB123" s="1055"/>
      <c r="DC123" s="1055"/>
      <c r="DD123" s="1055"/>
      <c r="DE123" s="1055"/>
      <c r="DF123" s="1056"/>
      <c r="DG123" s="993">
        <v>133842</v>
      </c>
      <c r="DH123" s="994"/>
      <c r="DI123" s="994"/>
      <c r="DJ123" s="994"/>
      <c r="DK123" s="995"/>
      <c r="DL123" s="996">
        <v>124750</v>
      </c>
      <c r="DM123" s="994"/>
      <c r="DN123" s="994"/>
      <c r="DO123" s="994"/>
      <c r="DP123" s="995"/>
      <c r="DQ123" s="996">
        <v>125669</v>
      </c>
      <c r="DR123" s="994"/>
      <c r="DS123" s="994"/>
      <c r="DT123" s="994"/>
      <c r="DU123" s="995"/>
      <c r="DV123" s="997">
        <v>3.2</v>
      </c>
      <c r="DW123" s="998"/>
      <c r="DX123" s="998"/>
      <c r="DY123" s="998"/>
      <c r="DZ123" s="999"/>
    </row>
    <row r="124" spans="1:130" s="220" customFormat="1" ht="26.25" customHeight="1" thickBot="1" x14ac:dyDescent="0.25">
      <c r="A124" s="1092"/>
      <c r="B124" s="984"/>
      <c r="C124" s="957" t="s">
        <v>452</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129</v>
      </c>
      <c r="AB124" s="994"/>
      <c r="AC124" s="994"/>
      <c r="AD124" s="994"/>
      <c r="AE124" s="995"/>
      <c r="AF124" s="996" t="s">
        <v>129</v>
      </c>
      <c r="AG124" s="994"/>
      <c r="AH124" s="994"/>
      <c r="AI124" s="994"/>
      <c r="AJ124" s="995"/>
      <c r="AK124" s="996" t="s">
        <v>129</v>
      </c>
      <c r="AL124" s="994"/>
      <c r="AM124" s="994"/>
      <c r="AN124" s="994"/>
      <c r="AO124" s="995"/>
      <c r="AP124" s="997" t="s">
        <v>129</v>
      </c>
      <c r="AQ124" s="998"/>
      <c r="AR124" s="998"/>
      <c r="AS124" s="998"/>
      <c r="AT124" s="999"/>
      <c r="AU124" s="1094" t="s">
        <v>464</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129</v>
      </c>
      <c r="BR124" s="1062"/>
      <c r="BS124" s="1062"/>
      <c r="BT124" s="1062"/>
      <c r="BU124" s="1062"/>
      <c r="BV124" s="1062" t="s">
        <v>129</v>
      </c>
      <c r="BW124" s="1062"/>
      <c r="BX124" s="1062"/>
      <c r="BY124" s="1062"/>
      <c r="BZ124" s="1062"/>
      <c r="CA124" s="1062" t="s">
        <v>129</v>
      </c>
      <c r="CB124" s="1062"/>
      <c r="CC124" s="1062"/>
      <c r="CD124" s="1062"/>
      <c r="CE124" s="1062"/>
      <c r="CF124" s="1063"/>
      <c r="CG124" s="1064"/>
      <c r="CH124" s="1064"/>
      <c r="CI124" s="1064"/>
      <c r="CJ124" s="1065"/>
      <c r="CK124" s="1047"/>
      <c r="CL124" s="1047"/>
      <c r="CM124" s="1047"/>
      <c r="CN124" s="1047"/>
      <c r="CO124" s="1048"/>
      <c r="CP124" s="1054" t="s">
        <v>465</v>
      </c>
      <c r="CQ124" s="1055"/>
      <c r="CR124" s="1055"/>
      <c r="CS124" s="1055"/>
      <c r="CT124" s="1055"/>
      <c r="CU124" s="1055"/>
      <c r="CV124" s="1055"/>
      <c r="CW124" s="1055"/>
      <c r="CX124" s="1055"/>
      <c r="CY124" s="1055"/>
      <c r="CZ124" s="1055"/>
      <c r="DA124" s="1055"/>
      <c r="DB124" s="1055"/>
      <c r="DC124" s="1055"/>
      <c r="DD124" s="1055"/>
      <c r="DE124" s="1055"/>
      <c r="DF124" s="1056"/>
      <c r="DG124" s="1039" t="s">
        <v>129</v>
      </c>
      <c r="DH124" s="1021"/>
      <c r="DI124" s="1021"/>
      <c r="DJ124" s="1021"/>
      <c r="DK124" s="1022"/>
      <c r="DL124" s="1020" t="s">
        <v>129</v>
      </c>
      <c r="DM124" s="1021"/>
      <c r="DN124" s="1021"/>
      <c r="DO124" s="1021"/>
      <c r="DP124" s="1022"/>
      <c r="DQ124" s="1020" t="s">
        <v>129</v>
      </c>
      <c r="DR124" s="1021"/>
      <c r="DS124" s="1021"/>
      <c r="DT124" s="1021"/>
      <c r="DU124" s="1022"/>
      <c r="DV124" s="1023" t="s">
        <v>129</v>
      </c>
      <c r="DW124" s="1024"/>
      <c r="DX124" s="1024"/>
      <c r="DY124" s="1024"/>
      <c r="DZ124" s="1025"/>
    </row>
    <row r="125" spans="1:130" s="220" customFormat="1" ht="26.25" customHeight="1" x14ac:dyDescent="0.2">
      <c r="A125" s="1092"/>
      <c r="B125" s="984"/>
      <c r="C125" s="957" t="s">
        <v>454</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129</v>
      </c>
      <c r="AB125" s="994"/>
      <c r="AC125" s="994"/>
      <c r="AD125" s="994"/>
      <c r="AE125" s="995"/>
      <c r="AF125" s="996" t="s">
        <v>129</v>
      </c>
      <c r="AG125" s="994"/>
      <c r="AH125" s="994"/>
      <c r="AI125" s="994"/>
      <c r="AJ125" s="995"/>
      <c r="AK125" s="996" t="s">
        <v>129</v>
      </c>
      <c r="AL125" s="994"/>
      <c r="AM125" s="994"/>
      <c r="AN125" s="994"/>
      <c r="AO125" s="995"/>
      <c r="AP125" s="997" t="s">
        <v>129</v>
      </c>
      <c r="AQ125" s="998"/>
      <c r="AR125" s="998"/>
      <c r="AS125" s="998"/>
      <c r="AT125" s="999"/>
      <c r="AU125" s="352"/>
      <c r="AV125" s="353"/>
      <c r="AW125" s="353"/>
      <c r="AX125" s="353"/>
      <c r="AY125" s="353"/>
      <c r="AZ125" s="353"/>
      <c r="BA125" s="353"/>
      <c r="BB125" s="353"/>
      <c r="BC125" s="353"/>
      <c r="BD125" s="353"/>
      <c r="BE125" s="353"/>
      <c r="BF125" s="353"/>
      <c r="BG125" s="353"/>
      <c r="BH125" s="353"/>
      <c r="BI125" s="353"/>
      <c r="BJ125" s="353"/>
      <c r="BK125" s="353"/>
      <c r="BL125" s="353"/>
      <c r="BM125" s="353"/>
      <c r="BN125" s="353"/>
      <c r="BO125" s="353"/>
      <c r="BP125" s="353"/>
      <c r="BQ125" s="351"/>
      <c r="BR125" s="351"/>
      <c r="BS125" s="351"/>
      <c r="BT125" s="351"/>
      <c r="BU125" s="351"/>
      <c r="BV125" s="351"/>
      <c r="BW125" s="351"/>
      <c r="BX125" s="351"/>
      <c r="BY125" s="351"/>
      <c r="BZ125" s="351"/>
      <c r="CA125" s="351"/>
      <c r="CB125" s="351"/>
      <c r="CC125" s="351"/>
      <c r="CD125" s="351"/>
      <c r="CE125" s="351"/>
      <c r="CF125" s="351"/>
      <c r="CG125" s="351"/>
      <c r="CH125" s="351"/>
      <c r="CI125" s="351"/>
      <c r="CJ125" s="239"/>
      <c r="CK125" s="1057" t="s">
        <v>466</v>
      </c>
      <c r="CL125" s="1042"/>
      <c r="CM125" s="1042"/>
      <c r="CN125" s="1042"/>
      <c r="CO125" s="1043"/>
      <c r="CP125" s="964" t="s">
        <v>467</v>
      </c>
      <c r="CQ125" s="933"/>
      <c r="CR125" s="933"/>
      <c r="CS125" s="933"/>
      <c r="CT125" s="933"/>
      <c r="CU125" s="933"/>
      <c r="CV125" s="933"/>
      <c r="CW125" s="933"/>
      <c r="CX125" s="933"/>
      <c r="CY125" s="933"/>
      <c r="CZ125" s="933"/>
      <c r="DA125" s="933"/>
      <c r="DB125" s="933"/>
      <c r="DC125" s="933"/>
      <c r="DD125" s="933"/>
      <c r="DE125" s="933"/>
      <c r="DF125" s="934"/>
      <c r="DG125" s="965" t="s">
        <v>129</v>
      </c>
      <c r="DH125" s="966"/>
      <c r="DI125" s="966"/>
      <c r="DJ125" s="966"/>
      <c r="DK125" s="966"/>
      <c r="DL125" s="966" t="s">
        <v>129</v>
      </c>
      <c r="DM125" s="966"/>
      <c r="DN125" s="966"/>
      <c r="DO125" s="966"/>
      <c r="DP125" s="966"/>
      <c r="DQ125" s="966" t="s">
        <v>129</v>
      </c>
      <c r="DR125" s="966"/>
      <c r="DS125" s="966"/>
      <c r="DT125" s="966"/>
      <c r="DU125" s="966"/>
      <c r="DV125" s="967" t="s">
        <v>129</v>
      </c>
      <c r="DW125" s="967"/>
      <c r="DX125" s="967"/>
      <c r="DY125" s="967"/>
      <c r="DZ125" s="968"/>
    </row>
    <row r="126" spans="1:130" s="220" customFormat="1" ht="26.25" customHeight="1" thickBot="1" x14ac:dyDescent="0.25">
      <c r="A126" s="1092"/>
      <c r="B126" s="984"/>
      <c r="C126" s="957" t="s">
        <v>456</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v>16488</v>
      </c>
      <c r="AB126" s="994"/>
      <c r="AC126" s="994"/>
      <c r="AD126" s="994"/>
      <c r="AE126" s="995"/>
      <c r="AF126" s="996">
        <v>16488</v>
      </c>
      <c r="AG126" s="994"/>
      <c r="AH126" s="994"/>
      <c r="AI126" s="994"/>
      <c r="AJ126" s="995"/>
      <c r="AK126" s="996">
        <v>16488</v>
      </c>
      <c r="AL126" s="994"/>
      <c r="AM126" s="994"/>
      <c r="AN126" s="994"/>
      <c r="AO126" s="995"/>
      <c r="AP126" s="997">
        <v>0.4</v>
      </c>
      <c r="AQ126" s="998"/>
      <c r="AR126" s="998"/>
      <c r="AS126" s="998"/>
      <c r="AT126" s="999"/>
      <c r="AU126" s="351"/>
      <c r="AV126" s="351"/>
      <c r="AW126" s="351"/>
      <c r="AX126" s="351"/>
      <c r="AY126" s="351"/>
      <c r="AZ126" s="351"/>
      <c r="BA126" s="351"/>
      <c r="BB126" s="351"/>
      <c r="BC126" s="351"/>
      <c r="BD126" s="351"/>
      <c r="BE126" s="351"/>
      <c r="BF126" s="351"/>
      <c r="BG126" s="351"/>
      <c r="BH126" s="351"/>
      <c r="BI126" s="351"/>
      <c r="BJ126" s="351"/>
      <c r="BK126" s="351"/>
      <c r="BL126" s="351"/>
      <c r="BM126" s="351"/>
      <c r="BN126" s="351"/>
      <c r="BO126" s="351"/>
      <c r="BP126" s="351"/>
      <c r="BQ126" s="351"/>
      <c r="BR126" s="351"/>
      <c r="BS126" s="351"/>
      <c r="BT126" s="351"/>
      <c r="BU126" s="351"/>
      <c r="BV126" s="351"/>
      <c r="BW126" s="351"/>
      <c r="BX126" s="351"/>
      <c r="BY126" s="351"/>
      <c r="BZ126" s="351"/>
      <c r="CA126" s="351"/>
      <c r="CB126" s="351"/>
      <c r="CC126" s="351"/>
      <c r="CD126" s="240"/>
      <c r="CE126" s="240"/>
      <c r="CF126" s="240"/>
      <c r="CG126" s="351"/>
      <c r="CH126" s="351"/>
      <c r="CI126" s="351"/>
      <c r="CJ126" s="239"/>
      <c r="CK126" s="1058"/>
      <c r="CL126" s="1045"/>
      <c r="CM126" s="1045"/>
      <c r="CN126" s="1045"/>
      <c r="CO126" s="1046"/>
      <c r="CP126" s="957" t="s">
        <v>468</v>
      </c>
      <c r="CQ126" s="958"/>
      <c r="CR126" s="958"/>
      <c r="CS126" s="958"/>
      <c r="CT126" s="958"/>
      <c r="CU126" s="958"/>
      <c r="CV126" s="958"/>
      <c r="CW126" s="958"/>
      <c r="CX126" s="958"/>
      <c r="CY126" s="958"/>
      <c r="CZ126" s="958"/>
      <c r="DA126" s="958"/>
      <c r="DB126" s="958"/>
      <c r="DC126" s="958"/>
      <c r="DD126" s="958"/>
      <c r="DE126" s="958"/>
      <c r="DF126" s="959"/>
      <c r="DG126" s="960" t="s">
        <v>129</v>
      </c>
      <c r="DH126" s="961"/>
      <c r="DI126" s="961"/>
      <c r="DJ126" s="961"/>
      <c r="DK126" s="961"/>
      <c r="DL126" s="961" t="s">
        <v>129</v>
      </c>
      <c r="DM126" s="961"/>
      <c r="DN126" s="961"/>
      <c r="DO126" s="961"/>
      <c r="DP126" s="961"/>
      <c r="DQ126" s="961" t="s">
        <v>129</v>
      </c>
      <c r="DR126" s="961"/>
      <c r="DS126" s="961"/>
      <c r="DT126" s="961"/>
      <c r="DU126" s="961"/>
      <c r="DV126" s="962" t="s">
        <v>129</v>
      </c>
      <c r="DW126" s="962"/>
      <c r="DX126" s="962"/>
      <c r="DY126" s="962"/>
      <c r="DZ126" s="963"/>
    </row>
    <row r="127" spans="1:130" s="220" customFormat="1" ht="26.25" customHeight="1" x14ac:dyDescent="0.2">
      <c r="A127" s="1093"/>
      <c r="B127" s="986"/>
      <c r="C127" s="1008" t="s">
        <v>469</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129</v>
      </c>
      <c r="AB127" s="994"/>
      <c r="AC127" s="994"/>
      <c r="AD127" s="994"/>
      <c r="AE127" s="995"/>
      <c r="AF127" s="996" t="s">
        <v>129</v>
      </c>
      <c r="AG127" s="994"/>
      <c r="AH127" s="994"/>
      <c r="AI127" s="994"/>
      <c r="AJ127" s="995"/>
      <c r="AK127" s="996" t="s">
        <v>129</v>
      </c>
      <c r="AL127" s="994"/>
      <c r="AM127" s="994"/>
      <c r="AN127" s="994"/>
      <c r="AO127" s="995"/>
      <c r="AP127" s="997" t="s">
        <v>129</v>
      </c>
      <c r="AQ127" s="998"/>
      <c r="AR127" s="998"/>
      <c r="AS127" s="998"/>
      <c r="AT127" s="999"/>
      <c r="AU127" s="351"/>
      <c r="AV127" s="351"/>
      <c r="AW127" s="351"/>
      <c r="AX127" s="1066" t="s">
        <v>470</v>
      </c>
      <c r="AY127" s="1067"/>
      <c r="AZ127" s="1067"/>
      <c r="BA127" s="1067"/>
      <c r="BB127" s="1067"/>
      <c r="BC127" s="1067"/>
      <c r="BD127" s="1067"/>
      <c r="BE127" s="1068"/>
      <c r="BF127" s="1069" t="s">
        <v>471</v>
      </c>
      <c r="BG127" s="1067"/>
      <c r="BH127" s="1067"/>
      <c r="BI127" s="1067"/>
      <c r="BJ127" s="1067"/>
      <c r="BK127" s="1067"/>
      <c r="BL127" s="1068"/>
      <c r="BM127" s="1069" t="s">
        <v>472</v>
      </c>
      <c r="BN127" s="1067"/>
      <c r="BO127" s="1067"/>
      <c r="BP127" s="1067"/>
      <c r="BQ127" s="1067"/>
      <c r="BR127" s="1067"/>
      <c r="BS127" s="1068"/>
      <c r="BT127" s="1069" t="s">
        <v>473</v>
      </c>
      <c r="BU127" s="1067"/>
      <c r="BV127" s="1067"/>
      <c r="BW127" s="1067"/>
      <c r="BX127" s="1067"/>
      <c r="BY127" s="1067"/>
      <c r="BZ127" s="1090"/>
      <c r="CA127" s="351"/>
      <c r="CB127" s="351"/>
      <c r="CC127" s="351"/>
      <c r="CD127" s="240"/>
      <c r="CE127" s="240"/>
      <c r="CF127" s="240"/>
      <c r="CG127" s="351"/>
      <c r="CH127" s="351"/>
      <c r="CI127" s="351"/>
      <c r="CJ127" s="239"/>
      <c r="CK127" s="1058"/>
      <c r="CL127" s="1045"/>
      <c r="CM127" s="1045"/>
      <c r="CN127" s="1045"/>
      <c r="CO127" s="1046"/>
      <c r="CP127" s="957" t="s">
        <v>474</v>
      </c>
      <c r="CQ127" s="958"/>
      <c r="CR127" s="958"/>
      <c r="CS127" s="958"/>
      <c r="CT127" s="958"/>
      <c r="CU127" s="958"/>
      <c r="CV127" s="958"/>
      <c r="CW127" s="958"/>
      <c r="CX127" s="958"/>
      <c r="CY127" s="958"/>
      <c r="CZ127" s="958"/>
      <c r="DA127" s="958"/>
      <c r="DB127" s="958"/>
      <c r="DC127" s="958"/>
      <c r="DD127" s="958"/>
      <c r="DE127" s="958"/>
      <c r="DF127" s="959"/>
      <c r="DG127" s="960" t="s">
        <v>129</v>
      </c>
      <c r="DH127" s="961"/>
      <c r="DI127" s="961"/>
      <c r="DJ127" s="961"/>
      <c r="DK127" s="961"/>
      <c r="DL127" s="961" t="s">
        <v>129</v>
      </c>
      <c r="DM127" s="961"/>
      <c r="DN127" s="961"/>
      <c r="DO127" s="961"/>
      <c r="DP127" s="961"/>
      <c r="DQ127" s="961" t="s">
        <v>129</v>
      </c>
      <c r="DR127" s="961"/>
      <c r="DS127" s="961"/>
      <c r="DT127" s="961"/>
      <c r="DU127" s="961"/>
      <c r="DV127" s="962" t="s">
        <v>129</v>
      </c>
      <c r="DW127" s="962"/>
      <c r="DX127" s="962"/>
      <c r="DY127" s="962"/>
      <c r="DZ127" s="963"/>
    </row>
    <row r="128" spans="1:130" s="220" customFormat="1" ht="26.25" customHeight="1" thickBot="1" x14ac:dyDescent="0.25">
      <c r="A128" s="1076" t="s">
        <v>475</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476</v>
      </c>
      <c r="X128" s="1078"/>
      <c r="Y128" s="1078"/>
      <c r="Z128" s="1079"/>
      <c r="AA128" s="1080">
        <v>3235</v>
      </c>
      <c r="AB128" s="1081"/>
      <c r="AC128" s="1081"/>
      <c r="AD128" s="1081"/>
      <c r="AE128" s="1082"/>
      <c r="AF128" s="1083">
        <v>3509</v>
      </c>
      <c r="AG128" s="1081"/>
      <c r="AH128" s="1081"/>
      <c r="AI128" s="1081"/>
      <c r="AJ128" s="1082"/>
      <c r="AK128" s="1083">
        <v>3489</v>
      </c>
      <c r="AL128" s="1081"/>
      <c r="AM128" s="1081"/>
      <c r="AN128" s="1081"/>
      <c r="AO128" s="1082"/>
      <c r="AP128" s="1084"/>
      <c r="AQ128" s="1085"/>
      <c r="AR128" s="1085"/>
      <c r="AS128" s="1085"/>
      <c r="AT128" s="1086"/>
      <c r="AU128" s="351"/>
      <c r="AV128" s="351"/>
      <c r="AW128" s="351"/>
      <c r="AX128" s="932" t="s">
        <v>477</v>
      </c>
      <c r="AY128" s="933"/>
      <c r="AZ128" s="933"/>
      <c r="BA128" s="933"/>
      <c r="BB128" s="933"/>
      <c r="BC128" s="933"/>
      <c r="BD128" s="933"/>
      <c r="BE128" s="934"/>
      <c r="BF128" s="1087" t="s">
        <v>129</v>
      </c>
      <c r="BG128" s="1088"/>
      <c r="BH128" s="1088"/>
      <c r="BI128" s="1088"/>
      <c r="BJ128" s="1088"/>
      <c r="BK128" s="1088"/>
      <c r="BL128" s="1089"/>
      <c r="BM128" s="1087">
        <v>15</v>
      </c>
      <c r="BN128" s="1088"/>
      <c r="BO128" s="1088"/>
      <c r="BP128" s="1088"/>
      <c r="BQ128" s="1088"/>
      <c r="BR128" s="1088"/>
      <c r="BS128" s="1089"/>
      <c r="BT128" s="1087">
        <v>20</v>
      </c>
      <c r="BU128" s="1088"/>
      <c r="BV128" s="1088"/>
      <c r="BW128" s="1088"/>
      <c r="BX128" s="1088"/>
      <c r="BY128" s="1088"/>
      <c r="BZ128" s="1111"/>
      <c r="CA128" s="240"/>
      <c r="CB128" s="240"/>
      <c r="CC128" s="240"/>
      <c r="CD128" s="240"/>
      <c r="CE128" s="240"/>
      <c r="CF128" s="240"/>
      <c r="CG128" s="351"/>
      <c r="CH128" s="351"/>
      <c r="CI128" s="351"/>
      <c r="CJ128" s="239"/>
      <c r="CK128" s="1059"/>
      <c r="CL128" s="1060"/>
      <c r="CM128" s="1060"/>
      <c r="CN128" s="1060"/>
      <c r="CO128" s="1061"/>
      <c r="CP128" s="1070" t="s">
        <v>478</v>
      </c>
      <c r="CQ128" s="762"/>
      <c r="CR128" s="762"/>
      <c r="CS128" s="762"/>
      <c r="CT128" s="762"/>
      <c r="CU128" s="762"/>
      <c r="CV128" s="762"/>
      <c r="CW128" s="762"/>
      <c r="CX128" s="762"/>
      <c r="CY128" s="762"/>
      <c r="CZ128" s="762"/>
      <c r="DA128" s="762"/>
      <c r="DB128" s="762"/>
      <c r="DC128" s="762"/>
      <c r="DD128" s="762"/>
      <c r="DE128" s="762"/>
      <c r="DF128" s="1071"/>
      <c r="DG128" s="1072">
        <v>20000</v>
      </c>
      <c r="DH128" s="1073"/>
      <c r="DI128" s="1073"/>
      <c r="DJ128" s="1073"/>
      <c r="DK128" s="1073"/>
      <c r="DL128" s="1073">
        <v>10000</v>
      </c>
      <c r="DM128" s="1073"/>
      <c r="DN128" s="1073"/>
      <c r="DO128" s="1073"/>
      <c r="DP128" s="1073"/>
      <c r="DQ128" s="1073" t="s">
        <v>129</v>
      </c>
      <c r="DR128" s="1073"/>
      <c r="DS128" s="1073"/>
      <c r="DT128" s="1073"/>
      <c r="DU128" s="1073"/>
      <c r="DV128" s="1074" t="s">
        <v>129</v>
      </c>
      <c r="DW128" s="1074"/>
      <c r="DX128" s="1074"/>
      <c r="DY128" s="1074"/>
      <c r="DZ128" s="1075"/>
    </row>
    <row r="129" spans="1:131" s="220" customFormat="1" ht="26.25" customHeight="1" x14ac:dyDescent="0.2">
      <c r="A129" s="969" t="s">
        <v>109</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479</v>
      </c>
      <c r="X129" s="1106"/>
      <c r="Y129" s="1106"/>
      <c r="Z129" s="1107"/>
      <c r="AA129" s="993">
        <v>4454497</v>
      </c>
      <c r="AB129" s="994"/>
      <c r="AC129" s="994"/>
      <c r="AD129" s="994"/>
      <c r="AE129" s="995"/>
      <c r="AF129" s="996">
        <v>4756148</v>
      </c>
      <c r="AG129" s="994"/>
      <c r="AH129" s="994"/>
      <c r="AI129" s="994"/>
      <c r="AJ129" s="995"/>
      <c r="AK129" s="996">
        <v>4554940</v>
      </c>
      <c r="AL129" s="994"/>
      <c r="AM129" s="994"/>
      <c r="AN129" s="994"/>
      <c r="AO129" s="995"/>
      <c r="AP129" s="1108"/>
      <c r="AQ129" s="1109"/>
      <c r="AR129" s="1109"/>
      <c r="AS129" s="1109"/>
      <c r="AT129" s="1110"/>
      <c r="AU129" s="222"/>
      <c r="AV129" s="222"/>
      <c r="AW129" s="222"/>
      <c r="AX129" s="1100" t="s">
        <v>480</v>
      </c>
      <c r="AY129" s="958"/>
      <c r="AZ129" s="958"/>
      <c r="BA129" s="958"/>
      <c r="BB129" s="958"/>
      <c r="BC129" s="958"/>
      <c r="BD129" s="958"/>
      <c r="BE129" s="959"/>
      <c r="BF129" s="1101" t="s">
        <v>129</v>
      </c>
      <c r="BG129" s="1102"/>
      <c r="BH129" s="1102"/>
      <c r="BI129" s="1102"/>
      <c r="BJ129" s="1102"/>
      <c r="BK129" s="1102"/>
      <c r="BL129" s="1103"/>
      <c r="BM129" s="1101">
        <v>20</v>
      </c>
      <c r="BN129" s="1102"/>
      <c r="BO129" s="1102"/>
      <c r="BP129" s="1102"/>
      <c r="BQ129" s="1102"/>
      <c r="BR129" s="1102"/>
      <c r="BS129" s="1103"/>
      <c r="BT129" s="1101">
        <v>30</v>
      </c>
      <c r="BU129" s="1102"/>
      <c r="BV129" s="1102"/>
      <c r="BW129" s="1102"/>
      <c r="BX129" s="1102"/>
      <c r="BY129" s="1102"/>
      <c r="BZ129" s="1104"/>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22"/>
      <c r="DQ129" s="222"/>
      <c r="DR129" s="222"/>
      <c r="DS129" s="222"/>
      <c r="DT129" s="222"/>
      <c r="DU129" s="222"/>
      <c r="DV129" s="222"/>
      <c r="DW129" s="222"/>
      <c r="DX129" s="222"/>
      <c r="DY129" s="222"/>
      <c r="DZ129" s="222"/>
    </row>
    <row r="130" spans="1:131" s="220" customFormat="1" ht="26.25" customHeight="1" x14ac:dyDescent="0.2">
      <c r="A130" s="969" t="s">
        <v>481</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482</v>
      </c>
      <c r="X130" s="1106"/>
      <c r="Y130" s="1106"/>
      <c r="Z130" s="1107"/>
      <c r="AA130" s="993">
        <v>640194</v>
      </c>
      <c r="AB130" s="994"/>
      <c r="AC130" s="994"/>
      <c r="AD130" s="994"/>
      <c r="AE130" s="995"/>
      <c r="AF130" s="996">
        <v>659591</v>
      </c>
      <c r="AG130" s="994"/>
      <c r="AH130" s="994"/>
      <c r="AI130" s="994"/>
      <c r="AJ130" s="995"/>
      <c r="AK130" s="996">
        <v>602502</v>
      </c>
      <c r="AL130" s="994"/>
      <c r="AM130" s="994"/>
      <c r="AN130" s="994"/>
      <c r="AO130" s="995"/>
      <c r="AP130" s="1108"/>
      <c r="AQ130" s="1109"/>
      <c r="AR130" s="1109"/>
      <c r="AS130" s="1109"/>
      <c r="AT130" s="1110"/>
      <c r="AU130" s="222"/>
      <c r="AV130" s="222"/>
      <c r="AW130" s="222"/>
      <c r="AX130" s="1100" t="s">
        <v>483</v>
      </c>
      <c r="AY130" s="958"/>
      <c r="AZ130" s="958"/>
      <c r="BA130" s="958"/>
      <c r="BB130" s="958"/>
      <c r="BC130" s="958"/>
      <c r="BD130" s="958"/>
      <c r="BE130" s="959"/>
      <c r="BF130" s="1136">
        <v>12.9</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22"/>
      <c r="DQ130" s="222"/>
      <c r="DR130" s="222"/>
      <c r="DS130" s="222"/>
      <c r="DT130" s="222"/>
      <c r="DU130" s="222"/>
      <c r="DV130" s="222"/>
      <c r="DW130" s="222"/>
      <c r="DX130" s="222"/>
      <c r="DY130" s="222"/>
      <c r="DZ130" s="222"/>
    </row>
    <row r="131" spans="1:131" s="220" customFormat="1" ht="26.25" customHeight="1" thickBot="1" x14ac:dyDescent="0.25">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484</v>
      </c>
      <c r="X131" s="1143"/>
      <c r="Y131" s="1143"/>
      <c r="Z131" s="1144"/>
      <c r="AA131" s="1039">
        <v>3814303</v>
      </c>
      <c r="AB131" s="1021"/>
      <c r="AC131" s="1021"/>
      <c r="AD131" s="1021"/>
      <c r="AE131" s="1022"/>
      <c r="AF131" s="1020">
        <v>4096557</v>
      </c>
      <c r="AG131" s="1021"/>
      <c r="AH131" s="1021"/>
      <c r="AI131" s="1021"/>
      <c r="AJ131" s="1022"/>
      <c r="AK131" s="1020">
        <v>3952438</v>
      </c>
      <c r="AL131" s="1021"/>
      <c r="AM131" s="1021"/>
      <c r="AN131" s="1021"/>
      <c r="AO131" s="1022"/>
      <c r="AP131" s="1145"/>
      <c r="AQ131" s="1146"/>
      <c r="AR131" s="1146"/>
      <c r="AS131" s="1146"/>
      <c r="AT131" s="1147"/>
      <c r="AU131" s="222"/>
      <c r="AV131" s="222"/>
      <c r="AW131" s="222"/>
      <c r="AX131" s="1118" t="s">
        <v>485</v>
      </c>
      <c r="AY131" s="762"/>
      <c r="AZ131" s="762"/>
      <c r="BA131" s="762"/>
      <c r="BB131" s="762"/>
      <c r="BC131" s="762"/>
      <c r="BD131" s="762"/>
      <c r="BE131" s="1071"/>
      <c r="BF131" s="1119" t="s">
        <v>129</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22"/>
      <c r="DQ131" s="222"/>
      <c r="DR131" s="222"/>
      <c r="DS131" s="222"/>
      <c r="DT131" s="222"/>
      <c r="DU131" s="222"/>
      <c r="DV131" s="222"/>
      <c r="DW131" s="222"/>
      <c r="DX131" s="222"/>
      <c r="DY131" s="222"/>
      <c r="DZ131" s="222"/>
    </row>
    <row r="132" spans="1:131" s="220" customFormat="1" ht="26.25" customHeight="1" x14ac:dyDescent="0.2">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12.45273383</v>
      </c>
      <c r="AB132" s="1132"/>
      <c r="AC132" s="1132"/>
      <c r="AD132" s="1132"/>
      <c r="AE132" s="1133"/>
      <c r="AF132" s="1134">
        <v>12.29342104</v>
      </c>
      <c r="AG132" s="1132"/>
      <c r="AH132" s="1132"/>
      <c r="AI132" s="1132"/>
      <c r="AJ132" s="1133"/>
      <c r="AK132" s="1134">
        <v>14.031238439999999</v>
      </c>
      <c r="AL132" s="1132"/>
      <c r="AM132" s="1132"/>
      <c r="AN132" s="1132"/>
      <c r="AO132" s="1133"/>
      <c r="AP132" s="1036"/>
      <c r="AQ132" s="1037"/>
      <c r="AR132" s="1037"/>
      <c r="AS132" s="1037"/>
      <c r="AT132" s="1135"/>
      <c r="AU132" s="24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3"/>
      <c r="BT132" s="222"/>
      <c r="BU132" s="222"/>
      <c r="BV132" s="222"/>
      <c r="BW132" s="222"/>
      <c r="BX132" s="222"/>
      <c r="BY132" s="222"/>
      <c r="BZ132" s="222"/>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22"/>
      <c r="DQ132" s="222"/>
      <c r="DR132" s="222"/>
      <c r="DS132" s="222"/>
      <c r="DT132" s="222"/>
      <c r="DU132" s="222"/>
      <c r="DV132" s="222"/>
      <c r="DW132" s="222"/>
      <c r="DX132" s="222"/>
      <c r="DY132" s="222"/>
      <c r="DZ132" s="222"/>
    </row>
    <row r="133" spans="1:131" s="220" customFormat="1" ht="26.25" customHeight="1" thickBot="1" x14ac:dyDescent="0.25">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13.1</v>
      </c>
      <c r="AB133" s="1115"/>
      <c r="AC133" s="1115"/>
      <c r="AD133" s="1115"/>
      <c r="AE133" s="1116"/>
      <c r="AF133" s="1114">
        <v>12.6</v>
      </c>
      <c r="AG133" s="1115"/>
      <c r="AH133" s="1115"/>
      <c r="AI133" s="1115"/>
      <c r="AJ133" s="1116"/>
      <c r="AK133" s="1114">
        <v>12.9</v>
      </c>
      <c r="AL133" s="1115"/>
      <c r="AM133" s="1115"/>
      <c r="AN133" s="1115"/>
      <c r="AO133" s="1116"/>
      <c r="AP133" s="1063"/>
      <c r="AQ133" s="1064"/>
      <c r="AR133" s="1064"/>
      <c r="AS133" s="1064"/>
      <c r="AT133" s="1117"/>
      <c r="AU133" s="222"/>
      <c r="AV133" s="222"/>
      <c r="AW133" s="222"/>
      <c r="AX133" s="222"/>
      <c r="AY133" s="222"/>
      <c r="AZ133" s="222"/>
      <c r="BA133" s="222"/>
      <c r="BB133" s="222"/>
      <c r="BC133" s="222"/>
      <c r="BD133" s="222"/>
      <c r="BE133" s="222"/>
      <c r="BF133" s="222"/>
      <c r="BG133" s="222"/>
      <c r="BH133" s="222"/>
      <c r="BI133" s="222"/>
      <c r="BJ133" s="222"/>
      <c r="BK133" s="222"/>
      <c r="BL133" s="222"/>
      <c r="BM133" s="222"/>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22"/>
      <c r="DQ133" s="222"/>
      <c r="DR133" s="222"/>
      <c r="DS133" s="222"/>
      <c r="DT133" s="222"/>
      <c r="DU133" s="222"/>
      <c r="DV133" s="222"/>
      <c r="DW133" s="222"/>
      <c r="DX133" s="222"/>
      <c r="DY133" s="222"/>
      <c r="DZ133" s="222"/>
    </row>
    <row r="134" spans="1:131" ht="11.25" customHeight="1" x14ac:dyDescent="0.2">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22"/>
      <c r="AV134" s="222"/>
      <c r="AW134" s="222"/>
      <c r="AX134" s="222"/>
      <c r="AY134" s="222"/>
      <c r="AZ134" s="222"/>
      <c r="BA134" s="222"/>
      <c r="BB134" s="222"/>
      <c r="BC134" s="222"/>
      <c r="BD134" s="222"/>
      <c r="BE134" s="222"/>
      <c r="BF134" s="222"/>
      <c r="BG134" s="222"/>
      <c r="BH134" s="222"/>
      <c r="BI134" s="222"/>
      <c r="BJ134" s="222"/>
      <c r="BK134" s="222"/>
      <c r="BL134" s="222"/>
      <c r="BM134" s="222"/>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22"/>
      <c r="DQ134" s="222"/>
      <c r="DR134" s="222"/>
      <c r="DS134" s="222"/>
      <c r="DT134" s="222"/>
      <c r="DU134" s="222"/>
      <c r="DV134" s="222"/>
      <c r="DW134" s="222"/>
      <c r="DX134" s="222"/>
      <c r="DY134" s="222"/>
      <c r="DZ134" s="222"/>
      <c r="EA134" s="220"/>
    </row>
    <row r="135" spans="1:131" ht="14.4" hidden="1" x14ac:dyDescent="0.2">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w+PQeuc7tI2Wbxi1pX/Y917x2SeQV7AGQ5XUHVhgyz51R1HDJqbLBLvtnvkqOd9AXjurgBpmfG8pYY01wUq6GA==" saltValue="8uCyMWOV1KpfQOmTWE+Z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4" zoomScaleNormal="85" zoomScaleSheetLayoutView="100" workbookViewId="0">
      <selection activeCell="CR74" sqref="CR74"/>
    </sheetView>
  </sheetViews>
  <sheetFormatPr defaultColWidth="0" defaultRowHeight="13.5" customHeight="1" zeroHeight="1" x14ac:dyDescent="0.2"/>
  <cols>
    <col min="1" max="120" width="2.77734375" style="245" customWidth="1"/>
    <col min="121" max="121" width="0" style="244" hidden="1" customWidth="1"/>
    <col min="122" max="16384" width="9" style="244" hidden="1"/>
  </cols>
  <sheetData>
    <row r="1" spans="1:120" ht="13.2"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4"/>
    </row>
    <row r="17" spans="119:120" ht="13.2" x14ac:dyDescent="0.2">
      <c r="DP17" s="244"/>
    </row>
    <row r="18" spans="119:120" ht="13.2" x14ac:dyDescent="0.2"/>
    <row r="19" spans="119:120" ht="13.2" x14ac:dyDescent="0.2"/>
    <row r="20" spans="119:120" ht="13.2" x14ac:dyDescent="0.2">
      <c r="DO20" s="244"/>
      <c r="DP20" s="244"/>
    </row>
    <row r="21" spans="119:120" ht="13.2" x14ac:dyDescent="0.2">
      <c r="DP21" s="244"/>
    </row>
    <row r="22" spans="119:120" ht="13.2" x14ac:dyDescent="0.2"/>
    <row r="23" spans="119:120" ht="13.2" x14ac:dyDescent="0.2">
      <c r="DO23" s="244"/>
      <c r="DP23" s="244"/>
    </row>
    <row r="24" spans="119:120" ht="13.2" x14ac:dyDescent="0.2">
      <c r="DP24" s="244"/>
    </row>
    <row r="25" spans="119:120" ht="13.2" x14ac:dyDescent="0.2">
      <c r="DP25" s="244"/>
    </row>
    <row r="26" spans="119:120" ht="13.2" x14ac:dyDescent="0.2">
      <c r="DO26" s="244"/>
      <c r="DP26" s="244"/>
    </row>
    <row r="27" spans="119:120" ht="13.2" x14ac:dyDescent="0.2"/>
    <row r="28" spans="119:120" ht="13.2" x14ac:dyDescent="0.2">
      <c r="DO28" s="244"/>
      <c r="DP28" s="244"/>
    </row>
    <row r="29" spans="119:120" ht="13.2" x14ac:dyDescent="0.2">
      <c r="DP29" s="244"/>
    </row>
    <row r="30" spans="119:120" ht="13.2" x14ac:dyDescent="0.2"/>
    <row r="31" spans="119:120" ht="13.2" x14ac:dyDescent="0.2">
      <c r="DO31" s="244"/>
      <c r="DP31" s="244"/>
    </row>
    <row r="32" spans="119:120" ht="13.2" x14ac:dyDescent="0.2"/>
    <row r="33" spans="98:120" ht="13.2" x14ac:dyDescent="0.2">
      <c r="DO33" s="244"/>
      <c r="DP33" s="244"/>
    </row>
    <row r="34" spans="98:120" ht="13.2" x14ac:dyDescent="0.2">
      <c r="DM34" s="244"/>
    </row>
    <row r="35" spans="98:120" ht="13.2" x14ac:dyDescent="0.2">
      <c r="CT35" s="244"/>
      <c r="CU35" s="244"/>
      <c r="CV35" s="244"/>
      <c r="CY35" s="244"/>
      <c r="CZ35" s="244"/>
      <c r="DA35" s="244"/>
      <c r="DD35" s="244"/>
      <c r="DE35" s="244"/>
      <c r="DF35" s="244"/>
      <c r="DI35" s="244"/>
      <c r="DJ35" s="244"/>
      <c r="DK35" s="244"/>
      <c r="DM35" s="244"/>
      <c r="DN35" s="244"/>
      <c r="DO35" s="244"/>
      <c r="DP35" s="244"/>
    </row>
    <row r="36" spans="98:120" ht="13.2" x14ac:dyDescent="0.2"/>
    <row r="37" spans="98:120" ht="13.2" x14ac:dyDescent="0.2">
      <c r="CW37" s="244"/>
      <c r="DB37" s="244"/>
      <c r="DG37" s="244"/>
      <c r="DL37" s="244"/>
      <c r="DP37" s="244"/>
    </row>
    <row r="38" spans="98:120" ht="13.2" x14ac:dyDescent="0.2">
      <c r="CT38" s="244"/>
      <c r="CU38" s="244"/>
      <c r="CV38" s="244"/>
      <c r="CW38" s="244"/>
      <c r="CY38" s="244"/>
      <c r="CZ38" s="244"/>
      <c r="DA38" s="244"/>
      <c r="DB38" s="244"/>
      <c r="DD38" s="244"/>
      <c r="DE38" s="244"/>
      <c r="DF38" s="244"/>
      <c r="DG38" s="244"/>
      <c r="DI38" s="244"/>
      <c r="DJ38" s="244"/>
      <c r="DK38" s="244"/>
      <c r="DL38" s="244"/>
      <c r="DN38" s="244"/>
      <c r="DO38" s="244"/>
      <c r="DP38" s="244"/>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4"/>
      <c r="DO49" s="244"/>
      <c r="DP49" s="244"/>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4"/>
      <c r="CS63" s="244"/>
      <c r="CX63" s="244"/>
      <c r="DC63" s="244"/>
      <c r="DH63" s="244"/>
    </row>
    <row r="64" spans="22:120" ht="13.2" x14ac:dyDescent="0.2">
      <c r="V64" s="244"/>
    </row>
    <row r="65" spans="15:120" ht="13.2" x14ac:dyDescent="0.2">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ht="13.2" x14ac:dyDescent="0.2">
      <c r="Q66" s="244"/>
      <c r="S66" s="244"/>
      <c r="U66" s="244"/>
      <c r="DM66" s="244"/>
    </row>
    <row r="67" spans="15:120" ht="13.2" x14ac:dyDescent="0.2">
      <c r="O67" s="244"/>
      <c r="P67" s="244"/>
      <c r="R67" s="244"/>
      <c r="T67" s="244"/>
      <c r="Y67" s="244"/>
      <c r="CT67" s="244"/>
      <c r="CV67" s="244"/>
      <c r="CW67" s="244"/>
      <c r="CY67" s="244"/>
      <c r="DA67" s="244"/>
      <c r="DB67" s="244"/>
      <c r="DD67" s="244"/>
      <c r="DF67" s="244"/>
      <c r="DG67" s="244"/>
      <c r="DI67" s="244"/>
      <c r="DK67" s="244"/>
      <c r="DL67" s="244"/>
      <c r="DN67" s="244"/>
      <c r="DO67" s="244"/>
      <c r="DP67" s="244"/>
    </row>
    <row r="68" spans="15:120" ht="13.2" x14ac:dyDescent="0.2"/>
    <row r="69" spans="15:120" ht="13.2" x14ac:dyDescent="0.2"/>
    <row r="70" spans="15:120" ht="13.2" x14ac:dyDescent="0.2"/>
    <row r="71" spans="15:120" ht="13.2" x14ac:dyDescent="0.2"/>
    <row r="72" spans="15:120" ht="13.2" x14ac:dyDescent="0.2">
      <c r="DP72" s="244"/>
    </row>
    <row r="73" spans="15:120" ht="13.2" x14ac:dyDescent="0.2">
      <c r="DP73" s="244"/>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4"/>
      <c r="CX96" s="244"/>
      <c r="DC96" s="244"/>
      <c r="DH96" s="244"/>
    </row>
    <row r="97" spans="24:120" ht="13.2" x14ac:dyDescent="0.2">
      <c r="CS97" s="244"/>
      <c r="CX97" s="244"/>
      <c r="DC97" s="244"/>
      <c r="DH97" s="244"/>
      <c r="DP97" s="245" t="s">
        <v>489</v>
      </c>
    </row>
    <row r="98" spans="24:120" ht="13.2" hidden="1" x14ac:dyDescent="0.2">
      <c r="CS98" s="244"/>
      <c r="CX98" s="244"/>
      <c r="DC98" s="244"/>
      <c r="DH98" s="244"/>
    </row>
    <row r="99" spans="24:120" ht="13.2" hidden="1" x14ac:dyDescent="0.2">
      <c r="CS99" s="244"/>
      <c r="CX99" s="244"/>
      <c r="DC99" s="244"/>
      <c r="DH99" s="244"/>
    </row>
    <row r="101" spans="24:120" ht="12" hidden="1" customHeight="1" x14ac:dyDescent="0.2">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2">
      <c r="CU102" s="244"/>
      <c r="CZ102" s="244"/>
      <c r="DE102" s="244"/>
      <c r="DJ102" s="244"/>
      <c r="DM102" s="244"/>
    </row>
    <row r="103" spans="24:120" ht="13.2" hidden="1" x14ac:dyDescent="0.2">
      <c r="CT103" s="244"/>
      <c r="CV103" s="244"/>
      <c r="CW103" s="244"/>
      <c r="CY103" s="244"/>
      <c r="DA103" s="244"/>
      <c r="DB103" s="244"/>
      <c r="DD103" s="244"/>
      <c r="DF103" s="244"/>
      <c r="DG103" s="244"/>
      <c r="DI103" s="244"/>
      <c r="DK103" s="244"/>
      <c r="DL103" s="244"/>
      <c r="DM103" s="244"/>
      <c r="DN103" s="244"/>
      <c r="DO103" s="244"/>
      <c r="DP103" s="244"/>
    </row>
    <row r="104" spans="24:120" ht="13.2" hidden="1" x14ac:dyDescent="0.2">
      <c r="CV104" s="244"/>
      <c r="CW104" s="244"/>
      <c r="DA104" s="244"/>
      <c r="DB104" s="244"/>
      <c r="DF104" s="244"/>
      <c r="DG104" s="244"/>
      <c r="DK104" s="244"/>
      <c r="DL104" s="244"/>
      <c r="DN104" s="244"/>
      <c r="DO104" s="244"/>
      <c r="DP104" s="244"/>
    </row>
    <row r="105" spans="24:120" ht="12.75" hidden="1" customHeight="1" x14ac:dyDescent="0.2"/>
  </sheetData>
  <sheetProtection algorithmName="SHA-512" hashValue="hSiIJLLZw7o3JXKhjsoIDQ/7woIYT6nt5l1FSAaf5gEHboo8E50dcXzk8H8m6gC2QLgpaP2KJQB4HE74bkZfNQ==" saltValue="SbtVgJUC9oW/lQVR6SL1u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5" customWidth="1"/>
    <col min="117" max="16384" width="9" style="244" hidden="1"/>
  </cols>
  <sheetData>
    <row r="1" spans="2:116" ht="13.2"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ht="13.2" x14ac:dyDescent="0.2"/>
    <row r="3" spans="2:116" ht="13.2" x14ac:dyDescent="0.2"/>
    <row r="4" spans="2:116" ht="13.2" x14ac:dyDescent="0.2">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ht="13.2" x14ac:dyDescent="0.2">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ht="13.2" x14ac:dyDescent="0.2"/>
    <row r="20" spans="9:116" ht="13.2" x14ac:dyDescent="0.2"/>
    <row r="21" spans="9:116" ht="13.2" x14ac:dyDescent="0.2">
      <c r="DL21" s="244"/>
    </row>
    <row r="22" spans="9:116" ht="13.2" x14ac:dyDescent="0.2">
      <c r="DI22" s="244"/>
      <c r="DJ22" s="244"/>
      <c r="DK22" s="244"/>
      <c r="DL22" s="244"/>
    </row>
    <row r="23" spans="9:116" ht="13.2" x14ac:dyDescent="0.2">
      <c r="CY23" s="244"/>
      <c r="CZ23" s="244"/>
      <c r="DA23" s="244"/>
      <c r="DB23" s="244"/>
      <c r="DC23" s="244"/>
      <c r="DD23" s="244"/>
      <c r="DE23" s="244"/>
      <c r="DF23" s="244"/>
      <c r="DG23" s="244"/>
      <c r="DH23" s="244"/>
      <c r="DI23" s="244"/>
      <c r="DJ23" s="244"/>
      <c r="DK23" s="244"/>
      <c r="DL23" s="244"/>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4"/>
      <c r="DA35" s="244"/>
      <c r="DB35" s="244"/>
      <c r="DC35" s="244"/>
      <c r="DD35" s="244"/>
      <c r="DE35" s="244"/>
      <c r="DF35" s="244"/>
      <c r="DG35" s="244"/>
      <c r="DH35" s="244"/>
      <c r="DI35" s="244"/>
      <c r="DJ35" s="244"/>
      <c r="DK35" s="244"/>
      <c r="DL35" s="244"/>
    </row>
    <row r="36" spans="15:116" ht="13.2" x14ac:dyDescent="0.2"/>
    <row r="37" spans="15:116" ht="13.2" x14ac:dyDescent="0.2">
      <c r="DL37" s="244"/>
    </row>
    <row r="38" spans="15:116" ht="13.2" x14ac:dyDescent="0.2">
      <c r="DI38" s="244"/>
      <c r="DJ38" s="244"/>
      <c r="DK38" s="244"/>
      <c r="DL38" s="244"/>
    </row>
    <row r="39" spans="15:116" ht="13.2" x14ac:dyDescent="0.2"/>
    <row r="40" spans="15:116" ht="13.2" x14ac:dyDescent="0.2"/>
    <row r="41" spans="15:116" ht="13.2" x14ac:dyDescent="0.2"/>
    <row r="42" spans="15:116" ht="13.2" x14ac:dyDescent="0.2"/>
    <row r="43" spans="15:116" ht="13.2" x14ac:dyDescent="0.2">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ht="13.2" x14ac:dyDescent="0.2">
      <c r="DL44" s="244"/>
    </row>
    <row r="45" spans="15:116" ht="13.2" x14ac:dyDescent="0.2"/>
    <row r="46" spans="15:116" ht="13.2" x14ac:dyDescent="0.2">
      <c r="DA46" s="244"/>
      <c r="DB46" s="244"/>
      <c r="DC46" s="244"/>
      <c r="DD46" s="244"/>
      <c r="DE46" s="244"/>
      <c r="DF46" s="244"/>
      <c r="DG46" s="244"/>
      <c r="DH46" s="244"/>
      <c r="DI46" s="244"/>
      <c r="DJ46" s="244"/>
      <c r="DK46" s="244"/>
      <c r="DL46" s="244"/>
    </row>
    <row r="47" spans="15:116" ht="13.2" x14ac:dyDescent="0.2"/>
    <row r="48" spans="15:116" ht="13.2" x14ac:dyDescent="0.2"/>
    <row r="49" spans="104:116" ht="13.2" x14ac:dyDescent="0.2"/>
    <row r="50" spans="104:116" ht="13.2" x14ac:dyDescent="0.2">
      <c r="CZ50" s="244"/>
      <c r="DA50" s="244"/>
      <c r="DB50" s="244"/>
      <c r="DC50" s="244"/>
      <c r="DD50" s="244"/>
      <c r="DE50" s="244"/>
      <c r="DF50" s="244"/>
      <c r="DG50" s="244"/>
      <c r="DH50" s="244"/>
      <c r="DI50" s="244"/>
      <c r="DJ50" s="244"/>
      <c r="DK50" s="244"/>
      <c r="DL50" s="244"/>
    </row>
    <row r="51" spans="104:116" ht="13.2" x14ac:dyDescent="0.2"/>
    <row r="52" spans="104:116" ht="13.2" x14ac:dyDescent="0.2"/>
    <row r="53" spans="104:116" ht="13.2" x14ac:dyDescent="0.2">
      <c r="DL53" s="244"/>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4"/>
      <c r="DD67" s="244"/>
      <c r="DE67" s="244"/>
      <c r="DF67" s="244"/>
      <c r="DG67" s="244"/>
      <c r="DH67" s="244"/>
      <c r="DI67" s="244"/>
      <c r="DJ67" s="244"/>
      <c r="DK67" s="244"/>
      <c r="DL67" s="244"/>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IJr0tOqtHAe4ZNjFlw/OO+4WTN42QqkgEGRm0cejFevjx0f823v8EaLxqCX6TaRhiocPe0uCjucZOR7dof+6A==" saltValue="xN++hkTtCmUGJOk//3Nqd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6" customWidth="1"/>
    <col min="37" max="44" width="17" style="246" customWidth="1"/>
    <col min="45" max="45" width="6.109375" style="253" customWidth="1"/>
    <col min="46" max="46" width="3" style="251" customWidth="1"/>
    <col min="47" max="47" width="19.109375" style="246" hidden="1" customWidth="1"/>
    <col min="48" max="52" width="12.6640625" style="246" hidden="1" customWidth="1"/>
    <col min="53" max="16384" width="8.6640625" style="246" hidden="1"/>
  </cols>
  <sheetData>
    <row r="1" spans="1:46" ht="13.2" x14ac:dyDescent="0.2">
      <c r="AS1" s="247"/>
      <c r="AT1" s="247"/>
    </row>
    <row r="2" spans="1:46" ht="13.2" x14ac:dyDescent="0.2">
      <c r="AS2" s="247"/>
      <c r="AT2" s="247"/>
    </row>
    <row r="3" spans="1:46" ht="13.2" x14ac:dyDescent="0.2">
      <c r="AS3" s="247"/>
      <c r="AT3" s="247"/>
    </row>
    <row r="4" spans="1:46" ht="13.2" x14ac:dyDescent="0.2">
      <c r="AS4" s="247"/>
      <c r="AT4" s="247"/>
    </row>
    <row r="5" spans="1:46" ht="16.2" x14ac:dyDescent="0.2">
      <c r="A5" s="248" t="s">
        <v>490</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2" x14ac:dyDescent="0.2">
      <c r="A6" s="251"/>
      <c r="B6" s="247"/>
      <c r="C6" s="247"/>
      <c r="D6" s="247"/>
      <c r="E6" s="247"/>
      <c r="F6" s="247"/>
      <c r="G6" s="247"/>
      <c r="H6" s="24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247"/>
      <c r="AH6" s="247"/>
      <c r="AI6" s="247"/>
      <c r="AJ6" s="247"/>
      <c r="AK6" s="252" t="s">
        <v>491</v>
      </c>
      <c r="AL6" s="252"/>
      <c r="AM6" s="252"/>
      <c r="AN6" s="252"/>
      <c r="AO6" s="247"/>
      <c r="AP6" s="247"/>
      <c r="AQ6" s="247"/>
      <c r="AR6" s="247"/>
    </row>
    <row r="7" spans="1:46" ht="13.5" customHeight="1" x14ac:dyDescent="0.2">
      <c r="A7" s="251"/>
      <c r="B7" s="247"/>
      <c r="C7" s="247"/>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54"/>
      <c r="AL7" s="255"/>
      <c r="AM7" s="255"/>
      <c r="AN7" s="256"/>
      <c r="AO7" s="1149" t="s">
        <v>492</v>
      </c>
      <c r="AP7" s="257"/>
      <c r="AQ7" s="258" t="s">
        <v>493</v>
      </c>
      <c r="AR7" s="259"/>
    </row>
    <row r="8" spans="1:46" ht="13.2" x14ac:dyDescent="0.2">
      <c r="A8" s="25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60"/>
      <c r="AL8" s="261"/>
      <c r="AM8" s="261"/>
      <c r="AN8" s="262"/>
      <c r="AO8" s="1150"/>
      <c r="AP8" s="263" t="s">
        <v>494</v>
      </c>
      <c r="AQ8" s="264" t="s">
        <v>495</v>
      </c>
      <c r="AR8" s="265" t="s">
        <v>496</v>
      </c>
    </row>
    <row r="9" spans="1:46" ht="13.2" x14ac:dyDescent="0.2">
      <c r="A9" s="251"/>
      <c r="B9" s="247"/>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1151" t="s">
        <v>497</v>
      </c>
      <c r="AL9" s="1152"/>
      <c r="AM9" s="1152"/>
      <c r="AN9" s="1153"/>
      <c r="AO9" s="266">
        <v>1108243</v>
      </c>
      <c r="AP9" s="266">
        <v>83471</v>
      </c>
      <c r="AQ9" s="267">
        <v>104296</v>
      </c>
      <c r="AR9" s="268">
        <v>-20</v>
      </c>
    </row>
    <row r="10" spans="1:46" ht="13.5" customHeight="1" x14ac:dyDescent="0.2">
      <c r="A10" s="251"/>
      <c r="B10" s="247"/>
      <c r="C10" s="247"/>
      <c r="D10" s="247"/>
      <c r="E10" s="247"/>
      <c r="F10" s="247"/>
      <c r="G10" s="247"/>
      <c r="H10" s="247"/>
      <c r="I10" s="247"/>
      <c r="J10" s="247"/>
      <c r="K10" s="247"/>
      <c r="L10" s="247"/>
      <c r="M10" s="247"/>
      <c r="N10" s="247"/>
      <c r="O10" s="247"/>
      <c r="P10" s="247"/>
      <c r="Q10" s="247"/>
      <c r="R10" s="247"/>
      <c r="S10" s="247"/>
      <c r="T10" s="247"/>
      <c r="U10" s="247"/>
      <c r="V10" s="247"/>
      <c r="W10" s="247"/>
      <c r="X10" s="247"/>
      <c r="Y10" s="247"/>
      <c r="Z10" s="247"/>
      <c r="AA10" s="247"/>
      <c r="AB10" s="247"/>
      <c r="AC10" s="247"/>
      <c r="AD10" s="247"/>
      <c r="AE10" s="247"/>
      <c r="AF10" s="247"/>
      <c r="AG10" s="247"/>
      <c r="AH10" s="247"/>
      <c r="AI10" s="247"/>
      <c r="AJ10" s="247"/>
      <c r="AK10" s="1151" t="s">
        <v>498</v>
      </c>
      <c r="AL10" s="1152"/>
      <c r="AM10" s="1152"/>
      <c r="AN10" s="1153"/>
      <c r="AO10" s="269">
        <v>219287</v>
      </c>
      <c r="AP10" s="269">
        <v>16516</v>
      </c>
      <c r="AQ10" s="270">
        <v>16614</v>
      </c>
      <c r="AR10" s="271">
        <v>-0.6</v>
      </c>
    </row>
    <row r="11" spans="1:46" ht="13.5" customHeight="1" x14ac:dyDescent="0.2">
      <c r="A11" s="251"/>
      <c r="B11" s="247"/>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1151" t="s">
        <v>499</v>
      </c>
      <c r="AL11" s="1152"/>
      <c r="AM11" s="1152"/>
      <c r="AN11" s="1153"/>
      <c r="AO11" s="269">
        <v>13382</v>
      </c>
      <c r="AP11" s="269">
        <v>1008</v>
      </c>
      <c r="AQ11" s="270">
        <v>799</v>
      </c>
      <c r="AR11" s="271">
        <v>26.2</v>
      </c>
    </row>
    <row r="12" spans="1:46" ht="13.5" customHeight="1" x14ac:dyDescent="0.2">
      <c r="A12" s="251"/>
      <c r="B12" s="247"/>
      <c r="C12" s="247"/>
      <c r="D12" s="247"/>
      <c r="E12" s="247"/>
      <c r="F12" s="247"/>
      <c r="G12" s="247"/>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1151" t="s">
        <v>500</v>
      </c>
      <c r="AL12" s="1152"/>
      <c r="AM12" s="1152"/>
      <c r="AN12" s="1153"/>
      <c r="AO12" s="269" t="s">
        <v>501</v>
      </c>
      <c r="AP12" s="269" t="s">
        <v>501</v>
      </c>
      <c r="AQ12" s="270" t="s">
        <v>501</v>
      </c>
      <c r="AR12" s="271" t="s">
        <v>501</v>
      </c>
    </row>
    <row r="13" spans="1:46" ht="13.5" customHeight="1" x14ac:dyDescent="0.2">
      <c r="A13" s="251"/>
      <c r="B13" s="247"/>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1151" t="s">
        <v>502</v>
      </c>
      <c r="AL13" s="1152"/>
      <c r="AM13" s="1152"/>
      <c r="AN13" s="1153"/>
      <c r="AO13" s="269">
        <v>87334</v>
      </c>
      <c r="AP13" s="269">
        <v>6578</v>
      </c>
      <c r="AQ13" s="270">
        <v>4504</v>
      </c>
      <c r="AR13" s="271">
        <v>46</v>
      </c>
    </row>
    <row r="14" spans="1:46" ht="13.5" customHeight="1" x14ac:dyDescent="0.2">
      <c r="A14" s="251"/>
      <c r="B14" s="247"/>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1151" t="s">
        <v>503</v>
      </c>
      <c r="AL14" s="1152"/>
      <c r="AM14" s="1152"/>
      <c r="AN14" s="1153"/>
      <c r="AO14" s="269">
        <v>24506</v>
      </c>
      <c r="AP14" s="269">
        <v>1846</v>
      </c>
      <c r="AQ14" s="270">
        <v>2125</v>
      </c>
      <c r="AR14" s="271">
        <v>-13.1</v>
      </c>
    </row>
    <row r="15" spans="1:46" ht="13.5" customHeight="1" x14ac:dyDescent="0.2">
      <c r="A15" s="251"/>
      <c r="B15" s="247"/>
      <c r="C15" s="247"/>
      <c r="D15" s="247"/>
      <c r="E15" s="247"/>
      <c r="F15" s="247"/>
      <c r="G15" s="247"/>
      <c r="H15" s="247"/>
      <c r="I15" s="247"/>
      <c r="J15" s="247"/>
      <c r="K15" s="247"/>
      <c r="L15" s="247"/>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1154" t="s">
        <v>504</v>
      </c>
      <c r="AL15" s="1155"/>
      <c r="AM15" s="1155"/>
      <c r="AN15" s="1156"/>
      <c r="AO15" s="269">
        <v>-66105</v>
      </c>
      <c r="AP15" s="269">
        <v>-4979</v>
      </c>
      <c r="AQ15" s="270">
        <v>-7352</v>
      </c>
      <c r="AR15" s="271">
        <v>-32.299999999999997</v>
      </c>
    </row>
    <row r="16" spans="1:46" ht="13.2" x14ac:dyDescent="0.2">
      <c r="A16" s="251"/>
      <c r="B16" s="247"/>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1154" t="s">
        <v>185</v>
      </c>
      <c r="AL16" s="1155"/>
      <c r="AM16" s="1155"/>
      <c r="AN16" s="1156"/>
      <c r="AO16" s="269">
        <v>1386647</v>
      </c>
      <c r="AP16" s="269">
        <v>104440</v>
      </c>
      <c r="AQ16" s="270">
        <v>120986</v>
      </c>
      <c r="AR16" s="271">
        <v>-13.7</v>
      </c>
    </row>
    <row r="17" spans="1:46" ht="13.2" x14ac:dyDescent="0.2">
      <c r="A17" s="251"/>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72"/>
    </row>
    <row r="18" spans="1:46" ht="13.2" x14ac:dyDescent="0.2">
      <c r="A18" s="251"/>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73"/>
      <c r="AR18" s="273"/>
    </row>
    <row r="19" spans="1:46" ht="13.2" x14ac:dyDescent="0.2">
      <c r="A19" s="251"/>
      <c r="B19" s="247"/>
      <c r="C19" s="247"/>
      <c r="D19" s="247"/>
      <c r="E19" s="247"/>
      <c r="F19" s="247"/>
      <c r="G19" s="247"/>
      <c r="H19" s="247"/>
      <c r="I19" s="247"/>
      <c r="J19" s="247"/>
      <c r="K19" s="247"/>
      <c r="L19" s="247"/>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t="s">
        <v>505</v>
      </c>
      <c r="AL19" s="247"/>
      <c r="AM19" s="247"/>
      <c r="AN19" s="247"/>
      <c r="AO19" s="247"/>
      <c r="AP19" s="247"/>
      <c r="AQ19" s="247"/>
      <c r="AR19" s="247"/>
    </row>
    <row r="20" spans="1:46" ht="13.2" x14ac:dyDescent="0.2">
      <c r="A20" s="251"/>
      <c r="B20" s="247"/>
      <c r="C20" s="247"/>
      <c r="D20" s="247"/>
      <c r="E20" s="247"/>
      <c r="F20" s="247"/>
      <c r="G20" s="247"/>
      <c r="H20" s="247"/>
      <c r="I20" s="247"/>
      <c r="J20" s="247"/>
      <c r="K20" s="247"/>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74"/>
      <c r="AL20" s="275"/>
      <c r="AM20" s="275"/>
      <c r="AN20" s="276"/>
      <c r="AO20" s="277" t="s">
        <v>506</v>
      </c>
      <c r="AP20" s="278" t="s">
        <v>507</v>
      </c>
      <c r="AQ20" s="279" t="s">
        <v>508</v>
      </c>
      <c r="AR20" s="280"/>
    </row>
    <row r="21" spans="1:46" s="286" customFormat="1" ht="13.2" x14ac:dyDescent="0.2">
      <c r="A21" s="281"/>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1157" t="s">
        <v>509</v>
      </c>
      <c r="AL21" s="1158"/>
      <c r="AM21" s="1158"/>
      <c r="AN21" s="1159"/>
      <c r="AO21" s="282">
        <v>8.2899999999999991</v>
      </c>
      <c r="AP21" s="283">
        <v>10.56</v>
      </c>
      <c r="AQ21" s="284">
        <v>-2.27</v>
      </c>
      <c r="AR21" s="252"/>
      <c r="AS21" s="285"/>
      <c r="AT21" s="281"/>
    </row>
    <row r="22" spans="1:46" s="286" customFormat="1" ht="13.2" x14ac:dyDescent="0.2">
      <c r="A22" s="281"/>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1157" t="s">
        <v>510</v>
      </c>
      <c r="AL22" s="1158"/>
      <c r="AM22" s="1158"/>
      <c r="AN22" s="1159"/>
      <c r="AO22" s="287">
        <v>99.1</v>
      </c>
      <c r="AP22" s="288">
        <v>96.8</v>
      </c>
      <c r="AQ22" s="289">
        <v>2.2999999999999998</v>
      </c>
      <c r="AR22" s="273"/>
      <c r="AS22" s="285"/>
      <c r="AT22" s="281"/>
    </row>
    <row r="23" spans="1:46" s="286" customFormat="1" ht="13.2" x14ac:dyDescent="0.2">
      <c r="A23" s="281"/>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73"/>
      <c r="AQ23" s="273"/>
      <c r="AR23" s="273"/>
      <c r="AS23" s="285"/>
      <c r="AT23" s="281"/>
    </row>
    <row r="24" spans="1:46" s="286" customFormat="1" ht="13.2" x14ac:dyDescent="0.2">
      <c r="A24" s="281"/>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73"/>
      <c r="AQ24" s="273"/>
      <c r="AR24" s="273"/>
      <c r="AS24" s="285"/>
      <c r="AT24" s="281"/>
    </row>
    <row r="25" spans="1:46" s="286" customFormat="1" ht="13.2" x14ac:dyDescent="0.2">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1"/>
    </row>
    <row r="26" spans="1:46" s="286" customFormat="1" ht="13.2" x14ac:dyDescent="0.2">
      <c r="A26" s="1148" t="s">
        <v>511</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52"/>
    </row>
    <row r="27" spans="1:46" ht="13.2" x14ac:dyDescent="0.2">
      <c r="A27" s="294"/>
      <c r="AO27" s="247"/>
      <c r="AP27" s="247"/>
      <c r="AQ27" s="247"/>
      <c r="AR27" s="247"/>
      <c r="AS27" s="247"/>
      <c r="AT27" s="247"/>
    </row>
    <row r="28" spans="1:46" ht="16.2" x14ac:dyDescent="0.2">
      <c r="A28" s="248" t="s">
        <v>512</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5"/>
    </row>
    <row r="29" spans="1:46" ht="13.2" x14ac:dyDescent="0.2">
      <c r="A29" s="251"/>
      <c r="B29" s="247"/>
      <c r="C29" s="247"/>
      <c r="D29" s="247"/>
      <c r="E29" s="247"/>
      <c r="F29" s="247"/>
      <c r="G29" s="247"/>
      <c r="H29" s="247"/>
      <c r="I29" s="247"/>
      <c r="J29" s="247"/>
      <c r="K29" s="247"/>
      <c r="L29" s="247"/>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52" t="s">
        <v>513</v>
      </c>
      <c r="AL29" s="252"/>
      <c r="AM29" s="252"/>
      <c r="AN29" s="252"/>
      <c r="AO29" s="247"/>
      <c r="AP29" s="247"/>
      <c r="AQ29" s="247"/>
      <c r="AR29" s="247"/>
      <c r="AS29" s="296"/>
    </row>
    <row r="30" spans="1:46" ht="13.5" customHeight="1" x14ac:dyDescent="0.2">
      <c r="A30" s="251"/>
      <c r="B30" s="247"/>
      <c r="C30" s="247"/>
      <c r="D30" s="247"/>
      <c r="E30" s="247"/>
      <c r="F30" s="247"/>
      <c r="G30" s="247"/>
      <c r="H30" s="247"/>
      <c r="I30" s="247"/>
      <c r="J30" s="247"/>
      <c r="K30" s="247"/>
      <c r="L30" s="247"/>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54"/>
      <c r="AL30" s="255"/>
      <c r="AM30" s="255"/>
      <c r="AN30" s="256"/>
      <c r="AO30" s="1149" t="s">
        <v>492</v>
      </c>
      <c r="AP30" s="257"/>
      <c r="AQ30" s="258" t="s">
        <v>493</v>
      </c>
      <c r="AR30" s="259"/>
    </row>
    <row r="31" spans="1:46" ht="13.2" x14ac:dyDescent="0.2">
      <c r="A31" s="251"/>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60"/>
      <c r="AL31" s="261"/>
      <c r="AM31" s="261"/>
      <c r="AN31" s="262"/>
      <c r="AO31" s="1150"/>
      <c r="AP31" s="263" t="s">
        <v>494</v>
      </c>
      <c r="AQ31" s="264" t="s">
        <v>495</v>
      </c>
      <c r="AR31" s="265" t="s">
        <v>496</v>
      </c>
    </row>
    <row r="32" spans="1:46" ht="27" customHeight="1" x14ac:dyDescent="0.2">
      <c r="A32" s="251"/>
      <c r="B32" s="247"/>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1165" t="s">
        <v>514</v>
      </c>
      <c r="AL32" s="1166"/>
      <c r="AM32" s="1166"/>
      <c r="AN32" s="1167"/>
      <c r="AO32" s="297">
        <v>913227</v>
      </c>
      <c r="AP32" s="297">
        <v>68783</v>
      </c>
      <c r="AQ32" s="298">
        <v>60627</v>
      </c>
      <c r="AR32" s="299">
        <v>13.5</v>
      </c>
    </row>
    <row r="33" spans="1:46" ht="13.5" customHeight="1" x14ac:dyDescent="0.2">
      <c r="A33" s="251"/>
      <c r="B33" s="247"/>
      <c r="C33" s="247"/>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1165" t="s">
        <v>515</v>
      </c>
      <c r="AL33" s="1166"/>
      <c r="AM33" s="1166"/>
      <c r="AN33" s="1167"/>
      <c r="AO33" s="297" t="s">
        <v>501</v>
      </c>
      <c r="AP33" s="297" t="s">
        <v>501</v>
      </c>
      <c r="AQ33" s="298" t="s">
        <v>501</v>
      </c>
      <c r="AR33" s="299" t="s">
        <v>501</v>
      </c>
    </row>
    <row r="34" spans="1:46" ht="27" customHeight="1" x14ac:dyDescent="0.2">
      <c r="A34" s="251"/>
      <c r="B34" s="247"/>
      <c r="C34" s="247"/>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1165" t="s">
        <v>516</v>
      </c>
      <c r="AL34" s="1166"/>
      <c r="AM34" s="1166"/>
      <c r="AN34" s="1167"/>
      <c r="AO34" s="297" t="s">
        <v>501</v>
      </c>
      <c r="AP34" s="297" t="s">
        <v>501</v>
      </c>
      <c r="AQ34" s="298" t="s">
        <v>501</v>
      </c>
      <c r="AR34" s="299" t="s">
        <v>501</v>
      </c>
    </row>
    <row r="35" spans="1:46" ht="27" customHeight="1" x14ac:dyDescent="0.2">
      <c r="A35" s="251"/>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1165" t="s">
        <v>517</v>
      </c>
      <c r="AL35" s="1166"/>
      <c r="AM35" s="1166"/>
      <c r="AN35" s="1167"/>
      <c r="AO35" s="297">
        <v>191849</v>
      </c>
      <c r="AP35" s="297">
        <v>14450</v>
      </c>
      <c r="AQ35" s="298">
        <v>21887</v>
      </c>
      <c r="AR35" s="299">
        <v>-34</v>
      </c>
    </row>
    <row r="36" spans="1:46" ht="27" customHeight="1" x14ac:dyDescent="0.2">
      <c r="A36" s="251"/>
      <c r="B36" s="247"/>
      <c r="C36" s="247"/>
      <c r="D36" s="247"/>
      <c r="E36" s="247"/>
      <c r="F36" s="247"/>
      <c r="G36" s="247"/>
      <c r="H36" s="247"/>
      <c r="I36" s="247"/>
      <c r="J36" s="247"/>
      <c r="K36" s="247"/>
      <c r="L36" s="247"/>
      <c r="M36" s="247"/>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1165" t="s">
        <v>518</v>
      </c>
      <c r="AL36" s="1166"/>
      <c r="AM36" s="1166"/>
      <c r="AN36" s="1167"/>
      <c r="AO36" s="297">
        <v>12767</v>
      </c>
      <c r="AP36" s="297">
        <v>962</v>
      </c>
      <c r="AQ36" s="298">
        <v>5351</v>
      </c>
      <c r="AR36" s="299">
        <v>-82</v>
      </c>
    </row>
    <row r="37" spans="1:46" ht="13.5" customHeight="1" x14ac:dyDescent="0.2">
      <c r="A37" s="251"/>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1165" t="s">
        <v>519</v>
      </c>
      <c r="AL37" s="1166"/>
      <c r="AM37" s="1166"/>
      <c r="AN37" s="1167"/>
      <c r="AO37" s="297">
        <v>42488</v>
      </c>
      <c r="AP37" s="297">
        <v>3200</v>
      </c>
      <c r="AQ37" s="298">
        <v>569</v>
      </c>
      <c r="AR37" s="299">
        <v>462.4</v>
      </c>
    </row>
    <row r="38" spans="1:46" ht="27" customHeight="1" x14ac:dyDescent="0.2">
      <c r="A38" s="25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1168" t="s">
        <v>520</v>
      </c>
      <c r="AL38" s="1169"/>
      <c r="AM38" s="1169"/>
      <c r="AN38" s="1170"/>
      <c r="AO38" s="300">
        <v>236</v>
      </c>
      <c r="AP38" s="300">
        <v>18</v>
      </c>
      <c r="AQ38" s="301">
        <v>12</v>
      </c>
      <c r="AR38" s="289">
        <v>50</v>
      </c>
      <c r="AS38" s="296"/>
    </row>
    <row r="39" spans="1:46" ht="13.2" x14ac:dyDescent="0.2">
      <c r="A39" s="251"/>
      <c r="B39" s="247"/>
      <c r="C39" s="247"/>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1168" t="s">
        <v>521</v>
      </c>
      <c r="AL39" s="1169"/>
      <c r="AM39" s="1169"/>
      <c r="AN39" s="1170"/>
      <c r="AO39" s="297">
        <v>-3489</v>
      </c>
      <c r="AP39" s="297">
        <v>-263</v>
      </c>
      <c r="AQ39" s="298">
        <v>-1532</v>
      </c>
      <c r="AR39" s="299">
        <v>-82.8</v>
      </c>
      <c r="AS39" s="296"/>
    </row>
    <row r="40" spans="1:46" ht="27" customHeight="1" x14ac:dyDescent="0.2">
      <c r="A40" s="251"/>
      <c r="B40" s="247"/>
      <c r="C40" s="247"/>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1165" t="s">
        <v>522</v>
      </c>
      <c r="AL40" s="1166"/>
      <c r="AM40" s="1166"/>
      <c r="AN40" s="1167"/>
      <c r="AO40" s="297">
        <v>-602502</v>
      </c>
      <c r="AP40" s="297">
        <v>-45379</v>
      </c>
      <c r="AQ40" s="298">
        <v>-57744</v>
      </c>
      <c r="AR40" s="299">
        <v>-21.4</v>
      </c>
      <c r="AS40" s="296"/>
    </row>
    <row r="41" spans="1:46" ht="13.2" x14ac:dyDescent="0.2">
      <c r="A41" s="251"/>
      <c r="B41" s="247"/>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1171" t="s">
        <v>297</v>
      </c>
      <c r="AL41" s="1172"/>
      <c r="AM41" s="1172"/>
      <c r="AN41" s="1173"/>
      <c r="AO41" s="297">
        <v>554576</v>
      </c>
      <c r="AP41" s="297">
        <v>41770</v>
      </c>
      <c r="AQ41" s="298">
        <v>29170</v>
      </c>
      <c r="AR41" s="299">
        <v>43.2</v>
      </c>
      <c r="AS41" s="296"/>
    </row>
    <row r="42" spans="1:46" ht="13.2" x14ac:dyDescent="0.2">
      <c r="A42" s="251"/>
      <c r="B42" s="247"/>
      <c r="C42" s="247"/>
      <c r="D42" s="247"/>
      <c r="E42" s="247"/>
      <c r="F42" s="247"/>
      <c r="G42" s="247"/>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302" t="s">
        <v>523</v>
      </c>
      <c r="AL42" s="247"/>
      <c r="AM42" s="247"/>
      <c r="AN42" s="247"/>
      <c r="AO42" s="247"/>
      <c r="AP42" s="247"/>
      <c r="AQ42" s="273"/>
      <c r="AR42" s="273"/>
      <c r="AS42" s="296"/>
    </row>
    <row r="43" spans="1:46" ht="13.2" x14ac:dyDescent="0.2">
      <c r="A43" s="251"/>
      <c r="B43" s="247"/>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303"/>
      <c r="AQ43" s="273"/>
      <c r="AR43" s="247"/>
      <c r="AS43" s="296"/>
    </row>
    <row r="44" spans="1:46" ht="13.2" x14ac:dyDescent="0.2">
      <c r="A44" s="25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73"/>
      <c r="AR44" s="247"/>
    </row>
    <row r="45" spans="1:46" ht="13.2"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4"/>
      <c r="AR45" s="249"/>
      <c r="AS45" s="249"/>
      <c r="AT45" s="247"/>
    </row>
    <row r="46" spans="1:46" ht="13.2" x14ac:dyDescent="0.2">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7"/>
    </row>
    <row r="47" spans="1:46" ht="17.25" customHeight="1" x14ac:dyDescent="0.2">
      <c r="A47" s="306" t="s">
        <v>524</v>
      </c>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row>
    <row r="48" spans="1:46" ht="13.2" x14ac:dyDescent="0.2">
      <c r="A48" s="251"/>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7"/>
      <c r="AK48" s="307" t="s">
        <v>525</v>
      </c>
      <c r="AL48" s="307"/>
      <c r="AM48" s="307"/>
      <c r="AN48" s="307"/>
      <c r="AO48" s="307"/>
      <c r="AP48" s="307"/>
      <c r="AQ48" s="308"/>
      <c r="AR48" s="307"/>
    </row>
    <row r="49" spans="1:44" ht="13.5" customHeight="1" x14ac:dyDescent="0.2">
      <c r="A49" s="251"/>
      <c r="B49" s="247"/>
      <c r="C49" s="247"/>
      <c r="D49" s="247"/>
      <c r="E49" s="247"/>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309"/>
      <c r="AL49" s="310"/>
      <c r="AM49" s="1160" t="s">
        <v>492</v>
      </c>
      <c r="AN49" s="1162" t="s">
        <v>526</v>
      </c>
      <c r="AO49" s="1163"/>
      <c r="AP49" s="1163"/>
      <c r="AQ49" s="1163"/>
      <c r="AR49" s="1164"/>
    </row>
    <row r="50" spans="1:44" ht="13.2" x14ac:dyDescent="0.2">
      <c r="A50" s="251"/>
      <c r="B50" s="247"/>
      <c r="C50" s="247"/>
      <c r="D50" s="247"/>
      <c r="E50" s="247"/>
      <c r="F50" s="247"/>
      <c r="G50" s="247"/>
      <c r="H50" s="247"/>
      <c r="I50" s="247"/>
      <c r="J50" s="247"/>
      <c r="K50" s="247"/>
      <c r="L50" s="247"/>
      <c r="M50" s="247"/>
      <c r="N50" s="247"/>
      <c r="O50" s="247"/>
      <c r="P50" s="247"/>
      <c r="Q50" s="247"/>
      <c r="R50" s="247"/>
      <c r="S50" s="247"/>
      <c r="T50" s="247"/>
      <c r="U50" s="247"/>
      <c r="V50" s="247"/>
      <c r="W50" s="247"/>
      <c r="X50" s="247"/>
      <c r="Y50" s="247"/>
      <c r="Z50" s="247"/>
      <c r="AA50" s="247"/>
      <c r="AB50" s="247"/>
      <c r="AC50" s="247"/>
      <c r="AD50" s="247"/>
      <c r="AE50" s="247"/>
      <c r="AF50" s="247"/>
      <c r="AG50" s="247"/>
      <c r="AH50" s="247"/>
      <c r="AI50" s="247"/>
      <c r="AJ50" s="247"/>
      <c r="AK50" s="311"/>
      <c r="AL50" s="312"/>
      <c r="AM50" s="1161"/>
      <c r="AN50" s="313" t="s">
        <v>527</v>
      </c>
      <c r="AO50" s="314" t="s">
        <v>528</v>
      </c>
      <c r="AP50" s="315" t="s">
        <v>529</v>
      </c>
      <c r="AQ50" s="316" t="s">
        <v>530</v>
      </c>
      <c r="AR50" s="317" t="s">
        <v>531</v>
      </c>
    </row>
    <row r="51" spans="1:44" ht="13.2" x14ac:dyDescent="0.2">
      <c r="A51" s="251"/>
      <c r="B51" s="247"/>
      <c r="C51" s="247"/>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309" t="s">
        <v>532</v>
      </c>
      <c r="AL51" s="310"/>
      <c r="AM51" s="318">
        <v>624353</v>
      </c>
      <c r="AN51" s="319">
        <v>44105</v>
      </c>
      <c r="AO51" s="320">
        <v>-38.700000000000003</v>
      </c>
      <c r="AP51" s="321">
        <v>108252</v>
      </c>
      <c r="AQ51" s="322">
        <v>30.4</v>
      </c>
      <c r="AR51" s="323">
        <v>-69.099999999999994</v>
      </c>
    </row>
    <row r="52" spans="1:44" ht="13.2" x14ac:dyDescent="0.2">
      <c r="A52" s="251"/>
      <c r="B52" s="247"/>
      <c r="C52" s="247"/>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324"/>
      <c r="AL52" s="325" t="s">
        <v>533</v>
      </c>
      <c r="AM52" s="326">
        <v>148157</v>
      </c>
      <c r="AN52" s="327">
        <v>10466</v>
      </c>
      <c r="AO52" s="328">
        <v>18.600000000000001</v>
      </c>
      <c r="AP52" s="329">
        <v>50321</v>
      </c>
      <c r="AQ52" s="330">
        <v>7.6</v>
      </c>
      <c r="AR52" s="331">
        <v>11</v>
      </c>
    </row>
    <row r="53" spans="1:44" ht="13.2" x14ac:dyDescent="0.2">
      <c r="A53" s="251"/>
      <c r="B53" s="247"/>
      <c r="C53" s="247"/>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309" t="s">
        <v>534</v>
      </c>
      <c r="AL53" s="310"/>
      <c r="AM53" s="318">
        <v>705202</v>
      </c>
      <c r="AN53" s="319">
        <v>50548</v>
      </c>
      <c r="AO53" s="320">
        <v>14.6</v>
      </c>
      <c r="AP53" s="321">
        <v>93492</v>
      </c>
      <c r="AQ53" s="322">
        <v>-13.6</v>
      </c>
      <c r="AR53" s="323">
        <v>28.2</v>
      </c>
    </row>
    <row r="54" spans="1:44" ht="13.2" x14ac:dyDescent="0.2">
      <c r="A54" s="251"/>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324"/>
      <c r="AL54" s="325" t="s">
        <v>533</v>
      </c>
      <c r="AM54" s="326">
        <v>124663</v>
      </c>
      <c r="AN54" s="327">
        <v>8936</v>
      </c>
      <c r="AO54" s="328">
        <v>-14.6</v>
      </c>
      <c r="AP54" s="329">
        <v>53316</v>
      </c>
      <c r="AQ54" s="330">
        <v>6</v>
      </c>
      <c r="AR54" s="331">
        <v>-20.6</v>
      </c>
    </row>
    <row r="55" spans="1:44" ht="13.2" x14ac:dyDescent="0.2">
      <c r="A55" s="251"/>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309" t="s">
        <v>535</v>
      </c>
      <c r="AL55" s="310"/>
      <c r="AM55" s="318">
        <v>783453</v>
      </c>
      <c r="AN55" s="319">
        <v>56974</v>
      </c>
      <c r="AO55" s="320">
        <v>12.7</v>
      </c>
      <c r="AP55" s="321">
        <v>94796</v>
      </c>
      <c r="AQ55" s="322">
        <v>1.4</v>
      </c>
      <c r="AR55" s="323">
        <v>11.3</v>
      </c>
    </row>
    <row r="56" spans="1:44" ht="13.2" x14ac:dyDescent="0.2">
      <c r="A56" s="251"/>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324"/>
      <c r="AL56" s="325" t="s">
        <v>533</v>
      </c>
      <c r="AM56" s="326">
        <v>194145</v>
      </c>
      <c r="AN56" s="327">
        <v>14119</v>
      </c>
      <c r="AO56" s="328">
        <v>58</v>
      </c>
      <c r="AP56" s="329">
        <v>55781</v>
      </c>
      <c r="AQ56" s="330">
        <v>4.5999999999999996</v>
      </c>
      <c r="AR56" s="331">
        <v>53.4</v>
      </c>
    </row>
    <row r="57" spans="1:44" ht="13.2" x14ac:dyDescent="0.2">
      <c r="A57" s="251"/>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247"/>
      <c r="AG57" s="247"/>
      <c r="AH57" s="247"/>
      <c r="AI57" s="247"/>
      <c r="AJ57" s="247"/>
      <c r="AK57" s="309" t="s">
        <v>536</v>
      </c>
      <c r="AL57" s="310"/>
      <c r="AM57" s="318">
        <v>889472</v>
      </c>
      <c r="AN57" s="319">
        <v>65936</v>
      </c>
      <c r="AO57" s="320">
        <v>15.7</v>
      </c>
      <c r="AP57" s="321">
        <v>85942</v>
      </c>
      <c r="AQ57" s="322">
        <v>-9.3000000000000007</v>
      </c>
      <c r="AR57" s="323">
        <v>25</v>
      </c>
    </row>
    <row r="58" spans="1:44" ht="13.2" x14ac:dyDescent="0.2">
      <c r="A58" s="251"/>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c r="AK58" s="324"/>
      <c r="AL58" s="325" t="s">
        <v>533</v>
      </c>
      <c r="AM58" s="326">
        <v>311650</v>
      </c>
      <c r="AN58" s="327">
        <v>23102</v>
      </c>
      <c r="AO58" s="328">
        <v>63.6</v>
      </c>
      <c r="AP58" s="329">
        <v>48630</v>
      </c>
      <c r="AQ58" s="330">
        <v>-12.8</v>
      </c>
      <c r="AR58" s="331">
        <v>76.400000000000006</v>
      </c>
    </row>
    <row r="59" spans="1:44" ht="13.2" x14ac:dyDescent="0.2">
      <c r="A59" s="251"/>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309" t="s">
        <v>537</v>
      </c>
      <c r="AL59" s="310"/>
      <c r="AM59" s="318">
        <v>904217</v>
      </c>
      <c r="AN59" s="319">
        <v>68104</v>
      </c>
      <c r="AO59" s="320">
        <v>3.3</v>
      </c>
      <c r="AP59" s="321">
        <v>95007</v>
      </c>
      <c r="AQ59" s="322">
        <v>10.5</v>
      </c>
      <c r="AR59" s="323">
        <v>-7.2</v>
      </c>
    </row>
    <row r="60" spans="1:44" ht="13.2" x14ac:dyDescent="0.2">
      <c r="A60" s="251"/>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324"/>
      <c r="AL60" s="325" t="s">
        <v>533</v>
      </c>
      <c r="AM60" s="326">
        <v>442667</v>
      </c>
      <c r="AN60" s="327">
        <v>33341</v>
      </c>
      <c r="AO60" s="328">
        <v>44.3</v>
      </c>
      <c r="AP60" s="329">
        <v>48509</v>
      </c>
      <c r="AQ60" s="330">
        <v>-0.2</v>
      </c>
      <c r="AR60" s="331">
        <v>44.5</v>
      </c>
    </row>
    <row r="61" spans="1:44" ht="13.2" x14ac:dyDescent="0.2">
      <c r="A61" s="251"/>
      <c r="B61" s="247"/>
      <c r="C61" s="247"/>
      <c r="D61" s="247"/>
      <c r="E61" s="247"/>
      <c r="F61" s="247"/>
      <c r="G61" s="247"/>
      <c r="H61" s="247"/>
      <c r="I61" s="247"/>
      <c r="J61" s="247"/>
      <c r="K61" s="247"/>
      <c r="L61" s="247"/>
      <c r="M61" s="247"/>
      <c r="N61" s="247"/>
      <c r="O61" s="247"/>
      <c r="P61" s="247"/>
      <c r="Q61" s="247"/>
      <c r="R61" s="247"/>
      <c r="S61" s="247"/>
      <c r="T61" s="247"/>
      <c r="U61" s="247"/>
      <c r="V61" s="247"/>
      <c r="W61" s="247"/>
      <c r="X61" s="247"/>
      <c r="Y61" s="247"/>
      <c r="Z61" s="247"/>
      <c r="AA61" s="247"/>
      <c r="AB61" s="247"/>
      <c r="AC61" s="247"/>
      <c r="AD61" s="247"/>
      <c r="AE61" s="247"/>
      <c r="AF61" s="247"/>
      <c r="AG61" s="247"/>
      <c r="AH61" s="247"/>
      <c r="AI61" s="247"/>
      <c r="AJ61" s="247"/>
      <c r="AK61" s="309" t="s">
        <v>538</v>
      </c>
      <c r="AL61" s="332"/>
      <c r="AM61" s="333">
        <v>781339</v>
      </c>
      <c r="AN61" s="334">
        <v>57133</v>
      </c>
      <c r="AO61" s="335">
        <v>1.5</v>
      </c>
      <c r="AP61" s="336">
        <v>95498</v>
      </c>
      <c r="AQ61" s="337">
        <v>3.9</v>
      </c>
      <c r="AR61" s="323">
        <v>-2.4</v>
      </c>
    </row>
    <row r="62" spans="1:44" ht="13.2" x14ac:dyDescent="0.2">
      <c r="A62" s="251"/>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324"/>
      <c r="AL62" s="325" t="s">
        <v>533</v>
      </c>
      <c r="AM62" s="326">
        <v>244256</v>
      </c>
      <c r="AN62" s="327">
        <v>17993</v>
      </c>
      <c r="AO62" s="328">
        <v>34</v>
      </c>
      <c r="AP62" s="329">
        <v>51311</v>
      </c>
      <c r="AQ62" s="330">
        <v>1</v>
      </c>
      <c r="AR62" s="331">
        <v>33</v>
      </c>
    </row>
    <row r="63" spans="1:44" ht="13.2" x14ac:dyDescent="0.2">
      <c r="A63" s="251"/>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row>
    <row r="64" spans="1:44" ht="13.2" x14ac:dyDescent="0.2">
      <c r="A64" s="251"/>
      <c r="B64" s="247"/>
      <c r="C64" s="247"/>
      <c r="D64" s="247"/>
      <c r="E64" s="247"/>
      <c r="F64" s="247"/>
      <c r="G64" s="247"/>
      <c r="H64" s="247"/>
      <c r="I64" s="247"/>
      <c r="J64" s="247"/>
      <c r="K64" s="247"/>
      <c r="L64" s="247"/>
      <c r="M64" s="247"/>
      <c r="N64" s="247"/>
      <c r="O64" s="247"/>
      <c r="P64" s="247"/>
      <c r="Q64" s="24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row>
    <row r="65" spans="1:46" ht="13.2" x14ac:dyDescent="0.2">
      <c r="A65" s="251"/>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row>
    <row r="66" spans="1:46" ht="13.2" x14ac:dyDescent="0.2">
      <c r="A66" s="338"/>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9"/>
    </row>
    <row r="67" spans="1:46" ht="13.5" hidden="1" customHeight="1" x14ac:dyDescent="0.2">
      <c r="AK67" s="247"/>
      <c r="AL67" s="247"/>
      <c r="AM67" s="247"/>
      <c r="AN67" s="247"/>
      <c r="AO67" s="247"/>
      <c r="AP67" s="247"/>
      <c r="AQ67" s="247"/>
      <c r="AR67" s="247"/>
      <c r="AS67" s="247"/>
      <c r="AT67" s="247"/>
    </row>
    <row r="68" spans="1:46" ht="13.5" hidden="1" customHeight="1" x14ac:dyDescent="0.2">
      <c r="AK68" s="247"/>
      <c r="AL68" s="247"/>
      <c r="AM68" s="247"/>
      <c r="AN68" s="247"/>
      <c r="AO68" s="247"/>
      <c r="AP68" s="247"/>
      <c r="AQ68" s="247"/>
      <c r="AR68" s="247"/>
    </row>
    <row r="69" spans="1:46" ht="13.5" hidden="1" customHeight="1" x14ac:dyDescent="0.2">
      <c r="AK69" s="247"/>
      <c r="AL69" s="247"/>
      <c r="AM69" s="247"/>
      <c r="AN69" s="247"/>
      <c r="AO69" s="247"/>
      <c r="AP69" s="247"/>
      <c r="AQ69" s="247"/>
      <c r="AR69" s="247"/>
    </row>
    <row r="70" spans="1:46" ht="13.2" hidden="1" x14ac:dyDescent="0.2">
      <c r="AK70" s="247"/>
      <c r="AL70" s="247"/>
      <c r="AM70" s="247"/>
      <c r="AN70" s="247"/>
      <c r="AO70" s="247"/>
      <c r="AP70" s="247"/>
      <c r="AQ70" s="247"/>
      <c r="AR70" s="247"/>
    </row>
    <row r="71" spans="1:46" ht="13.2" hidden="1" x14ac:dyDescent="0.2">
      <c r="AK71" s="247"/>
      <c r="AL71" s="247"/>
      <c r="AM71" s="247"/>
      <c r="AN71" s="247"/>
      <c r="AO71" s="247"/>
      <c r="AP71" s="247"/>
      <c r="AQ71" s="247"/>
      <c r="AR71" s="247"/>
    </row>
    <row r="72" spans="1:46" ht="13.2" hidden="1" x14ac:dyDescent="0.2">
      <c r="AK72" s="247"/>
      <c r="AL72" s="247"/>
      <c r="AM72" s="247"/>
      <c r="AN72" s="247"/>
      <c r="AO72" s="247"/>
      <c r="AP72" s="247"/>
      <c r="AQ72" s="247"/>
      <c r="AR72" s="247"/>
    </row>
    <row r="73" spans="1:46" ht="13.2" hidden="1" x14ac:dyDescent="0.2">
      <c r="AK73" s="247"/>
      <c r="AL73" s="247"/>
      <c r="AM73" s="247"/>
      <c r="AN73" s="247"/>
      <c r="AO73" s="247"/>
      <c r="AP73" s="247"/>
      <c r="AQ73" s="247"/>
      <c r="AR73" s="247"/>
    </row>
  </sheetData>
  <sheetProtection algorithmName="SHA-512" hashValue="NBcBThNXZ0dY/aRQXVow9jST9oIZMFSRjDsN45Y8GOZElBkJElq9lHOvFbBHIFSPzk9QhrbCZE5ow6rogxKD2Q==" saltValue="BpuEcPeYiG/8xU+140BR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45" customWidth="1"/>
    <col min="126" max="16384" width="9" style="244" hidden="1"/>
  </cols>
  <sheetData>
    <row r="1" spans="2:125" ht="13.5" customHeight="1" x14ac:dyDescent="0.2">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ht="13.2" x14ac:dyDescent="0.2">
      <c r="B2" s="244"/>
      <c r="DG2" s="244"/>
    </row>
    <row r="3" spans="2:125" ht="13.2" x14ac:dyDescent="0.2">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ht="13.2" x14ac:dyDescent="0.2"/>
    <row r="5" spans="2:125" ht="13.2" x14ac:dyDescent="0.2"/>
    <row r="6" spans="2:125" ht="13.2" x14ac:dyDescent="0.2"/>
    <row r="7" spans="2:125" ht="13.2" x14ac:dyDescent="0.2"/>
    <row r="8" spans="2:125" ht="13.2" x14ac:dyDescent="0.2"/>
    <row r="9" spans="2:125" ht="13.2" x14ac:dyDescent="0.2">
      <c r="DU9" s="244"/>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4"/>
    </row>
    <row r="18" spans="125:125" ht="13.2" x14ac:dyDescent="0.2"/>
    <row r="19" spans="125:125" ht="13.2" x14ac:dyDescent="0.2"/>
    <row r="20" spans="125:125" ht="13.2" x14ac:dyDescent="0.2">
      <c r="DU20" s="244"/>
    </row>
    <row r="21" spans="125:125" ht="13.2" x14ac:dyDescent="0.2">
      <c r="DU21" s="244"/>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4"/>
    </row>
    <row r="29" spans="125:125" ht="13.2" x14ac:dyDescent="0.2"/>
    <row r="30" spans="125:125" ht="13.2" x14ac:dyDescent="0.2"/>
    <row r="31" spans="125:125" ht="13.2" x14ac:dyDescent="0.2"/>
    <row r="32" spans="125:125" ht="13.2" x14ac:dyDescent="0.2"/>
    <row r="33" spans="2:125" ht="13.2" x14ac:dyDescent="0.2">
      <c r="B33" s="244"/>
      <c r="G33" s="244"/>
      <c r="I33" s="244"/>
    </row>
    <row r="34" spans="2:125" ht="13.2" x14ac:dyDescent="0.2">
      <c r="C34" s="244"/>
      <c r="P34" s="244"/>
      <c r="DE34" s="244"/>
      <c r="DH34" s="244"/>
    </row>
    <row r="35" spans="2:125" ht="13.2" x14ac:dyDescent="0.2">
      <c r="D35" s="244"/>
      <c r="E35" s="244"/>
      <c r="DG35" s="244"/>
      <c r="DJ35" s="244"/>
      <c r="DP35" s="244"/>
      <c r="DQ35" s="244"/>
      <c r="DR35" s="244"/>
      <c r="DS35" s="244"/>
      <c r="DT35" s="244"/>
      <c r="DU35" s="244"/>
    </row>
    <row r="36" spans="2:125" ht="13.2" x14ac:dyDescent="0.2">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ht="13.2" x14ac:dyDescent="0.2">
      <c r="DU37" s="244"/>
    </row>
    <row r="38" spans="2:125" ht="13.2" x14ac:dyDescent="0.2">
      <c r="DT38" s="244"/>
      <c r="DU38" s="244"/>
    </row>
    <row r="39" spans="2:125" ht="13.2" x14ac:dyDescent="0.2"/>
    <row r="40" spans="2:125" ht="13.2" x14ac:dyDescent="0.2">
      <c r="DH40" s="244"/>
    </row>
    <row r="41" spans="2:125" ht="13.2" x14ac:dyDescent="0.2">
      <c r="DE41" s="244"/>
    </row>
    <row r="42" spans="2:125" ht="13.2" x14ac:dyDescent="0.2">
      <c r="DG42" s="244"/>
      <c r="DJ42" s="244"/>
    </row>
    <row r="43" spans="2:125" ht="13.2" x14ac:dyDescent="0.2">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ht="13.2" x14ac:dyDescent="0.2">
      <c r="DU44" s="244"/>
    </row>
    <row r="45" spans="2:125" ht="13.2" x14ac:dyDescent="0.2"/>
    <row r="46" spans="2:125" ht="13.2" x14ac:dyDescent="0.2"/>
    <row r="47" spans="2:125" ht="13.2" x14ac:dyDescent="0.2"/>
    <row r="48" spans="2:125" ht="13.2" x14ac:dyDescent="0.2">
      <c r="DT48" s="244"/>
      <c r="DU48" s="244"/>
    </row>
    <row r="49" spans="120:125" ht="13.2" x14ac:dyDescent="0.2">
      <c r="DU49" s="244"/>
    </row>
    <row r="50" spans="120:125" ht="13.2" x14ac:dyDescent="0.2">
      <c r="DU50" s="244"/>
    </row>
    <row r="51" spans="120:125" ht="13.2" x14ac:dyDescent="0.2">
      <c r="DP51" s="244"/>
      <c r="DQ51" s="244"/>
      <c r="DR51" s="244"/>
      <c r="DS51" s="244"/>
      <c r="DT51" s="244"/>
      <c r="DU51" s="244"/>
    </row>
    <row r="52" spans="120:125" ht="13.2" x14ac:dyDescent="0.2"/>
    <row r="53" spans="120:125" ht="13.2" x14ac:dyDescent="0.2"/>
    <row r="54" spans="120:125" ht="13.2" x14ac:dyDescent="0.2">
      <c r="DU54" s="244"/>
    </row>
    <row r="55" spans="120:125" ht="13.2" x14ac:dyDescent="0.2"/>
    <row r="56" spans="120:125" ht="13.2" x14ac:dyDescent="0.2"/>
    <row r="57" spans="120:125" ht="13.2" x14ac:dyDescent="0.2"/>
    <row r="58" spans="120:125" ht="13.2" x14ac:dyDescent="0.2">
      <c r="DU58" s="244"/>
    </row>
    <row r="59" spans="120:125" ht="13.2" x14ac:dyDescent="0.2"/>
    <row r="60" spans="120:125" ht="13.2" x14ac:dyDescent="0.2"/>
    <row r="61" spans="120:125" ht="13.2" x14ac:dyDescent="0.2"/>
    <row r="62" spans="120:125" ht="13.2" x14ac:dyDescent="0.2"/>
    <row r="63" spans="120:125" ht="13.2" x14ac:dyDescent="0.2">
      <c r="DU63" s="244"/>
    </row>
    <row r="64" spans="120:125" ht="13.2" x14ac:dyDescent="0.2">
      <c r="DT64" s="244"/>
      <c r="DU64" s="244"/>
    </row>
    <row r="65" spans="123:125" ht="13.2" x14ac:dyDescent="0.2"/>
    <row r="66" spans="123:125" ht="13.2" x14ac:dyDescent="0.2"/>
    <row r="67" spans="123:125" ht="13.2" x14ac:dyDescent="0.2"/>
    <row r="68" spans="123:125" ht="13.2" x14ac:dyDescent="0.2"/>
    <row r="69" spans="123:125" ht="13.2" x14ac:dyDescent="0.2">
      <c r="DS69" s="244"/>
      <c r="DT69" s="244"/>
      <c r="DU69" s="244"/>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4"/>
    </row>
    <row r="83" spans="116:125" ht="13.2" x14ac:dyDescent="0.2">
      <c r="DM83" s="244"/>
      <c r="DN83" s="244"/>
      <c r="DO83" s="244"/>
      <c r="DP83" s="244"/>
      <c r="DQ83" s="244"/>
      <c r="DR83" s="244"/>
      <c r="DS83" s="244"/>
      <c r="DT83" s="244"/>
      <c r="DU83" s="244"/>
    </row>
    <row r="84" spans="116:125" ht="13.2" x14ac:dyDescent="0.2"/>
    <row r="85" spans="116:125" ht="13.2" x14ac:dyDescent="0.2"/>
    <row r="86" spans="116:125" ht="13.2" x14ac:dyDescent="0.2"/>
    <row r="87" spans="116:125" ht="13.2" x14ac:dyDescent="0.2"/>
    <row r="88" spans="116:125" ht="13.2" x14ac:dyDescent="0.2">
      <c r="DU88" s="244"/>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4"/>
      <c r="DT94" s="244"/>
      <c r="DU94" s="244"/>
    </row>
    <row r="95" spans="116:125" ht="13.5" customHeight="1" x14ac:dyDescent="0.2">
      <c r="DU95" s="244"/>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4"/>
    </row>
    <row r="102" spans="124:125" ht="13.5" customHeight="1" x14ac:dyDescent="0.2"/>
    <row r="103" spans="124:125" ht="13.5" customHeight="1" x14ac:dyDescent="0.2"/>
    <row r="104" spans="124:125" ht="13.5" customHeight="1" x14ac:dyDescent="0.2">
      <c r="DT104" s="244"/>
      <c r="DU104" s="244"/>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540</v>
      </c>
    </row>
    <row r="121" spans="125:125" ht="13.5" hidden="1" customHeight="1" x14ac:dyDescent="0.2">
      <c r="DU121" s="244"/>
    </row>
  </sheetData>
  <sheetProtection algorithmName="SHA-512" hashValue="XeF4c5DTn7wfaPEmIZP/3qzcGSwtw6C+pc8nBcOnv6ste1HTY9biaWk7rOEVbmKVZDSZomNFNA0YQ+j7BGZ2Xw==" saltValue="Ea6PbUFrQ9eURglcJtbZg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5" customWidth="1"/>
    <col min="126" max="142" width="0" style="244" hidden="1" customWidth="1"/>
    <col min="143" max="16384" width="9" style="244" hidden="1"/>
  </cols>
  <sheetData>
    <row r="1" spans="1:125" ht="13.5" customHeight="1" x14ac:dyDescent="0.2">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ht="13.2" x14ac:dyDescent="0.2">
      <c r="B2" s="244"/>
      <c r="T2" s="244"/>
    </row>
    <row r="3" spans="1:125" ht="13.2" x14ac:dyDescent="0.2">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4"/>
      <c r="G33" s="244"/>
      <c r="I33" s="244"/>
    </row>
    <row r="34" spans="2:125" ht="13.2" x14ac:dyDescent="0.2">
      <c r="C34" s="244"/>
      <c r="P34" s="244"/>
      <c r="R34" s="244"/>
      <c r="U34" s="244"/>
    </row>
    <row r="35" spans="2:125" ht="13.2" x14ac:dyDescent="0.2">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ht="13.2" x14ac:dyDescent="0.2">
      <c r="F36" s="244"/>
      <c r="H36" s="244"/>
      <c r="J36" s="244"/>
      <c r="K36" s="244"/>
      <c r="L36" s="244"/>
      <c r="M36" s="244"/>
      <c r="N36" s="244"/>
      <c r="O36" s="244"/>
      <c r="Q36" s="244"/>
      <c r="S36" s="244"/>
      <c r="V36" s="244"/>
    </row>
    <row r="37" spans="2:125" ht="13.2" x14ac:dyDescent="0.2"/>
    <row r="38" spans="2:125" ht="13.2" x14ac:dyDescent="0.2"/>
    <row r="39" spans="2:125" ht="13.2" x14ac:dyDescent="0.2"/>
    <row r="40" spans="2:125" ht="13.2" x14ac:dyDescent="0.2">
      <c r="U40" s="244"/>
    </row>
    <row r="41" spans="2:125" ht="13.2" x14ac:dyDescent="0.2">
      <c r="R41" s="244"/>
    </row>
    <row r="42" spans="2:125" ht="13.2" x14ac:dyDescent="0.2">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ht="13.2" x14ac:dyDescent="0.2">
      <c r="Q43" s="244"/>
      <c r="S43" s="244"/>
      <c r="V43" s="244"/>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541</v>
      </c>
    </row>
  </sheetData>
  <sheetProtection algorithmName="SHA-512" hashValue="BRy0mdK3ZKrEEH9HeuaYxMT8Dcd84gvOl+j1wKsB/CORupC9n29/DXe2s6MNv2ZUdZah3hOndrwcTsrzRmlLmw==" saltValue="Sp0/RnD4zdam7x2cG5IVQ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2">
      <c r="B47" s="10"/>
      <c r="C47" s="1174" t="s">
        <v>3</v>
      </c>
      <c r="D47" s="1174"/>
      <c r="E47" s="1175"/>
      <c r="F47" s="11">
        <v>21.42</v>
      </c>
      <c r="G47" s="12">
        <v>17.96</v>
      </c>
      <c r="H47" s="12">
        <v>19.260000000000002</v>
      </c>
      <c r="I47" s="12">
        <v>20.92</v>
      </c>
      <c r="J47" s="13">
        <v>24.5</v>
      </c>
    </row>
    <row r="48" spans="2:10" ht="57.75" customHeight="1" x14ac:dyDescent="0.2">
      <c r="B48" s="14"/>
      <c r="C48" s="1176" t="s">
        <v>4</v>
      </c>
      <c r="D48" s="1176"/>
      <c r="E48" s="1177"/>
      <c r="F48" s="15">
        <v>6.25</v>
      </c>
      <c r="G48" s="16">
        <v>7.42</v>
      </c>
      <c r="H48" s="16">
        <v>8.69</v>
      </c>
      <c r="I48" s="16">
        <v>9.27</v>
      </c>
      <c r="J48" s="17">
        <v>4.1100000000000003</v>
      </c>
    </row>
    <row r="49" spans="2:10" ht="57.75" customHeight="1" thickBot="1" x14ac:dyDescent="0.25">
      <c r="B49" s="18"/>
      <c r="C49" s="1178" t="s">
        <v>5</v>
      </c>
      <c r="D49" s="1178"/>
      <c r="E49" s="1179"/>
      <c r="F49" s="19" t="s">
        <v>547</v>
      </c>
      <c r="G49" s="20" t="s">
        <v>548</v>
      </c>
      <c r="H49" s="20">
        <v>0.6</v>
      </c>
      <c r="I49" s="20" t="s">
        <v>549</v>
      </c>
      <c r="J49" s="21" t="s">
        <v>550</v>
      </c>
    </row>
    <row r="50" spans="2:10" ht="13.2" x14ac:dyDescent="0.2"/>
  </sheetData>
  <sheetProtection algorithmName="SHA-512" hashValue="RRCdMWvsTAwQbCyS7Xin46MKRzmgeUDNUfDeZcT1XDj7KVLiNMi5xgNffTH+8U1Zt7WHK1UE3p4L+h4kW8koVA==" saltValue="j3W0u+cRXPcu1b/aoOG+g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 </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2024-08-23T05:43:26Z</cp:lastPrinted>
  <dcterms:created xsi:type="dcterms:W3CDTF">2024-03-14T01:20:54Z</dcterms:created>
  <dcterms:modified xsi:type="dcterms:W3CDTF">2024-09-24T05:06:43Z</dcterms:modified>
  <cp:category/>
</cp:coreProperties>
</file>