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0下郷町_0829\"/>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CO34" i="10"/>
  <c r="CO35" i="10" s="1"/>
  <c r="BW34" i="10"/>
  <c r="BW35" i="10" s="1"/>
  <c r="BW36" i="10" s="1"/>
  <c r="BW37" i="10" s="1"/>
  <c r="BW38" i="10" s="1"/>
  <c r="BW39" i="10" s="1"/>
  <c r="BW40" i="10" s="1"/>
  <c r="BW41" i="10" s="1"/>
  <c r="BW42"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<sst xmlns="http://schemas.openxmlformats.org/spreadsheetml/2006/main" count="1157" uniqueCount="603">
  <si>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</si>
  <si>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</si>
  <si>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</si>
  <si>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</si>
  <si>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</si>
  <si>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</si>
  <si>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</si>
  <si>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</si>
  <si>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</si>
  <si>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</si>
  <si>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</si>
  <si>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</si>
  <si>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</si>
  <si>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</si>
  <si>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</si>
  <si>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</si>
  <si>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</si>
  <si>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</si>
  <si>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</si>
  <si>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</si>
  <si>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</si>
  <si>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</si>
  <si>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</si>
  <si>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</si>
  <si>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</si>
  <si>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</si>
  <si>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</si>
  <si>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</si>
  <si>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</si>
  <si>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</si>
  <si>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</si>
  <si>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</si>
  <si>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</si>
  <si>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</si>
  <si>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</si>
  <si>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</si>
  <si>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</si>
  <si>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</si>
  <si>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</si>
  <si>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</si>
  <si>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</si>
  <si>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</si>
  <si>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</si>
  <si>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</si>
  <si>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</si>
  <si>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</si>
  <si>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</si>
  <si>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</si>
  <si>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</si>
  <si>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</si>
  <si>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</si>
  <si>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</si>
  <si>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</si>
  <si>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</si>
  <si>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</si>
  <si>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</si>
  <si>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</si>
  <si>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</si>
  <si>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</si>
  <si>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</si>
  <si>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</si>
  <si>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</si>
  <si>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</si>
  <si>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</si>
  <si>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</si>
  <si>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</si>
  <si>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</si>
  <si>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</si>
  <si>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</si>
  <si>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</si>
  <si>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</si>
  <si>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</si>
  <si>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</si>
  <si>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</si>
  <si>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</si>
  <si>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</si>
  <si>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</si>
  <si>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</si>
  <si>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</si>
  <si>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</si>
  <si>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</si>
  <si>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</si>
  <si>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</si>
  <si>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</si>
  <si>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</si>
  <si>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</si>
  <si>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</si>
  <si>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</si>
  <si>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</si>
  <si>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</si>
  <si>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</si>
  <si>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</si>
  <si>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</si>
  <si>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</si>
  <si>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</si>
  <si>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</si>
  <si>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</si>
  <si>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</si>
  <si>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</si>
  <si>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</si>
  <si>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</si>
  <si>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</si>
  <si>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</si>
  <si>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</si>
  <si>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</si>
  <si>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</si>
  <si>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</si>
  <si>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</si>
  <si>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</si>
  <si>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</si>
  <si>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</si>
  <si>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</si>
  <si>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</si>
  <si>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</si>
  <si>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</si>
  <si>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</si>
  <si>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</si>
  <si>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</si>
  <si>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</si>
  <si>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</si>
  <si>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</si>
  <si>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</si>
  <si>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</si>
  <si>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</si>
  <si>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</si>
  <si>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</si>
  <si>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</si>
  <si>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</si>
  <si>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</si>
  <si>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</si>
  <si>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</si>
  <si>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</si>
  <si>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</si>
  <si>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</si>
  <si>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</si>
  <si>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</si>
  <si>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</si>
  <si>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</si>
  <si>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</si>
  <si>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</si>
  <si>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</si>
  <si>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</si>
  <si>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</si>
  <si>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</si>
  <si>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</si>
  <si>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</si>
  <si>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</si>
  <si>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</si>
  <si>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</si>
  <si>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</si>
  <si>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</si>
  <si>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</si>
  <si>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</si>
  <si>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</si>
  <si>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</si>
  <si>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</si>
  <si>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</si>
  <si>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</si>
  <si>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</si>
  <si>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</si>
  <si>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</si>
  <si>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</si>
  <si>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</si>
  <si>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</si>
  <si>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</si>
  <si>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</si>
  <si>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</si>
  <si>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</si>
  <si>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</si>
  <si>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</si>
  <si>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</si>
  <si>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</si>
  <si>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</si>
  <si>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</si>
  <si>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</si>
  <si>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</si>
  <si>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</si>
  <si>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</si>
  <si>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</si>
  <si>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</si>
  <si>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</si>
  <si>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</si>
  <si>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</si>
  <si>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</si>
  <si>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</si>
  <si>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</si>
  <si>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</si>
  <si>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</si>
  <si>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</si>
  <si>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</si>
  <si>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</si>
  <si>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</si>
  <si>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</si>
  <si>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</si>
  <si>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</si>
  <si>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</si>
  <si>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</si>
  <si>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</si>
  <si>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</si>
  <si>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</si>
  <si>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</si>
  <si>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</si>
  <si>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</si>
  <si>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</si>
  <si>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</si>
  <si>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</si>
  <si>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</si>
  <si>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</si>
  <si>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</si>
  <si>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</si>
  <si>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</si>
  <si>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</si>
  <si>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</si>
  <si>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</si>
  <si>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</si>
  <si>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</si>
  <si>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</si>
  <si>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</si>
  <si>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</si>
  <si>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福島県下郷町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</si>
  <si>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</si>
  <si>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</si>
  <si>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</si>
  <si>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</si>
  <si>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</si>
  <si>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</si>
  <si>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</si>
  <si>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</si>
  <si>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</si>
  <si>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</si>
  <si>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</si>
  <si>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</si>
  <si>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</si>
  <si>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</si>
  <si>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</si>
  <si>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</si>
  <si>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</si>
  <si>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</si>
  <si>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</si>
  <si>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</si>
  <si>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</si>
  <si>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</si>
  <si>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</si>
  <si>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</si>
  <si>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</si>
  <si>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</si>
  <si>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</si>
  <si>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</si>
  <si>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</si>
  <si>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</si>
  <si>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</si>
  <si>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</si>
  <si>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</si>
  <si>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</si>
  <si>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</si>
  <si>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</si>
  <si>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</si>
  <si>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</si>
  <si>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</si>
  <si>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</si>
  <si>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</si>
  <si>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</si>
  <si>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</si>
  <si>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</si>
  <si>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</si>
  <si>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</si>
  <si>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</si>
  <si>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</si>
  <si>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</si>
  <si>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</si>
  <si>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</si>
  <si>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</si>
  <si>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</si>
  <si>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</si>
  <si>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</si>
  <si>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</si>
  <si>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</si>
  <si>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</si>
  <si>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</si>
  <si>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</si>
  <si>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</si>
  <si>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</si>
  <si>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</si>
  <si>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</si>
  <si>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</si>
  <si>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</si>
  <si>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</si>
  <si>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</si>
  <si>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</si>
  <si>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</si>
  <si>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</si>
  <si>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</si>
  <si>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</si>
  <si>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</si>
  <si>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</si>
  <si>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</si>
  <si>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</si>
  <si>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</si>
  <si>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</si>
  <si>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</si>
  <si>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</si>
  <si>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</si>
  <si>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</si>
  <si>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</si>
  <si>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</si>
  <si>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</si>
  <si>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</si>
  <si>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</si>
  <si>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</si>
  <si>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</si>
  <si>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</si>
  <si>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</si>
  <si>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</si>
  <si>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</si>
  <si>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</si>
  <si>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</si>
  <si>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</si>
  <si>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</si>
  <si>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</si>
  <si>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</si>
  <si>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</si>
  <si>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</si>
  <si>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</si>
  <si>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</si>
  <si>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</si>
  <si>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</si>
  <si>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</si>
  <si>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</si>
  <si>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</si>
  <si>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</si>
  <si>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</si>
  <si>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</si>
  <si>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</si>
  <si>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</si>
  <si>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</si>
  <si>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</si>
  <si>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</si>
  <si>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</si>
  <si>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</si>
  <si>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</si>
  <si>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</si>
  <si>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</si>
  <si>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</si>
  <si>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</si>
  <si>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</si>
  <si>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</si>
  <si>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</si>
  <si>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</si>
  <si>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</si>
  <si>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</si>
  <si>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</si>
  <si>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</si>
  <si>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</si>
  <si>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</si>
  <si>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</si>
  <si>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</si>
  <si>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</si>
  <si>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</si>
  <si>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</si>
  <si>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</si>
  <si>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</si>
  <si>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</si>
  <si>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</si>
  <si>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</si>
  <si>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</si>
  <si>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</si>
  <si>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</si>
  <si>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</si>
  <si>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</si>
  <si>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</si>
  <si>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</si>
  <si>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福島県下郷町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</si>
  <si>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</si>
  <si>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</si>
  <si>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</si>
  <si>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</si>
  <si>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</si>
  <si>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</si>
  <si>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</si>
  <si>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</si>
  <si>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</si>
  <si>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</si>
  <si>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</si>
  <si>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</si>
  <si>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</si>
  <si>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</si>
  <si>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</si>
  <si>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</si>
  <si>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</si>
  <si>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</si>
  <si>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</si>
  <si>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</si>
  <si>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</si>
  <si>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</si>
  <si>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</si>
  <si>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</si>
  <si>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</si>
  <si>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</si>
  <si>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</si>
  <si>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</si>
  <si>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</si>
  <si>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</si>
  <si>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</si>
  <si>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</si>
  <si>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</si>
  <si>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</si>
  <si>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</si>
  <si>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</si>
  <si>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</si>
  <si>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</si>
  <si>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</si>
  <si>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</si>
  <si>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</si>
  <si>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</si>
  <si>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</si>
  <si>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</si>
  <si>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</si>
  <si>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</si>
  <si>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</si>
  <si>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</si>
  <si>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</si>
  <si>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</si>
  <si>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</si>
  <si>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</si>
  <si>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</si>
  <si>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</si>
  <si>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</si>
  <si>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</si>
  <si>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</si>
  <si>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</si>
  <si>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</si>
  <si>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</si>
  <si>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</si>
  <si>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</si>
  <si>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</si>
  <si>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</si>
  <si>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</si>
  <si>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</si>
  <si>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</si>
  <si>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</si>
  <si>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</si>
  <si>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</si>
  <si>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</si>
  <si>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</si>
  <si>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</si>
  <si>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</si>
  <si>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</si>
  <si>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</si>
  <si>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</si>
  <si>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</si>
  <si>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</si>
  <si>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</si>
  <si>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</si>
  <si>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</si>
  <si>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</si>
  <si>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</si>
  <si>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</si>
  <si>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</si>
  <si>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</si>
  <si>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</si>
  <si>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</si>
  <si>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</si>
  <si>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</si>
  <si>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</si>
  <si>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</si>
  <si>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</si>
  <si>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</si>
  <si>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</si>
  <si>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</si>
  <si>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</si>
  <si>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</si>
  <si>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</si>
  <si>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</si>
  <si>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</si>
  <si>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</si>
  <si>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</si>
  <si>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</si>
  <si>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</si>
  <si>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</si>
  <si>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</si>
  <si>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</si>
  <si>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</si>
  <si>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</si>
  <si>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</si>
  <si>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</si>
  <si>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</si>
  <si>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</si>
  <si>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</si>
  <si>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</si>
  <si>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</si>
  <si>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</si>
  <si>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</si>
  <si>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</si>
  <si>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</si>
  <si>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</si>
  <si>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</si>
  <si>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</si>
  <si>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</si>
  <si>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</si>
  <si>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</si>
  <si>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</si>
  <si>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</si>
  <si>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</si>
  <si>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</si>
  <si>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</si>
  <si>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</si>
  <si>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</si>
  <si>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</si>
  <si>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</si>
  <si>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</si>
  <si>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</si>
  <si>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</si>
  <si>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</si>
  <si>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</si>
  <si>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</si>
  <si>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</si>
  <si>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</si>
  <si>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</si>
  <si>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</si>
  <si>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</si>
  <si>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</si>
  <si>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</si>
  <si>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</si>
  <si>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</si>
  <si>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</si>
  <si>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</si>
  <si>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</si>
  <si>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</si>
  <si>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</si>
  <si>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</si>
  <si>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</si>
  <si>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</si>
  <si>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</si>
  <si>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</si>
  <si>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</si>
  <si>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</si>
  <si>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</si>
  <si>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</si>
  <si>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</si>
  <si>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</si>
  <si>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</si>
  <si>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</si>
  <si>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</si>
  <si>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</si>
  <si>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</si>
  <si>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</si>
  <si>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</si>
  <si>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</si>
  <si>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</si>
  <si>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</si>
  <si>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</si>
  <si>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</si>
  <si>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</si>
  <si>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</si>
  <si>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</si>
  <si>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</si>
  <si>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</si>
  <si>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</si>
  <si>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</si>
  <si>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10.81</t>
  </si>
  <si>
    <t>▲ 10.61</t>
  </si>
  <si>
    <t>▲ 3.73</t>
  </si>
  <si>
    <t>一般会計</t>
  </si>
  <si>
    <t>介護保険特別会計</t>
  </si>
  <si>
    <t>国民健康保険特別会計</t>
  </si>
  <si>
    <t>簡易水道事業特別会計</t>
  </si>
  <si>
    <t>後期高齢者医療特別会計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</si>
  <si>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</si>
  <si>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</si>
  <si>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</si>
  <si>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</si>
  <si>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</si>
  <si>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</si>
  <si>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</si>
  <si>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</si>
  <si>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</si>
  <si>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</si>
  <si>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</si>
  <si>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</si>
  <si>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</si>
  <si>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　　〃　　消防補償等特別会計</t>
    <rPh sb="5" eb="7">
      <t>ショウボウ</t>
    </rPh>
    <rPh sb="7" eb="9">
      <t>ホショウ</t>
    </rPh>
    <rPh sb="9" eb="10">
      <t>トウ</t>
    </rPh>
    <rPh sb="10" eb="12">
      <t>トクベツ</t>
    </rPh>
    <rPh sb="12" eb="14">
      <t>カイケイ</t>
    </rPh>
    <phoneticPr fontId="2"/>
  </si>
  <si>
    <t>　　〃　　消防賞じゅつ金特別会計</t>
    <rPh sb="5" eb="7">
      <t>ショウボウ</t>
    </rPh>
    <rPh sb="7" eb="8">
      <t>ショウ</t>
    </rPh>
    <rPh sb="11" eb="12">
      <t>キン</t>
    </rPh>
    <rPh sb="12" eb="14">
      <t>トクベツ</t>
    </rPh>
    <rPh sb="14" eb="16">
      <t>カイケイ</t>
    </rPh>
    <phoneticPr fontId="2"/>
  </si>
  <si>
    <t>　　〃　　非常勤職員公務災害補償特別会計</t>
    <rPh sb="5" eb="8">
      <t>ヒジョウキン</t>
    </rPh>
    <rPh sb="8" eb="10">
      <t>ショクイン</t>
    </rPh>
    <rPh sb="10" eb="12">
      <t>コウム</t>
    </rPh>
    <rPh sb="12" eb="14">
      <t>サイガイ</t>
    </rPh>
    <rPh sb="14" eb="16">
      <t>ホショウ</t>
    </rPh>
    <rPh sb="16" eb="18">
      <t>トクベツ</t>
    </rPh>
    <rPh sb="18" eb="20">
      <t>カイケイ</t>
    </rPh>
    <phoneticPr fontId="2"/>
  </si>
  <si>
    <t>　　〃　　自治会館管理特別会計</t>
    <rPh sb="5" eb="7">
      <t>ジチ</t>
    </rPh>
    <rPh sb="7" eb="9">
      <t>カイカン</t>
    </rPh>
    <rPh sb="9" eb="11">
      <t>カンリ</t>
    </rPh>
    <rPh sb="11" eb="13">
      <t>トクベツ</t>
    </rPh>
    <rPh sb="13" eb="15">
      <t>カイケイ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</si>
  <si>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</si>
  <si>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南会津地方環境衛生組合</t>
  </si>
  <si>
    <t>下郷町観光公社</t>
    <rPh sb="0" eb="3">
      <t>シモゴウマチ</t>
    </rPh>
    <rPh sb="3" eb="7">
      <t>カンコウコウシャ</t>
    </rPh>
    <phoneticPr fontId="2"/>
  </si>
  <si>
    <t>下郷町地域振興株式会社</t>
    <rPh sb="0" eb="3">
      <t>シモゴウマチ</t>
    </rPh>
    <rPh sb="3" eb="5">
      <t>チイキ</t>
    </rPh>
    <rPh sb="5" eb="7">
      <t>シンコウ</t>
    </rPh>
    <rPh sb="7" eb="11">
      <t>カブシキカイシャ</t>
    </rPh>
    <phoneticPr fontId="2"/>
  </si>
  <si>
    <t>橋梁整備基金</t>
    <rPh sb="0" eb="4">
      <t>キョウリョウセイビ</t>
    </rPh>
    <rPh sb="4" eb="6">
      <t>キキン</t>
    </rPh>
    <phoneticPr fontId="5"/>
  </si>
  <si>
    <t>ふるさと創生基金</t>
    <rPh sb="4" eb="6">
      <t>ソウセイ</t>
    </rPh>
    <rPh sb="6" eb="8">
      <t>キキン</t>
    </rPh>
    <phoneticPr fontId="5"/>
  </si>
  <si>
    <t>学校教育施設整備基金</t>
    <rPh sb="0" eb="4">
      <t>ガッコウキョウイク</t>
    </rPh>
    <rPh sb="4" eb="10">
      <t>シセツセイビキキン</t>
    </rPh>
    <phoneticPr fontId="5"/>
  </si>
  <si>
    <t>過疎対策基金</t>
    <rPh sb="0" eb="4">
      <t>カソタイサク</t>
    </rPh>
    <rPh sb="4" eb="6">
      <t>キキン</t>
    </rPh>
    <phoneticPr fontId="5"/>
  </si>
  <si>
    <t>ふれあい福祉基金</t>
    <rPh sb="4" eb="6">
      <t>フクシ</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</si>
  <si>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</si>
  <si>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</si>
  <si>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</si>
  <si>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</si>
  <si>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</si>
  <si>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</si>
  <si>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</si>
  <si>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</si>
  <si>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されず、実質公債費比率も類似団体と比較しても健全な状態にあるといえるが、今後も、事務事業の見直し・統廃合など歳出の合理化等行財政改革を推進し、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</si>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</sst>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122054</c:v>
                </c:pt>
                <c:pt idx="4">
                  <c:v>111644</c:v>
                </c:pt>
              </c:numCache>
            </c:numRef>
          </c:val>
          <c:smooth val="0"/>
          <c:extLst>
            <c:ext xmlns:c16="http://schemas.microsoft.com/office/drawing/2014/chart" uri="{C3380CC4-5D6E-409C-BE32-E72D297353CC}">
              <c16:uniqueId val="{00000000-1F06-40F1-955F-4940AEE24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142913</c:v>
                </c:pt>
                <c:pt idx="1">
                  <c:v>156751</c:v>
                </c:pt>
                <c:pt idx="2">
                  <c:v>188563</c:v>
                </c:pt>
                <c:pt idx="3">
                  <c:v>129299</c:v>
                </c:pt>
                <c:pt idx="4">
                  <c:v>144150</c:v>
                </c:pt>
              </c:numCache>
            </c:numRef>
          </c:val>
          <c:smooth val="0"/>
          <c:extLst>
            <c:ext xmlns:c16="http://schemas.microsoft.com/office/drawing/2014/chart" uri="{C3380CC4-5D6E-409C-BE32-E72D297353CC}">
              <c16:uniqueId val="{00000001-1F06-40F1-955F-4940AEE243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11.68</c:v>
                </c:pt>
                <c:pt idx="1">
                  <c:v>9.0299999999999994</c:v>
                </c:pt>
                <c:pt idx="2">
                  <c:v>13.61</c:v>
                </c:pt>
                <c:pt idx="3">
                  <c:v>10.01</c:v>
                </c:pt>
                <c:pt idx="4">
                  <c:v>11.03</c:v>
                </c:pt>
              </c:numCache>
            </c:numRef>
          </c:val>
          <c:extLst>
            <c:ext xmlns:c16="http://schemas.microsoft.com/office/drawing/2014/chart" uri="{C3380CC4-5D6E-409C-BE32-E72D297353CC}">
              <c16:uniqueId val="{00000000-A98A-431C-A4BA-A21C9A147E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46.87</c:v>
                </c:pt>
                <c:pt idx="1">
                  <c:v>44.48</c:v>
                </c:pt>
                <c:pt idx="2">
                  <c:v>42.26</c:v>
                </c:pt>
                <c:pt idx="3">
                  <c:v>44.8</c:v>
                </c:pt>
                <c:pt idx="4">
                  <c:v>51.32</c:v>
                </c:pt>
              </c:numCache>
            </c:numRef>
          </c:val>
          <c:extLst>
            <c:ext xmlns:c16="http://schemas.microsoft.com/office/drawing/2014/chart" uri="{C3380CC4-5D6E-409C-BE32-E72D297353CC}">
              <c16:uniqueId val="{00000001-A98A-431C-A4BA-A21C9A147E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-10.81</c:v>
                </c:pt>
                <c:pt idx="1">
                  <c:v>-10.61</c:v>
                </c:pt>
                <c:pt idx="2">
                  <c:v>0.96</c:v>
                </c:pt>
                <c:pt idx="3">
                  <c:v>-3.73</c:v>
                </c:pt>
                <c:pt idx="4">
                  <c:v>0.72</c:v>
                </c:pt>
              </c:numCache>
            </c:numRef>
          </c:val>
          <c:smooth val="0"/>
          <c:extLst>
            <c:ext xmlns:c16="http://schemas.microsoft.com/office/drawing/2014/chart" uri="{C3380CC4-5D6E-409C-BE32-E72D297353CC}">
              <c16:uniqueId val="{00000002-A98A-431C-A4BA-A21C9A147E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BF-4B00-8FCA-4FD2BC30BE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BF-4B00-8FCA-4FD2BC30BE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BF-4B00-8FCA-4FD2BC30BE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BF-4B00-8FCA-4FD2BC30BE5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EBF-4B00-8FCA-4FD2BC30BE5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9EBF-4B00-8FCA-4FD2BC30BE50}"/>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0.05</c:v>
                </c:pt>
                <c:pt idx="2">
                  <c:v>#N/A</c:v>
                </c:pt>
                <c:pt idx="3">
                  <c:v>0.05</c:v>
                </c:pt>
                <c:pt idx="4">
                  <c:v>#N/A</c:v>
                </c:pt>
                <c:pt idx="5">
                  <c:v>0.04</c:v>
                </c:pt>
                <c:pt idx="6">
                  <c:v>#N/A</c:v>
                </c:pt>
                <c:pt idx="7">
                  <c:v>0.18</c:v>
                </c:pt>
                <c:pt idx="8">
                  <c:v>#N/A</c:v>
                </c:pt>
                <c:pt idx="9">
                  <c:v>0.06</c:v>
                </c:pt>
              </c:numCache>
            </c:numRef>
          </c:val>
          <c:extLst>
            <c:ext xmlns:c16="http://schemas.microsoft.com/office/drawing/2014/chart" uri="{C3380CC4-5D6E-409C-BE32-E72D297353CC}">
              <c16:uniqueId val="{00000006-9EBF-4B00-8FCA-4FD2BC30BE5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1.52</c:v>
                </c:pt>
                <c:pt idx="2">
                  <c:v>#N/A</c:v>
                </c:pt>
                <c:pt idx="3">
                  <c:v>2.4700000000000002</c:v>
                </c:pt>
                <c:pt idx="4">
                  <c:v>#N/A</c:v>
                </c:pt>
                <c:pt idx="5">
                  <c:v>1.69</c:v>
                </c:pt>
                <c:pt idx="6">
                  <c:v>#N/A</c:v>
                </c:pt>
                <c:pt idx="7">
                  <c:v>1.51</c:v>
                </c:pt>
                <c:pt idx="8">
                  <c:v>#N/A</c:v>
                </c:pt>
                <c:pt idx="9">
                  <c:v>2</c:v>
                </c:pt>
              </c:numCache>
            </c:numRef>
          </c:val>
          <c:extLst>
            <c:ext xmlns:c16="http://schemas.microsoft.com/office/drawing/2014/chart" uri="{C3380CC4-5D6E-409C-BE32-E72D297353CC}">
              <c16:uniqueId val="{00000007-9EBF-4B00-8FCA-4FD2BC30BE5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2.15</c:v>
                </c:pt>
                <c:pt idx="2">
                  <c:v>#N/A</c:v>
                </c:pt>
                <c:pt idx="3">
                  <c:v>2.52</c:v>
                </c:pt>
                <c:pt idx="4">
                  <c:v>#N/A</c:v>
                </c:pt>
                <c:pt idx="5">
                  <c:v>3.2</c:v>
                </c:pt>
                <c:pt idx="6">
                  <c:v>#N/A</c:v>
                </c:pt>
                <c:pt idx="7">
                  <c:v>3.18</c:v>
                </c:pt>
                <c:pt idx="8">
                  <c:v>#N/A</c:v>
                </c:pt>
                <c:pt idx="9">
                  <c:v>3.7</c:v>
                </c:pt>
              </c:numCache>
            </c:numRef>
          </c:val>
          <c:extLst>
            <c:ext xmlns:c16="http://schemas.microsoft.com/office/drawing/2014/chart" uri="{C3380CC4-5D6E-409C-BE32-E72D297353CC}">
              <c16:uniqueId val="{00000008-9EBF-4B00-8FCA-4FD2BC30BE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11.67</c:v>
                </c:pt>
                <c:pt idx="2">
                  <c:v>#N/A</c:v>
                </c:pt>
                <c:pt idx="3">
                  <c:v>9.0299999999999994</c:v>
                </c:pt>
                <c:pt idx="4">
                  <c:v>#N/A</c:v>
                </c:pt>
                <c:pt idx="5">
                  <c:v>13.6</c:v>
                </c:pt>
                <c:pt idx="6">
                  <c:v>#N/A</c:v>
                </c:pt>
                <c:pt idx="7">
                  <c:v>10</c:v>
                </c:pt>
                <c:pt idx="8">
                  <c:v>#N/A</c:v>
                </c:pt>
                <c:pt idx="9">
                  <c:v>11.03</c:v>
                </c:pt>
              </c:numCache>
            </c:numRef>
          </c:val>
          <c:extLst>
            <c:ext xmlns:c16="http://schemas.microsoft.com/office/drawing/2014/chart" uri="{C3380CC4-5D6E-409C-BE32-E72D297353CC}">
              <c16:uniqueId val="{00000009-9EBF-4B00-8FCA-4FD2BC30BE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344</c:v>
                </c:pt>
                <c:pt idx="5">
                  <c:v>341</c:v>
                </c:pt>
                <c:pt idx="8">
                  <c:v>343</c:v>
                </c:pt>
                <c:pt idx="11">
                  <c:v>346</c:v>
                </c:pt>
                <c:pt idx="14">
                  <c:v>344</c:v>
                </c:pt>
              </c:numCache>
            </c:numRef>
          </c:val>
          <c:extLst>
            <c:ext xmlns:c16="http://schemas.microsoft.com/office/drawing/2014/chart" uri="{C3380CC4-5D6E-409C-BE32-E72D297353CC}">
              <c16:uniqueId val="{00000000-61ED-4ACC-830C-B975B60F52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ED-4ACC-830C-B975B60F52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ED-4ACC-830C-B975B60F52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3</c:v>
                </c:pt>
                <c:pt idx="9">
                  <c:v>0</c:v>
                </c:pt>
                <c:pt idx="12">
                  <c:v>0</c:v>
                </c:pt>
              </c:numCache>
            </c:numRef>
          </c:val>
          <c:extLst>
            <c:ext xmlns:c16="http://schemas.microsoft.com/office/drawing/2014/chart" uri="{C3380CC4-5D6E-409C-BE32-E72D297353CC}">
              <c16:uniqueId val="{00000003-61ED-4ACC-830C-B975B60F52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91</c:v>
                </c:pt>
                <c:pt idx="3">
                  <c:v>91</c:v>
                </c:pt>
                <c:pt idx="6">
                  <c:v>91</c:v>
                </c:pt>
                <c:pt idx="9">
                  <c:v>99</c:v>
                </c:pt>
                <c:pt idx="12">
                  <c:v>101</c:v>
                </c:pt>
              </c:numCache>
            </c:numRef>
          </c:val>
          <c:extLst>
            <c:ext xmlns:c16="http://schemas.microsoft.com/office/drawing/2014/chart" uri="{C3380CC4-5D6E-409C-BE32-E72D297353CC}">
              <c16:uniqueId val="{00000004-61ED-4ACC-830C-B975B60F52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ED-4ACC-830C-B975B60F52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ED-4ACC-830C-B975B60F52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411</c:v>
                </c:pt>
                <c:pt idx="3">
                  <c:v>426</c:v>
                </c:pt>
                <c:pt idx="6">
                  <c:v>428</c:v>
                </c:pt>
                <c:pt idx="9">
                  <c:v>439</c:v>
                </c:pt>
                <c:pt idx="12">
                  <c:v>418</c:v>
                </c:pt>
              </c:numCache>
            </c:numRef>
          </c:val>
          <c:extLst>
            <c:ext xmlns:c16="http://schemas.microsoft.com/office/drawing/2014/chart" uri="{C3380CC4-5D6E-409C-BE32-E72D297353CC}">
              <c16:uniqueId val="{00000007-61ED-4ACC-830C-B975B60F52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163</c:v>
                </c:pt>
                <c:pt idx="2">
                  <c:v>#N/A</c:v>
                </c:pt>
                <c:pt idx="3">
                  <c:v>#N/A</c:v>
                </c:pt>
                <c:pt idx="4">
                  <c:v>181</c:v>
                </c:pt>
                <c:pt idx="5">
                  <c:v>#N/A</c:v>
                </c:pt>
                <c:pt idx="6">
                  <c:v>#N/A</c:v>
                </c:pt>
                <c:pt idx="7">
                  <c:v>179</c:v>
                </c:pt>
                <c:pt idx="8">
                  <c:v>#N/A</c:v>
                </c:pt>
                <c:pt idx="9">
                  <c:v>#N/A</c:v>
                </c:pt>
                <c:pt idx="10">
                  <c:v>192</c:v>
                </c:pt>
                <c:pt idx="11">
                  <c:v>#N/A</c:v>
                </c:pt>
                <c:pt idx="12">
                  <c:v>#N/A</c:v>
                </c:pt>
                <c:pt idx="13">
                  <c:v>175</c:v>
                </c:pt>
                <c:pt idx="14">
                  <c:v>#N/A</c:v>
                </c:pt>
              </c:numCache>
            </c:numRef>
          </c:val>
          <c:smooth val="0"/>
          <c:extLst>
            <c:ext xmlns:c16="http://schemas.microsoft.com/office/drawing/2014/chart" uri="{C3380CC4-5D6E-409C-BE32-E72D297353CC}">
              <c16:uniqueId val="{00000008-61ED-4ACC-830C-B975B60F52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3497</c:v>
                </c:pt>
                <c:pt idx="5">
                  <c:v>3476</c:v>
                </c:pt>
                <c:pt idx="8">
                  <c:v>3455</c:v>
                </c:pt>
                <c:pt idx="11">
                  <c:v>3371</c:v>
                </c:pt>
                <c:pt idx="14">
                  <c:v>3229</c:v>
                </c:pt>
              </c:numCache>
            </c:numRef>
          </c:val>
          <c:extLst>
            <c:ext xmlns:c16="http://schemas.microsoft.com/office/drawing/2014/chart" uri="{C3380CC4-5D6E-409C-BE32-E72D297353CC}">
              <c16:uniqueId val="{00000000-9679-49A7-AB78-131A04695C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c:v>
                </c:pt>
                <c:pt idx="5">
                  <c:v>80</c:v>
                </c:pt>
                <c:pt idx="8">
                  <c:v>142</c:v>
                </c:pt>
                <c:pt idx="11">
                  <c:v>165</c:v>
                </c:pt>
                <c:pt idx="14">
                  <c:v>184</c:v>
                </c:pt>
              </c:numCache>
            </c:numRef>
          </c:val>
          <c:extLst>
            <c:ext xmlns:c16="http://schemas.microsoft.com/office/drawing/2014/chart" uri="{C3380CC4-5D6E-409C-BE32-E72D297353CC}">
              <c16:uniqueId val="{00000001-9679-49A7-AB78-131A04695C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2640</c:v>
                </c:pt>
                <c:pt idx="5">
                  <c:v>2483</c:v>
                </c:pt>
                <c:pt idx="8">
                  <c:v>2430</c:v>
                </c:pt>
                <c:pt idx="11">
                  <c:v>2945</c:v>
                </c:pt>
                <c:pt idx="14">
                  <c:v>3097</c:v>
                </c:pt>
              </c:numCache>
            </c:numRef>
          </c:val>
          <c:extLst>
            <c:ext xmlns:c16="http://schemas.microsoft.com/office/drawing/2014/chart" uri="{C3380CC4-5D6E-409C-BE32-E72D297353CC}">
              <c16:uniqueId val="{00000002-9679-49A7-AB78-131A04695C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79-49A7-AB78-131A04695C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79-49A7-AB78-131A04695C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79-49A7-AB78-131A04695C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657</c:v>
                </c:pt>
                <c:pt idx="3">
                  <c:v>614</c:v>
                </c:pt>
                <c:pt idx="6">
                  <c:v>584</c:v>
                </c:pt>
                <c:pt idx="9">
                  <c:v>548</c:v>
                </c:pt>
                <c:pt idx="12">
                  <c:v>536</c:v>
                </c:pt>
              </c:numCache>
            </c:numRef>
          </c:val>
          <c:extLst>
            <c:ext xmlns:c16="http://schemas.microsoft.com/office/drawing/2014/chart" uri="{C3380CC4-5D6E-409C-BE32-E72D297353CC}">
              <c16:uniqueId val="{00000006-9679-49A7-AB78-131A04695C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79-49A7-AB78-131A04695C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817</c:v>
                </c:pt>
                <c:pt idx="3">
                  <c:v>739</c:v>
                </c:pt>
                <c:pt idx="6">
                  <c:v>652</c:v>
                </c:pt>
                <c:pt idx="9">
                  <c:v>593</c:v>
                </c:pt>
                <c:pt idx="12">
                  <c:v>530</c:v>
                </c:pt>
              </c:numCache>
            </c:numRef>
          </c:val>
          <c:extLst>
            <c:ext xmlns:c16="http://schemas.microsoft.com/office/drawing/2014/chart" uri="{C3380CC4-5D6E-409C-BE32-E72D297353CC}">
              <c16:uniqueId val="{00000008-9679-49A7-AB78-131A04695C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79-49A7-AB78-131A04695C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3817</c:v>
                </c:pt>
                <c:pt idx="3">
                  <c:v>3920</c:v>
                </c:pt>
                <c:pt idx="6">
                  <c:v>3975</c:v>
                </c:pt>
                <c:pt idx="9">
                  <c:v>3898</c:v>
                </c:pt>
                <c:pt idx="12">
                  <c:v>3778</c:v>
                </c:pt>
              </c:numCache>
            </c:numRef>
          </c:val>
          <c:extLst>
            <c:ext xmlns:c16="http://schemas.microsoft.com/office/drawing/2014/chart" uri="{C3380CC4-5D6E-409C-BE32-E72D297353CC}">
              <c16:uniqueId val="{0000000A-9679-49A7-AB78-131A04695C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79-49A7-AB78-131A04695C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1337</c:v>
                </c:pt>
                <c:pt idx="1">
                  <c:v>1518</c:v>
                </c:pt>
                <c:pt idx="2">
                  <c:v>1687</c:v>
                </c:pt>
              </c:numCache>
            </c:numRef>
          </c:val>
          <c:extLst>
            <c:ext xmlns:c16="http://schemas.microsoft.com/office/drawing/2014/chart" uri="{C3380CC4-5D6E-409C-BE32-E72D297353CC}">
              <c16:uniqueId val="{00000000-4CA6-4740-AB9D-4E42CEE9E8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CA6-4740-AB9D-4E42CEE9E8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1042</c:v>
                </c:pt>
                <c:pt idx="1">
                  <c:v>1388</c:v>
                </c:pt>
                <c:pt idx="2">
                  <c:v>1364</c:v>
                </c:pt>
              </c:numCache>
            </c:numRef>
          </c:val>
          <c:extLst>
            <c:ext xmlns:c16="http://schemas.microsoft.com/office/drawing/2014/chart" uri="{C3380CC4-5D6E-409C-BE32-E72D297353CC}">
              <c16:uniqueId val="{00000002-4CA6-4740-AB9D-4E42CEE9E8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{B68B0EB4-1CC8-401E-80B1-FB07C36F716F}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12D-49DB-AB5B-591EA8197D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{DE342724-21B9-467E-96E9-1355935B2337}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2D-49DB-AB5B-591EA8197D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{0D17F9D1-AE05-4247-990F-41B44681BD9D}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2D-49DB-AB5B-591EA8197D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{E3B6DCD6-D09D-46C2-9900-69CD93C60AA4}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2D-49DB-AB5B-591EA8197D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{BC231E68-A4D4-4BB6-ADB8-BE5024188796}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2D-49DB-AB5B-591EA8197D2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{4EE0E725-977E-4765-B975-29CDDF93EB76}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12D-49DB-AB5B-591EA8197D2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{B28D1810-D27A-45B9-ACDE-289D93F67B73}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12D-49DB-AB5B-591EA8197D2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{F070D415-9377-4E4D-8851-2D33ECAC4132}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12D-49DB-AB5B-591EA8197D2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{1E9EDBA0-56F3-4CC0-A688-B5CCBDE802F1}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12D-49DB-AB5B-591EA8197D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2D-49DB-AB5B-591EA8197D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{4A4E1550-1D53-4C7E-BB68-694ADD9B2746}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12D-49DB-AB5B-591EA8197D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{78EE94B4-D113-4A56-961D-46F2960E0D6C}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2D-49DB-AB5B-591EA8197D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{27BDC0D1-77E3-4AB5-ACEB-D43A441D8EDC}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2D-49DB-AB5B-591EA8197D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{867F28A8-DA1E-4028-A9AC-1A7FC5DA1C33}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2D-49DB-AB5B-591EA8197D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{16178C03-843B-42F7-BE53-2A3CB3D600E0}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2D-49DB-AB5B-591EA8197D2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{4F779D2A-0CBB-4216-905F-BA0A6597821C}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12D-49DB-AB5B-591EA8197D2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{F7916214-D530-4161-B0BF-0B274913F7D4}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12D-49DB-AB5B-591EA8197D2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{9FDA4E4A-FC44-48AE-BBEE-EC08390361BA}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12D-49DB-AB5B-591EA8197D2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{3B0A460C-1916-4BDF-83C5-620D95E3C879}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12D-49DB-AB5B-591EA8197D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212D-49DB-AB5B-591EA8197D2D}"/>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{FADB8F3B-420B-4ECB-9D38-983E5553C112}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6CC-404B-8AD2-C08812BAC7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{508E3549-EBE5-4687-A96F-9CB99BC41172}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CC-404B-8AD2-C08812BAC7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{8E7CE892-A04C-4567-A614-E72CCD4D448C}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CC-404B-8AD2-C08812BAC7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{1C00D9F3-9458-47E5-8DA2-EA8315DC3DD4}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CC-404B-8AD2-C08812BAC7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{96EBFE72-876F-405B-B398-42A4A1578842}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CC-404B-8AD2-C08812BAC77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{221985C2-E266-4A0F-96E7-F19C82C91B41}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6CC-404B-8AD2-C08812BAC77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{45967E0D-C2B4-4261-8660-04E633EBD65D}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6CC-404B-8AD2-C08812BAC77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{281267AD-2CEA-4CB0-8A56-D5BA4A01B909}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6CC-404B-8AD2-C08812BAC77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{698C1984-20AD-46A9-895D-920771662EE1}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6CC-404B-8AD2-C08812BAC7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6.3</c:v>
                </c:pt>
                <c:pt idx="16">
                  <c:v>6.4</c:v>
                </c:pt>
                <c:pt idx="24">
                  <c:v>6.5</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CC-404B-8AD2-C08812BAC7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{324704A5-C24D-4D86-860F-102380BA0ED3}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6CC-404B-8AD2-C08812BAC7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{E91983D0-E5BD-4532-9A24-8EC455320B2F}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CC-404B-8AD2-C08812BAC7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{1F1A41BE-21D0-49C7-92B8-9AF9C91AFDE3}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CC-404B-8AD2-C08812BAC7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{4BF02C99-DE61-4498-BADD-3E283BA73D29}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CC-404B-8AD2-C08812BAC7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{0303F221-7DC5-422C-8436-A7933620DFE9}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CC-404B-8AD2-C08812BAC77E}"/>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{478FBCCA-E7FC-44C7-AF41-06FF801B4A78}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6CC-404B-8AD2-C08812BAC77E}"/>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{992C50E0-AC4B-4647-9C61-F24551718034}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6CC-404B-8AD2-C08812BAC77E}"/>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{1F5774B0-28E0-4AC6-885F-A8E55499E2D0}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6CC-404B-8AD2-C08812BAC77E}"/>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{88297F28-2640-4CED-A048-5E66FDF339D4}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6CC-404B-8AD2-C08812BAC7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CC-404B-8AD2-C08812BAC77E}"/>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公債費は、昨年度と比較し減少したため、実質公債費比率の分子となる額がについても減少した。</a:t>
          </a:r>
        </a:p>
        <a:p>
          <a:r>
            <a:rPr kumimoji="1" lang="ja-JP" altLang="en-US" sz="1400">
              <a:latin typeface="ＭＳ ゴシック" pitchFamily="49" charset="-128"/>
              <a:ea typeface="ＭＳ ゴシック" pitchFamily="49" charset="-128"/>
            </a:rPr>
            <a:t>今後も計画的な起債に努め、健全財政の維持を図る。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将来負担額は昨年度比で減少し、充当可能財源等も財政調整基金の取り崩しをしなかったため増加した。</a:t>
          </a:r>
        </a:p>
        <a:p>
          <a:r>
            <a:rPr kumimoji="1" lang="ja-JP" altLang="en-US" sz="1400">
              <a:latin typeface="ＭＳ ゴシック" pitchFamily="49" charset="-128"/>
              <a:ea typeface="ＭＳ ゴシック" pitchFamily="49" charset="-128"/>
            </a:rPr>
            <a:t>　現状では将来負担額を充当可能財源等が上回っていることから将来負担比率は「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」となっているが、充当可能財源等が潤沢ではないことを踏まえ、今後も、事務事業の見直し・統廃合など歳出の効率化により健全な行財政運営に努めていく。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百万円であったため、基金全体で増額となった。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事務事業の見直し・統廃合など歳出の効率化により行財政改革を推進し、災害や異常気象等の有事の際に対応できるだけの基金の残高の確保に努める。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下郷町橋梁整備基金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町が行う橋梁の整備及び維持管理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自ら考え自ら行うふるさと地域づくり整備事業の推進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教育施設設備等整備基金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教育施設の新増改築及び教育設備等の整備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下郷町過疎地域自立促進計画に定められた過疎地域自立促進特別事業の円滑な事業推進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下郷町ふれあい福祉基金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高齢者等の在宅福祉の向上及び健康の保持に資する事業、高齢者等に係るボランティア活動の活発化に資する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事業その他の高齢者等の保健福祉の増進に関する事業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取崩し額と積立額の差額分増。（取崩し額：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各基金の繰入を行うべき事業は今後も多数見込まれるため、財政状況を勘案しながら適宜積立を行う。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令和４年度については、財政調整基金を取り崩さなかったことから増加した。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事務事業の見直し・統廃合など歳出の効率化により行財政改革を推進し、災害や異常気象等の有事の際に対応できるだけの基金の残高の確保に努める。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73FDAC-1057-42A0-B140-96B78E3CB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F77AAB-3400-4F11-9874-DF0DC1270A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8A5FA8C4-6426-4341-9B44-CC1ACF67482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7FD83789-E1C7-4754-A661-8AD204BAF9E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69941882-5F4B-4E4B-98DC-1FBC7405951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C1D9563E-C55F-422A-B3BE-60B5241DF80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C6C3228D-2495-49E9-9514-DA1814C1894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3DCBEE90-2345-443F-81C9-425635C7464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22CA0987-F85E-4E64-9225-CA86FAFF5F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5B6366C3-9E9F-4886-A690-EFF5C7DB21C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44B43005-8DF9-4E4F-BE3B-55BEF3CBB3A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A7A0653B-C36D-4B2C-A4C9-579F18243FE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289211F1-ABFD-4B54-BAC8-B27280A0A9B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D89DF2E4-4899-439E-A4D0-75D6A0DE559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D43DA3EB-D93D-4252-846C-9D5F6FA6099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AE2A0A33-D11B-4D7C-9CA1-F5894A35F5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EC4E3E1A-D333-4671-92DD-D6C37ACAA5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FFB690E6-7FBA-4AD9-80CB-D51DD0A1C0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A13D5C67-C8DE-46F2-8D5A-746906677A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276DC098-10A2-4E4B-8C18-C88AB747779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05E81D35-50EA-4B25-90FB-321FD589E63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E532EDE0-FC46-4C8A-82BC-C11700A4CB7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4A2FDAB-E385-4EC3-B21C-1FD5B5B75B7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83508C62-CFC8-4FFD-875F-6CD78DC6BA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2F31426E-0652-49BC-800F-C74029C965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5B914599-A15E-47B6-B60D-307670CFAC2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81010C56-2F3B-4C29-9548-8FB874DD65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CCB99F3-ADF7-48E8-A502-86FD54BE1D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75C00BF6-9AEF-46EA-980A-A7E2C5E037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FF60DD0B-EFE7-40F5-A281-27EE6EF222C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A86841C0-9102-49D2-B216-E65B3F45CE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28E12BCB-9761-44FB-A1A6-74764DE890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156A55D8-E972-4B49-90C3-C82DB6B3C9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F34A218B-F3DF-4D65-9280-110B69093C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C01B548D-44F7-4D2D-A8BF-BD1F3536345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8D4DE57F-072D-4CC6-84ED-A9492147DED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AF7EC0B1-72BA-4E6D-808F-B934EA7B00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9" name="テキスト ボックス 38">
          <a:extLst>
            <a:ext uri="{FF2B5EF4-FFF2-40B4-BE49-F238E27FC236}">
              <a16:creationId xmlns:a16="http://schemas.microsoft.com/office/drawing/2014/main" id="{9F6145FD-3AF9-4C0D-A64F-26EA5C22DC2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5F66EF7D-38D9-49A6-A983-6C1D902A4E6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EAA1FB01-F2DE-46A2-AEDC-23AD188506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3AA49753-86AF-4E9F-BC16-4C1AEB6997C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0DBF7F46-7617-4FCE-BA04-E3C2E9B4D51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C4EBB131-E6B0-4067-8E7B-8651345BF10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E73F4B6A-F4F5-4C22-9291-2B0D39A1D7A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A779B8BD-3341-4A50-AD01-8AE456079D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42B5C374-22FD-4F70-9A71-97FAEF1DCD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CCC97F03-6368-41B7-AC67-198014F28B3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A545C86B-039A-4BF5-A603-B6E4C29648E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B15BE8C7-09C3-4F18-AC9B-A55A698A599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418495D3-9B15-4884-8986-C6B3D36F43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7E3B3A34-E5F9-4E61-A533-36292DE922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DC0089B5-BA6B-49F6-9103-21D6066841C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E6507523-D4EE-4A2D-8394-9E78EC6B31BF}"/>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8C716626-57FF-425B-928A-0929F686D50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3DD4C22E-1CEB-481D-9DE5-04D8C5FA6F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9BBA3FDC-050F-42E3-8085-D1E783253C5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74F49DA3-971B-4EDD-8F20-04B3782505E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49EF0723-4CF5-4491-9AB7-24531880A1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6B9EB0C9-799D-4AE0-83F4-87A62D084FC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0A1253B1-F5F1-4884-9CAD-CF65AE82BCB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D9140529-C8E2-4EE3-A39E-E6EFC3E4878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C12A809B-C6EF-46DD-A06A-DE701D71D2C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F0378309-29D2-41EA-AB1C-9A8DF7F7883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1CEB800B-ED08-4BA6-9C8C-C3420EAD89D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8296246F-350B-4FD7-BED8-8F6D4A3952A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E7BDB863-FEA5-4E60-A892-FD8ABB7927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年度の本町の債務償還比率は</a:t>
          </a:r>
          <a:r>
            <a:rPr kumimoji="1" lang="en-US" altLang="ja-JP" sz="1100">
              <a:solidFill>
                <a:schemeClr val="dk1"/>
              </a:solidFill>
              <a:effectLst/>
              <a:latin typeface="+mn-lt"/>
              <a:ea typeface="+mn-ea"/>
              <a:cs typeface="+mn-cs"/>
            </a:rPr>
            <a:t>136.1</a:t>
          </a:r>
          <a:r>
            <a:rPr kumimoji="1" lang="ja-JP" altLang="ja-JP" sz="1100">
              <a:solidFill>
                <a:schemeClr val="dk1"/>
              </a:solidFill>
              <a:effectLst/>
              <a:latin typeface="+mn-lt"/>
              <a:ea typeface="+mn-ea"/>
              <a:cs typeface="+mn-cs"/>
            </a:rPr>
            <a:t>％であり、類似団体平均値を下回っている。直近の５年間においても類似団体平均値を上回ったことはなく、類似団体と比較しても健全な状態にあると言える。今後も、事務事業の見直し、統廃合など歳出の合理化等行財政改革を推進し、健全な財政運営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9CDF3C42-4C61-488D-B3C1-C5E62241C7A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1CFD94E5-9FA0-42AD-B684-B945F47D182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7954EAB7-E711-4EDB-BE6E-CBBE72FCC44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a:extLst>
            <a:ext uri="{FF2B5EF4-FFF2-40B4-BE49-F238E27FC236}">
              <a16:creationId xmlns:a16="http://schemas.microsoft.com/office/drawing/2014/main" id="{D51F61BC-39BA-49F9-82F6-87C6701A2A2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a:extLst>
            <a:ext uri="{FF2B5EF4-FFF2-40B4-BE49-F238E27FC236}">
              <a16:creationId xmlns:a16="http://schemas.microsoft.com/office/drawing/2014/main" id="{654ED8E6-D889-4C5D-AED3-9F939698071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a:extLst>
            <a:ext uri="{FF2B5EF4-FFF2-40B4-BE49-F238E27FC236}">
              <a16:creationId xmlns:a16="http://schemas.microsoft.com/office/drawing/2014/main" id="{C333D50D-31D0-4280-A420-C1EE1C675F9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a:extLst>
            <a:ext uri="{FF2B5EF4-FFF2-40B4-BE49-F238E27FC236}">
              <a16:creationId xmlns:a16="http://schemas.microsoft.com/office/drawing/2014/main" id="{56AC5207-2228-4C26-A1FA-F9DBC4F7366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a:extLst>
            <a:ext uri="{FF2B5EF4-FFF2-40B4-BE49-F238E27FC236}">
              <a16:creationId xmlns:a16="http://schemas.microsoft.com/office/drawing/2014/main" id="{4CC6E310-6E71-4CF5-93BF-1FC3B56E95B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a:extLst>
            <a:ext uri="{FF2B5EF4-FFF2-40B4-BE49-F238E27FC236}">
              <a16:creationId xmlns:a16="http://schemas.microsoft.com/office/drawing/2014/main" id="{87F238AA-18BE-4B27-BF15-CA2A2EFCABC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a:extLst>
            <a:ext uri="{FF2B5EF4-FFF2-40B4-BE49-F238E27FC236}">
              <a16:creationId xmlns:a16="http://schemas.microsoft.com/office/drawing/2014/main" id="{83F04A78-E410-4E05-B68F-5404148DDBD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a:extLst>
            <a:ext uri="{FF2B5EF4-FFF2-40B4-BE49-F238E27FC236}">
              <a16:creationId xmlns:a16="http://schemas.microsoft.com/office/drawing/2014/main" id="{0307B8F2-97A6-44FC-86E1-C14123DC2B2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a:extLst>
            <a:ext uri="{FF2B5EF4-FFF2-40B4-BE49-F238E27FC236}">
              <a16:creationId xmlns:a16="http://schemas.microsoft.com/office/drawing/2014/main" id="{BCA605D0-8E2F-4F17-B1F1-C1447DC9B17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a:extLst>
            <a:ext uri="{FF2B5EF4-FFF2-40B4-BE49-F238E27FC236}">
              <a16:creationId xmlns:a16="http://schemas.microsoft.com/office/drawing/2014/main" id="{EE890C9C-BEC6-4DD6-B787-7A289640519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a:extLst>
            <a:ext uri="{FF2B5EF4-FFF2-40B4-BE49-F238E27FC236}">
              <a16:creationId xmlns:a16="http://schemas.microsoft.com/office/drawing/2014/main" id="{CC80D454-6F14-46D9-B85F-780CC3DA6C0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a:extLst>
            <a:ext uri="{FF2B5EF4-FFF2-40B4-BE49-F238E27FC236}">
              <a16:creationId xmlns:a16="http://schemas.microsoft.com/office/drawing/2014/main" id="{31F57290-E8B8-45B4-B4E8-FB83B5F2A72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a:extLst>
            <a:ext uri="{FF2B5EF4-FFF2-40B4-BE49-F238E27FC236}">
              <a16:creationId xmlns:a16="http://schemas.microsoft.com/office/drawing/2014/main" id="{12513B37-B41E-45C9-9001-0D3CFDBCF4A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a:extLst>
            <a:ext uri="{FF2B5EF4-FFF2-40B4-BE49-F238E27FC236}">
              <a16:creationId xmlns:a16="http://schemas.microsoft.com/office/drawing/2014/main" id="{8755290E-7665-4C80-A801-430945C73D4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85" name="直線コネクタ 84">
          <a:extLst>
            <a:ext uri="{FF2B5EF4-FFF2-40B4-BE49-F238E27FC236}">
              <a16:creationId xmlns:a16="http://schemas.microsoft.com/office/drawing/2014/main" id="{5567C4F0-6D72-4263-A891-D316E6C9BC85}"/>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86" name="債務償還比率最小値テキスト">
          <a:extLst>
            <a:ext uri="{FF2B5EF4-FFF2-40B4-BE49-F238E27FC236}">
              <a16:creationId xmlns:a16="http://schemas.microsoft.com/office/drawing/2014/main" id="{0108571F-AC56-4177-84E8-8CED98134E55}"/>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87" name="直線コネクタ 86">
          <a:extLst>
            <a:ext uri="{FF2B5EF4-FFF2-40B4-BE49-F238E27FC236}">
              <a16:creationId xmlns:a16="http://schemas.microsoft.com/office/drawing/2014/main" id="{52B81642-7F69-44D4-A0BF-657393C5BE7B}"/>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a:extLst>
            <a:ext uri="{FF2B5EF4-FFF2-40B4-BE49-F238E27FC236}">
              <a16:creationId xmlns:a16="http://schemas.microsoft.com/office/drawing/2014/main" id="{2C200217-4E2A-49ED-81B1-ACD8B16ED2D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a:extLst>
            <a:ext uri="{FF2B5EF4-FFF2-40B4-BE49-F238E27FC236}">
              <a16:creationId xmlns:a16="http://schemas.microsoft.com/office/drawing/2014/main" id="{9D321C56-B4B8-4DBD-B544-C9F52EE1E67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90" name="債務償還比率平均値テキスト">
          <a:extLst>
            <a:ext uri="{FF2B5EF4-FFF2-40B4-BE49-F238E27FC236}">
              <a16:creationId xmlns:a16="http://schemas.microsoft.com/office/drawing/2014/main" id="{9DDD32C8-948A-42E9-BBA6-3E8DBB6C910A}"/>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91" name="フローチャート: 判断 90">
          <a:extLst>
            <a:ext uri="{FF2B5EF4-FFF2-40B4-BE49-F238E27FC236}">
              <a16:creationId xmlns:a16="http://schemas.microsoft.com/office/drawing/2014/main" id="{EDB49259-66E7-48BA-B2B7-F750DB1EB7FF}"/>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92" name="フローチャート: 判断 91">
          <a:extLst>
            <a:ext uri="{FF2B5EF4-FFF2-40B4-BE49-F238E27FC236}">
              <a16:creationId xmlns:a16="http://schemas.microsoft.com/office/drawing/2014/main" id="{DFD807D6-844D-4B1C-BD3C-0AEC422201F1}"/>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93" name="フローチャート: 判断 92">
          <a:extLst>
            <a:ext uri="{FF2B5EF4-FFF2-40B4-BE49-F238E27FC236}">
              <a16:creationId xmlns:a16="http://schemas.microsoft.com/office/drawing/2014/main" id="{E8021DC0-7D51-4A0E-825F-771306BC54E8}"/>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94" name="フローチャート: 判断 93">
          <a:extLst>
            <a:ext uri="{FF2B5EF4-FFF2-40B4-BE49-F238E27FC236}">
              <a16:creationId xmlns:a16="http://schemas.microsoft.com/office/drawing/2014/main" id="{5053C65A-5E82-4ABD-9E59-E4D49B7FF7E8}"/>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95" name="フローチャート: 判断 94">
          <a:extLst>
            <a:ext uri="{FF2B5EF4-FFF2-40B4-BE49-F238E27FC236}">
              <a16:creationId xmlns:a16="http://schemas.microsoft.com/office/drawing/2014/main" id="{4D183C69-4335-434C-A67A-3FE05E032611}"/>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E7E2BE12-5B66-47AC-8BB7-38882BFB16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B91D7874-313A-4955-95AC-62B6F87602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5CAC893C-BCC6-4ED4-81B5-9E013F785A3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a:extLst>
            <a:ext uri="{FF2B5EF4-FFF2-40B4-BE49-F238E27FC236}">
              <a16:creationId xmlns:a16="http://schemas.microsoft.com/office/drawing/2014/main" id="{B95A85D6-81E8-4E24-A06F-7A88A41527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a:extLst>
            <a:ext uri="{FF2B5EF4-FFF2-40B4-BE49-F238E27FC236}">
              <a16:creationId xmlns:a16="http://schemas.microsoft.com/office/drawing/2014/main" id="{6683AA59-B027-42B8-980E-92135799112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19839</xdr:rowOff>
    </xdr:from>
    <xdr:to>
      <xdr:col>76</xdr:col>
      <xdr:colOff>73025</xdr:colOff>
      <xdr:row>27</xdr:row>
      <xdr:rowOff>121439</xdr:rowOff>
    </xdr:to>
    <xdr:sp macro="" textlink="">
      <xdr:nvSpPr>
        <xdr:cNvPr id="101" name="楕円 100">
          <a:extLst>
            <a:ext uri="{FF2B5EF4-FFF2-40B4-BE49-F238E27FC236}">
              <a16:creationId xmlns:a16="http://schemas.microsoft.com/office/drawing/2014/main" id="{71A1AA5A-0414-42A0-9363-8E6E304585B1}"/>
            </a:ext>
          </a:extLst>
        </xdr:cNvPr>
        <xdr:cNvSpPr/>
      </xdr:nvSpPr>
      <xdr:spPr>
        <a:xfrm>
          <a:off x="14744700" y="54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42716</xdr:rowOff>
    </xdr:from>
    <xdr:ext cx="469744" cy="259045"/>
    <xdr:sp macro="" textlink="">
      <xdr:nvSpPr>
        <xdr:cNvPr id="102" name="債務償還比率該当値テキスト">
          <a:extLst>
            <a:ext uri="{FF2B5EF4-FFF2-40B4-BE49-F238E27FC236}">
              <a16:creationId xmlns:a16="http://schemas.microsoft.com/office/drawing/2014/main" id="{EDB7F173-FECA-4A3E-8362-930311E9E098}"/>
            </a:ext>
          </a:extLst>
        </xdr:cNvPr>
        <xdr:cNvSpPr txBox="1"/>
      </xdr:nvSpPr>
      <xdr:spPr>
        <a:xfrm>
          <a:off x="14846300" y="527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55463</xdr:rowOff>
    </xdr:from>
    <xdr:to>
      <xdr:col>72</xdr:col>
      <xdr:colOff>123825</xdr:colOff>
      <xdr:row>27</xdr:row>
      <xdr:rowOff>157063</xdr:rowOff>
    </xdr:to>
    <xdr:sp macro="" textlink="">
      <xdr:nvSpPr>
        <xdr:cNvPr id="103" name="楕円 102">
          <a:extLst>
            <a:ext uri="{FF2B5EF4-FFF2-40B4-BE49-F238E27FC236}">
              <a16:creationId xmlns:a16="http://schemas.microsoft.com/office/drawing/2014/main" id="{33C5231E-F4CB-4DE4-A2BC-1789F1582DB6}"/>
            </a:ext>
          </a:extLst>
        </xdr:cNvPr>
        <xdr:cNvSpPr/>
      </xdr:nvSpPr>
      <xdr:spPr>
        <a:xfrm>
          <a:off x="14033500" y="545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70639</xdr:rowOff>
    </xdr:from>
    <xdr:to>
      <xdr:col>76</xdr:col>
      <xdr:colOff>22225</xdr:colOff>
      <xdr:row>27</xdr:row>
      <xdr:rowOff>106263</xdr:rowOff>
    </xdr:to>
    <xdr:cxnSp macro="">
      <xdr:nvCxnSpPr>
        <xdr:cNvPr id="104" name="直線コネクタ 103">
          <a:extLst>
            <a:ext uri="{FF2B5EF4-FFF2-40B4-BE49-F238E27FC236}">
              <a16:creationId xmlns:a16="http://schemas.microsoft.com/office/drawing/2014/main" id="{10789067-6B67-40FD-93CB-533FD22B4989}"/>
            </a:ext>
          </a:extLst>
        </xdr:cNvPr>
        <xdr:cNvCxnSpPr/>
      </xdr:nvCxnSpPr>
      <xdr:spPr>
        <a:xfrm flipV="1">
          <a:off x="14084300" y="5471314"/>
          <a:ext cx="711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45321</xdr:rowOff>
    </xdr:from>
    <xdr:to>
      <xdr:col>68</xdr:col>
      <xdr:colOff>123825</xdr:colOff>
      <xdr:row>28</xdr:row>
      <xdr:rowOff>146921</xdr:rowOff>
    </xdr:to>
    <xdr:sp macro="" textlink="">
      <xdr:nvSpPr>
        <xdr:cNvPr id="105" name="楕円 104">
          <a:extLst>
            <a:ext uri="{FF2B5EF4-FFF2-40B4-BE49-F238E27FC236}">
              <a16:creationId xmlns:a16="http://schemas.microsoft.com/office/drawing/2014/main" id="{C9346B89-688D-4B7A-9B6C-736648D05302}"/>
            </a:ext>
          </a:extLst>
        </xdr:cNvPr>
        <xdr:cNvSpPr/>
      </xdr:nvSpPr>
      <xdr:spPr>
        <a:xfrm>
          <a:off x="13271500" y="56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106263</xdr:rowOff>
    </xdr:from>
    <xdr:to>
      <xdr:col>72</xdr:col>
      <xdr:colOff>73025</xdr:colOff>
      <xdr:row>28</xdr:row>
      <xdr:rowOff>96121</xdr:rowOff>
    </xdr:to>
    <xdr:cxnSp macro="">
      <xdr:nvCxnSpPr>
        <xdr:cNvPr id="106" name="直線コネクタ 105">
          <a:extLst>
            <a:ext uri="{FF2B5EF4-FFF2-40B4-BE49-F238E27FC236}">
              <a16:creationId xmlns:a16="http://schemas.microsoft.com/office/drawing/2014/main" id="{34DAFC95-B920-472A-ACB9-5575CA7A0EE4}"/>
            </a:ext>
          </a:extLst>
        </xdr:cNvPr>
        <xdr:cNvCxnSpPr/>
      </xdr:nvCxnSpPr>
      <xdr:spPr>
        <a:xfrm flipV="1">
          <a:off x="13322300" y="5506938"/>
          <a:ext cx="762000" cy="16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79711</xdr:rowOff>
    </xdr:from>
    <xdr:to>
      <xdr:col>64</xdr:col>
      <xdr:colOff>123825</xdr:colOff>
      <xdr:row>29</xdr:row>
      <xdr:rowOff>9861</xdr:rowOff>
    </xdr:to>
    <xdr:sp macro="" textlink="">
      <xdr:nvSpPr>
        <xdr:cNvPr id="107" name="楕円 106">
          <a:extLst>
            <a:ext uri="{FF2B5EF4-FFF2-40B4-BE49-F238E27FC236}">
              <a16:creationId xmlns:a16="http://schemas.microsoft.com/office/drawing/2014/main" id="{AC516BB9-1CC1-466E-927D-2713DAC1F7FA}"/>
            </a:ext>
          </a:extLst>
        </xdr:cNvPr>
        <xdr:cNvSpPr/>
      </xdr:nvSpPr>
      <xdr:spPr>
        <a:xfrm>
          <a:off x="12509500" y="56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96121</xdr:rowOff>
    </xdr:from>
    <xdr:to>
      <xdr:col>68</xdr:col>
      <xdr:colOff>73025</xdr:colOff>
      <xdr:row>28</xdr:row>
      <xdr:rowOff>130511</xdr:rowOff>
    </xdr:to>
    <xdr:cxnSp macro="">
      <xdr:nvCxnSpPr>
        <xdr:cNvPr id="108" name="直線コネクタ 107">
          <a:extLst>
            <a:ext uri="{FF2B5EF4-FFF2-40B4-BE49-F238E27FC236}">
              <a16:creationId xmlns:a16="http://schemas.microsoft.com/office/drawing/2014/main" id="{3CFA4719-83F0-4D1A-BACD-54DF8ED93C39}"/>
            </a:ext>
          </a:extLst>
        </xdr:cNvPr>
        <xdr:cNvCxnSpPr/>
      </xdr:nvCxnSpPr>
      <xdr:spPr>
        <a:xfrm flipV="1">
          <a:off x="12560300" y="5668246"/>
          <a:ext cx="7620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101147</xdr:rowOff>
    </xdr:from>
    <xdr:to>
      <xdr:col>60</xdr:col>
      <xdr:colOff>123825</xdr:colOff>
      <xdr:row>29</xdr:row>
      <xdr:rowOff>31297</xdr:rowOff>
    </xdr:to>
    <xdr:sp macro="" textlink="">
      <xdr:nvSpPr>
        <xdr:cNvPr id="109" name="楕円 108">
          <a:extLst>
            <a:ext uri="{FF2B5EF4-FFF2-40B4-BE49-F238E27FC236}">
              <a16:creationId xmlns:a16="http://schemas.microsoft.com/office/drawing/2014/main" id="{C38FD418-D5A9-404E-9E2F-73601677CD41}"/>
            </a:ext>
          </a:extLst>
        </xdr:cNvPr>
        <xdr:cNvSpPr/>
      </xdr:nvSpPr>
      <xdr:spPr>
        <a:xfrm>
          <a:off x="117475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130511</xdr:rowOff>
    </xdr:from>
    <xdr:to>
      <xdr:col>64</xdr:col>
      <xdr:colOff>73025</xdr:colOff>
      <xdr:row>28</xdr:row>
      <xdr:rowOff>151947</xdr:rowOff>
    </xdr:to>
    <xdr:cxnSp macro="">
      <xdr:nvCxnSpPr>
        <xdr:cNvPr id="110" name="直線コネクタ 109">
          <a:extLst>
            <a:ext uri="{FF2B5EF4-FFF2-40B4-BE49-F238E27FC236}">
              <a16:creationId xmlns:a16="http://schemas.microsoft.com/office/drawing/2014/main" id="{032BF9B8-5505-43A4-BC6B-E4A535A67184}"/>
            </a:ext>
          </a:extLst>
        </xdr:cNvPr>
        <xdr:cNvCxnSpPr/>
      </xdr:nvCxnSpPr>
      <xdr:spPr>
        <a:xfrm flipV="1">
          <a:off x="11798300" y="5702636"/>
          <a:ext cx="762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11" name="n_1aveValue債務償還比率">
          <a:extLst>
            <a:ext uri="{FF2B5EF4-FFF2-40B4-BE49-F238E27FC236}">
              <a16:creationId xmlns:a16="http://schemas.microsoft.com/office/drawing/2014/main" id="{90875E30-7686-4C6D-8015-59C4CCB0B2DC}"/>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12" name="n_2aveValue債務償還比率">
          <a:extLst>
            <a:ext uri="{FF2B5EF4-FFF2-40B4-BE49-F238E27FC236}">
              <a16:creationId xmlns:a16="http://schemas.microsoft.com/office/drawing/2014/main" id="{0BE9A1F5-D624-49BE-B406-EBFC7C63986E}"/>
            </a:ext>
          </a:extLst>
        </xdr:cNvPr>
        <xdr:cNvSpPr txBox="1"/>
      </xdr:nvSpPr>
      <xdr:spPr>
        <a:xfrm>
          <a:off x="130874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13" name="n_3aveValue債務償還比率">
          <a:extLst>
            <a:ext uri="{FF2B5EF4-FFF2-40B4-BE49-F238E27FC236}">
              <a16:creationId xmlns:a16="http://schemas.microsoft.com/office/drawing/2014/main" id="{6CE0ADE4-5272-4D03-BC4C-5FF768BBE1A4}"/>
            </a:ext>
          </a:extLst>
        </xdr:cNvPr>
        <xdr:cNvSpPr txBox="1"/>
      </xdr:nvSpPr>
      <xdr:spPr>
        <a:xfrm>
          <a:off x="12325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14" name="n_4aveValue債務償還比率">
          <a:extLst>
            <a:ext uri="{FF2B5EF4-FFF2-40B4-BE49-F238E27FC236}">
              <a16:creationId xmlns:a16="http://schemas.microsoft.com/office/drawing/2014/main" id="{2F35920A-211B-4D74-A068-DC7758C4AAE2}"/>
            </a:ext>
          </a:extLst>
        </xdr:cNvPr>
        <xdr:cNvSpPr txBox="1"/>
      </xdr:nvSpPr>
      <xdr:spPr>
        <a:xfrm>
          <a:off x="11563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2140</xdr:rowOff>
    </xdr:from>
    <xdr:ext cx="469744" cy="259045"/>
    <xdr:sp macro="" textlink="">
      <xdr:nvSpPr>
        <xdr:cNvPr id="115" name="n_1mainValue債務償還比率">
          <a:extLst>
            <a:ext uri="{FF2B5EF4-FFF2-40B4-BE49-F238E27FC236}">
              <a16:creationId xmlns:a16="http://schemas.microsoft.com/office/drawing/2014/main" id="{02F6B441-B9EB-435D-B9F0-2F2F5C86FD2B}"/>
            </a:ext>
          </a:extLst>
        </xdr:cNvPr>
        <xdr:cNvSpPr txBox="1"/>
      </xdr:nvSpPr>
      <xdr:spPr>
        <a:xfrm>
          <a:off x="13836727" y="52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163448</xdr:rowOff>
    </xdr:from>
    <xdr:ext cx="469744" cy="259045"/>
    <xdr:sp macro="" textlink="">
      <xdr:nvSpPr>
        <xdr:cNvPr id="116" name="n_2mainValue債務償還比率">
          <a:extLst>
            <a:ext uri="{FF2B5EF4-FFF2-40B4-BE49-F238E27FC236}">
              <a16:creationId xmlns:a16="http://schemas.microsoft.com/office/drawing/2014/main" id="{0BEF6186-5E81-4749-AD59-3BCB460A0441}"/>
            </a:ext>
          </a:extLst>
        </xdr:cNvPr>
        <xdr:cNvSpPr txBox="1"/>
      </xdr:nvSpPr>
      <xdr:spPr>
        <a:xfrm>
          <a:off x="13087427" y="5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26388</xdr:rowOff>
    </xdr:from>
    <xdr:ext cx="469744" cy="259045"/>
    <xdr:sp macro="" textlink="">
      <xdr:nvSpPr>
        <xdr:cNvPr id="117" name="n_3mainValue債務償還比率">
          <a:extLst>
            <a:ext uri="{FF2B5EF4-FFF2-40B4-BE49-F238E27FC236}">
              <a16:creationId xmlns:a16="http://schemas.microsoft.com/office/drawing/2014/main" id="{5DD20D94-E50F-4F7A-A4AA-48314232CFBA}"/>
            </a:ext>
          </a:extLst>
        </xdr:cNvPr>
        <xdr:cNvSpPr txBox="1"/>
      </xdr:nvSpPr>
      <xdr:spPr>
        <a:xfrm>
          <a:off x="12325427" y="542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47824</xdr:rowOff>
    </xdr:from>
    <xdr:ext cx="469744" cy="259045"/>
    <xdr:sp macro="" textlink="">
      <xdr:nvSpPr>
        <xdr:cNvPr id="118" name="n_4mainValue債務償還比率">
          <a:extLst>
            <a:ext uri="{FF2B5EF4-FFF2-40B4-BE49-F238E27FC236}">
              <a16:creationId xmlns:a16="http://schemas.microsoft.com/office/drawing/2014/main" id="{02990EBA-FCB3-49BD-954E-60F73522EFA8}"/>
            </a:ext>
          </a:extLst>
        </xdr:cNvPr>
        <xdr:cNvSpPr txBox="1"/>
      </xdr:nvSpPr>
      <xdr:spPr>
        <a:xfrm>
          <a:off x="11563427" y="544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9" name="正方形/長方形 118">
          <a:extLst>
            <a:ext uri="{FF2B5EF4-FFF2-40B4-BE49-F238E27FC236}">
              <a16:creationId xmlns:a16="http://schemas.microsoft.com/office/drawing/2014/main" id="{C6A0940B-2907-4DBE-B3A4-4BA34D1D77D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0" name="正方形/長方形 119">
          <a:extLst>
            <a:ext uri="{FF2B5EF4-FFF2-40B4-BE49-F238E27FC236}">
              <a16:creationId xmlns:a16="http://schemas.microsoft.com/office/drawing/2014/main" id="{D72477E8-1471-4D25-B63B-7A49C83F40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1" name="正方形/長方形 120">
          <a:extLst>
            <a:ext uri="{FF2B5EF4-FFF2-40B4-BE49-F238E27FC236}">
              <a16:creationId xmlns:a16="http://schemas.microsoft.com/office/drawing/2014/main" id="{44A5B940-865E-467A-B45D-12108894778B}"/>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2" name="正方形/長方形 121">
          <a:extLst>
            <a:ext uri="{FF2B5EF4-FFF2-40B4-BE49-F238E27FC236}">
              <a16:creationId xmlns:a16="http://schemas.microsoft.com/office/drawing/2014/main" id="{969B309A-7CEE-4F36-93FD-7AD74E82E248}"/>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3" name="テキスト ボックス 122">
          <a:extLst>
            <a:ext uri="{FF2B5EF4-FFF2-40B4-BE49-F238E27FC236}">
              <a16:creationId xmlns:a16="http://schemas.microsoft.com/office/drawing/2014/main" id="{DC6407B7-95FC-4F65-AFE8-57585B49AA9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4" name="テキスト ボックス 123">
          <a:extLst>
            <a:ext uri="{FF2B5EF4-FFF2-40B4-BE49-F238E27FC236}">
              <a16:creationId xmlns:a16="http://schemas.microsoft.com/office/drawing/2014/main" id="{9DDB350E-D6C6-4817-9324-99097D535E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A221AB-6491-4055-A234-A8BE1029D3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0F8033-3909-4AB1-A169-15F51E453C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D5C101-4E83-48DA-BBCF-3A8D49C7F5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F5DA14-7060-4D9B-9554-AFE8605E39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27B478-5907-4350-8E5C-ACFCA92724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C070B7-C7FF-4AD5-BA13-CCFF213A8A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776BC9-57D9-45DA-8D09-0FE6EEBB4B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CD0FFC-9518-47D1-B37C-E4779B741F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C71368-CE07-40ED-9397-7E5FB0F39F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18F6AB-7E2F-4A0F-8561-0979A48B03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BCD3D4-0DA9-4DA6-9EB5-5710FF277A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802B2D-179E-4C3B-A202-993E24725A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782776-DCED-4C84-8CB3-EA4B0D6CCE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0AA27F-117B-462F-B1F8-7627C663F4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099844-7F16-4F88-A5D4-A71B58D62F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7F9BFC-C392-4563-8975-CB0381642E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4E07046C-5407-4F93-9F4C-244C79FE30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AB5947A8-8A8E-44F5-91B7-FB75AAA8E6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5D006F91-D854-4479-AE23-A1667867F89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A6A2F1D0-77C7-41F7-90F3-4E1FDB14D5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DBEB84EB-B19C-47B9-A727-217EB365E9EF}"/>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BA382180-0C2A-42C4-8A43-54F806C47D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EA9662CC-0B5A-4E2F-A117-2897967978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F5BA1362-D048-41D8-B8CE-AF36A8ABDF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8D3468-5261-4916-8952-AD895CA817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0BA8B3-6706-4660-885F-796F88CB569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79CD35-30B1-41A0-8436-B1C42160EB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C93487-0791-4140-93C5-9086660734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06D15B-DCDE-48E8-8AB4-3444F388CA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839366-53DF-4AD0-95D9-56E739F927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5BBC38-6F25-4676-8DBC-79DC371A23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9FB9A7-97BB-4661-83EB-6CF24F2F41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7E7CDA-0EDF-4586-B49E-4BFE37887D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269025-BC87-41DE-B446-62B228A122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6E4441-37E0-4AC8-A0E5-3059F6AA9D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B2C2E7-D69E-4F05-8522-8668A3BD4D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00C558-8F3D-4F56-A953-7700F929D0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4E308F-97E6-43E0-A262-EBBB78FCB6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0D254B-9EA0-4190-9463-D8E6CA67EC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E9073E-074A-438A-B1CC-5F6E32803E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6DDCB0AE-935C-4610-9214-E702C18DF3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ED271DA6-FAED-47DA-8E98-8551CEA5E0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E392E8EE-511F-49BE-AC2A-E0EE36EE57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5CEAEC9D-22EA-4421-BA58-127F8C3183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8EBF5DBD-ABF7-4E4B-B1C2-9AC36916D324}"/>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F5575E9A-7755-40BC-8642-B5CF7857F3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1BF836B0-AF02-4B7D-9969-B0EDC48E35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002928F9-A816-48CD-97C5-482A82366B9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人件費を中心とした義務的経費の削減額が普通交付税等の収入減少額を上回り、前年から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ポイント下降（改善）した。</a:t>
          </a:r>
        </a:p>
        <a:p>
          <a:r>
            <a:rPr kumimoji="1" lang="ja-JP" altLang="en-US" sz="1300">
              <a:latin typeface="ＭＳ Ｐゴシック" panose="020B0600070205080204" pitchFamily="50" charset="-128"/>
              <a:ea typeface="ＭＳ Ｐゴシック" panose="020B0600070205080204" pitchFamily="50" charset="-128"/>
            </a:rPr>
            <a:t>今後も、義務的経費の削減に努めるとともに、町税や使用料収入等の歳入増加に努める。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98372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人件費を中心とした義務的経費の削減額が普通交付税等の収入減少額を上回り、前年から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ポイント下降（改善）した。</a:t>
          </a:r>
        </a:p>
        <a:p>
          <a:r>
            <a:rPr kumimoji="1" lang="ja-JP" altLang="en-US" sz="1300">
              <a:latin typeface="ＭＳ Ｐゴシック" panose="020B0600070205080204" pitchFamily="50" charset="-128"/>
              <a:ea typeface="ＭＳ Ｐゴシック" panose="020B0600070205080204" pitchFamily="50" charset="-128"/>
            </a:rPr>
            <a:t>今後も、義務的経費の削減に努めるとともに、町税や使用料収入等の歳入増加に努める。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61</xdr:row>
      <xdr:rowOff>119380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730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29972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5778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62</xdr:row>
      <xdr:rowOff>49276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5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73406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91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68453</xdr:rowOff>
    </xdr:from>
    <xdr:to>
      <xdr:col>11</xdr:col>
      <xdr:colOff>82550</xdr:colOff>
      <xdr:row>62</xdr:row>
      <xdr:rowOff>170053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9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154830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8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63627</xdr:rowOff>
    </xdr:from>
    <xdr:to>
      <xdr:col>7</xdr:col>
      <xdr:colOff>31750</xdr:colOff>
      <xdr:row>62</xdr:row>
      <xdr:rowOff>165227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150004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134383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町管理施設の老朽化と近年の物価高騰が重なり物件費が増加傾向にある。人件費の削減により一時的に決算額を改善できたが今後も決算額の増加が見込まれる。</a:t>
          </a:r>
        </a:p>
        <a:p>
          <a:r>
            <a:rPr kumimoji="1" lang="ja-JP" altLang="en-US" sz="1300">
              <a:latin typeface="ＭＳ Ｐゴシック" panose="020B0600070205080204" pitchFamily="50" charset="-128"/>
              <a:ea typeface="ＭＳ Ｐゴシック" panose="020B0600070205080204" pitchFamily="50" charset="-128"/>
            </a:rPr>
            <a:t>今後は分散している町管理施設運営見直しを図り、物件費の削減に努める。</a:t>
          </a:r>
        </a:p>
        <a:p>
          <a:r>
            <a:rPr kumimoji="1" lang="ja-JP" altLang="en-US" sz="1300">
              <a:latin typeface="ＭＳ Ｐゴシック" panose="020B0600070205080204" pitchFamily="50" charset="-128"/>
              <a:ea typeface="ＭＳ Ｐゴシック" panose="020B0600070205080204" pitchFamily="50" charset="-128"/>
            </a:rPr>
            <a:t>人件費については会計任用職員及び再任用職員を含めた配置の見直しを実施しさらなる適正化を目指す。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45833</xdr:rowOff>
    </xdr:from>
    <xdr:to>
      <xdr:col>23</xdr:col>
      <xdr:colOff>133350</xdr:colOff>
      <xdr:row>82</xdr:row>
      <xdr:rowOff>51682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04733"/>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23009</xdr:rowOff>
    </xdr:from>
    <xdr:to>
      <xdr:col>19</xdr:col>
      <xdr:colOff>133350</xdr:colOff>
      <xdr:row>82</xdr:row>
      <xdr:rowOff>51682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1909"/>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140191</xdr:rowOff>
    </xdr:from>
    <xdr:to>
      <xdr:col>15</xdr:col>
      <xdr:colOff>82550</xdr:colOff>
      <xdr:row>82</xdr:row>
      <xdr:rowOff>23009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7641"/>
          <a:ext cx="889000" cy="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2756</xdr:rowOff>
    </xdr:from>
    <xdr:to>
      <xdr:col>15</xdr:col>
      <xdr:colOff>133350</xdr:colOff>
      <xdr:row>82</xdr:row>
      <xdr:rowOff>104356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89133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140191</xdr:rowOff>
    </xdr:from>
    <xdr:to>
      <xdr:col>11</xdr:col>
      <xdr:colOff>31750</xdr:colOff>
      <xdr:row>81</xdr:row>
      <xdr:rowOff>140429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27641"/>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145152</xdr:rowOff>
    </xdr:from>
    <xdr:to>
      <xdr:col>11</xdr:col>
      <xdr:colOff>82550</xdr:colOff>
      <xdr:row>82</xdr:row>
      <xdr:rowOff>75302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60079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1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133872</xdr:rowOff>
    </xdr:from>
    <xdr:to>
      <xdr:col>7</xdr:col>
      <xdr:colOff>31750</xdr:colOff>
      <xdr:row>82</xdr:row>
      <xdr:rowOff>64022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48799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0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166483</xdr:rowOff>
    </xdr:from>
    <xdr:to>
      <xdr:col>23</xdr:col>
      <xdr:colOff>184150</xdr:colOff>
      <xdr:row>82</xdr:row>
      <xdr:rowOff>96633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138560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882</xdr:rowOff>
    </xdr:from>
    <xdr:to>
      <xdr:col>19</xdr:col>
      <xdr:colOff>184150</xdr:colOff>
      <xdr:row>82</xdr:row>
      <xdr:rowOff>102482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87259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143659</xdr:rowOff>
    </xdr:from>
    <xdr:to>
      <xdr:col>15</xdr:col>
      <xdr:colOff>133350</xdr:colOff>
      <xdr:row>82</xdr:row>
      <xdr:rowOff>73809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83986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89391</xdr:rowOff>
    </xdr:from>
    <xdr:to>
      <xdr:col>11</xdr:col>
      <xdr:colOff>82550</xdr:colOff>
      <xdr:row>82</xdr:row>
      <xdr:rowOff>19541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29718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89629</xdr:rowOff>
    </xdr:from>
    <xdr:to>
      <xdr:col>7</xdr:col>
      <xdr:colOff>31750</xdr:colOff>
      <xdr:row>82</xdr:row>
      <xdr:rowOff>19779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29956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類似団体平均を大きく上回っている状況であるため、地域の民間企業の平均給与の状況を踏まえ、引き続き給与の適正化に努める。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37395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597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731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7311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人口が前年度より</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人減少し、人口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人当たりの職員数が増加し類似団体平均を上回った。状況改善のために、これまで以上に事務の効率化及び適正な定員の管理を目指す。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129249</xdr:rowOff>
    </xdr:from>
    <xdr:to>
      <xdr:col>81</xdr:col>
      <xdr:colOff>44450</xdr:colOff>
      <xdr:row>62</xdr:row>
      <xdr:rowOff>132007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59149"/>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101673</xdr:rowOff>
    </xdr:from>
    <xdr:to>
      <xdr:col>77</xdr:col>
      <xdr:colOff>44450</xdr:colOff>
      <xdr:row>62</xdr:row>
      <xdr:rowOff>132007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31573"/>
          <a:ext cx="8890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7910</xdr:rowOff>
    </xdr:from>
    <xdr:to>
      <xdr:col>72</xdr:col>
      <xdr:colOff>203200</xdr:colOff>
      <xdr:row>62</xdr:row>
      <xdr:rowOff>101673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7810"/>
          <a:ext cx="889000" cy="9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160274</xdr:rowOff>
    </xdr:from>
    <xdr:to>
      <xdr:col>73</xdr:col>
      <xdr:colOff>44450</xdr:colOff>
      <xdr:row>62</xdr:row>
      <xdr:rowOff>90424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100601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140063</xdr:rowOff>
    </xdr:from>
    <xdr:to>
      <xdr:col>68</xdr:col>
      <xdr:colOff>152400</xdr:colOff>
      <xdr:row>62</xdr:row>
      <xdr:rowOff>7910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851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16401</xdr:rowOff>
    </xdr:from>
    <xdr:to>
      <xdr:col>68</xdr:col>
      <xdr:colOff>203200</xdr:colOff>
      <xdr:row>62</xdr:row>
      <xdr:rowOff>118001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102778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166479</xdr:rowOff>
    </xdr:from>
    <xdr:to>
      <xdr:col>64</xdr:col>
      <xdr:colOff>152400</xdr:colOff>
      <xdr:row>62</xdr:row>
      <xdr:rowOff>96629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81406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78449</xdr:rowOff>
    </xdr:from>
    <xdr:to>
      <xdr:col>81</xdr:col>
      <xdr:colOff>95250</xdr:colOff>
      <xdr:row>63</xdr:row>
      <xdr:rowOff>8599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50526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81207</xdr:rowOff>
    </xdr:from>
    <xdr:to>
      <xdr:col>77</xdr:col>
      <xdr:colOff>95250</xdr:colOff>
      <xdr:row>63</xdr:row>
      <xdr:rowOff>11357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167584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50873</xdr:rowOff>
    </xdr:from>
    <xdr:to>
      <xdr:col>73</xdr:col>
      <xdr:colOff>44450</xdr:colOff>
      <xdr:row>62</xdr:row>
      <xdr:rowOff>152473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137250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6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128560</xdr:rowOff>
    </xdr:from>
    <xdr:to>
      <xdr:col>68</xdr:col>
      <xdr:colOff>203200</xdr:colOff>
      <xdr:row>62</xdr:row>
      <xdr:rowOff>58710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68887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5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89263</xdr:rowOff>
    </xdr:from>
    <xdr:to>
      <xdr:col>64</xdr:col>
      <xdr:colOff>152400</xdr:colOff>
      <xdr:row>62</xdr:row>
      <xdr:rowOff>19413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29590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昨年度からほぼ横ばいであり、類似団体と比較しても下回っている状況である。今後の新規起債に関しても、事業計画を選別し負担の抑制に努めていく。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27940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4291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256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477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92964</xdr:rowOff>
    </xdr:from>
    <xdr:to>
      <xdr:col>73</xdr:col>
      <xdr:colOff>44450</xdr:colOff>
      <xdr:row>42</xdr:row>
      <xdr:rowOff>23114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7891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41</xdr:row>
      <xdr:rowOff>18288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1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要因としては、財政調整基金等の充当可能基金の額が大きいことである。今後も公債等の義務的経費の削減を進めていき、財政の健全化に努める。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人員配置の見直しにより類似団体平均並みの割合に改善した。今後も当町の広大な面積に集落が点在する地域形態と福祉行政の遂行を踏まえて適正人員の見直しを継続し、人件費の抑制に努める。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81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いる。近年の物価高騰及び電算業務の拡充が要因としてあげられるため、今後も増加することが見込まれる。社会情勢を考慮しつつ効率的な財政運営に努めることにより一般的な物件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1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6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前年度と同水準ではあるが依然として住民の高齢化が進行しており、今後も医療扶助費や生活扶助費の増加が懸念される。効果的な予防対策等を実施して増加の抑制を図りたい。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基金への積立額を見直し、その他経費の大幅な削減を実施した。今後も必要経費の見直しを図り、税収を主な財源とする普通会計の負担額を減らしていくよう努める。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57</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367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82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82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一部事務組合等への負担金等の増加により、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廃棄物処理施設等の更新が予定されているため一部事務組合への経常的な負担金は増加することが見込まれる。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各種団体等への補助金について協議を図り、削減に努める。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455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820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前年度より歳出を削減した分、経常収支比率は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ポイント改善した。類似団体平均と比較して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ポイント下回っている。今後も計画的な起債に努め、健全財政の維持を図る。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89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97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47007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人件費を中心とした歳出の見直しにより、物価高騰の影響がある中、前年水準を維持することができた。今後も歳出の見直しを継続し、適正な健全な財政運営に努めていく。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28702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30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94996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3035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94996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94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156211</xdr:rowOff>
    </xdr:from>
    <xdr:to>
      <xdr:col>74</xdr:col>
      <xdr:colOff>31750</xdr:colOff>
      <xdr:row>77</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94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165354</xdr:rowOff>
    </xdr:from>
    <xdr:to>
      <xdr:col>65</xdr:col>
      <xdr:colOff>53975</xdr:colOff>
      <xdr:row>77</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105681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6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44196</xdr:rowOff>
    </xdr:from>
    <xdr:to>
      <xdr:col>74</xdr:col>
      <xdr:colOff>31750</xdr:colOff>
      <xdr:row>77</xdr:row>
      <xdr:rowOff>145796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130573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3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40931</xdr:rowOff>
    </xdr:from>
    <xdr:to>
      <xdr:col>29</xdr:col>
      <xdr:colOff>127000</xdr:colOff>
      <xdr:row>14</xdr:row>
      <xdr:rowOff>146644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88856"/>
          <a:ext cx="647700" cy="105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146644</xdr:rowOff>
    </xdr:from>
    <xdr:to>
      <xdr:col>26</xdr:col>
      <xdr:colOff>50800</xdr:colOff>
      <xdr:row>15</xdr:row>
      <xdr:rowOff>106594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94569"/>
          <a:ext cx="698500" cy="131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103832</xdr:rowOff>
    </xdr:from>
    <xdr:to>
      <xdr:col>22</xdr:col>
      <xdr:colOff>114300</xdr:colOff>
      <xdr:row>15</xdr:row>
      <xdr:rowOff>106594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723207"/>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38493</xdr:rowOff>
    </xdr:from>
    <xdr:to>
      <xdr:col>22</xdr:col>
      <xdr:colOff>165100</xdr:colOff>
      <xdr:row>15</xdr:row>
      <xdr:rowOff>140093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150270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42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103832</xdr:rowOff>
    </xdr:from>
    <xdr:to>
      <xdr:col>18</xdr:col>
      <xdr:colOff>177800</xdr:colOff>
      <xdr:row>16</xdr:row>
      <xdr:rowOff>36468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23207"/>
          <a:ext cx="698500" cy="104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81315</xdr:rowOff>
    </xdr:from>
    <xdr:to>
      <xdr:col>19</xdr:col>
      <xdr:colOff>38100</xdr:colOff>
      <xdr:row>16</xdr:row>
      <xdr:rowOff>11465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167692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97179</xdr:rowOff>
    </xdr:from>
    <xdr:to>
      <xdr:col>15</xdr:col>
      <xdr:colOff>101600</xdr:colOff>
      <xdr:row>16</xdr:row>
      <xdr:rowOff>27329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16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37506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48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161581</xdr:rowOff>
    </xdr:from>
    <xdr:to>
      <xdr:col>29</xdr:col>
      <xdr:colOff>177800</xdr:colOff>
      <xdr:row>14</xdr:row>
      <xdr:rowOff>91731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3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6658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8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95844</xdr:rowOff>
    </xdr:from>
    <xdr:to>
      <xdr:col>26</xdr:col>
      <xdr:colOff>101600</xdr:colOff>
      <xdr:row>15</xdr:row>
      <xdr:rowOff>25994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43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36171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12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55794</xdr:rowOff>
    </xdr:from>
    <xdr:to>
      <xdr:col>22</xdr:col>
      <xdr:colOff>165100</xdr:colOff>
      <xdr:row>15</xdr:row>
      <xdr:rowOff>157394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7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53032</xdr:rowOff>
    </xdr:from>
    <xdr:to>
      <xdr:col>19</xdr:col>
      <xdr:colOff>38100</xdr:colOff>
      <xdr:row>15</xdr:row>
      <xdr:rowOff>154632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72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164809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4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157118</xdr:rowOff>
    </xdr:from>
    <xdr:to>
      <xdr:col>15</xdr:col>
      <xdr:colOff>101600</xdr:colOff>
      <xdr:row>16</xdr:row>
      <xdr:rowOff>87268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7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72045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275513</xdr:rowOff>
    </xdr:from>
    <xdr:to>
      <xdr:col>29</xdr:col>
      <xdr:colOff>127000</xdr:colOff>
      <xdr:row>35</xdr:row>
      <xdr:rowOff>303076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85863"/>
          <a:ext cx="647700" cy="2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275513</xdr:rowOff>
    </xdr:from>
    <xdr:to>
      <xdr:col>26</xdr:col>
      <xdr:colOff>50800</xdr:colOff>
      <xdr:row>35</xdr:row>
      <xdr:rowOff>314964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5863"/>
          <a:ext cx="698500" cy="39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314964</xdr:rowOff>
    </xdr:from>
    <xdr:to>
      <xdr:col>22</xdr:col>
      <xdr:colOff>114300</xdr:colOff>
      <xdr:row>35</xdr:row>
      <xdr:rowOff>319013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5314"/>
          <a:ext cx="698500" cy="4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189695</xdr:rowOff>
    </xdr:from>
    <xdr:to>
      <xdr:col>22</xdr:col>
      <xdr:colOff>165100</xdr:colOff>
      <xdr:row>35</xdr:row>
      <xdr:rowOff>291295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301472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319013</xdr:rowOff>
    </xdr:from>
    <xdr:to>
      <xdr:col>18</xdr:col>
      <xdr:colOff>177800</xdr:colOff>
      <xdr:row>36</xdr:row>
      <xdr:rowOff>20364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9363"/>
          <a:ext cx="698500" cy="44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210758</xdr:rowOff>
    </xdr:from>
    <xdr:to>
      <xdr:col>19</xdr:col>
      <xdr:colOff>38100</xdr:colOff>
      <xdr:row>35</xdr:row>
      <xdr:rowOff>312358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206132</xdr:rowOff>
    </xdr:from>
    <xdr:to>
      <xdr:col>15</xdr:col>
      <xdr:colOff>101600</xdr:colOff>
      <xdr:row>35</xdr:row>
      <xdr:rowOff>307732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16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317909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252276</xdr:rowOff>
    </xdr:from>
    <xdr:to>
      <xdr:col>29</xdr:col>
      <xdr:colOff>177800</xdr:colOff>
      <xdr:row>36</xdr:row>
      <xdr:rowOff>10976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224353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224713</xdr:rowOff>
    </xdr:from>
    <xdr:to>
      <xdr:col>26</xdr:col>
      <xdr:colOff>101600</xdr:colOff>
      <xdr:row>35</xdr:row>
      <xdr:rowOff>326313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336490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0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264164</xdr:rowOff>
    </xdr:from>
    <xdr:to>
      <xdr:col>22</xdr:col>
      <xdr:colOff>165100</xdr:colOff>
      <xdr:row>36</xdr:row>
      <xdr:rowOff>22864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4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7641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268213</xdr:rowOff>
    </xdr:from>
    <xdr:to>
      <xdr:col>19</xdr:col>
      <xdr:colOff>38100</xdr:colOff>
      <xdr:row>36</xdr:row>
      <xdr:rowOff>26913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312464</xdr:rowOff>
    </xdr:from>
    <xdr:to>
      <xdr:col>15</xdr:col>
      <xdr:colOff>101600</xdr:colOff>
      <xdr:row>36</xdr:row>
      <xdr:rowOff>71164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55941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154202</xdr:rowOff>
    </xdr:from>
    <xdr:to>
      <xdr:col>24</xdr:col>
      <xdr:colOff>63500</xdr:colOff>
      <xdr:row>35</xdr:row>
      <xdr:rowOff>28948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983502"/>
          <a:ext cx="838200" cy="4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154202</xdr:rowOff>
    </xdr:from>
    <xdr:to>
      <xdr:col>19</xdr:col>
      <xdr:colOff>177800</xdr:colOff>
      <xdr:row>35</xdr:row>
      <xdr:rowOff>83583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83502"/>
          <a:ext cx="889000" cy="10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83583</xdr:rowOff>
    </xdr:from>
    <xdr:to>
      <xdr:col>15</xdr:col>
      <xdr:colOff>50800</xdr:colOff>
      <xdr:row>36</xdr:row>
      <xdr:rowOff>147801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84333"/>
          <a:ext cx="889000" cy="2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90592</xdr:rowOff>
    </xdr:from>
    <xdr:to>
      <xdr:col>15</xdr:col>
      <xdr:colOff>101600</xdr:colOff>
      <xdr:row>36</xdr:row>
      <xdr:rowOff>20742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11869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133967</xdr:rowOff>
    </xdr:from>
    <xdr:to>
      <xdr:col>10</xdr:col>
      <xdr:colOff>114300</xdr:colOff>
      <xdr:row>36</xdr:row>
      <xdr:rowOff>147801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06167"/>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64110</xdr:rowOff>
    </xdr:from>
    <xdr:to>
      <xdr:col>10</xdr:col>
      <xdr:colOff>165100</xdr:colOff>
      <xdr:row>36</xdr:row>
      <xdr:rowOff>165710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10787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1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89293</xdr:rowOff>
    </xdr:from>
    <xdr:to>
      <xdr:col>6</xdr:col>
      <xdr:colOff>38100</xdr:colOff>
      <xdr:row>37</xdr:row>
      <xdr:rowOff>19443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6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10570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5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149598</xdr:rowOff>
    </xdr:from>
    <xdr:to>
      <xdr:col>24</xdr:col>
      <xdr:colOff>114300</xdr:colOff>
      <xdr:row>35</xdr:row>
      <xdr:rowOff>79748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103402</xdr:rowOff>
    </xdr:from>
    <xdr:to>
      <xdr:col>20</xdr:col>
      <xdr:colOff>38100</xdr:colOff>
      <xdr:row>35</xdr:row>
      <xdr:rowOff>33552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50079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0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32783</xdr:rowOff>
    </xdr:from>
    <xdr:to>
      <xdr:col>15</xdr:col>
      <xdr:colOff>101600</xdr:colOff>
      <xdr:row>35</xdr:row>
      <xdr:rowOff>134383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150910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0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97001</xdr:rowOff>
    </xdr:from>
    <xdr:to>
      <xdr:col>10</xdr:col>
      <xdr:colOff>165100</xdr:colOff>
      <xdr:row>37</xdr:row>
      <xdr:rowOff>27151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18278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36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83167</xdr:rowOff>
    </xdr:from>
    <xdr:to>
      <xdr:col>6</xdr:col>
      <xdr:colOff>38100</xdr:colOff>
      <xdr:row>37</xdr:row>
      <xdr:rowOff>13317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29844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3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132593</xdr:rowOff>
    </xdr:from>
    <xdr:to>
      <xdr:col>24</xdr:col>
      <xdr:colOff>63500</xdr:colOff>
      <xdr:row>58</xdr:row>
      <xdr:rowOff>140726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6693"/>
          <a:ext cx="838200" cy="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140726</xdr:rowOff>
    </xdr:from>
    <xdr:to>
      <xdr:col>19</xdr:col>
      <xdr:colOff>177800</xdr:colOff>
      <xdr:row>58</xdr:row>
      <xdr:rowOff>142387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84826"/>
          <a:ext cx="8890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142387</xdr:rowOff>
    </xdr:from>
    <xdr:to>
      <xdr:col>15</xdr:col>
      <xdr:colOff>50800</xdr:colOff>
      <xdr:row>58</xdr:row>
      <xdr:rowOff>153599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6487"/>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52919</xdr:rowOff>
    </xdr:from>
    <xdr:to>
      <xdr:col>15</xdr:col>
      <xdr:colOff>101600</xdr:colOff>
      <xdr:row>58</xdr:row>
      <xdr:rowOff>154519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171046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153599</xdr:rowOff>
    </xdr:from>
    <xdr:to>
      <xdr:col>10</xdr:col>
      <xdr:colOff>114300</xdr:colOff>
      <xdr:row>58</xdr:row>
      <xdr:rowOff>159447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97699"/>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55375</xdr:rowOff>
    </xdr:from>
    <xdr:to>
      <xdr:col>10</xdr:col>
      <xdr:colOff>165100</xdr:colOff>
      <xdr:row>58</xdr:row>
      <xdr:rowOff>156975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2052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10337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81793</xdr:rowOff>
    </xdr:from>
    <xdr:to>
      <xdr:col>24</xdr:col>
      <xdr:colOff>114300</xdr:colOff>
      <xdr:row>59</xdr:row>
      <xdr:rowOff>11943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89926</xdr:rowOff>
    </xdr:from>
    <xdr:to>
      <xdr:col>20</xdr:col>
      <xdr:colOff>38100</xdr:colOff>
      <xdr:row>59</xdr:row>
      <xdr:rowOff>20076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11203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91587</xdr:rowOff>
    </xdr:from>
    <xdr:to>
      <xdr:col>15</xdr:col>
      <xdr:colOff>101600</xdr:colOff>
      <xdr:row>59</xdr:row>
      <xdr:rowOff>21737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12864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2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102799</xdr:rowOff>
    </xdr:from>
    <xdr:to>
      <xdr:col>10</xdr:col>
      <xdr:colOff>165100</xdr:colOff>
      <xdr:row>59</xdr:row>
      <xdr:rowOff>32949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24076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3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108647</xdr:rowOff>
    </xdr:from>
    <xdr:to>
      <xdr:col>6</xdr:col>
      <xdr:colOff>38100</xdr:colOff>
      <xdr:row>59</xdr:row>
      <xdr:rowOff>38797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29924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139112</xdr:rowOff>
    </xdr:from>
    <xdr:to>
      <xdr:col>24</xdr:col>
      <xdr:colOff>63500</xdr:colOff>
      <xdr:row>76</xdr:row>
      <xdr:rowOff>165663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997862"/>
          <a:ext cx="838200" cy="19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139112</xdr:rowOff>
    </xdr:from>
    <xdr:to>
      <xdr:col>19</xdr:col>
      <xdr:colOff>177800</xdr:colOff>
      <xdr:row>77</xdr:row>
      <xdr:rowOff>20599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997862"/>
          <a:ext cx="889000" cy="2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20599</xdr:rowOff>
    </xdr:from>
    <xdr:to>
      <xdr:col>15</xdr:col>
      <xdr:colOff>50800</xdr:colOff>
      <xdr:row>78</xdr:row>
      <xdr:rowOff>21906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22249"/>
          <a:ext cx="889000" cy="1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95659</xdr:rowOff>
    </xdr:from>
    <xdr:to>
      <xdr:col>15</xdr:col>
      <xdr:colOff>101600</xdr:colOff>
      <xdr:row>78</xdr:row>
      <xdr:rowOff>25809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16936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76623</xdr:rowOff>
    </xdr:from>
    <xdr:to>
      <xdr:col>10</xdr:col>
      <xdr:colOff>114300</xdr:colOff>
      <xdr:row>78</xdr:row>
      <xdr:rowOff>21906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78273"/>
          <a:ext cx="889000" cy="1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131158</xdr:rowOff>
    </xdr:from>
    <xdr:to>
      <xdr:col>10</xdr:col>
      <xdr:colOff>165100</xdr:colOff>
      <xdr:row>78</xdr:row>
      <xdr:rowOff>61308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3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77835</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129933</xdr:rowOff>
    </xdr:from>
    <xdr:to>
      <xdr:col>6</xdr:col>
      <xdr:colOff>38100</xdr:colOff>
      <xdr:row>78</xdr:row>
      <xdr:rowOff>60083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3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51210</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42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114863</xdr:rowOff>
    </xdr:from>
    <xdr:to>
      <xdr:col>24</xdr:col>
      <xdr:colOff>114300</xdr:colOff>
      <xdr:row>77</xdr:row>
      <xdr:rowOff>45013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137740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88312</xdr:rowOff>
    </xdr:from>
    <xdr:to>
      <xdr:col>20</xdr:col>
      <xdr:colOff>38100</xdr:colOff>
      <xdr:row>76</xdr:row>
      <xdr:rowOff>18462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34989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2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141249</xdr:rowOff>
    </xdr:from>
    <xdr:to>
      <xdr:col>15</xdr:col>
      <xdr:colOff>101600</xdr:colOff>
      <xdr:row>77</xdr:row>
      <xdr:rowOff>71399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87927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142556</xdr:rowOff>
    </xdr:from>
    <xdr:to>
      <xdr:col>10</xdr:col>
      <xdr:colOff>165100</xdr:colOff>
      <xdr:row>78</xdr:row>
      <xdr:rowOff>72706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63833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4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25823</xdr:rowOff>
    </xdr:from>
    <xdr:to>
      <xdr:col>6</xdr:col>
      <xdr:colOff>38100</xdr:colOff>
      <xdr:row>77</xdr:row>
      <xdr:rowOff>127423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143950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0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98171</xdr:rowOff>
    </xdr:from>
    <xdr:to>
      <xdr:col>24</xdr:col>
      <xdr:colOff>63500</xdr:colOff>
      <xdr:row>97</xdr:row>
      <xdr:rowOff>115684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28821"/>
          <a:ext cx="838200" cy="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96686</xdr:rowOff>
    </xdr:from>
    <xdr:to>
      <xdr:col>19</xdr:col>
      <xdr:colOff>177800</xdr:colOff>
      <xdr:row>97</xdr:row>
      <xdr:rowOff>115684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27336"/>
          <a:ext cx="889000" cy="1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2476</xdr:rowOff>
    </xdr:from>
    <xdr:to>
      <xdr:col>15</xdr:col>
      <xdr:colOff>50800</xdr:colOff>
      <xdr:row>97</xdr:row>
      <xdr:rowOff>96686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3126"/>
          <a:ext cx="889000" cy="9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89370</xdr:rowOff>
    </xdr:from>
    <xdr:to>
      <xdr:col>15</xdr:col>
      <xdr:colOff>101600</xdr:colOff>
      <xdr:row>96</xdr:row>
      <xdr:rowOff>19520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36047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2476</xdr:rowOff>
    </xdr:from>
    <xdr:to>
      <xdr:col>10</xdr:col>
      <xdr:colOff>114300</xdr:colOff>
      <xdr:row>97</xdr:row>
      <xdr:rowOff>47713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3126"/>
          <a:ext cx="889000" cy="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104623</xdr:rowOff>
    </xdr:from>
    <xdr:to>
      <xdr:col>10</xdr:col>
      <xdr:colOff>165100</xdr:colOff>
      <xdr:row>96</xdr:row>
      <xdr:rowOff>34773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51300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131851</xdr:rowOff>
    </xdr:from>
    <xdr:to>
      <xdr:col>6</xdr:col>
      <xdr:colOff>38100</xdr:colOff>
      <xdr:row>96</xdr:row>
      <xdr:rowOff>62001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78528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47371</xdr:rowOff>
    </xdr:from>
    <xdr:to>
      <xdr:col>24</xdr:col>
      <xdr:colOff>114300</xdr:colOff>
      <xdr:row>97</xdr:row>
      <xdr:rowOff>148971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7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133748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64884</xdr:rowOff>
    </xdr:from>
    <xdr:to>
      <xdr:col>20</xdr:col>
      <xdr:colOff>38100</xdr:colOff>
      <xdr:row>97</xdr:row>
      <xdr:rowOff>166484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157611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45886</xdr:rowOff>
    </xdr:from>
    <xdr:to>
      <xdr:col>15</xdr:col>
      <xdr:colOff>101600</xdr:colOff>
      <xdr:row>97</xdr:row>
      <xdr:rowOff>147486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138613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123126</xdr:rowOff>
    </xdr:from>
    <xdr:to>
      <xdr:col>10</xdr:col>
      <xdr:colOff>165100</xdr:colOff>
      <xdr:row>97</xdr:row>
      <xdr:rowOff>53276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44403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168363</xdr:rowOff>
    </xdr:from>
    <xdr:to>
      <xdr:col>6</xdr:col>
      <xdr:colOff>38100</xdr:colOff>
      <xdr:row>97</xdr:row>
      <xdr:rowOff>98513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89640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170730</xdr:rowOff>
    </xdr:from>
    <xdr:to>
      <xdr:col>55</xdr:col>
      <xdr:colOff>0</xdr:colOff>
      <xdr:row>34</xdr:row>
      <xdr:rowOff>24467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28580"/>
          <a:ext cx="8382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74042</xdr:rowOff>
    </xdr:from>
    <xdr:to>
      <xdr:col>50</xdr:col>
      <xdr:colOff>114300</xdr:colOff>
      <xdr:row>34</xdr:row>
      <xdr:rowOff>24467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88992"/>
          <a:ext cx="889000" cy="4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74042</xdr:rowOff>
    </xdr:from>
    <xdr:to>
      <xdr:col>45</xdr:col>
      <xdr:colOff>177800</xdr:colOff>
      <xdr:row>34</xdr:row>
      <xdr:rowOff>39916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88992"/>
          <a:ext cx="889000" cy="48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14719</xdr:rowOff>
    </xdr:from>
    <xdr:to>
      <xdr:col>46</xdr:col>
      <xdr:colOff>38100</xdr:colOff>
      <xdr:row>31</xdr:row>
      <xdr:rowOff>116319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132846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1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39916</xdr:rowOff>
    </xdr:from>
    <xdr:to>
      <xdr:col>41</xdr:col>
      <xdr:colOff>50800</xdr:colOff>
      <xdr:row>34</xdr:row>
      <xdr:rowOff>116556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869216"/>
          <a:ext cx="889000" cy="7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89188</xdr:rowOff>
    </xdr:from>
    <xdr:to>
      <xdr:col>41</xdr:col>
      <xdr:colOff>101600</xdr:colOff>
      <xdr:row>35</xdr:row>
      <xdr:rowOff>19338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10465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103741</xdr:rowOff>
    </xdr:from>
    <xdr:to>
      <xdr:col>36</xdr:col>
      <xdr:colOff>165100</xdr:colOff>
      <xdr:row>35</xdr:row>
      <xdr:rowOff>33891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25018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2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119930</xdr:rowOff>
    </xdr:from>
    <xdr:to>
      <xdr:col>55</xdr:col>
      <xdr:colOff>50800</xdr:colOff>
      <xdr:row>34</xdr:row>
      <xdr:rowOff>50080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7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142807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2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145117</xdr:rowOff>
    </xdr:from>
    <xdr:to>
      <xdr:col>50</xdr:col>
      <xdr:colOff>165100</xdr:colOff>
      <xdr:row>34</xdr:row>
      <xdr:rowOff>75267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91794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7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23242</xdr:rowOff>
    </xdr:from>
    <xdr:to>
      <xdr:col>46</xdr:col>
      <xdr:colOff>38100</xdr:colOff>
      <xdr:row>31</xdr:row>
      <xdr:rowOff>124842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3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115969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160566</xdr:rowOff>
    </xdr:from>
    <xdr:to>
      <xdr:col>41</xdr:col>
      <xdr:colOff>101600</xdr:colOff>
      <xdr:row>34</xdr:row>
      <xdr:rowOff>90716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107243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5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65756</xdr:rowOff>
    </xdr:from>
    <xdr:to>
      <xdr:col>36</xdr:col>
      <xdr:colOff>165100</xdr:colOff>
      <xdr:row>34</xdr:row>
      <xdr:rowOff>167356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9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12433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7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34952</xdr:rowOff>
    </xdr:from>
    <xdr:to>
      <xdr:col>55</xdr:col>
      <xdr:colOff>0</xdr:colOff>
      <xdr:row>58</xdr:row>
      <xdr:rowOff>59202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79052"/>
          <a:ext cx="838200" cy="2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133882</xdr:rowOff>
    </xdr:from>
    <xdr:to>
      <xdr:col>50</xdr:col>
      <xdr:colOff>114300</xdr:colOff>
      <xdr:row>58</xdr:row>
      <xdr:rowOff>59202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06532"/>
          <a:ext cx="889000" cy="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133882</xdr:rowOff>
    </xdr:from>
    <xdr:to>
      <xdr:col>45</xdr:col>
      <xdr:colOff>177800</xdr:colOff>
      <xdr:row>58</xdr:row>
      <xdr:rowOff>14377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06532"/>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64091</xdr:rowOff>
    </xdr:from>
    <xdr:to>
      <xdr:col>46</xdr:col>
      <xdr:colOff>38100</xdr:colOff>
      <xdr:row>57</xdr:row>
      <xdr:rowOff>165691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10768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14377</xdr:rowOff>
    </xdr:from>
    <xdr:to>
      <xdr:col>41</xdr:col>
      <xdr:colOff>50800</xdr:colOff>
      <xdr:row>58</xdr:row>
      <xdr:rowOff>36972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8477"/>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80288</xdr:rowOff>
    </xdr:from>
    <xdr:to>
      <xdr:col>41</xdr:col>
      <xdr:colOff>101600</xdr:colOff>
      <xdr:row>58</xdr:row>
      <xdr:rowOff>10438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26965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117480</xdr:rowOff>
    </xdr:from>
    <xdr:to>
      <xdr:col>36</xdr:col>
      <xdr:colOff>165100</xdr:colOff>
      <xdr:row>58</xdr:row>
      <xdr:rowOff>47630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64157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155602</xdr:rowOff>
    </xdr:from>
    <xdr:to>
      <xdr:col>55</xdr:col>
      <xdr:colOff>50800</xdr:colOff>
      <xdr:row>58</xdr:row>
      <xdr:rowOff>85752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7029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8402</xdr:rowOff>
    </xdr:from>
    <xdr:to>
      <xdr:col>50</xdr:col>
      <xdr:colOff>165100</xdr:colOff>
      <xdr:row>58</xdr:row>
      <xdr:rowOff>110002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126529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2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83082</xdr:rowOff>
    </xdr:from>
    <xdr:to>
      <xdr:col>46</xdr:col>
      <xdr:colOff>38100</xdr:colOff>
      <xdr:row>58</xdr:row>
      <xdr:rowOff>13232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4359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4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135027</xdr:rowOff>
    </xdr:from>
    <xdr:to>
      <xdr:col>41</xdr:col>
      <xdr:colOff>101600</xdr:colOff>
      <xdr:row>58</xdr:row>
      <xdr:rowOff>65177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56304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0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157622</xdr:rowOff>
    </xdr:from>
    <xdr:to>
      <xdr:col>36</xdr:col>
      <xdr:colOff>165100</xdr:colOff>
      <xdr:row>58</xdr:row>
      <xdr:rowOff>87772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78899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02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139550</xdr:rowOff>
    </xdr:from>
    <xdr:to>
      <xdr:col>55</xdr:col>
      <xdr:colOff>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2650"/>
          <a:ext cx="8382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53358</xdr:rowOff>
    </xdr:from>
    <xdr:to>
      <xdr:col>50</xdr:col>
      <xdr:colOff>114300</xdr:colOff>
      <xdr:row>78</xdr:row>
      <xdr:rowOff>139550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6458"/>
          <a:ext cx="889000" cy="8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17559</xdr:rowOff>
    </xdr:from>
    <xdr:to>
      <xdr:col>45</xdr:col>
      <xdr:colOff>177800</xdr:colOff>
      <xdr:row>78</xdr:row>
      <xdr:rowOff>53358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90659"/>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48475</xdr:rowOff>
    </xdr:from>
    <xdr:to>
      <xdr:col>46</xdr:col>
      <xdr:colOff>38100</xdr:colOff>
      <xdr:row>77</xdr:row>
      <xdr:rowOff>150075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166602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17559</xdr:rowOff>
    </xdr:from>
    <xdr:to>
      <xdr:col>41</xdr:col>
      <xdr:colOff>50800</xdr:colOff>
      <xdr:row>78</xdr:row>
      <xdr:rowOff>123304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90659"/>
          <a:ext cx="889000" cy="10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61331</xdr:rowOff>
    </xdr:from>
    <xdr:to>
      <xdr:col>41</xdr:col>
      <xdr:colOff>101600</xdr:colOff>
      <xdr:row>77</xdr:row>
      <xdr:rowOff>162931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8008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79400</xdr:rowOff>
    </xdr:from>
    <xdr:to>
      <xdr:col>36</xdr:col>
      <xdr:colOff>165100</xdr:colOff>
      <xdr:row>78</xdr:row>
      <xdr:rowOff>9550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26077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88750</xdr:rowOff>
    </xdr:from>
    <xdr:to>
      <xdr:col>50</xdr:col>
      <xdr:colOff>165100</xdr:colOff>
      <xdr:row>79</xdr:row>
      <xdr:rowOff>18900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10027</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554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2558</xdr:rowOff>
    </xdr:from>
    <xdr:to>
      <xdr:col>46</xdr:col>
      <xdr:colOff>38100</xdr:colOff>
      <xdr:row>78</xdr:row>
      <xdr:rowOff>104158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95285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138209</xdr:rowOff>
    </xdr:from>
    <xdr:to>
      <xdr:col>41</xdr:col>
      <xdr:colOff>101600</xdr:colOff>
      <xdr:row>78</xdr:row>
      <xdr:rowOff>68359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59486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165231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60435</xdr:rowOff>
    </xdr:from>
    <xdr:to>
      <xdr:col>55</xdr:col>
      <xdr:colOff>0</xdr:colOff>
      <xdr:row>95</xdr:row>
      <xdr:rowOff>145292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8185"/>
          <a:ext cx="8382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140012</xdr:rowOff>
    </xdr:from>
    <xdr:to>
      <xdr:col>50</xdr:col>
      <xdr:colOff>114300</xdr:colOff>
      <xdr:row>95</xdr:row>
      <xdr:rowOff>145292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256312"/>
          <a:ext cx="889000" cy="17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140012</xdr:rowOff>
    </xdr:from>
    <xdr:to>
      <xdr:col>45</xdr:col>
      <xdr:colOff>177800</xdr:colOff>
      <xdr:row>95</xdr:row>
      <xdr:rowOff>97752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56312"/>
          <a:ext cx="889000" cy="12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37717</xdr:rowOff>
    </xdr:from>
    <xdr:to>
      <xdr:col>46</xdr:col>
      <xdr:colOff>38100</xdr:colOff>
      <xdr:row>95</xdr:row>
      <xdr:rowOff>139317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130444</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68948</xdr:rowOff>
    </xdr:from>
    <xdr:to>
      <xdr:col>41</xdr:col>
      <xdr:colOff>50800</xdr:colOff>
      <xdr:row>95</xdr:row>
      <xdr:rowOff>97752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56698"/>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87840</xdr:rowOff>
    </xdr:from>
    <xdr:to>
      <xdr:col>41</xdr:col>
      <xdr:colOff>101600</xdr:colOff>
      <xdr:row>96</xdr:row>
      <xdr:rowOff>17990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9117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6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151985</xdr:rowOff>
    </xdr:from>
    <xdr:to>
      <xdr:col>36</xdr:col>
      <xdr:colOff>165100</xdr:colOff>
      <xdr:row>96</xdr:row>
      <xdr:rowOff>82135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73262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9635</xdr:rowOff>
    </xdr:from>
    <xdr:to>
      <xdr:col>55</xdr:col>
      <xdr:colOff>50800</xdr:colOff>
      <xdr:row>95</xdr:row>
      <xdr:rowOff>111235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32512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94492</xdr:rowOff>
    </xdr:from>
    <xdr:to>
      <xdr:col>50</xdr:col>
      <xdr:colOff>165100</xdr:colOff>
      <xdr:row>96</xdr:row>
      <xdr:rowOff>24642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41169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89212</xdr:rowOff>
    </xdr:from>
    <xdr:to>
      <xdr:col>46</xdr:col>
      <xdr:colOff>38100</xdr:colOff>
      <xdr:row>95</xdr:row>
      <xdr:rowOff>19362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35889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98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46952</xdr:rowOff>
    </xdr:from>
    <xdr:to>
      <xdr:col>41</xdr:col>
      <xdr:colOff>101600</xdr:colOff>
      <xdr:row>95</xdr:row>
      <xdr:rowOff>148552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165079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0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18148</xdr:rowOff>
    </xdr:from>
    <xdr:to>
      <xdr:col>36</xdr:col>
      <xdr:colOff>165100</xdr:colOff>
      <xdr:row>95</xdr:row>
      <xdr:rowOff>119748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136275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08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99658</xdr:rowOff>
    </xdr:from>
    <xdr:to>
      <xdr:col>85</xdr:col>
      <xdr:colOff>127000</xdr:colOff>
      <xdr:row>38</xdr:row>
      <xdr:rowOff>129577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14758"/>
          <a:ext cx="8382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40927</xdr:rowOff>
    </xdr:from>
    <xdr:to>
      <xdr:col>81</xdr:col>
      <xdr:colOff>50800</xdr:colOff>
      <xdr:row>38</xdr:row>
      <xdr:rowOff>99658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84577"/>
          <a:ext cx="889000" cy="23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40927</xdr:rowOff>
    </xdr:from>
    <xdr:to>
      <xdr:col>76</xdr:col>
      <xdr:colOff>114300</xdr:colOff>
      <xdr:row>37</xdr:row>
      <xdr:rowOff>109205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84577"/>
          <a:ext cx="889000" cy="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92101</xdr:rowOff>
    </xdr:from>
    <xdr:to>
      <xdr:col>76</xdr:col>
      <xdr:colOff>165100</xdr:colOff>
      <xdr:row>38</xdr:row>
      <xdr:rowOff>22251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13378</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109205</xdr:rowOff>
    </xdr:from>
    <xdr:to>
      <xdr:col>71</xdr:col>
      <xdr:colOff>177800</xdr:colOff>
      <xdr:row>38</xdr:row>
      <xdr:rowOff>111957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52855"/>
          <a:ext cx="889000" cy="17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109547</xdr:rowOff>
    </xdr:from>
    <xdr:to>
      <xdr:col>72</xdr:col>
      <xdr:colOff>38100</xdr:colOff>
      <xdr:row>38</xdr:row>
      <xdr:rowOff>39697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30824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114979</xdr:rowOff>
    </xdr:from>
    <xdr:to>
      <xdr:col>67</xdr:col>
      <xdr:colOff>101600</xdr:colOff>
      <xdr:row>38</xdr:row>
      <xdr:rowOff>45129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61656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78777</xdr:rowOff>
    </xdr:from>
    <xdr:to>
      <xdr:col>85</xdr:col>
      <xdr:colOff>177800</xdr:colOff>
      <xdr:row>39</xdr:row>
      <xdr:rowOff>8927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165154</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0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48858</xdr:rowOff>
    </xdr:from>
    <xdr:to>
      <xdr:col>81</xdr:col>
      <xdr:colOff>101600</xdr:colOff>
      <xdr:row>38</xdr:row>
      <xdr:rowOff>150458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141585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5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161577</xdr:rowOff>
    </xdr:from>
    <xdr:to>
      <xdr:col>76</xdr:col>
      <xdr:colOff>165100</xdr:colOff>
      <xdr:row>37</xdr:row>
      <xdr:rowOff>91727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108254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0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58405</xdr:rowOff>
    </xdr:from>
    <xdr:to>
      <xdr:col>72</xdr:col>
      <xdr:colOff>38100</xdr:colOff>
      <xdr:row>37</xdr:row>
      <xdr:rowOff>160004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02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5082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61157</xdr:rowOff>
    </xdr:from>
    <xdr:to>
      <xdr:col>67</xdr:col>
      <xdr:colOff>101600</xdr:colOff>
      <xdr:row>38</xdr:row>
      <xdr:rowOff>162757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153884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102836</xdr:rowOff>
    </xdr:from>
    <xdr:to>
      <xdr:col>85</xdr:col>
      <xdr:colOff>127000</xdr:colOff>
      <xdr:row>76</xdr:row>
      <xdr:rowOff>109713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33036"/>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102836</xdr:rowOff>
    </xdr:from>
    <xdr:to>
      <xdr:col>81</xdr:col>
      <xdr:colOff>50800</xdr:colOff>
      <xdr:row>76</xdr:row>
      <xdr:rowOff>121765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33036"/>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121765</xdr:rowOff>
    </xdr:from>
    <xdr:to>
      <xdr:col>76</xdr:col>
      <xdr:colOff>114300</xdr:colOff>
      <xdr:row>76</xdr:row>
      <xdr:rowOff>125197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51965"/>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95072</xdr:rowOff>
    </xdr:from>
    <xdr:to>
      <xdr:col>76</xdr:col>
      <xdr:colOff>165100</xdr:colOff>
      <xdr:row>76</xdr:row>
      <xdr:rowOff>25223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41749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125197</xdr:rowOff>
    </xdr:from>
    <xdr:to>
      <xdr:col>71</xdr:col>
      <xdr:colOff>177800</xdr:colOff>
      <xdr:row>76</xdr:row>
      <xdr:rowOff>155149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55397"/>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93669</xdr:rowOff>
    </xdr:from>
    <xdr:to>
      <xdr:col>72</xdr:col>
      <xdr:colOff>38100</xdr:colOff>
      <xdr:row>76</xdr:row>
      <xdr:rowOff>23819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40346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86674</xdr:rowOff>
    </xdr:from>
    <xdr:to>
      <xdr:col>67</xdr:col>
      <xdr:colOff>101600</xdr:colOff>
      <xdr:row>76</xdr:row>
      <xdr:rowOff>16824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33351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58913</xdr:rowOff>
    </xdr:from>
    <xdr:to>
      <xdr:col>85</xdr:col>
      <xdr:colOff>177800</xdr:colOff>
      <xdr:row>76</xdr:row>
      <xdr:rowOff>160513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37340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52036</xdr:rowOff>
    </xdr:from>
    <xdr:to>
      <xdr:col>81</xdr:col>
      <xdr:colOff>101600</xdr:colOff>
      <xdr:row>76</xdr:row>
      <xdr:rowOff>153636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170163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5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70965</xdr:rowOff>
    </xdr:from>
    <xdr:to>
      <xdr:col>76</xdr:col>
      <xdr:colOff>165100</xdr:colOff>
      <xdr:row>77</xdr:row>
      <xdr:rowOff>1115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163692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74397</xdr:rowOff>
    </xdr:from>
    <xdr:to>
      <xdr:col>72</xdr:col>
      <xdr:colOff>38100</xdr:colOff>
      <xdr:row>77</xdr:row>
      <xdr:rowOff>4547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167124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104349</xdr:rowOff>
    </xdr:from>
    <xdr:to>
      <xdr:col>67</xdr:col>
      <xdr:colOff>101600</xdr:colOff>
      <xdr:row>77</xdr:row>
      <xdr:rowOff>34499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25626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78760</xdr:rowOff>
    </xdr:from>
    <xdr:to>
      <xdr:col>85</xdr:col>
      <xdr:colOff>127000</xdr:colOff>
      <xdr:row>99</xdr:row>
      <xdr:rowOff>39943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80860"/>
          <a:ext cx="838200" cy="1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78760</xdr:rowOff>
    </xdr:from>
    <xdr:to>
      <xdr:col>81</xdr:col>
      <xdr:colOff>50800</xdr:colOff>
      <xdr:row>99</xdr:row>
      <xdr:rowOff>48833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80860"/>
          <a:ext cx="889000" cy="1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48833</xdr:rowOff>
    </xdr:from>
    <xdr:to>
      <xdr:col>76</xdr:col>
      <xdr:colOff>114300</xdr:colOff>
      <xdr:row>99</xdr:row>
      <xdr:rowOff>79479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7022383"/>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94889</xdr:rowOff>
    </xdr:from>
    <xdr:to>
      <xdr:col>76</xdr:col>
      <xdr:colOff>165100</xdr:colOff>
      <xdr:row>99</xdr:row>
      <xdr:rowOff>25039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41566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79479</xdr:rowOff>
    </xdr:from>
    <xdr:to>
      <xdr:col>71</xdr:col>
      <xdr:colOff>177800</xdr:colOff>
      <xdr:row>99</xdr:row>
      <xdr:rowOff>83210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7053029"/>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133948</xdr:rowOff>
    </xdr:from>
    <xdr:to>
      <xdr:col>72</xdr:col>
      <xdr:colOff>38100</xdr:colOff>
      <xdr:row>99</xdr:row>
      <xdr:rowOff>64098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80625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142867</xdr:rowOff>
    </xdr:from>
    <xdr:to>
      <xdr:col>67</xdr:col>
      <xdr:colOff>101600</xdr:colOff>
      <xdr:row>99</xdr:row>
      <xdr:rowOff>73017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89544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160593</xdr:rowOff>
    </xdr:from>
    <xdr:to>
      <xdr:col>85</xdr:col>
      <xdr:colOff>177800</xdr:colOff>
      <xdr:row>99</xdr:row>
      <xdr:rowOff>90743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97217</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27960</xdr:rowOff>
    </xdr:from>
    <xdr:to>
      <xdr:col>81</xdr:col>
      <xdr:colOff>101600</xdr:colOff>
      <xdr:row>98</xdr:row>
      <xdr:rowOff>129560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146087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6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169483</xdr:rowOff>
    </xdr:from>
    <xdr:to>
      <xdr:col>76</xdr:col>
      <xdr:colOff>165100</xdr:colOff>
      <xdr:row>99</xdr:row>
      <xdr:rowOff>99633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90760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28679</xdr:rowOff>
    </xdr:from>
    <xdr:to>
      <xdr:col>72</xdr:col>
      <xdr:colOff>38100</xdr:colOff>
      <xdr:row>99</xdr:row>
      <xdr:rowOff>130279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700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121406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32410</xdr:rowOff>
    </xdr:from>
    <xdr:to>
      <xdr:col>67</xdr:col>
      <xdr:colOff>101600</xdr:colOff>
      <xdr:row>99</xdr:row>
      <xdr:rowOff>134010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70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125137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94941</xdr:rowOff>
    </xdr:from>
    <xdr:to>
      <xdr:col>107</xdr:col>
      <xdr:colOff>101600</xdr:colOff>
      <xdr:row>39</xdr:row>
      <xdr:rowOff>25091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41618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103596</xdr:rowOff>
    </xdr:from>
    <xdr:to>
      <xdr:col>102</xdr:col>
      <xdr:colOff>165100</xdr:colOff>
      <xdr:row>39</xdr:row>
      <xdr:rowOff>33746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50273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120186</xdr:rowOff>
    </xdr:from>
    <xdr:to>
      <xdr:col>98</xdr:col>
      <xdr:colOff>38100</xdr:colOff>
      <xdr:row>39</xdr:row>
      <xdr:rowOff>50336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66863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110961</xdr:rowOff>
    </xdr:from>
    <xdr:to>
      <xdr:col>116</xdr:col>
      <xdr:colOff>63500</xdr:colOff>
      <xdr:row>58</xdr:row>
      <xdr:rowOff>115958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55061"/>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65732</xdr:rowOff>
    </xdr:from>
    <xdr:to>
      <xdr:col>111</xdr:col>
      <xdr:colOff>177800</xdr:colOff>
      <xdr:row>58</xdr:row>
      <xdr:rowOff>115958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09832"/>
          <a:ext cx="889000" cy="5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65732</xdr:rowOff>
    </xdr:from>
    <xdr:to>
      <xdr:col>107</xdr:col>
      <xdr:colOff>50800</xdr:colOff>
      <xdr:row>58</xdr:row>
      <xdr:rowOff>71512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09832"/>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33513</xdr:rowOff>
    </xdr:from>
    <xdr:to>
      <xdr:col>107</xdr:col>
      <xdr:colOff>101600</xdr:colOff>
      <xdr:row>58</xdr:row>
      <xdr:rowOff>135113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71512</xdr:rowOff>
    </xdr:from>
    <xdr:to>
      <xdr:col>102</xdr:col>
      <xdr:colOff>114300</xdr:colOff>
      <xdr:row>58</xdr:row>
      <xdr:rowOff>76639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1561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61730</xdr:rowOff>
    </xdr:from>
    <xdr:to>
      <xdr:col>102</xdr:col>
      <xdr:colOff>165100</xdr:colOff>
      <xdr:row>58</xdr:row>
      <xdr:rowOff>163330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154457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4906</xdr:rowOff>
    </xdr:from>
    <xdr:to>
      <xdr:col>98</xdr:col>
      <xdr:colOff>38100</xdr:colOff>
      <xdr:row>58</xdr:row>
      <xdr:rowOff>106506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123033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2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60161</xdr:rowOff>
    </xdr:from>
    <xdr:to>
      <xdr:col>116</xdr:col>
      <xdr:colOff>114300</xdr:colOff>
      <xdr:row>58</xdr:row>
      <xdr:rowOff>161761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83038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85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65158</xdr:rowOff>
    </xdr:from>
    <xdr:to>
      <xdr:col>112</xdr:col>
      <xdr:colOff>38100</xdr:colOff>
      <xdr:row>58</xdr:row>
      <xdr:rowOff>166758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11835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7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14932</xdr:rowOff>
    </xdr:from>
    <xdr:to>
      <xdr:col>107</xdr:col>
      <xdr:colOff>101600</xdr:colOff>
      <xdr:row>58</xdr:row>
      <xdr:rowOff>116532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133059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73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20712</xdr:rowOff>
    </xdr:from>
    <xdr:to>
      <xdr:col>102</xdr:col>
      <xdr:colOff>165100</xdr:colOff>
      <xdr:row>58</xdr:row>
      <xdr:rowOff>122312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138839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74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25839</xdr:rowOff>
    </xdr:from>
    <xdr:to>
      <xdr:col>98</xdr:col>
      <xdr:colOff>38100</xdr:colOff>
      <xdr:row>58</xdr:row>
      <xdr:rowOff>127439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118566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65748</xdr:rowOff>
    </xdr:from>
    <xdr:to>
      <xdr:col>116</xdr:col>
      <xdr:colOff>63500</xdr:colOff>
      <xdr:row>75</xdr:row>
      <xdr:rowOff>102308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24498"/>
          <a:ext cx="8382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102308</xdr:rowOff>
    </xdr:from>
    <xdr:to>
      <xdr:col>111</xdr:col>
      <xdr:colOff>177800</xdr:colOff>
      <xdr:row>75</xdr:row>
      <xdr:rowOff>118951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61058"/>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118951</xdr:rowOff>
    </xdr:from>
    <xdr:to>
      <xdr:col>107</xdr:col>
      <xdr:colOff>50800</xdr:colOff>
      <xdr:row>75</xdr:row>
      <xdr:rowOff>142101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77701"/>
          <a:ext cx="889000" cy="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87887</xdr:rowOff>
    </xdr:from>
    <xdr:to>
      <xdr:col>107</xdr:col>
      <xdr:colOff>101600</xdr:colOff>
      <xdr:row>76</xdr:row>
      <xdr:rowOff>18036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142101</xdr:rowOff>
    </xdr:from>
    <xdr:to>
      <xdr:col>102</xdr:col>
      <xdr:colOff>114300</xdr:colOff>
      <xdr:row>75</xdr:row>
      <xdr:rowOff>147937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00851"/>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67663</xdr:rowOff>
    </xdr:from>
    <xdr:to>
      <xdr:col>102</xdr:col>
      <xdr:colOff>165100</xdr:colOff>
      <xdr:row>75</xdr:row>
      <xdr:rowOff>169264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66406</xdr:rowOff>
    </xdr:from>
    <xdr:to>
      <xdr:col>98</xdr:col>
      <xdr:colOff>38100</xdr:colOff>
      <xdr:row>75</xdr:row>
      <xdr:rowOff>168005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14948</xdr:rowOff>
    </xdr:from>
    <xdr:to>
      <xdr:col>116</xdr:col>
      <xdr:colOff>114300</xdr:colOff>
      <xdr:row>75</xdr:row>
      <xdr:rowOff>116548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37825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51508</xdr:rowOff>
    </xdr:from>
    <xdr:to>
      <xdr:col>112</xdr:col>
      <xdr:colOff>38100</xdr:colOff>
      <xdr:row>75</xdr:row>
      <xdr:rowOff>153108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169635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6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68151</xdr:rowOff>
    </xdr:from>
    <xdr:to>
      <xdr:col>107</xdr:col>
      <xdr:colOff>101600</xdr:colOff>
      <xdr:row>75</xdr:row>
      <xdr:rowOff>169751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14828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70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91301</xdr:rowOff>
    </xdr:from>
    <xdr:to>
      <xdr:col>102</xdr:col>
      <xdr:colOff>165100</xdr:colOff>
      <xdr:row>76</xdr:row>
      <xdr:rowOff>21450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00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12577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97137</xdr:rowOff>
    </xdr:from>
    <xdr:to>
      <xdr:col>98</xdr:col>
      <xdr:colOff>38100</xdr:colOff>
      <xdr:row>76</xdr:row>
      <xdr:rowOff>27288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55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18414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・本町は豪雪地帯及び山間地に集落が点在する地理的要因により人口規模に対し、橋梁・道路等の更新整備費用（普通建設事業費）や除雪費用（維持補修費）が嵩み、例年類似団体を上回っている。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公共施設等総合管理計画に基づき、老朽化した施設の集約化・複合化等を図ってより一層の維持補修費抑制に努める。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・廃棄物処理施設等の更新が予定されているため一部事務組合への負担金は今後も増加することが見込まれる。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年度以降から人件費が類似団体平均を大きく上回っているため、引き続き適正人員の見直しを継続し、人件費の抑制に努める。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5,103
317.04
5,037,100
4,665,913
362,763
3,287,494
3,777,804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69922</xdr:rowOff>
    </xdr:from>
    <xdr:to>
      <xdr:col>24</xdr:col>
      <xdr:colOff>63500</xdr:colOff>
      <xdr:row>32</xdr:row>
      <xdr:rowOff>75692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56322"/>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69922</xdr:rowOff>
    </xdr:from>
    <xdr:to>
      <xdr:col>19</xdr:col>
      <xdr:colOff>177800</xdr:colOff>
      <xdr:row>32</xdr:row>
      <xdr:rowOff>167785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56322"/>
          <a:ext cx="889000" cy="9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167785</xdr:rowOff>
    </xdr:from>
    <xdr:to>
      <xdr:col>15</xdr:col>
      <xdr:colOff>50800</xdr:colOff>
      <xdr:row>33</xdr:row>
      <xdr:rowOff>14296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5418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132443</xdr:rowOff>
    </xdr:from>
    <xdr:to>
      <xdr:col>15</xdr:col>
      <xdr:colOff>101600</xdr:colOff>
      <xdr:row>35</xdr:row>
      <xdr:rowOff>62593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53720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5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91803</xdr:rowOff>
    </xdr:from>
    <xdr:to>
      <xdr:col>10</xdr:col>
      <xdr:colOff>114300</xdr:colOff>
      <xdr:row>33</xdr:row>
      <xdr:rowOff>14296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78203"/>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81280</xdr:rowOff>
    </xdr:from>
    <xdr:to>
      <xdr:col>10</xdr:col>
      <xdr:colOff>165100</xdr:colOff>
      <xdr:row>35</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2557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88247</xdr:rowOff>
    </xdr:from>
    <xdr:to>
      <xdr:col>6</xdr:col>
      <xdr:colOff>38100</xdr:colOff>
      <xdr:row>35</xdr:row>
      <xdr:rowOff>18397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1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9524</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1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24892</xdr:rowOff>
    </xdr:from>
    <xdr:to>
      <xdr:col>24</xdr:col>
      <xdr:colOff>114300</xdr:colOff>
      <xdr:row>32</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47769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6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19122</xdr:rowOff>
    </xdr:from>
    <xdr:to>
      <xdr:col>20</xdr:col>
      <xdr:colOff>38100</xdr:colOff>
      <xdr:row>32</xdr:row>
      <xdr:rowOff>120722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137249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28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116985</xdr:rowOff>
    </xdr:from>
    <xdr:to>
      <xdr:col>15</xdr:col>
      <xdr:colOff>101600</xdr:colOff>
      <xdr:row>33</xdr:row>
      <xdr:rowOff>47135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63662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134946</xdr:rowOff>
    </xdr:from>
    <xdr:to>
      <xdr:col>10</xdr:col>
      <xdr:colOff>165100</xdr:colOff>
      <xdr:row>33</xdr:row>
      <xdr:rowOff>65096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2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81623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39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41003</xdr:rowOff>
    </xdr:from>
    <xdr:to>
      <xdr:col>6</xdr:col>
      <xdr:colOff>38100</xdr:colOff>
      <xdr:row>32</xdr:row>
      <xdr:rowOff>142603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159130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3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64543</xdr:rowOff>
    </xdr:from>
    <xdr:to>
      <xdr:col>24</xdr:col>
      <xdr:colOff>63500</xdr:colOff>
      <xdr:row>58</xdr:row>
      <xdr:rowOff>103513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08643"/>
          <a:ext cx="838200" cy="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34446</xdr:rowOff>
    </xdr:from>
    <xdr:to>
      <xdr:col>19</xdr:col>
      <xdr:colOff>177800</xdr:colOff>
      <xdr:row>58</xdr:row>
      <xdr:rowOff>64543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8546"/>
          <a:ext cx="889000" cy="3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34446</xdr:rowOff>
    </xdr:from>
    <xdr:to>
      <xdr:col>15</xdr:col>
      <xdr:colOff>50800</xdr:colOff>
      <xdr:row>58</xdr:row>
      <xdr:rowOff>121655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8546"/>
          <a:ext cx="889000" cy="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78687</xdr:rowOff>
    </xdr:from>
    <xdr:to>
      <xdr:col>15</xdr:col>
      <xdr:colOff>101600</xdr:colOff>
      <xdr:row>58</xdr:row>
      <xdr:rowOff>8837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25364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121655</xdr:rowOff>
    </xdr:from>
    <xdr:to>
      <xdr:col>10</xdr:col>
      <xdr:colOff>114300</xdr:colOff>
      <xdr:row>58</xdr:row>
      <xdr:rowOff>126222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5755"/>
          <a:ext cx="8890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135472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145502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52713</xdr:rowOff>
    </xdr:from>
    <xdr:to>
      <xdr:col>24</xdr:col>
      <xdr:colOff>114300</xdr:colOff>
      <xdr:row>58</xdr:row>
      <xdr:rowOff>154313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13743</xdr:rowOff>
    </xdr:from>
    <xdr:to>
      <xdr:col>20</xdr:col>
      <xdr:colOff>38100</xdr:colOff>
      <xdr:row>58</xdr:row>
      <xdr:rowOff>115343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106470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5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155096</xdr:rowOff>
    </xdr:from>
    <xdr:to>
      <xdr:col>15</xdr:col>
      <xdr:colOff>101600</xdr:colOff>
      <xdr:row>58</xdr:row>
      <xdr:rowOff>85246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76373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70855</xdr:rowOff>
    </xdr:from>
    <xdr:to>
      <xdr:col>10</xdr:col>
      <xdr:colOff>165100</xdr:colOff>
      <xdr:row>59</xdr:row>
      <xdr:rowOff>1005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75422</xdr:rowOff>
    </xdr:from>
    <xdr:to>
      <xdr:col>6</xdr:col>
      <xdr:colOff>38100</xdr:colOff>
      <xdr:row>59</xdr:row>
      <xdr:rowOff>5572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168149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63599</xdr:rowOff>
    </xdr:from>
    <xdr:to>
      <xdr:col>24</xdr:col>
      <xdr:colOff>63500</xdr:colOff>
      <xdr:row>75</xdr:row>
      <xdr:rowOff>117145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22349"/>
          <a:ext cx="8382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63599</xdr:rowOff>
    </xdr:from>
    <xdr:to>
      <xdr:col>19</xdr:col>
      <xdr:colOff>177800</xdr:colOff>
      <xdr:row>76</xdr:row>
      <xdr:rowOff>24257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22349"/>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24257</xdr:rowOff>
    </xdr:from>
    <xdr:to>
      <xdr:col>15</xdr:col>
      <xdr:colOff>50800</xdr:colOff>
      <xdr:row>76</xdr:row>
      <xdr:rowOff>91221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4457"/>
          <a:ext cx="8890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57757</xdr:rowOff>
    </xdr:from>
    <xdr:to>
      <xdr:col>15</xdr:col>
      <xdr:colOff>101600</xdr:colOff>
      <xdr:row>74</xdr:row>
      <xdr:rowOff>159357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91221</xdr:rowOff>
    </xdr:from>
    <xdr:to>
      <xdr:col>10</xdr:col>
      <xdr:colOff>114300</xdr:colOff>
      <xdr:row>76</xdr:row>
      <xdr:rowOff>148334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1421"/>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143269</xdr:rowOff>
    </xdr:from>
    <xdr:to>
      <xdr:col>10</xdr:col>
      <xdr:colOff>165100</xdr:colOff>
      <xdr:row>75</xdr:row>
      <xdr:rowOff>73419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89946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14361</xdr:rowOff>
    </xdr:from>
    <xdr:to>
      <xdr:col>6</xdr:col>
      <xdr:colOff>38100</xdr:colOff>
      <xdr:row>75</xdr:row>
      <xdr:rowOff>115961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7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132488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66345</xdr:rowOff>
    </xdr:from>
    <xdr:to>
      <xdr:col>24</xdr:col>
      <xdr:colOff>114300</xdr:colOff>
      <xdr:row>75</xdr:row>
      <xdr:rowOff>167945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44772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0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12799</xdr:rowOff>
    </xdr:from>
    <xdr:to>
      <xdr:col>20</xdr:col>
      <xdr:colOff>38100</xdr:colOff>
      <xdr:row>75</xdr:row>
      <xdr:rowOff>114399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105526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144907</xdr:rowOff>
    </xdr:from>
    <xdr:to>
      <xdr:col>15</xdr:col>
      <xdr:colOff>101600</xdr:colOff>
      <xdr:row>76</xdr:row>
      <xdr:rowOff>75056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3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66184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40421</xdr:rowOff>
    </xdr:from>
    <xdr:to>
      <xdr:col>10</xdr:col>
      <xdr:colOff>165100</xdr:colOff>
      <xdr:row>76</xdr:row>
      <xdr:rowOff>142021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133148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6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97534</xdr:rowOff>
    </xdr:from>
    <xdr:to>
      <xdr:col>6</xdr:col>
      <xdr:colOff>38100</xdr:colOff>
      <xdr:row>77</xdr:row>
      <xdr:rowOff>27684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18811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102180</xdr:rowOff>
    </xdr:from>
    <xdr:to>
      <xdr:col>24</xdr:col>
      <xdr:colOff>63500</xdr:colOff>
      <xdr:row>95</xdr:row>
      <xdr:rowOff>103071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89930"/>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103071</xdr:rowOff>
    </xdr:from>
    <xdr:to>
      <xdr:col>19</xdr:col>
      <xdr:colOff>177800</xdr:colOff>
      <xdr:row>96</xdr:row>
      <xdr:rowOff>9657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90821"/>
          <a:ext cx="889000" cy="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9657</xdr:rowOff>
    </xdr:from>
    <xdr:to>
      <xdr:col>15</xdr:col>
      <xdr:colOff>50800</xdr:colOff>
      <xdr:row>96</xdr:row>
      <xdr:rowOff>25149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68857"/>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150157</xdr:rowOff>
    </xdr:from>
    <xdr:to>
      <xdr:col>15</xdr:col>
      <xdr:colOff>101600</xdr:colOff>
      <xdr:row>95</xdr:row>
      <xdr:rowOff>80307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96834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25149</xdr:rowOff>
    </xdr:from>
    <xdr:to>
      <xdr:col>10</xdr:col>
      <xdr:colOff>114300</xdr:colOff>
      <xdr:row>96</xdr:row>
      <xdr:rowOff>26498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84349"/>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9378</xdr:rowOff>
    </xdr:from>
    <xdr:to>
      <xdr:col>10</xdr:col>
      <xdr:colOff>165100</xdr:colOff>
      <xdr:row>95</xdr:row>
      <xdr:rowOff>110978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127505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47523</xdr:rowOff>
    </xdr:from>
    <xdr:to>
      <xdr:col>6</xdr:col>
      <xdr:colOff>38100</xdr:colOff>
      <xdr:row>95</xdr:row>
      <xdr:rowOff>149123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165650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51380</xdr:rowOff>
    </xdr:from>
    <xdr:to>
      <xdr:col>24</xdr:col>
      <xdr:colOff>114300</xdr:colOff>
      <xdr:row>95</xdr:row>
      <xdr:rowOff>152980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74257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52271</xdr:rowOff>
    </xdr:from>
    <xdr:to>
      <xdr:col>20</xdr:col>
      <xdr:colOff>38100</xdr:colOff>
      <xdr:row>95</xdr:row>
      <xdr:rowOff>153871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4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170398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130307</xdr:rowOff>
    </xdr:from>
    <xdr:to>
      <xdr:col>15</xdr:col>
      <xdr:colOff>101600</xdr:colOff>
      <xdr:row>96</xdr:row>
      <xdr:rowOff>60457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145799</xdr:rowOff>
    </xdr:from>
    <xdr:to>
      <xdr:col>10</xdr:col>
      <xdr:colOff>165100</xdr:colOff>
      <xdr:row>96</xdr:row>
      <xdr:rowOff>75949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67076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147148</xdr:rowOff>
    </xdr:from>
    <xdr:to>
      <xdr:col>6</xdr:col>
      <xdr:colOff>38100</xdr:colOff>
      <xdr:row>96</xdr:row>
      <xdr:rowOff>77298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68425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37287</xdr:rowOff>
    </xdr:from>
    <xdr:to>
      <xdr:col>55</xdr:col>
      <xdr:colOff>0</xdr:colOff>
      <xdr:row>36</xdr:row>
      <xdr:rowOff>81178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038037"/>
          <a:ext cx="8382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46431</xdr:rowOff>
    </xdr:from>
    <xdr:to>
      <xdr:col>50</xdr:col>
      <xdr:colOff>114300</xdr:colOff>
      <xdr:row>35</xdr:row>
      <xdr:rowOff>37287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704281"/>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46431</xdr:rowOff>
    </xdr:from>
    <xdr:to>
      <xdr:col>45</xdr:col>
      <xdr:colOff>177800</xdr:colOff>
      <xdr:row>35</xdr:row>
      <xdr:rowOff>56032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704281"/>
          <a:ext cx="8890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73355</xdr:rowOff>
    </xdr:from>
    <xdr:to>
      <xdr:col>46</xdr:col>
      <xdr:colOff>38100</xdr:colOff>
      <xdr:row>38</xdr:row>
      <xdr:rowOff>3505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166082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56032</xdr:rowOff>
    </xdr:from>
    <xdr:to>
      <xdr:col>41</xdr:col>
      <xdr:colOff>50800</xdr:colOff>
      <xdr:row>35</xdr:row>
      <xdr:rowOff>122784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56782"/>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28549</xdr:rowOff>
    </xdr:from>
    <xdr:to>
      <xdr:col>41</xdr:col>
      <xdr:colOff>101600</xdr:colOff>
      <xdr:row>37</xdr:row>
      <xdr:rowOff>130149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121276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21234</xdr:rowOff>
    </xdr:from>
    <xdr:to>
      <xdr:col>36</xdr:col>
      <xdr:colOff>165100</xdr:colOff>
      <xdr:row>37</xdr:row>
      <xdr:rowOff>122834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113961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30378</xdr:rowOff>
    </xdr:from>
    <xdr:to>
      <xdr:col>55</xdr:col>
      <xdr:colOff>50800</xdr:colOff>
      <xdr:row>36</xdr:row>
      <xdr:rowOff>131978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53255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5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157937</xdr:rowOff>
    </xdr:from>
    <xdr:to>
      <xdr:col>50</xdr:col>
      <xdr:colOff>165100</xdr:colOff>
      <xdr:row>35</xdr:row>
      <xdr:rowOff>88087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104614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167081</xdr:rowOff>
    </xdr:from>
    <xdr:to>
      <xdr:col>46</xdr:col>
      <xdr:colOff>38100</xdr:colOff>
      <xdr:row>33</xdr:row>
      <xdr:rowOff>97231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113758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4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5232</xdr:rowOff>
    </xdr:from>
    <xdr:to>
      <xdr:col>41</xdr:col>
      <xdr:colOff>101600</xdr:colOff>
      <xdr:row>35</xdr:row>
      <xdr:rowOff>106832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123359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71984</xdr:rowOff>
    </xdr:from>
    <xdr:to>
      <xdr:col>36</xdr:col>
      <xdr:colOff>165100</xdr:colOff>
      <xdr:row>36</xdr:row>
      <xdr:rowOff>2134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18661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4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92273</xdr:rowOff>
    </xdr:from>
    <xdr:to>
      <xdr:col>55</xdr:col>
      <xdr:colOff>0</xdr:colOff>
      <xdr:row>57</xdr:row>
      <xdr:rowOff>131756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4923"/>
          <a:ext cx="8382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110980</xdr:rowOff>
    </xdr:from>
    <xdr:to>
      <xdr:col>50</xdr:col>
      <xdr:colOff>114300</xdr:colOff>
      <xdr:row>57</xdr:row>
      <xdr:rowOff>131756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3630"/>
          <a:ext cx="8890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110980</xdr:rowOff>
    </xdr:from>
    <xdr:to>
      <xdr:col>45</xdr:col>
      <xdr:colOff>177800</xdr:colOff>
      <xdr:row>58</xdr:row>
      <xdr:rowOff>24230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3630"/>
          <a:ext cx="889000" cy="8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125030</xdr:rowOff>
    </xdr:from>
    <xdr:to>
      <xdr:col>46</xdr:col>
      <xdr:colOff>38100</xdr:colOff>
      <xdr:row>57</xdr:row>
      <xdr:rowOff>55180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71707</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159798</xdr:rowOff>
    </xdr:from>
    <xdr:to>
      <xdr:col>41</xdr:col>
      <xdr:colOff>50800</xdr:colOff>
      <xdr:row>58</xdr:row>
      <xdr:rowOff>24230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2448"/>
          <a:ext cx="889000" cy="3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106311</xdr:rowOff>
    </xdr:from>
    <xdr:to>
      <xdr:col>41</xdr:col>
      <xdr:colOff>101600</xdr:colOff>
      <xdr:row>57</xdr:row>
      <xdr:rowOff>36461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52988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128916</xdr:rowOff>
    </xdr:from>
    <xdr:to>
      <xdr:col>36</xdr:col>
      <xdr:colOff>165100</xdr:colOff>
      <xdr:row>57</xdr:row>
      <xdr:rowOff>59066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41473</xdr:rowOff>
    </xdr:from>
    <xdr:to>
      <xdr:col>55</xdr:col>
      <xdr:colOff>50800</xdr:colOff>
      <xdr:row>57</xdr:row>
      <xdr:rowOff>143073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64350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80956</xdr:rowOff>
    </xdr:from>
    <xdr:to>
      <xdr:col>50</xdr:col>
      <xdr:colOff>165100</xdr:colOff>
      <xdr:row>58</xdr:row>
      <xdr:rowOff>11106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27633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60180</xdr:rowOff>
    </xdr:from>
    <xdr:to>
      <xdr:col>46</xdr:col>
      <xdr:colOff>38100</xdr:colOff>
      <xdr:row>57</xdr:row>
      <xdr:rowOff>161780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152907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144880</xdr:rowOff>
    </xdr:from>
    <xdr:to>
      <xdr:col>41</xdr:col>
      <xdr:colOff>101600</xdr:colOff>
      <xdr:row>58</xdr:row>
      <xdr:rowOff>75030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66157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108998</xdr:rowOff>
    </xdr:from>
    <xdr:to>
      <xdr:col>36</xdr:col>
      <xdr:colOff>165100</xdr:colOff>
      <xdr:row>58</xdr:row>
      <xdr:rowOff>39148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30275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35164</xdr:rowOff>
    </xdr:from>
    <xdr:to>
      <xdr:col>55</xdr:col>
      <xdr:colOff>0</xdr:colOff>
      <xdr:row>76</xdr:row>
      <xdr:rowOff>126136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65364"/>
          <a:ext cx="838200" cy="9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69966</xdr:rowOff>
    </xdr:from>
    <xdr:to>
      <xdr:col>50</xdr:col>
      <xdr:colOff>114300</xdr:colOff>
      <xdr:row>76</xdr:row>
      <xdr:rowOff>126136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00166"/>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69966</xdr:rowOff>
    </xdr:from>
    <xdr:to>
      <xdr:col>45</xdr:col>
      <xdr:colOff>177800</xdr:colOff>
      <xdr:row>77</xdr:row>
      <xdr:rowOff>61443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00166"/>
          <a:ext cx="889000" cy="16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51834</xdr:rowOff>
    </xdr:from>
    <xdr:to>
      <xdr:col>46</xdr:col>
      <xdr:colOff>38100</xdr:colOff>
      <xdr:row>76</xdr:row>
      <xdr:rowOff>153434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8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144561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35491</xdr:rowOff>
    </xdr:from>
    <xdr:to>
      <xdr:col>41</xdr:col>
      <xdr:colOff>50800</xdr:colOff>
      <xdr:row>77</xdr:row>
      <xdr:rowOff>61443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37141"/>
          <a:ext cx="889000" cy="2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85547</xdr:rowOff>
    </xdr:from>
    <xdr:to>
      <xdr:col>41</xdr:col>
      <xdr:colOff>101600</xdr:colOff>
      <xdr:row>78</xdr:row>
      <xdr:rowOff>15697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90174</xdr:rowOff>
    </xdr:from>
    <xdr:to>
      <xdr:col>36</xdr:col>
      <xdr:colOff>165100</xdr:colOff>
      <xdr:row>78</xdr:row>
      <xdr:rowOff>20324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11451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155814</xdr:rowOff>
    </xdr:from>
    <xdr:to>
      <xdr:col>55</xdr:col>
      <xdr:colOff>50800</xdr:colOff>
      <xdr:row>76</xdr:row>
      <xdr:rowOff>85964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7242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75336</xdr:rowOff>
    </xdr:from>
    <xdr:to>
      <xdr:col>50</xdr:col>
      <xdr:colOff>165100</xdr:colOff>
      <xdr:row>77</xdr:row>
      <xdr:rowOff>5486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0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22013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19166</xdr:rowOff>
    </xdr:from>
    <xdr:to>
      <xdr:col>46</xdr:col>
      <xdr:colOff>38100</xdr:colOff>
      <xdr:row>76</xdr:row>
      <xdr:rowOff>120766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137293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10643</xdr:rowOff>
    </xdr:from>
    <xdr:to>
      <xdr:col>41</xdr:col>
      <xdr:colOff>101600</xdr:colOff>
      <xdr:row>77</xdr:row>
      <xdr:rowOff>112243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128770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156141</xdr:rowOff>
    </xdr:from>
    <xdr:to>
      <xdr:col>36</xdr:col>
      <xdr:colOff>165100</xdr:colOff>
      <xdr:row>77</xdr:row>
      <xdr:rowOff>86291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102818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118337</xdr:rowOff>
    </xdr:from>
    <xdr:to>
      <xdr:col>55</xdr:col>
      <xdr:colOff>0</xdr:colOff>
      <xdr:row>96</xdr:row>
      <xdr:rowOff>29606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06087"/>
          <a:ext cx="838200" cy="8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40422</xdr:rowOff>
    </xdr:from>
    <xdr:to>
      <xdr:col>50</xdr:col>
      <xdr:colOff>114300</xdr:colOff>
      <xdr:row>95</xdr:row>
      <xdr:rowOff>118337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28172"/>
          <a:ext cx="8890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40422</xdr:rowOff>
    </xdr:from>
    <xdr:to>
      <xdr:col>45</xdr:col>
      <xdr:colOff>177800</xdr:colOff>
      <xdr:row>96</xdr:row>
      <xdr:rowOff>82955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28172"/>
          <a:ext cx="889000" cy="2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127586</xdr:rowOff>
    </xdr:from>
    <xdr:to>
      <xdr:col>46</xdr:col>
      <xdr:colOff>38100</xdr:colOff>
      <xdr:row>97</xdr:row>
      <xdr:rowOff>57736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82955</xdr:rowOff>
    </xdr:from>
    <xdr:to>
      <xdr:col>41</xdr:col>
      <xdr:colOff>50800</xdr:colOff>
      <xdr:row>96</xdr:row>
      <xdr:rowOff>99082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42155"/>
          <a:ext cx="889000" cy="1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133621</xdr:rowOff>
    </xdr:from>
    <xdr:to>
      <xdr:col>41</xdr:col>
      <xdr:colOff>101600</xdr:colOff>
      <xdr:row>97</xdr:row>
      <xdr:rowOff>63771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54898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8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142777</xdr:rowOff>
    </xdr:from>
    <xdr:to>
      <xdr:col>36</xdr:col>
      <xdr:colOff>165100</xdr:colOff>
      <xdr:row>97</xdr:row>
      <xdr:rowOff>72927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150256</xdr:rowOff>
    </xdr:from>
    <xdr:to>
      <xdr:col>55</xdr:col>
      <xdr:colOff>50800</xdr:colOff>
      <xdr:row>96</xdr:row>
      <xdr:rowOff>80406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1683</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8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67537</xdr:rowOff>
    </xdr:from>
    <xdr:to>
      <xdr:col>50</xdr:col>
      <xdr:colOff>165100</xdr:colOff>
      <xdr:row>95</xdr:row>
      <xdr:rowOff>169137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14214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13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161072</xdr:rowOff>
    </xdr:from>
    <xdr:to>
      <xdr:col>46</xdr:col>
      <xdr:colOff>38100</xdr:colOff>
      <xdr:row>95</xdr:row>
      <xdr:rowOff>91222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107749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05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32155</xdr:rowOff>
    </xdr:from>
    <xdr:to>
      <xdr:col>41</xdr:col>
      <xdr:colOff>101600</xdr:colOff>
      <xdr:row>96</xdr:row>
      <xdr:rowOff>133755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150282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26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48282</xdr:rowOff>
    </xdr:from>
    <xdr:to>
      <xdr:col>36</xdr:col>
      <xdr:colOff>165100</xdr:colOff>
      <xdr:row>96</xdr:row>
      <xdr:rowOff>149882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166409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2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49723</xdr:rowOff>
    </xdr:from>
    <xdr:to>
      <xdr:col>85</xdr:col>
      <xdr:colOff>127000</xdr:colOff>
      <xdr:row>36</xdr:row>
      <xdr:rowOff>110988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50473"/>
          <a:ext cx="838200" cy="2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102484</xdr:rowOff>
    </xdr:from>
    <xdr:to>
      <xdr:col>81</xdr:col>
      <xdr:colOff>50800</xdr:colOff>
      <xdr:row>36</xdr:row>
      <xdr:rowOff>110988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931784"/>
          <a:ext cx="889000" cy="35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50820</xdr:rowOff>
    </xdr:from>
    <xdr:to>
      <xdr:col>76</xdr:col>
      <xdr:colOff>114300</xdr:colOff>
      <xdr:row>34</xdr:row>
      <xdr:rowOff>102484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537220"/>
          <a:ext cx="889000" cy="3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37876</xdr:rowOff>
    </xdr:from>
    <xdr:to>
      <xdr:col>76</xdr:col>
      <xdr:colOff>165100</xdr:colOff>
      <xdr:row>34</xdr:row>
      <xdr:rowOff>139476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58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156003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6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50820</xdr:rowOff>
    </xdr:from>
    <xdr:to>
      <xdr:col>71</xdr:col>
      <xdr:colOff>177800</xdr:colOff>
      <xdr:row>33</xdr:row>
      <xdr:rowOff>134122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537220"/>
          <a:ext cx="889000" cy="25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15931</xdr:rowOff>
    </xdr:from>
    <xdr:to>
      <xdr:col>72</xdr:col>
      <xdr:colOff>38100</xdr:colOff>
      <xdr:row>35</xdr:row>
      <xdr:rowOff>117531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1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108658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109520</xdr:rowOff>
    </xdr:from>
    <xdr:to>
      <xdr:col>67</xdr:col>
      <xdr:colOff>101600</xdr:colOff>
      <xdr:row>36</xdr:row>
      <xdr:rowOff>39670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30797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170373</xdr:rowOff>
    </xdr:from>
    <xdr:to>
      <xdr:col>85</xdr:col>
      <xdr:colOff>177800</xdr:colOff>
      <xdr:row>35</xdr:row>
      <xdr:rowOff>100523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9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21800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5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60188</xdr:rowOff>
    </xdr:from>
    <xdr:to>
      <xdr:col>81</xdr:col>
      <xdr:colOff>101600</xdr:colOff>
      <xdr:row>36</xdr:row>
      <xdr:rowOff>161788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0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51684</xdr:rowOff>
    </xdr:from>
    <xdr:to>
      <xdr:col>76</xdr:col>
      <xdr:colOff>165100</xdr:colOff>
      <xdr:row>34</xdr:row>
      <xdr:rowOff>153284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144411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7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20</xdr:rowOff>
    </xdr:from>
    <xdr:to>
      <xdr:col>72</xdr:col>
      <xdr:colOff>38100</xdr:colOff>
      <xdr:row>32</xdr:row>
      <xdr:rowOff>101620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4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118147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2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83322</xdr:rowOff>
    </xdr:from>
    <xdr:to>
      <xdr:col>67</xdr:col>
      <xdr:colOff>101600</xdr:colOff>
      <xdr:row>34</xdr:row>
      <xdr:rowOff>13472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74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29999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5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83473</xdr:rowOff>
    </xdr:from>
    <xdr:to>
      <xdr:col>85</xdr:col>
      <xdr:colOff>127000</xdr:colOff>
      <xdr:row>57</xdr:row>
      <xdr:rowOff>112860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56123"/>
          <a:ext cx="838200" cy="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83473</xdr:rowOff>
    </xdr:from>
    <xdr:to>
      <xdr:col>81</xdr:col>
      <xdr:colOff>50800</xdr:colOff>
      <xdr:row>57</xdr:row>
      <xdr:rowOff>104921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56123"/>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95226</xdr:rowOff>
    </xdr:from>
    <xdr:to>
      <xdr:col>76</xdr:col>
      <xdr:colOff>114300</xdr:colOff>
      <xdr:row>57</xdr:row>
      <xdr:rowOff>104921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67876"/>
          <a:ext cx="889000" cy="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28954</xdr:rowOff>
    </xdr:from>
    <xdr:to>
      <xdr:col>76</xdr:col>
      <xdr:colOff>165100</xdr:colOff>
      <xdr:row>57</xdr:row>
      <xdr:rowOff>130554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147081</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7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95226</xdr:rowOff>
    </xdr:from>
    <xdr:to>
      <xdr:col>71</xdr:col>
      <xdr:colOff>177800</xdr:colOff>
      <xdr:row>57</xdr:row>
      <xdr:rowOff>135362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67876"/>
          <a:ext cx="889000" cy="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33227</xdr:rowOff>
    </xdr:from>
    <xdr:to>
      <xdr:col>72</xdr:col>
      <xdr:colOff>38100</xdr:colOff>
      <xdr:row>57</xdr:row>
      <xdr:rowOff>134827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151354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45059</xdr:rowOff>
    </xdr:from>
    <xdr:to>
      <xdr:col>67</xdr:col>
      <xdr:colOff>101600</xdr:colOff>
      <xdr:row>57</xdr:row>
      <xdr:rowOff>146659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163186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62060</xdr:rowOff>
    </xdr:from>
    <xdr:to>
      <xdr:col>85</xdr:col>
      <xdr:colOff>177800</xdr:colOff>
      <xdr:row>57</xdr:row>
      <xdr:rowOff>163660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32673</xdr:rowOff>
    </xdr:from>
    <xdr:to>
      <xdr:col>81</xdr:col>
      <xdr:colOff>101600</xdr:colOff>
      <xdr:row>57</xdr:row>
      <xdr:rowOff>134273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150800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54121</xdr:rowOff>
    </xdr:from>
    <xdr:to>
      <xdr:col>76</xdr:col>
      <xdr:colOff>165100</xdr:colOff>
      <xdr:row>57</xdr:row>
      <xdr:rowOff>155721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146848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44426</xdr:rowOff>
    </xdr:from>
    <xdr:to>
      <xdr:col>72</xdr:col>
      <xdr:colOff>38100</xdr:colOff>
      <xdr:row>57</xdr:row>
      <xdr:rowOff>146026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137153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0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84562</xdr:rowOff>
    </xdr:from>
    <xdr:to>
      <xdr:col>67</xdr:col>
      <xdr:colOff>101600</xdr:colOff>
      <xdr:row>58</xdr:row>
      <xdr:rowOff>14712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4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99659</xdr:rowOff>
    </xdr:from>
    <xdr:to>
      <xdr:col>85</xdr:col>
      <xdr:colOff>127000</xdr:colOff>
      <xdr:row>78</xdr:row>
      <xdr:rowOff>129578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72759"/>
          <a:ext cx="8382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40926</xdr:rowOff>
    </xdr:from>
    <xdr:to>
      <xdr:col>81</xdr:col>
      <xdr:colOff>50800</xdr:colOff>
      <xdr:row>78</xdr:row>
      <xdr:rowOff>99659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42576"/>
          <a:ext cx="889000" cy="2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40926</xdr:rowOff>
    </xdr:from>
    <xdr:to>
      <xdr:col>76</xdr:col>
      <xdr:colOff>114300</xdr:colOff>
      <xdr:row>77</xdr:row>
      <xdr:rowOff>109204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42576"/>
          <a:ext cx="889000" cy="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92073</xdr:rowOff>
    </xdr:from>
    <xdr:to>
      <xdr:col>76</xdr:col>
      <xdr:colOff>165100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13350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109204</xdr:rowOff>
    </xdr:from>
    <xdr:to>
      <xdr:col>71</xdr:col>
      <xdr:colOff>177800</xdr:colOff>
      <xdr:row>78</xdr:row>
      <xdr:rowOff>111958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10854"/>
          <a:ext cx="889000" cy="1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109547</xdr:rowOff>
    </xdr:from>
    <xdr:to>
      <xdr:col>72</xdr:col>
      <xdr:colOff>38100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114888</xdr:rowOff>
    </xdr:from>
    <xdr:to>
      <xdr:col>67</xdr:col>
      <xdr:colOff>101600</xdr:colOff>
      <xdr:row>78</xdr:row>
      <xdr:rowOff>45038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61565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78778</xdr:rowOff>
    </xdr:from>
    <xdr:to>
      <xdr:col>85</xdr:col>
      <xdr:colOff>177800</xdr:colOff>
      <xdr:row>79</xdr:row>
      <xdr:rowOff>8928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165155</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48859</xdr:rowOff>
    </xdr:from>
    <xdr:to>
      <xdr:col>81</xdr:col>
      <xdr:colOff>101600</xdr:colOff>
      <xdr:row>78</xdr:row>
      <xdr:rowOff>150459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141586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161576</xdr:rowOff>
    </xdr:from>
    <xdr:to>
      <xdr:col>76</xdr:col>
      <xdr:colOff>165100</xdr:colOff>
      <xdr:row>77</xdr:row>
      <xdr:rowOff>91726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108253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58404</xdr:rowOff>
    </xdr:from>
    <xdr:to>
      <xdr:col>72</xdr:col>
      <xdr:colOff>38100</xdr:colOff>
      <xdr:row>77</xdr:row>
      <xdr:rowOff>160004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5081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61158</xdr:rowOff>
    </xdr:from>
    <xdr:to>
      <xdr:col>67</xdr:col>
      <xdr:colOff>101600</xdr:colOff>
      <xdr:row>78</xdr:row>
      <xdr:rowOff>162758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153885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2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102836</xdr:rowOff>
    </xdr:from>
    <xdr:to>
      <xdr:col>85</xdr:col>
      <xdr:colOff>127000</xdr:colOff>
      <xdr:row>96</xdr:row>
      <xdr:rowOff>109713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62036"/>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102836</xdr:rowOff>
    </xdr:from>
    <xdr:to>
      <xdr:col>81</xdr:col>
      <xdr:colOff>50800</xdr:colOff>
      <xdr:row>96</xdr:row>
      <xdr:rowOff>121765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62036"/>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121765</xdr:rowOff>
    </xdr:from>
    <xdr:to>
      <xdr:col>76</xdr:col>
      <xdr:colOff>114300</xdr:colOff>
      <xdr:row>96</xdr:row>
      <xdr:rowOff>125197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80965"/>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95017</xdr:rowOff>
    </xdr:from>
    <xdr:to>
      <xdr:col>76</xdr:col>
      <xdr:colOff>165100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125197</xdr:rowOff>
    </xdr:from>
    <xdr:to>
      <xdr:col>71</xdr:col>
      <xdr:colOff>177800</xdr:colOff>
      <xdr:row>96</xdr:row>
      <xdr:rowOff>155149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84397"/>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93591</xdr:rowOff>
    </xdr:from>
    <xdr:to>
      <xdr:col>72</xdr:col>
      <xdr:colOff>38100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86623</xdr:rowOff>
    </xdr:from>
    <xdr:to>
      <xdr:col>67</xdr:col>
      <xdr:colOff>101600</xdr:colOff>
      <xdr:row>96</xdr:row>
      <xdr:rowOff>16773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33300</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58913</xdr:rowOff>
    </xdr:from>
    <xdr:to>
      <xdr:col>85</xdr:col>
      <xdr:colOff>177800</xdr:colOff>
      <xdr:row>96</xdr:row>
      <xdr:rowOff>160513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37340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9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52036</xdr:rowOff>
    </xdr:from>
    <xdr:to>
      <xdr:col>81</xdr:col>
      <xdr:colOff>101600</xdr:colOff>
      <xdr:row>96</xdr:row>
      <xdr:rowOff>153636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170163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8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70965</xdr:rowOff>
    </xdr:from>
    <xdr:to>
      <xdr:col>76</xdr:col>
      <xdr:colOff>165100</xdr:colOff>
      <xdr:row>97</xdr:row>
      <xdr:rowOff>1115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163692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74397</xdr:rowOff>
    </xdr:from>
    <xdr:to>
      <xdr:col>72</xdr:col>
      <xdr:colOff>38100</xdr:colOff>
      <xdr:row>97</xdr:row>
      <xdr:rowOff>4547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167124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104349</xdr:rowOff>
    </xdr:from>
    <xdr:to>
      <xdr:col>67</xdr:col>
      <xdr:colOff>101600</xdr:colOff>
      <xdr:row>97</xdr:row>
      <xdr:rowOff>34499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25626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118110</xdr:rowOff>
    </xdr:from>
    <xdr:to>
      <xdr:col>107</xdr:col>
      <xdr:colOff>101600</xdr:colOff>
      <xdr:row>39</xdr:row>
      <xdr:rowOff>48260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64787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52578</xdr:rowOff>
    </xdr:from>
    <xdr:to>
      <xdr:col>102</xdr:col>
      <xdr:colOff>165100</xdr:colOff>
      <xdr:row>38</xdr:row>
      <xdr:rowOff>154178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170705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132842</xdr:rowOff>
    </xdr:from>
    <xdr:to>
      <xdr:col>98</xdr:col>
      <xdr:colOff>38100</xdr:colOff>
      <xdr:row>39</xdr:row>
      <xdr:rowOff>62992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79519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年度以降に指定管理料の更新があるため見直しを実施し、労働費のさらなる適正化を図る。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は観光関連事業に力を入れており商工費は例年類似団体を上回っているが、新型コロナウイルス感染症にかかる補助事業実施により例年以上の歳出となった。感染症の５類化に伴い補助事業は縮小傾向にあるためコロナ禍以前の水準に戻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り崩しは昨年度と同程度だったが、実質収支額が減少したため、実質単年度収支率は悪化した。今後、さらなる事務事業の見直し・統廃合など歳出の効率化など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普通会計及び特別会計において赤字は生じていない。今後も財政の健全性を保持していく。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417" t="s">
        <v>82</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79"/>
      <c r="DK1" s="179"/>
      <c r="DL1" s="179"/>
      <c r="DM1" s="179"/>
      <c r="DN1" s="179"/>
      <c r="DO1" s="179"/>
    </row>
    <row r="2" spans="1:119" ht="24" thickBot="1" x14ac:dyDescent="0.25">
      <c r="B2" s="180" t="s">
        <v>83</v>
      </c>
      <c r="C2" s="180"/>
      <c r="D2" s="181"/>
    </row>
    <row r="3" spans="1:119" ht="18.75" customHeight="1" thickBot="1" x14ac:dyDescent="0.25">
      <c r="A3" s="179"/>
      <c r="B3" s="418" t="s">
        <v>84</v>
      </c>
      <c r="C3" s="419"/>
      <c r="D3" s="419"/>
      <c r="E3" s="420"/>
      <c r="F3" s="420"/>
      <c r="G3" s="420"/>
      <c r="H3" s="420"/>
      <c r="I3" s="420"/>
      <c r="J3" s="420"/>
      <c r="K3" s="420"/>
      <c r="L3" s="420" t="s">
        <v>85</v>
      </c>
      <c r="M3" s="420"/>
      <c r="N3" s="420"/>
      <c r="O3" s="420"/>
      <c r="P3" s="420"/>
      <c r="Q3" s="420"/>
      <c r="R3" s="427"/>
      <c r="S3" s="427"/>
      <c r="T3" s="427"/>
      <c r="U3" s="427"/>
      <c r="V3" s="428"/>
      <c r="W3" s="402" t="s">
        <v>86</v>
      </c>
      <c r="X3" s="403"/>
      <c r="Y3" s="403"/>
      <c r="Z3" s="403"/>
      <c r="AA3" s="403"/>
      <c r="AB3" s="419"/>
      <c r="AC3" s="427" t="s">
        <v>87</v>
      </c>
      <c r="AD3" s="403"/>
      <c r="AE3" s="403"/>
      <c r="AF3" s="403"/>
      <c r="AG3" s="403"/>
      <c r="AH3" s="403"/>
      <c r="AI3" s="403"/>
      <c r="AJ3" s="403"/>
      <c r="AK3" s="403"/>
      <c r="AL3" s="404"/>
      <c r="AM3" s="402" t="s">
        <v>88</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89</v>
      </c>
      <c r="BO3" s="403"/>
      <c r="BP3" s="403"/>
      <c r="BQ3" s="403"/>
      <c r="BR3" s="403"/>
      <c r="BS3" s="403"/>
      <c r="BT3" s="403"/>
      <c r="BU3" s="404"/>
      <c r="BV3" s="402" t="s">
        <v>90</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91</v>
      </c>
      <c r="CU3" s="403"/>
      <c r="CV3" s="403"/>
      <c r="CW3" s="403"/>
      <c r="CX3" s="403"/>
      <c r="CY3" s="403"/>
      <c r="CZ3" s="403"/>
      <c r="DA3" s="404"/>
      <c r="DB3" s="402" t="s">
        <v>92</v>
      </c>
      <c r="DC3" s="403"/>
      <c r="DD3" s="403"/>
      <c r="DE3" s="403"/>
      <c r="DF3" s="403"/>
      <c r="DG3" s="403"/>
      <c r="DH3" s="403"/>
      <c r="DI3" s="404"/>
    </row>
    <row r="4" spans="1:119" ht="18.75" customHeight="1" x14ac:dyDescent="0.2">
      <c r="A4" s="179"/>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93</v>
      </c>
      <c r="AZ4" s="406"/>
      <c r="BA4" s="406"/>
      <c r="BB4" s="406"/>
      <c r="BC4" s="406"/>
      <c r="BD4" s="406"/>
      <c r="BE4" s="406"/>
      <c r="BF4" s="406"/>
      <c r="BG4" s="406"/>
      <c r="BH4" s="406"/>
      <c r="BI4" s="406"/>
      <c r="BJ4" s="406"/>
      <c r="BK4" s="406"/>
      <c r="BL4" s="406"/>
      <c r="BM4" s="407"/>
      <c r="BN4" s="408">
        <v>5037100</v>
      </c>
      <c r="BO4" s="409"/>
      <c r="BP4" s="409"/>
      <c r="BQ4" s="409"/>
      <c r="BR4" s="409"/>
      <c r="BS4" s="409"/>
      <c r="BT4" s="409"/>
      <c r="BU4" s="410"/>
      <c r="BV4" s="408">
        <v>5521330</v>
      </c>
      <c r="BW4" s="409"/>
      <c r="BX4" s="409"/>
      <c r="BY4" s="409"/>
      <c r="BZ4" s="409"/>
      <c r="CA4" s="409"/>
      <c r="CB4" s="409"/>
      <c r="CC4" s="410"/>
      <c r="CD4" s="411" t="s">
        <v>94</v>
      </c>
      <c r="CE4" s="412"/>
      <c r="CF4" s="412"/>
      <c r="CG4" s="412"/>
      <c r="CH4" s="412"/>
      <c r="CI4" s="412"/>
      <c r="CJ4" s="412"/>
      <c r="CK4" s="412"/>
      <c r="CL4" s="412"/>
      <c r="CM4" s="412"/>
      <c r="CN4" s="412"/>
      <c r="CO4" s="412"/>
      <c r="CP4" s="412"/>
      <c r="CQ4" s="412"/>
      <c r="CR4" s="412"/>
      <c r="CS4" s="413"/>
      <c r="CT4" s="414">
        <v>11</v>
      </c>
      <c r="CU4" s="415"/>
      <c r="CV4" s="415"/>
      <c r="CW4" s="415"/>
      <c r="CX4" s="415"/>
      <c r="CY4" s="415"/>
      <c r="CZ4" s="415"/>
      <c r="DA4" s="416"/>
      <c r="DB4" s="414">
        <v>10</v>
      </c>
      <c r="DC4" s="415"/>
      <c r="DD4" s="415"/>
      <c r="DE4" s="415"/>
      <c r="DF4" s="415"/>
      <c r="DG4" s="415"/>
      <c r="DH4" s="415"/>
      <c r="DI4" s="416"/>
    </row>
    <row r="5" spans="1:119" ht="18.75" customHeight="1" x14ac:dyDescent="0.2">
      <c r="A5" s="179"/>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95</v>
      </c>
      <c r="AN5" s="475"/>
      <c r="AO5" s="475"/>
      <c r="AP5" s="475"/>
      <c r="AQ5" s="475"/>
      <c r="AR5" s="475"/>
      <c r="AS5" s="475"/>
      <c r="AT5" s="476"/>
      <c r="AU5" s="477" t="s">
        <v>96</v>
      </c>
      <c r="AV5" s="478"/>
      <c r="AW5" s="478"/>
      <c r="AX5" s="478"/>
      <c r="AY5" s="479" t="s">
        <v>97</v>
      </c>
      <c r="AZ5" s="480"/>
      <c r="BA5" s="480"/>
      <c r="BB5" s="480"/>
      <c r="BC5" s="480"/>
      <c r="BD5" s="480"/>
      <c r="BE5" s="480"/>
      <c r="BF5" s="480"/>
      <c r="BG5" s="480"/>
      <c r="BH5" s="480"/>
      <c r="BI5" s="480"/>
      <c r="BJ5" s="480"/>
      <c r="BK5" s="480"/>
      <c r="BL5" s="480"/>
      <c r="BM5" s="481"/>
      <c r="BN5" s="445">
        <v>4665913</v>
      </c>
      <c r="BO5" s="446"/>
      <c r="BP5" s="446"/>
      <c r="BQ5" s="446"/>
      <c r="BR5" s="446"/>
      <c r="BS5" s="446"/>
      <c r="BT5" s="446"/>
      <c r="BU5" s="447"/>
      <c r="BV5" s="445">
        <v>5182150</v>
      </c>
      <c r="BW5" s="446"/>
      <c r="BX5" s="446"/>
      <c r="BY5" s="446"/>
      <c r="BZ5" s="446"/>
      <c r="CA5" s="446"/>
      <c r="CB5" s="446"/>
      <c r="CC5" s="447"/>
      <c r="CD5" s="448" t="s">
        <v>98</v>
      </c>
      <c r="CE5" s="449"/>
      <c r="CF5" s="449"/>
      <c r="CG5" s="449"/>
      <c r="CH5" s="449"/>
      <c r="CI5" s="449"/>
      <c r="CJ5" s="449"/>
      <c r="CK5" s="449"/>
      <c r="CL5" s="449"/>
      <c r="CM5" s="449"/>
      <c r="CN5" s="449"/>
      <c r="CO5" s="449"/>
      <c r="CP5" s="449"/>
      <c r="CQ5" s="449"/>
      <c r="CR5" s="449"/>
      <c r="CS5" s="450"/>
      <c r="CT5" s="442">
        <v>80.8</v>
      </c>
      <c r="CU5" s="443"/>
      <c r="CV5" s="443"/>
      <c r="CW5" s="443"/>
      <c r="CX5" s="443"/>
      <c r="CY5" s="443"/>
      <c r="CZ5" s="443"/>
      <c r="DA5" s="444"/>
      <c r="DB5" s="442">
        <v>81</v>
      </c>
      <c r="DC5" s="443"/>
      <c r="DD5" s="443"/>
      <c r="DE5" s="443"/>
      <c r="DF5" s="443"/>
      <c r="DG5" s="443"/>
      <c r="DH5" s="443"/>
      <c r="DI5" s="444"/>
    </row>
    <row r="6" spans="1:119" ht="18.75" customHeight="1" x14ac:dyDescent="0.2">
      <c r="A6" s="179"/>
      <c r="B6" s="451" t="s">
        <v>99</v>
      </c>
      <c r="C6" s="452"/>
      <c r="D6" s="452"/>
      <c r="E6" s="453"/>
      <c r="F6" s="453"/>
      <c r="G6" s="453"/>
      <c r="H6" s="453"/>
      <c r="I6" s="453"/>
      <c r="J6" s="453"/>
      <c r="K6" s="453"/>
      <c r="L6" s="453" t="s">
        <v>100</v>
      </c>
      <c r="M6" s="453"/>
      <c r="N6" s="453"/>
      <c r="O6" s="453"/>
      <c r="P6" s="453"/>
      <c r="Q6" s="453"/>
      <c r="R6" s="457"/>
      <c r="S6" s="457"/>
      <c r="T6" s="457"/>
      <c r="U6" s="457"/>
      <c r="V6" s="458"/>
      <c r="W6" s="461" t="s">
        <v>101</v>
      </c>
      <c r="X6" s="462"/>
      <c r="Y6" s="462"/>
      <c r="Z6" s="462"/>
      <c r="AA6" s="462"/>
      <c r="AB6" s="452"/>
      <c r="AC6" s="465" t="s">
        <v>102</v>
      </c>
      <c r="AD6" s="466"/>
      <c r="AE6" s="466"/>
      <c r="AF6" s="466"/>
      <c r="AG6" s="466"/>
      <c r="AH6" s="466"/>
      <c r="AI6" s="466"/>
      <c r="AJ6" s="466"/>
      <c r="AK6" s="466"/>
      <c r="AL6" s="467"/>
      <c r="AM6" s="474" t="s">
        <v>103</v>
      </c>
      <c r="AN6" s="475"/>
      <c r="AO6" s="475"/>
      <c r="AP6" s="475"/>
      <c r="AQ6" s="475"/>
      <c r="AR6" s="475"/>
      <c r="AS6" s="475"/>
      <c r="AT6" s="476"/>
      <c r="AU6" s="477" t="s">
        <v>104</v>
      </c>
      <c r="AV6" s="478"/>
      <c r="AW6" s="478"/>
      <c r="AX6" s="478"/>
      <c r="AY6" s="479" t="s">
        <v>105</v>
      </c>
      <c r="AZ6" s="480"/>
      <c r="BA6" s="480"/>
      <c r="BB6" s="480"/>
      <c r="BC6" s="480"/>
      <c r="BD6" s="480"/>
      <c r="BE6" s="480"/>
      <c r="BF6" s="480"/>
      <c r="BG6" s="480"/>
      <c r="BH6" s="480"/>
      <c r="BI6" s="480"/>
      <c r="BJ6" s="480"/>
      <c r="BK6" s="480"/>
      <c r="BL6" s="480"/>
      <c r="BM6" s="481"/>
      <c r="BN6" s="445">
        <v>371187</v>
      </c>
      <c r="BO6" s="446"/>
      <c r="BP6" s="446"/>
      <c r="BQ6" s="446"/>
      <c r="BR6" s="446"/>
      <c r="BS6" s="446"/>
      <c r="BT6" s="446"/>
      <c r="BU6" s="447"/>
      <c r="BV6" s="445">
        <v>339180</v>
      </c>
      <c r="BW6" s="446"/>
      <c r="BX6" s="446"/>
      <c r="BY6" s="446"/>
      <c r="BZ6" s="446"/>
      <c r="CA6" s="446"/>
      <c r="CB6" s="446"/>
      <c r="CC6" s="447"/>
      <c r="CD6" s="448" t="s">
        <v>106</v>
      </c>
      <c r="CE6" s="449"/>
      <c r="CF6" s="449"/>
      <c r="CG6" s="449"/>
      <c r="CH6" s="449"/>
      <c r="CI6" s="449"/>
      <c r="CJ6" s="449"/>
      <c r="CK6" s="449"/>
      <c r="CL6" s="449"/>
      <c r="CM6" s="449"/>
      <c r="CN6" s="449"/>
      <c r="CO6" s="449"/>
      <c r="CP6" s="449"/>
      <c r="CQ6" s="449"/>
      <c r="CR6" s="449"/>
      <c r="CS6" s="450"/>
      <c r="CT6" s="482">
        <v>81.8</v>
      </c>
      <c r="CU6" s="483"/>
      <c r="CV6" s="483"/>
      <c r="CW6" s="483"/>
      <c r="CX6" s="483"/>
      <c r="CY6" s="483"/>
      <c r="CZ6" s="483"/>
      <c r="DA6" s="484"/>
      <c r="DB6" s="482">
        <v>83.8</v>
      </c>
      <c r="DC6" s="483"/>
      <c r="DD6" s="483"/>
      <c r="DE6" s="483"/>
      <c r="DF6" s="483"/>
      <c r="DG6" s="483"/>
      <c r="DH6" s="483"/>
      <c r="DI6" s="484"/>
    </row>
    <row r="7" spans="1:119" ht="18.75" customHeight="1" x14ac:dyDescent="0.2">
      <c r="A7" s="179"/>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107</v>
      </c>
      <c r="AN7" s="475"/>
      <c r="AO7" s="475"/>
      <c r="AP7" s="475"/>
      <c r="AQ7" s="475"/>
      <c r="AR7" s="475"/>
      <c r="AS7" s="475"/>
      <c r="AT7" s="476"/>
      <c r="AU7" s="477" t="s">
        <v>104</v>
      </c>
      <c r="AV7" s="478"/>
      <c r="AW7" s="478"/>
      <c r="AX7" s="478"/>
      <c r="AY7" s="479" t="s">
        <v>108</v>
      </c>
      <c r="AZ7" s="480"/>
      <c r="BA7" s="480"/>
      <c r="BB7" s="480"/>
      <c r="BC7" s="480"/>
      <c r="BD7" s="480"/>
      <c r="BE7" s="480"/>
      <c r="BF7" s="480"/>
      <c r="BG7" s="480"/>
      <c r="BH7" s="480"/>
      <c r="BI7" s="480"/>
      <c r="BJ7" s="480"/>
      <c r="BK7" s="480"/>
      <c r="BL7" s="480"/>
      <c r="BM7" s="481"/>
      <c r="BN7" s="445">
        <v>8424</v>
      </c>
      <c r="BO7" s="446"/>
      <c r="BP7" s="446"/>
      <c r="BQ7" s="446"/>
      <c r="BR7" s="446"/>
      <c r="BS7" s="446"/>
      <c r="BT7" s="446"/>
      <c r="BU7" s="447"/>
      <c r="BV7" s="445">
        <v>155</v>
      </c>
      <c r="BW7" s="446"/>
      <c r="BX7" s="446"/>
      <c r="BY7" s="446"/>
      <c r="BZ7" s="446"/>
      <c r="CA7" s="446"/>
      <c r="CB7" s="446"/>
      <c r="CC7" s="447"/>
      <c r="CD7" s="448" t="s">
        <v>109</v>
      </c>
      <c r="CE7" s="449"/>
      <c r="CF7" s="449"/>
      <c r="CG7" s="449"/>
      <c r="CH7" s="449"/>
      <c r="CI7" s="449"/>
      <c r="CJ7" s="449"/>
      <c r="CK7" s="449"/>
      <c r="CL7" s="449"/>
      <c r="CM7" s="449"/>
      <c r="CN7" s="449"/>
      <c r="CO7" s="449"/>
      <c r="CP7" s="449"/>
      <c r="CQ7" s="449"/>
      <c r="CR7" s="449"/>
      <c r="CS7" s="450"/>
      <c r="CT7" s="445">
        <v>3287494</v>
      </c>
      <c r="CU7" s="446"/>
      <c r="CV7" s="446"/>
      <c r="CW7" s="446"/>
      <c r="CX7" s="446"/>
      <c r="CY7" s="446"/>
      <c r="CZ7" s="446"/>
      <c r="DA7" s="447"/>
      <c r="DB7" s="445">
        <v>3387282</v>
      </c>
      <c r="DC7" s="446"/>
      <c r="DD7" s="446"/>
      <c r="DE7" s="446"/>
      <c r="DF7" s="446"/>
      <c r="DG7" s="446"/>
      <c r="DH7" s="446"/>
      <c r="DI7" s="447"/>
    </row>
    <row r="8" spans="1:119" ht="18.75" customHeight="1" thickBot="1" x14ac:dyDescent="0.25">
      <c r="A8" s="179"/>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110</v>
      </c>
      <c r="AN8" s="475"/>
      <c r="AO8" s="475"/>
      <c r="AP8" s="475"/>
      <c r="AQ8" s="475"/>
      <c r="AR8" s="475"/>
      <c r="AS8" s="475"/>
      <c r="AT8" s="476"/>
      <c r="AU8" s="477" t="s">
        <v>111</v>
      </c>
      <c r="AV8" s="478"/>
      <c r="AW8" s="478"/>
      <c r="AX8" s="478"/>
      <c r="AY8" s="479" t="s">
        <v>112</v>
      </c>
      <c r="AZ8" s="480"/>
      <c r="BA8" s="480"/>
      <c r="BB8" s="480"/>
      <c r="BC8" s="480"/>
      <c r="BD8" s="480"/>
      <c r="BE8" s="480"/>
      <c r="BF8" s="480"/>
      <c r="BG8" s="480"/>
      <c r="BH8" s="480"/>
      <c r="BI8" s="480"/>
      <c r="BJ8" s="480"/>
      <c r="BK8" s="480"/>
      <c r="BL8" s="480"/>
      <c r="BM8" s="481"/>
      <c r="BN8" s="445">
        <v>362763</v>
      </c>
      <c r="BO8" s="446"/>
      <c r="BP8" s="446"/>
      <c r="BQ8" s="446"/>
      <c r="BR8" s="446"/>
      <c r="BS8" s="446"/>
      <c r="BT8" s="446"/>
      <c r="BU8" s="447"/>
      <c r="BV8" s="445">
        <v>339025</v>
      </c>
      <c r="BW8" s="446"/>
      <c r="BX8" s="446"/>
      <c r="BY8" s="446"/>
      <c r="BZ8" s="446"/>
      <c r="CA8" s="446"/>
      <c r="CB8" s="446"/>
      <c r="CC8" s="447"/>
      <c r="CD8" s="448" t="s">
        <v>113</v>
      </c>
      <c r="CE8" s="449"/>
      <c r="CF8" s="449"/>
      <c r="CG8" s="449"/>
      <c r="CH8" s="449"/>
      <c r="CI8" s="449"/>
      <c r="CJ8" s="449"/>
      <c r="CK8" s="449"/>
      <c r="CL8" s="449"/>
      <c r="CM8" s="449"/>
      <c r="CN8" s="449"/>
      <c r="CO8" s="449"/>
      <c r="CP8" s="449"/>
      <c r="CQ8" s="449"/>
      <c r="CR8" s="449"/>
      <c r="CS8" s="450"/>
      <c r="CT8" s="485">
        <v>0.34</v>
      </c>
      <c r="CU8" s="486"/>
      <c r="CV8" s="486"/>
      <c r="CW8" s="486"/>
      <c r="CX8" s="486"/>
      <c r="CY8" s="486"/>
      <c r="CZ8" s="486"/>
      <c r="DA8" s="487"/>
      <c r="DB8" s="485">
        <v>0.36</v>
      </c>
      <c r="DC8" s="486"/>
      <c r="DD8" s="486"/>
      <c r="DE8" s="486"/>
      <c r="DF8" s="486"/>
      <c r="DG8" s="486"/>
      <c r="DH8" s="486"/>
      <c r="DI8" s="487"/>
    </row>
    <row r="9" spans="1:119" ht="18.75" customHeight="1" thickBot="1" x14ac:dyDescent="0.25">
      <c r="A9" s="179"/>
      <c r="B9" s="439" t="s">
        <v>114</v>
      </c>
      <c r="C9" s="440"/>
      <c r="D9" s="440"/>
      <c r="E9" s="440"/>
      <c r="F9" s="440"/>
      <c r="G9" s="440"/>
      <c r="H9" s="440"/>
      <c r="I9" s="440"/>
      <c r="J9" s="440"/>
      <c r="K9" s="488"/>
      <c r="L9" s="489" t="s">
        <v>115</v>
      </c>
      <c r="M9" s="490"/>
      <c r="N9" s="490"/>
      <c r="O9" s="490"/>
      <c r="P9" s="490"/>
      <c r="Q9" s="491"/>
      <c r="R9" s="492">
        <v>5264</v>
      </c>
      <c r="S9" s="493"/>
      <c r="T9" s="493"/>
      <c r="U9" s="493"/>
      <c r="V9" s="494"/>
      <c r="W9" s="402" t="s">
        <v>116</v>
      </c>
      <c r="X9" s="403"/>
      <c r="Y9" s="403"/>
      <c r="Z9" s="403"/>
      <c r="AA9" s="403"/>
      <c r="AB9" s="403"/>
      <c r="AC9" s="403"/>
      <c r="AD9" s="403"/>
      <c r="AE9" s="403"/>
      <c r="AF9" s="403"/>
      <c r="AG9" s="403"/>
      <c r="AH9" s="403"/>
      <c r="AI9" s="403"/>
      <c r="AJ9" s="403"/>
      <c r="AK9" s="403"/>
      <c r="AL9" s="404"/>
      <c r="AM9" s="474" t="s">
        <v>117</v>
      </c>
      <c r="AN9" s="475"/>
      <c r="AO9" s="475"/>
      <c r="AP9" s="475"/>
      <c r="AQ9" s="475"/>
      <c r="AR9" s="475"/>
      <c r="AS9" s="475"/>
      <c r="AT9" s="476"/>
      <c r="AU9" s="477" t="s">
        <v>96</v>
      </c>
      <c r="AV9" s="478"/>
      <c r="AW9" s="478"/>
      <c r="AX9" s="478"/>
      <c r="AY9" s="479" t="s">
        <v>118</v>
      </c>
      <c r="AZ9" s="480"/>
      <c r="BA9" s="480"/>
      <c r="BB9" s="480"/>
      <c r="BC9" s="480"/>
      <c r="BD9" s="480"/>
      <c r="BE9" s="480"/>
      <c r="BF9" s="480"/>
      <c r="BG9" s="480"/>
      <c r="BH9" s="480"/>
      <c r="BI9" s="480"/>
      <c r="BJ9" s="480"/>
      <c r="BK9" s="480"/>
      <c r="BL9" s="480"/>
      <c r="BM9" s="481"/>
      <c r="BN9" s="445">
        <v>23738</v>
      </c>
      <c r="BO9" s="446"/>
      <c r="BP9" s="446"/>
      <c r="BQ9" s="446"/>
      <c r="BR9" s="446"/>
      <c r="BS9" s="446"/>
      <c r="BT9" s="446"/>
      <c r="BU9" s="447"/>
      <c r="BV9" s="445">
        <v>-91536</v>
      </c>
      <c r="BW9" s="446"/>
      <c r="BX9" s="446"/>
      <c r="BY9" s="446"/>
      <c r="BZ9" s="446"/>
      <c r="CA9" s="446"/>
      <c r="CB9" s="446"/>
      <c r="CC9" s="447"/>
      <c r="CD9" s="448" t="s">
        <v>119</v>
      </c>
      <c r="CE9" s="449"/>
      <c r="CF9" s="449"/>
      <c r="CG9" s="449"/>
      <c r="CH9" s="449"/>
      <c r="CI9" s="449"/>
      <c r="CJ9" s="449"/>
      <c r="CK9" s="449"/>
      <c r="CL9" s="449"/>
      <c r="CM9" s="449"/>
      <c r="CN9" s="449"/>
      <c r="CO9" s="449"/>
      <c r="CP9" s="449"/>
      <c r="CQ9" s="449"/>
      <c r="CR9" s="449"/>
      <c r="CS9" s="450"/>
      <c r="CT9" s="442">
        <v>10.9</v>
      </c>
      <c r="CU9" s="443"/>
      <c r="CV9" s="443"/>
      <c r="CW9" s="443"/>
      <c r="CX9" s="443"/>
      <c r="CY9" s="443"/>
      <c r="CZ9" s="443"/>
      <c r="DA9" s="444"/>
      <c r="DB9" s="442">
        <v>10.6</v>
      </c>
      <c r="DC9" s="443"/>
      <c r="DD9" s="443"/>
      <c r="DE9" s="443"/>
      <c r="DF9" s="443"/>
      <c r="DG9" s="443"/>
      <c r="DH9" s="443"/>
      <c r="DI9" s="444"/>
    </row>
    <row r="10" spans="1:119" ht="18.75" customHeight="1" thickBot="1" x14ac:dyDescent="0.25">
      <c r="A10" s="179"/>
      <c r="B10" s="439"/>
      <c r="C10" s="440"/>
      <c r="D10" s="440"/>
      <c r="E10" s="440"/>
      <c r="F10" s="440"/>
      <c r="G10" s="440"/>
      <c r="H10" s="440"/>
      <c r="I10" s="440"/>
      <c r="J10" s="440"/>
      <c r="K10" s="488"/>
      <c r="L10" s="495" t="s">
        <v>120</v>
      </c>
      <c r="M10" s="475"/>
      <c r="N10" s="475"/>
      <c r="O10" s="475"/>
      <c r="P10" s="475"/>
      <c r="Q10" s="476"/>
      <c r="R10" s="496">
        <v>5800</v>
      </c>
      <c r="S10" s="497"/>
      <c r="T10" s="497"/>
      <c r="U10" s="497"/>
      <c r="V10" s="498"/>
      <c r="W10" s="433"/>
      <c r="X10" s="434"/>
      <c r="Y10" s="434"/>
      <c r="Z10" s="434"/>
      <c r="AA10" s="434"/>
      <c r="AB10" s="434"/>
      <c r="AC10" s="434"/>
      <c r="AD10" s="434"/>
      <c r="AE10" s="434"/>
      <c r="AF10" s="434"/>
      <c r="AG10" s="434"/>
      <c r="AH10" s="434"/>
      <c r="AI10" s="434"/>
      <c r="AJ10" s="434"/>
      <c r="AK10" s="434"/>
      <c r="AL10" s="437"/>
      <c r="AM10" s="474" t="s">
        <v>121</v>
      </c>
      <c r="AN10" s="475"/>
      <c r="AO10" s="475"/>
      <c r="AP10" s="475"/>
      <c r="AQ10" s="475"/>
      <c r="AR10" s="475"/>
      <c r="AS10" s="475"/>
      <c r="AT10" s="476"/>
      <c r="AU10" s="477" t="s">
        <v>122</v>
      </c>
      <c r="AV10" s="478"/>
      <c r="AW10" s="478"/>
      <c r="AX10" s="478"/>
      <c r="AY10" s="479" t="s">
        <v>123</v>
      </c>
      <c r="AZ10" s="480"/>
      <c r="BA10" s="480"/>
      <c r="BB10" s="480"/>
      <c r="BC10" s="480"/>
      <c r="BD10" s="480"/>
      <c r="BE10" s="480"/>
      <c r="BF10" s="480"/>
      <c r="BG10" s="480"/>
      <c r="BH10" s="480"/>
      <c r="BI10" s="480"/>
      <c r="BJ10" s="480"/>
      <c r="BK10" s="480"/>
      <c r="BL10" s="480"/>
      <c r="BM10" s="481"/>
      <c r="BN10" s="445">
        <v>62</v>
      </c>
      <c r="BO10" s="446"/>
      <c r="BP10" s="446"/>
      <c r="BQ10" s="446"/>
      <c r="BR10" s="446"/>
      <c r="BS10" s="446"/>
      <c r="BT10" s="446"/>
      <c r="BU10" s="447"/>
      <c r="BV10" s="445">
        <v>100186</v>
      </c>
      <c r="BW10" s="446"/>
      <c r="BX10" s="446"/>
      <c r="BY10" s="446"/>
      <c r="BZ10" s="446"/>
      <c r="CA10" s="446"/>
      <c r="CB10" s="446"/>
      <c r="CC10" s="447"/>
      <c r="CD10" s="182" t="s">
        <v>124</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439"/>
      <c r="C11" s="440"/>
      <c r="D11" s="440"/>
      <c r="E11" s="440"/>
      <c r="F11" s="440"/>
      <c r="G11" s="440"/>
      <c r="H11" s="440"/>
      <c r="I11" s="440"/>
      <c r="J11" s="440"/>
      <c r="K11" s="488"/>
      <c r="L11" s="499" t="s">
        <v>125</v>
      </c>
      <c r="M11" s="500"/>
      <c r="N11" s="500"/>
      <c r="O11" s="500"/>
      <c r="P11" s="500"/>
      <c r="Q11" s="501"/>
      <c r="R11" s="502" t="s">
        <v>126</v>
      </c>
      <c r="S11" s="503"/>
      <c r="T11" s="503"/>
      <c r="U11" s="503"/>
      <c r="V11" s="504"/>
      <c r="W11" s="433"/>
      <c r="X11" s="434"/>
      <c r="Y11" s="434"/>
      <c r="Z11" s="434"/>
      <c r="AA11" s="434"/>
      <c r="AB11" s="434"/>
      <c r="AC11" s="434"/>
      <c r="AD11" s="434"/>
      <c r="AE11" s="434"/>
      <c r="AF11" s="434"/>
      <c r="AG11" s="434"/>
      <c r="AH11" s="434"/>
      <c r="AI11" s="434"/>
      <c r="AJ11" s="434"/>
      <c r="AK11" s="434"/>
      <c r="AL11" s="437"/>
      <c r="AM11" s="474" t="s">
        <v>127</v>
      </c>
      <c r="AN11" s="475"/>
      <c r="AO11" s="475"/>
      <c r="AP11" s="475"/>
      <c r="AQ11" s="475"/>
      <c r="AR11" s="475"/>
      <c r="AS11" s="475"/>
      <c r="AT11" s="476"/>
      <c r="AU11" s="477" t="s">
        <v>122</v>
      </c>
      <c r="AV11" s="478"/>
      <c r="AW11" s="478"/>
      <c r="AX11" s="478"/>
      <c r="AY11" s="479" t="s">
        <v>128</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129</v>
      </c>
      <c r="CE11" s="449"/>
      <c r="CF11" s="449"/>
      <c r="CG11" s="449"/>
      <c r="CH11" s="449"/>
      <c r="CI11" s="449"/>
      <c r="CJ11" s="449"/>
      <c r="CK11" s="449"/>
      <c r="CL11" s="449"/>
      <c r="CM11" s="449"/>
      <c r="CN11" s="449"/>
      <c r="CO11" s="449"/>
      <c r="CP11" s="449"/>
      <c r="CQ11" s="449"/>
      <c r="CR11" s="449"/>
      <c r="CS11" s="450"/>
      <c r="CT11" s="485" t="s">
        <v>130</v>
      </c>
      <c r="CU11" s="486"/>
      <c r="CV11" s="486"/>
      <c r="CW11" s="486"/>
      <c r="CX11" s="486"/>
      <c r="CY11" s="486"/>
      <c r="CZ11" s="486"/>
      <c r="DA11" s="487"/>
      <c r="DB11" s="485" t="s">
        <v>131</v>
      </c>
      <c r="DC11" s="486"/>
      <c r="DD11" s="486"/>
      <c r="DE11" s="486"/>
      <c r="DF11" s="486"/>
      <c r="DG11" s="486"/>
      <c r="DH11" s="486"/>
      <c r="DI11" s="487"/>
    </row>
    <row r="12" spans="1:119" ht="18.75" customHeight="1" x14ac:dyDescent="0.2">
      <c r="A12" s="179"/>
      <c r="B12" s="505" t="s">
        <v>132</v>
      </c>
      <c r="C12" s="506"/>
      <c r="D12" s="506"/>
      <c r="E12" s="506"/>
      <c r="F12" s="506"/>
      <c r="G12" s="506"/>
      <c r="H12" s="506"/>
      <c r="I12" s="506"/>
      <c r="J12" s="506"/>
      <c r="K12" s="507"/>
      <c r="L12" s="514" t="s">
        <v>133</v>
      </c>
      <c r="M12" s="515"/>
      <c r="N12" s="515"/>
      <c r="O12" s="515"/>
      <c r="P12" s="515"/>
      <c r="Q12" s="516"/>
      <c r="R12" s="517">
        <v>5123</v>
      </c>
      <c r="S12" s="518"/>
      <c r="T12" s="518"/>
      <c r="U12" s="518"/>
      <c r="V12" s="519"/>
      <c r="W12" s="520" t="s">
        <v>1</v>
      </c>
      <c r="X12" s="478"/>
      <c r="Y12" s="478"/>
      <c r="Z12" s="478"/>
      <c r="AA12" s="478"/>
      <c r="AB12" s="521"/>
      <c r="AC12" s="522" t="s">
        <v>134</v>
      </c>
      <c r="AD12" s="523"/>
      <c r="AE12" s="523"/>
      <c r="AF12" s="523"/>
      <c r="AG12" s="524"/>
      <c r="AH12" s="522" t="s">
        <v>135</v>
      </c>
      <c r="AI12" s="523"/>
      <c r="AJ12" s="523"/>
      <c r="AK12" s="523"/>
      <c r="AL12" s="525"/>
      <c r="AM12" s="474" t="s">
        <v>136</v>
      </c>
      <c r="AN12" s="475"/>
      <c r="AO12" s="475"/>
      <c r="AP12" s="475"/>
      <c r="AQ12" s="475"/>
      <c r="AR12" s="475"/>
      <c r="AS12" s="475"/>
      <c r="AT12" s="476"/>
      <c r="AU12" s="477" t="s">
        <v>104</v>
      </c>
      <c r="AV12" s="478"/>
      <c r="AW12" s="478"/>
      <c r="AX12" s="478"/>
      <c r="AY12" s="479" t="s">
        <v>137</v>
      </c>
      <c r="AZ12" s="480"/>
      <c r="BA12" s="480"/>
      <c r="BB12" s="480"/>
      <c r="BC12" s="480"/>
      <c r="BD12" s="480"/>
      <c r="BE12" s="480"/>
      <c r="BF12" s="480"/>
      <c r="BG12" s="480"/>
      <c r="BH12" s="480"/>
      <c r="BI12" s="480"/>
      <c r="BJ12" s="480"/>
      <c r="BK12" s="480"/>
      <c r="BL12" s="480"/>
      <c r="BM12" s="481"/>
      <c r="BN12" s="445">
        <v>0</v>
      </c>
      <c r="BO12" s="446"/>
      <c r="BP12" s="446"/>
      <c r="BQ12" s="446"/>
      <c r="BR12" s="446"/>
      <c r="BS12" s="446"/>
      <c r="BT12" s="446"/>
      <c r="BU12" s="447"/>
      <c r="BV12" s="445">
        <v>135000</v>
      </c>
      <c r="BW12" s="446"/>
      <c r="BX12" s="446"/>
      <c r="BY12" s="446"/>
      <c r="BZ12" s="446"/>
      <c r="CA12" s="446"/>
      <c r="CB12" s="446"/>
      <c r="CC12" s="447"/>
      <c r="CD12" s="448" t="s">
        <v>138</v>
      </c>
      <c r="CE12" s="449"/>
      <c r="CF12" s="449"/>
      <c r="CG12" s="449"/>
      <c r="CH12" s="449"/>
      <c r="CI12" s="449"/>
      <c r="CJ12" s="449"/>
      <c r="CK12" s="449"/>
      <c r="CL12" s="449"/>
      <c r="CM12" s="449"/>
      <c r="CN12" s="449"/>
      <c r="CO12" s="449"/>
      <c r="CP12" s="449"/>
      <c r="CQ12" s="449"/>
      <c r="CR12" s="449"/>
      <c r="CS12" s="450"/>
      <c r="CT12" s="485" t="s">
        <v>139</v>
      </c>
      <c r="CU12" s="486"/>
      <c r="CV12" s="486"/>
      <c r="CW12" s="486"/>
      <c r="CX12" s="486"/>
      <c r="CY12" s="486"/>
      <c r="CZ12" s="486"/>
      <c r="DA12" s="487"/>
      <c r="DB12" s="485" t="s">
        <v>139</v>
      </c>
      <c r="DC12" s="486"/>
      <c r="DD12" s="486"/>
      <c r="DE12" s="486"/>
      <c r="DF12" s="486"/>
      <c r="DG12" s="486"/>
      <c r="DH12" s="486"/>
      <c r="DI12" s="487"/>
    </row>
    <row r="13" spans="1:119" ht="18.75" customHeight="1" x14ac:dyDescent="0.2">
      <c r="A13" s="179"/>
      <c r="B13" s="508"/>
      <c r="C13" s="509"/>
      <c r="D13" s="509"/>
      <c r="E13" s="509"/>
      <c r="F13" s="509"/>
      <c r="G13" s="509"/>
      <c r="H13" s="509"/>
      <c r="I13" s="509"/>
      <c r="J13" s="509"/>
      <c r="K13" s="510"/>
      <c r="L13" s="188"/>
      <c r="M13" s="536" t="s">
        <v>140</v>
      </c>
      <c r="N13" s="537"/>
      <c r="O13" s="537"/>
      <c r="P13" s="537"/>
      <c r="Q13" s="538"/>
      <c r="R13" s="529">
        <v>5103</v>
      </c>
      <c r="S13" s="530"/>
      <c r="T13" s="530"/>
      <c r="U13" s="530"/>
      <c r="V13" s="531"/>
      <c r="W13" s="461" t="s">
        <v>141</v>
      </c>
      <c r="X13" s="462"/>
      <c r="Y13" s="462"/>
      <c r="Z13" s="462"/>
      <c r="AA13" s="462"/>
      <c r="AB13" s="452"/>
      <c r="AC13" s="496">
        <v>368</v>
      </c>
      <c r="AD13" s="497"/>
      <c r="AE13" s="497"/>
      <c r="AF13" s="497"/>
      <c r="AG13" s="539"/>
      <c r="AH13" s="496">
        <v>619</v>
      </c>
      <c r="AI13" s="497"/>
      <c r="AJ13" s="497"/>
      <c r="AK13" s="497"/>
      <c r="AL13" s="498"/>
      <c r="AM13" s="474" t="s">
        <v>142</v>
      </c>
      <c r="AN13" s="475"/>
      <c r="AO13" s="475"/>
      <c r="AP13" s="475"/>
      <c r="AQ13" s="475"/>
      <c r="AR13" s="475"/>
      <c r="AS13" s="475"/>
      <c r="AT13" s="476"/>
      <c r="AU13" s="477" t="s">
        <v>143</v>
      </c>
      <c r="AV13" s="478"/>
      <c r="AW13" s="478"/>
      <c r="AX13" s="478"/>
      <c r="AY13" s="479" t="s">
        <v>144</v>
      </c>
      <c r="AZ13" s="480"/>
      <c r="BA13" s="480"/>
      <c r="BB13" s="480"/>
      <c r="BC13" s="480"/>
      <c r="BD13" s="480"/>
      <c r="BE13" s="480"/>
      <c r="BF13" s="480"/>
      <c r="BG13" s="480"/>
      <c r="BH13" s="480"/>
      <c r="BI13" s="480"/>
      <c r="BJ13" s="480"/>
      <c r="BK13" s="480"/>
      <c r="BL13" s="480"/>
      <c r="BM13" s="481"/>
      <c r="BN13" s="445">
        <v>23800</v>
      </c>
      <c r="BO13" s="446"/>
      <c r="BP13" s="446"/>
      <c r="BQ13" s="446"/>
      <c r="BR13" s="446"/>
      <c r="BS13" s="446"/>
      <c r="BT13" s="446"/>
      <c r="BU13" s="447"/>
      <c r="BV13" s="445">
        <v>-126350</v>
      </c>
      <c r="BW13" s="446"/>
      <c r="BX13" s="446"/>
      <c r="BY13" s="446"/>
      <c r="BZ13" s="446"/>
      <c r="CA13" s="446"/>
      <c r="CB13" s="446"/>
      <c r="CC13" s="447"/>
      <c r="CD13" s="448" t="s">
        <v>145</v>
      </c>
      <c r="CE13" s="449"/>
      <c r="CF13" s="449"/>
      <c r="CG13" s="449"/>
      <c r="CH13" s="449"/>
      <c r="CI13" s="449"/>
      <c r="CJ13" s="449"/>
      <c r="CK13" s="449"/>
      <c r="CL13" s="449"/>
      <c r="CM13" s="449"/>
      <c r="CN13" s="449"/>
      <c r="CO13" s="449"/>
      <c r="CP13" s="449"/>
      <c r="CQ13" s="449"/>
      <c r="CR13" s="449"/>
      <c r="CS13" s="450"/>
      <c r="CT13" s="442">
        <v>6.2</v>
      </c>
      <c r="CU13" s="443"/>
      <c r="CV13" s="443"/>
      <c r="CW13" s="443"/>
      <c r="CX13" s="443"/>
      <c r="CY13" s="443"/>
      <c r="CZ13" s="443"/>
      <c r="DA13" s="444"/>
      <c r="DB13" s="442">
        <v>6.5</v>
      </c>
      <c r="DC13" s="443"/>
      <c r="DD13" s="443"/>
      <c r="DE13" s="443"/>
      <c r="DF13" s="443"/>
      <c r="DG13" s="443"/>
      <c r="DH13" s="443"/>
      <c r="DI13" s="444"/>
    </row>
    <row r="14" spans="1:119" ht="18.75" customHeight="1" thickBot="1" x14ac:dyDescent="0.25">
      <c r="A14" s="179"/>
      <c r="B14" s="508"/>
      <c r="C14" s="509"/>
      <c r="D14" s="509"/>
      <c r="E14" s="509"/>
      <c r="F14" s="509"/>
      <c r="G14" s="509"/>
      <c r="H14" s="509"/>
      <c r="I14" s="509"/>
      <c r="J14" s="509"/>
      <c r="K14" s="510"/>
      <c r="L14" s="526" t="s">
        <v>146</v>
      </c>
      <c r="M14" s="527"/>
      <c r="N14" s="527"/>
      <c r="O14" s="527"/>
      <c r="P14" s="527"/>
      <c r="Q14" s="528"/>
      <c r="R14" s="529">
        <v>5289</v>
      </c>
      <c r="S14" s="530"/>
      <c r="T14" s="530"/>
      <c r="U14" s="530"/>
      <c r="V14" s="531"/>
      <c r="W14" s="435"/>
      <c r="X14" s="436"/>
      <c r="Y14" s="436"/>
      <c r="Z14" s="436"/>
      <c r="AA14" s="436"/>
      <c r="AB14" s="425"/>
      <c r="AC14" s="532">
        <v>13.9</v>
      </c>
      <c r="AD14" s="533"/>
      <c r="AE14" s="533"/>
      <c r="AF14" s="533"/>
      <c r="AG14" s="534"/>
      <c r="AH14" s="532">
        <v>20.3</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147</v>
      </c>
      <c r="CE14" s="541"/>
      <c r="CF14" s="541"/>
      <c r="CG14" s="541"/>
      <c r="CH14" s="541"/>
      <c r="CI14" s="541"/>
      <c r="CJ14" s="541"/>
      <c r="CK14" s="541"/>
      <c r="CL14" s="541"/>
      <c r="CM14" s="541"/>
      <c r="CN14" s="541"/>
      <c r="CO14" s="541"/>
      <c r="CP14" s="541"/>
      <c r="CQ14" s="541"/>
      <c r="CR14" s="541"/>
      <c r="CS14" s="542"/>
      <c r="CT14" s="543" t="s">
        <v>130</v>
      </c>
      <c r="CU14" s="544"/>
      <c r="CV14" s="544"/>
      <c r="CW14" s="544"/>
      <c r="CX14" s="544"/>
      <c r="CY14" s="544"/>
      <c r="CZ14" s="544"/>
      <c r="DA14" s="545"/>
      <c r="DB14" s="543" t="s">
        <v>139</v>
      </c>
      <c r="DC14" s="544"/>
      <c r="DD14" s="544"/>
      <c r="DE14" s="544"/>
      <c r="DF14" s="544"/>
      <c r="DG14" s="544"/>
      <c r="DH14" s="544"/>
      <c r="DI14" s="545"/>
    </row>
    <row r="15" spans="1:119" ht="18.75" customHeight="1" x14ac:dyDescent="0.2">
      <c r="A15" s="179"/>
      <c r="B15" s="508"/>
      <c r="C15" s="509"/>
      <c r="D15" s="509"/>
      <c r="E15" s="509"/>
      <c r="F15" s="509"/>
      <c r="G15" s="509"/>
      <c r="H15" s="509"/>
      <c r="I15" s="509"/>
      <c r="J15" s="509"/>
      <c r="K15" s="510"/>
      <c r="L15" s="188"/>
      <c r="M15" s="536" t="s">
        <v>140</v>
      </c>
      <c r="N15" s="537"/>
      <c r="O15" s="537"/>
      <c r="P15" s="537"/>
      <c r="Q15" s="538"/>
      <c r="R15" s="529">
        <v>5274</v>
      </c>
      <c r="S15" s="530"/>
      <c r="T15" s="530"/>
      <c r="U15" s="530"/>
      <c r="V15" s="531"/>
      <c r="W15" s="461" t="s">
        <v>148</v>
      </c>
      <c r="X15" s="462"/>
      <c r="Y15" s="462"/>
      <c r="Z15" s="462"/>
      <c r="AA15" s="462"/>
      <c r="AB15" s="452"/>
      <c r="AC15" s="496">
        <v>779</v>
      </c>
      <c r="AD15" s="497"/>
      <c r="AE15" s="497"/>
      <c r="AF15" s="497"/>
      <c r="AG15" s="539"/>
      <c r="AH15" s="496">
        <v>791</v>
      </c>
      <c r="AI15" s="497"/>
      <c r="AJ15" s="497"/>
      <c r="AK15" s="497"/>
      <c r="AL15" s="498"/>
      <c r="AM15" s="474"/>
      <c r="AN15" s="475"/>
      <c r="AO15" s="475"/>
      <c r="AP15" s="475"/>
      <c r="AQ15" s="475"/>
      <c r="AR15" s="475"/>
      <c r="AS15" s="475"/>
      <c r="AT15" s="476"/>
      <c r="AU15" s="477"/>
      <c r="AV15" s="478"/>
      <c r="AW15" s="478"/>
      <c r="AX15" s="478"/>
      <c r="AY15" s="405" t="s">
        <v>149</v>
      </c>
      <c r="AZ15" s="406"/>
      <c r="BA15" s="406"/>
      <c r="BB15" s="406"/>
      <c r="BC15" s="406"/>
      <c r="BD15" s="406"/>
      <c r="BE15" s="406"/>
      <c r="BF15" s="406"/>
      <c r="BG15" s="406"/>
      <c r="BH15" s="406"/>
      <c r="BI15" s="406"/>
      <c r="BJ15" s="406"/>
      <c r="BK15" s="406"/>
      <c r="BL15" s="406"/>
      <c r="BM15" s="407"/>
      <c r="BN15" s="408">
        <v>983986</v>
      </c>
      <c r="BO15" s="409"/>
      <c r="BP15" s="409"/>
      <c r="BQ15" s="409"/>
      <c r="BR15" s="409"/>
      <c r="BS15" s="409"/>
      <c r="BT15" s="409"/>
      <c r="BU15" s="410"/>
      <c r="BV15" s="408">
        <v>968281</v>
      </c>
      <c r="BW15" s="409"/>
      <c r="BX15" s="409"/>
      <c r="BY15" s="409"/>
      <c r="BZ15" s="409"/>
      <c r="CA15" s="409"/>
      <c r="CB15" s="409"/>
      <c r="CC15" s="410"/>
      <c r="CD15" s="546" t="s">
        <v>150</v>
      </c>
      <c r="CE15" s="547"/>
      <c r="CF15" s="547"/>
      <c r="CG15" s="547"/>
      <c r="CH15" s="547"/>
      <c r="CI15" s="547"/>
      <c r="CJ15" s="547"/>
      <c r="CK15" s="547"/>
      <c r="CL15" s="547"/>
      <c r="CM15" s="547"/>
      <c r="CN15" s="547"/>
      <c r="CO15" s="547"/>
      <c r="CP15" s="547"/>
      <c r="CQ15" s="547"/>
      <c r="CR15" s="547"/>
      <c r="CS15" s="548"/>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08"/>
      <c r="C16" s="509"/>
      <c r="D16" s="509"/>
      <c r="E16" s="509"/>
      <c r="F16" s="509"/>
      <c r="G16" s="509"/>
      <c r="H16" s="509"/>
      <c r="I16" s="509"/>
      <c r="J16" s="509"/>
      <c r="K16" s="510"/>
      <c r="L16" s="526" t="s">
        <v>151</v>
      </c>
      <c r="M16" s="549"/>
      <c r="N16" s="549"/>
      <c r="O16" s="549"/>
      <c r="P16" s="549"/>
      <c r="Q16" s="550"/>
      <c r="R16" s="551" t="s">
        <v>152</v>
      </c>
      <c r="S16" s="552"/>
      <c r="T16" s="552"/>
      <c r="U16" s="552"/>
      <c r="V16" s="553"/>
      <c r="W16" s="435"/>
      <c r="X16" s="436"/>
      <c r="Y16" s="436"/>
      <c r="Z16" s="436"/>
      <c r="AA16" s="436"/>
      <c r="AB16" s="425"/>
      <c r="AC16" s="532">
        <v>29.4</v>
      </c>
      <c r="AD16" s="533"/>
      <c r="AE16" s="533"/>
      <c r="AF16" s="533"/>
      <c r="AG16" s="534"/>
      <c r="AH16" s="532">
        <v>26</v>
      </c>
      <c r="AI16" s="533"/>
      <c r="AJ16" s="533"/>
      <c r="AK16" s="533"/>
      <c r="AL16" s="535"/>
      <c r="AM16" s="474"/>
      <c r="AN16" s="475"/>
      <c r="AO16" s="475"/>
      <c r="AP16" s="475"/>
      <c r="AQ16" s="475"/>
      <c r="AR16" s="475"/>
      <c r="AS16" s="475"/>
      <c r="AT16" s="476"/>
      <c r="AU16" s="477"/>
      <c r="AV16" s="478"/>
      <c r="AW16" s="478"/>
      <c r="AX16" s="478"/>
      <c r="AY16" s="479" t="s">
        <v>153</v>
      </c>
      <c r="AZ16" s="480"/>
      <c r="BA16" s="480"/>
      <c r="BB16" s="480"/>
      <c r="BC16" s="480"/>
      <c r="BD16" s="480"/>
      <c r="BE16" s="480"/>
      <c r="BF16" s="480"/>
      <c r="BG16" s="480"/>
      <c r="BH16" s="480"/>
      <c r="BI16" s="480"/>
      <c r="BJ16" s="480"/>
      <c r="BK16" s="480"/>
      <c r="BL16" s="480"/>
      <c r="BM16" s="481"/>
      <c r="BN16" s="445">
        <v>2988327</v>
      </c>
      <c r="BO16" s="446"/>
      <c r="BP16" s="446"/>
      <c r="BQ16" s="446"/>
      <c r="BR16" s="446"/>
      <c r="BS16" s="446"/>
      <c r="BT16" s="446"/>
      <c r="BU16" s="447"/>
      <c r="BV16" s="445">
        <v>2978962</v>
      </c>
      <c r="BW16" s="446"/>
      <c r="BX16" s="446"/>
      <c r="BY16" s="446"/>
      <c r="BZ16" s="446"/>
      <c r="CA16" s="446"/>
      <c r="CB16" s="446"/>
      <c r="CC16" s="447"/>
      <c r="CD16" s="192"/>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5">
      <c r="A17" s="179"/>
      <c r="B17" s="511"/>
      <c r="C17" s="512"/>
      <c r="D17" s="512"/>
      <c r="E17" s="512"/>
      <c r="F17" s="512"/>
      <c r="G17" s="512"/>
      <c r="H17" s="512"/>
      <c r="I17" s="512"/>
      <c r="J17" s="512"/>
      <c r="K17" s="513"/>
      <c r="L17" s="193"/>
      <c r="M17" s="556" t="s">
        <v>154</v>
      </c>
      <c r="N17" s="557"/>
      <c r="O17" s="557"/>
      <c r="P17" s="557"/>
      <c r="Q17" s="558"/>
      <c r="R17" s="551" t="s">
        <v>155</v>
      </c>
      <c r="S17" s="552"/>
      <c r="T17" s="552"/>
      <c r="U17" s="552"/>
      <c r="V17" s="553"/>
      <c r="W17" s="461" t="s">
        <v>156</v>
      </c>
      <c r="X17" s="462"/>
      <c r="Y17" s="462"/>
      <c r="Z17" s="462"/>
      <c r="AA17" s="462"/>
      <c r="AB17" s="452"/>
      <c r="AC17" s="496">
        <v>1506</v>
      </c>
      <c r="AD17" s="497"/>
      <c r="AE17" s="497"/>
      <c r="AF17" s="497"/>
      <c r="AG17" s="539"/>
      <c r="AH17" s="496">
        <v>1632</v>
      </c>
      <c r="AI17" s="497"/>
      <c r="AJ17" s="497"/>
      <c r="AK17" s="497"/>
      <c r="AL17" s="498"/>
      <c r="AM17" s="474"/>
      <c r="AN17" s="475"/>
      <c r="AO17" s="475"/>
      <c r="AP17" s="475"/>
      <c r="AQ17" s="475"/>
      <c r="AR17" s="475"/>
      <c r="AS17" s="475"/>
      <c r="AT17" s="476"/>
      <c r="AU17" s="477"/>
      <c r="AV17" s="478"/>
      <c r="AW17" s="478"/>
      <c r="AX17" s="478"/>
      <c r="AY17" s="479" t="s">
        <v>157</v>
      </c>
      <c r="AZ17" s="480"/>
      <c r="BA17" s="480"/>
      <c r="BB17" s="480"/>
      <c r="BC17" s="480"/>
      <c r="BD17" s="480"/>
      <c r="BE17" s="480"/>
      <c r="BF17" s="480"/>
      <c r="BG17" s="480"/>
      <c r="BH17" s="480"/>
      <c r="BI17" s="480"/>
      <c r="BJ17" s="480"/>
      <c r="BK17" s="480"/>
      <c r="BL17" s="480"/>
      <c r="BM17" s="481"/>
      <c r="BN17" s="445">
        <v>1242268</v>
      </c>
      <c r="BO17" s="446"/>
      <c r="BP17" s="446"/>
      <c r="BQ17" s="446"/>
      <c r="BR17" s="446"/>
      <c r="BS17" s="446"/>
      <c r="BT17" s="446"/>
      <c r="BU17" s="447"/>
      <c r="BV17" s="445">
        <v>1223511</v>
      </c>
      <c r="BW17" s="446"/>
      <c r="BX17" s="446"/>
      <c r="BY17" s="446"/>
      <c r="BZ17" s="446"/>
      <c r="CA17" s="446"/>
      <c r="CB17" s="446"/>
      <c r="CC17" s="447"/>
      <c r="CD17" s="192"/>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5">
      <c r="A18" s="179"/>
      <c r="B18" s="567" t="s">
        <v>158</v>
      </c>
      <c r="C18" s="488"/>
      <c r="D18" s="488"/>
      <c r="E18" s="568"/>
      <c r="F18" s="568"/>
      <c r="G18" s="568"/>
      <c r="H18" s="568"/>
      <c r="I18" s="568"/>
      <c r="J18" s="568"/>
      <c r="K18" s="568"/>
      <c r="L18" s="569">
        <v>317.04000000000002</v>
      </c>
      <c r="M18" s="569"/>
      <c r="N18" s="569"/>
      <c r="O18" s="569"/>
      <c r="P18" s="569"/>
      <c r="Q18" s="569"/>
      <c r="R18" s="570"/>
      <c r="S18" s="570"/>
      <c r="T18" s="570"/>
      <c r="U18" s="570"/>
      <c r="V18" s="571"/>
      <c r="W18" s="463"/>
      <c r="X18" s="464"/>
      <c r="Y18" s="464"/>
      <c r="Z18" s="464"/>
      <c r="AA18" s="464"/>
      <c r="AB18" s="455"/>
      <c r="AC18" s="572">
        <v>56.8</v>
      </c>
      <c r="AD18" s="573"/>
      <c r="AE18" s="573"/>
      <c r="AF18" s="573"/>
      <c r="AG18" s="574"/>
      <c r="AH18" s="572">
        <v>53.6</v>
      </c>
      <c r="AI18" s="573"/>
      <c r="AJ18" s="573"/>
      <c r="AK18" s="573"/>
      <c r="AL18" s="575"/>
      <c r="AM18" s="474"/>
      <c r="AN18" s="475"/>
      <c r="AO18" s="475"/>
      <c r="AP18" s="475"/>
      <c r="AQ18" s="475"/>
      <c r="AR18" s="475"/>
      <c r="AS18" s="475"/>
      <c r="AT18" s="476"/>
      <c r="AU18" s="477"/>
      <c r="AV18" s="478"/>
      <c r="AW18" s="478"/>
      <c r="AX18" s="478"/>
      <c r="AY18" s="479" t="s">
        <v>159</v>
      </c>
      <c r="AZ18" s="480"/>
      <c r="BA18" s="480"/>
      <c r="BB18" s="480"/>
      <c r="BC18" s="480"/>
      <c r="BD18" s="480"/>
      <c r="BE18" s="480"/>
      <c r="BF18" s="480"/>
      <c r="BG18" s="480"/>
      <c r="BH18" s="480"/>
      <c r="BI18" s="480"/>
      <c r="BJ18" s="480"/>
      <c r="BK18" s="480"/>
      <c r="BL18" s="480"/>
      <c r="BM18" s="481"/>
      <c r="BN18" s="445">
        <v>2675519</v>
      </c>
      <c r="BO18" s="446"/>
      <c r="BP18" s="446"/>
      <c r="BQ18" s="446"/>
      <c r="BR18" s="446"/>
      <c r="BS18" s="446"/>
      <c r="BT18" s="446"/>
      <c r="BU18" s="447"/>
      <c r="BV18" s="445">
        <v>2747017</v>
      </c>
      <c r="BW18" s="446"/>
      <c r="BX18" s="446"/>
      <c r="BY18" s="446"/>
      <c r="BZ18" s="446"/>
      <c r="CA18" s="446"/>
      <c r="CB18" s="446"/>
      <c r="CC18" s="447"/>
      <c r="CD18" s="192"/>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5">
      <c r="A19" s="179"/>
      <c r="B19" s="567" t="s">
        <v>160</v>
      </c>
      <c r="C19" s="488"/>
      <c r="D19" s="488"/>
      <c r="E19" s="568"/>
      <c r="F19" s="568"/>
      <c r="G19" s="568"/>
      <c r="H19" s="568"/>
      <c r="I19" s="568"/>
      <c r="J19" s="568"/>
      <c r="K19" s="568"/>
      <c r="L19" s="576">
        <v>17</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161</v>
      </c>
      <c r="AZ19" s="480"/>
      <c r="BA19" s="480"/>
      <c r="BB19" s="480"/>
      <c r="BC19" s="480"/>
      <c r="BD19" s="480"/>
      <c r="BE19" s="480"/>
      <c r="BF19" s="480"/>
      <c r="BG19" s="480"/>
      <c r="BH19" s="480"/>
      <c r="BI19" s="480"/>
      <c r="BJ19" s="480"/>
      <c r="BK19" s="480"/>
      <c r="BL19" s="480"/>
      <c r="BM19" s="481"/>
      <c r="BN19" s="445">
        <v>3830297</v>
      </c>
      <c r="BO19" s="446"/>
      <c r="BP19" s="446"/>
      <c r="BQ19" s="446"/>
      <c r="BR19" s="446"/>
      <c r="BS19" s="446"/>
      <c r="BT19" s="446"/>
      <c r="BU19" s="447"/>
      <c r="BV19" s="445">
        <v>4104795</v>
      </c>
      <c r="BW19" s="446"/>
      <c r="BX19" s="446"/>
      <c r="BY19" s="446"/>
      <c r="BZ19" s="446"/>
      <c r="CA19" s="446"/>
      <c r="CB19" s="446"/>
      <c r="CC19" s="447"/>
      <c r="CD19" s="192"/>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5">
      <c r="A20" s="179"/>
      <c r="B20" s="567" t="s">
        <v>162</v>
      </c>
      <c r="C20" s="488"/>
      <c r="D20" s="488"/>
      <c r="E20" s="568"/>
      <c r="F20" s="568"/>
      <c r="G20" s="568"/>
      <c r="H20" s="568"/>
      <c r="I20" s="568"/>
      <c r="J20" s="568"/>
      <c r="K20" s="568"/>
      <c r="L20" s="576">
        <v>1953</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2"/>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5">
      <c r="A21" s="179"/>
      <c r="B21" s="585" t="s">
        <v>163</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2"/>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2">
      <c r="A22" s="179"/>
      <c r="B22" s="615" t="s">
        <v>164</v>
      </c>
      <c r="C22" s="589"/>
      <c r="D22" s="590"/>
      <c r="E22" s="457" t="s">
        <v>1</v>
      </c>
      <c r="F22" s="462"/>
      <c r="G22" s="462"/>
      <c r="H22" s="462"/>
      <c r="I22" s="462"/>
      <c r="J22" s="462"/>
      <c r="K22" s="452"/>
      <c r="L22" s="457" t="s">
        <v>165</v>
      </c>
      <c r="M22" s="462"/>
      <c r="N22" s="462"/>
      <c r="O22" s="462"/>
      <c r="P22" s="452"/>
      <c r="Q22" s="620" t="s">
        <v>166</v>
      </c>
      <c r="R22" s="621"/>
      <c r="S22" s="621"/>
      <c r="T22" s="621"/>
      <c r="U22" s="621"/>
      <c r="V22" s="622"/>
      <c r="W22" s="588" t="s">
        <v>167</v>
      </c>
      <c r="X22" s="589"/>
      <c r="Y22" s="590"/>
      <c r="Z22" s="457" t="s">
        <v>1</v>
      </c>
      <c r="AA22" s="462"/>
      <c r="AB22" s="462"/>
      <c r="AC22" s="462"/>
      <c r="AD22" s="462"/>
      <c r="AE22" s="462"/>
      <c r="AF22" s="462"/>
      <c r="AG22" s="452"/>
      <c r="AH22" s="626" t="s">
        <v>168</v>
      </c>
      <c r="AI22" s="462"/>
      <c r="AJ22" s="462"/>
      <c r="AK22" s="462"/>
      <c r="AL22" s="452"/>
      <c r="AM22" s="626" t="s">
        <v>169</v>
      </c>
      <c r="AN22" s="627"/>
      <c r="AO22" s="627"/>
      <c r="AP22" s="627"/>
      <c r="AQ22" s="627"/>
      <c r="AR22" s="628"/>
      <c r="AS22" s="620" t="s">
        <v>166</v>
      </c>
      <c r="AT22" s="621"/>
      <c r="AU22" s="621"/>
      <c r="AV22" s="621"/>
      <c r="AW22" s="621"/>
      <c r="AX22" s="632"/>
      <c r="AY22" s="405" t="s">
        <v>170</v>
      </c>
      <c r="AZ22" s="406"/>
      <c r="BA22" s="406"/>
      <c r="BB22" s="406"/>
      <c r="BC22" s="406"/>
      <c r="BD22" s="406"/>
      <c r="BE22" s="406"/>
      <c r="BF22" s="406"/>
      <c r="BG22" s="406"/>
      <c r="BH22" s="406"/>
      <c r="BI22" s="406"/>
      <c r="BJ22" s="406"/>
      <c r="BK22" s="406"/>
      <c r="BL22" s="406"/>
      <c r="BM22" s="407"/>
      <c r="BN22" s="408">
        <v>3777804</v>
      </c>
      <c r="BO22" s="409"/>
      <c r="BP22" s="409"/>
      <c r="BQ22" s="409"/>
      <c r="BR22" s="409"/>
      <c r="BS22" s="409"/>
      <c r="BT22" s="409"/>
      <c r="BU22" s="410"/>
      <c r="BV22" s="408">
        <v>3898176</v>
      </c>
      <c r="BW22" s="409"/>
      <c r="BX22" s="409"/>
      <c r="BY22" s="409"/>
      <c r="BZ22" s="409"/>
      <c r="CA22" s="409"/>
      <c r="CB22" s="409"/>
      <c r="CC22" s="410"/>
      <c r="CD22" s="192"/>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2">
      <c r="A23" s="179"/>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171</v>
      </c>
      <c r="AZ23" s="480"/>
      <c r="BA23" s="480"/>
      <c r="BB23" s="480"/>
      <c r="BC23" s="480"/>
      <c r="BD23" s="480"/>
      <c r="BE23" s="480"/>
      <c r="BF23" s="480"/>
      <c r="BG23" s="480"/>
      <c r="BH23" s="480"/>
      <c r="BI23" s="480"/>
      <c r="BJ23" s="480"/>
      <c r="BK23" s="480"/>
      <c r="BL23" s="480"/>
      <c r="BM23" s="481"/>
      <c r="BN23" s="445">
        <v>3485487</v>
      </c>
      <c r="BO23" s="446"/>
      <c r="BP23" s="446"/>
      <c r="BQ23" s="446"/>
      <c r="BR23" s="446"/>
      <c r="BS23" s="446"/>
      <c r="BT23" s="446"/>
      <c r="BU23" s="447"/>
      <c r="BV23" s="445">
        <v>3579589</v>
      </c>
      <c r="BW23" s="446"/>
      <c r="BX23" s="446"/>
      <c r="BY23" s="446"/>
      <c r="BZ23" s="446"/>
      <c r="CA23" s="446"/>
      <c r="CB23" s="446"/>
      <c r="CC23" s="447"/>
      <c r="CD23" s="192"/>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5">
      <c r="A24" s="179"/>
      <c r="B24" s="616"/>
      <c r="C24" s="592"/>
      <c r="D24" s="593"/>
      <c r="E24" s="495" t="s">
        <v>172</v>
      </c>
      <c r="F24" s="475"/>
      <c r="G24" s="475"/>
      <c r="H24" s="475"/>
      <c r="I24" s="475"/>
      <c r="J24" s="475"/>
      <c r="K24" s="476"/>
      <c r="L24" s="496">
        <v>1</v>
      </c>
      <c r="M24" s="497"/>
      <c r="N24" s="497"/>
      <c r="O24" s="497"/>
      <c r="P24" s="539"/>
      <c r="Q24" s="496">
        <v>7570</v>
      </c>
      <c r="R24" s="497"/>
      <c r="S24" s="497"/>
      <c r="T24" s="497"/>
      <c r="U24" s="497"/>
      <c r="V24" s="539"/>
      <c r="W24" s="591"/>
      <c r="X24" s="592"/>
      <c r="Y24" s="593"/>
      <c r="Z24" s="495" t="s">
        <v>173</v>
      </c>
      <c r="AA24" s="475"/>
      <c r="AB24" s="475"/>
      <c r="AC24" s="475"/>
      <c r="AD24" s="475"/>
      <c r="AE24" s="475"/>
      <c r="AF24" s="475"/>
      <c r="AG24" s="476"/>
      <c r="AH24" s="496">
        <v>87</v>
      </c>
      <c r="AI24" s="497"/>
      <c r="AJ24" s="497"/>
      <c r="AK24" s="497"/>
      <c r="AL24" s="539"/>
      <c r="AM24" s="496">
        <v>259260</v>
      </c>
      <c r="AN24" s="497"/>
      <c r="AO24" s="497"/>
      <c r="AP24" s="497"/>
      <c r="AQ24" s="497"/>
      <c r="AR24" s="539"/>
      <c r="AS24" s="496">
        <v>2980</v>
      </c>
      <c r="AT24" s="497"/>
      <c r="AU24" s="497"/>
      <c r="AV24" s="497"/>
      <c r="AW24" s="497"/>
      <c r="AX24" s="498"/>
      <c r="AY24" s="561" t="s">
        <v>174</v>
      </c>
      <c r="AZ24" s="562"/>
      <c r="BA24" s="562"/>
      <c r="BB24" s="562"/>
      <c r="BC24" s="562"/>
      <c r="BD24" s="562"/>
      <c r="BE24" s="562"/>
      <c r="BF24" s="562"/>
      <c r="BG24" s="562"/>
      <c r="BH24" s="562"/>
      <c r="BI24" s="562"/>
      <c r="BJ24" s="562"/>
      <c r="BK24" s="562"/>
      <c r="BL24" s="562"/>
      <c r="BM24" s="563"/>
      <c r="BN24" s="445">
        <v>1835019</v>
      </c>
      <c r="BO24" s="446"/>
      <c r="BP24" s="446"/>
      <c r="BQ24" s="446"/>
      <c r="BR24" s="446"/>
      <c r="BS24" s="446"/>
      <c r="BT24" s="446"/>
      <c r="BU24" s="447"/>
      <c r="BV24" s="445">
        <v>1776993</v>
      </c>
      <c r="BW24" s="446"/>
      <c r="BX24" s="446"/>
      <c r="BY24" s="446"/>
      <c r="BZ24" s="446"/>
      <c r="CA24" s="446"/>
      <c r="CB24" s="446"/>
      <c r="CC24" s="447"/>
      <c r="CD24" s="192"/>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2">
      <c r="A25" s="179"/>
      <c r="B25" s="616"/>
      <c r="C25" s="592"/>
      <c r="D25" s="593"/>
      <c r="E25" s="495" t="s">
        <v>175</v>
      </c>
      <c r="F25" s="475"/>
      <c r="G25" s="475"/>
      <c r="H25" s="475"/>
      <c r="I25" s="475"/>
      <c r="J25" s="475"/>
      <c r="K25" s="476"/>
      <c r="L25" s="496">
        <v>1</v>
      </c>
      <c r="M25" s="497"/>
      <c r="N25" s="497"/>
      <c r="O25" s="497"/>
      <c r="P25" s="539"/>
      <c r="Q25" s="496">
        <v>6030</v>
      </c>
      <c r="R25" s="497"/>
      <c r="S25" s="497"/>
      <c r="T25" s="497"/>
      <c r="U25" s="497"/>
      <c r="V25" s="539"/>
      <c r="W25" s="591"/>
      <c r="X25" s="592"/>
      <c r="Y25" s="593"/>
      <c r="Z25" s="495" t="s">
        <v>176</v>
      </c>
      <c r="AA25" s="475"/>
      <c r="AB25" s="475"/>
      <c r="AC25" s="475"/>
      <c r="AD25" s="475"/>
      <c r="AE25" s="475"/>
      <c r="AF25" s="475"/>
      <c r="AG25" s="476"/>
      <c r="AH25" s="496" t="s">
        <v>131</v>
      </c>
      <c r="AI25" s="497"/>
      <c r="AJ25" s="497"/>
      <c r="AK25" s="497"/>
      <c r="AL25" s="539"/>
      <c r="AM25" s="496" t="s">
        <v>139</v>
      </c>
      <c r="AN25" s="497"/>
      <c r="AO25" s="497"/>
      <c r="AP25" s="497"/>
      <c r="AQ25" s="497"/>
      <c r="AR25" s="539"/>
      <c r="AS25" s="496" t="s">
        <v>177</v>
      </c>
      <c r="AT25" s="497"/>
      <c r="AU25" s="497"/>
      <c r="AV25" s="497"/>
      <c r="AW25" s="497"/>
      <c r="AX25" s="498"/>
      <c r="AY25" s="405" t="s">
        <v>178</v>
      </c>
      <c r="AZ25" s="406"/>
      <c r="BA25" s="406"/>
      <c r="BB25" s="406"/>
      <c r="BC25" s="406"/>
      <c r="BD25" s="406"/>
      <c r="BE25" s="406"/>
      <c r="BF25" s="406"/>
      <c r="BG25" s="406"/>
      <c r="BH25" s="406"/>
      <c r="BI25" s="406"/>
      <c r="BJ25" s="406"/>
      <c r="BK25" s="406"/>
      <c r="BL25" s="406"/>
      <c r="BM25" s="407"/>
      <c r="BN25" s="408">
        <v>21175</v>
      </c>
      <c r="BO25" s="409"/>
      <c r="BP25" s="409"/>
      <c r="BQ25" s="409"/>
      <c r="BR25" s="409"/>
      <c r="BS25" s="409"/>
      <c r="BT25" s="409"/>
      <c r="BU25" s="410"/>
      <c r="BV25" s="408" t="s">
        <v>177</v>
      </c>
      <c r="BW25" s="409"/>
      <c r="BX25" s="409"/>
      <c r="BY25" s="409"/>
      <c r="BZ25" s="409"/>
      <c r="CA25" s="409"/>
      <c r="CB25" s="409"/>
      <c r="CC25" s="410"/>
      <c r="CD25" s="192"/>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2">
      <c r="A26" s="179"/>
      <c r="B26" s="616"/>
      <c r="C26" s="592"/>
      <c r="D26" s="593"/>
      <c r="E26" s="495" t="s">
        <v>179</v>
      </c>
      <c r="F26" s="475"/>
      <c r="G26" s="475"/>
      <c r="H26" s="475"/>
      <c r="I26" s="475"/>
      <c r="J26" s="475"/>
      <c r="K26" s="476"/>
      <c r="L26" s="496">
        <v>1</v>
      </c>
      <c r="M26" s="497"/>
      <c r="N26" s="497"/>
      <c r="O26" s="497"/>
      <c r="P26" s="539"/>
      <c r="Q26" s="496">
        <v>5780</v>
      </c>
      <c r="R26" s="497"/>
      <c r="S26" s="497"/>
      <c r="T26" s="497"/>
      <c r="U26" s="497"/>
      <c r="V26" s="539"/>
      <c r="W26" s="591"/>
      <c r="X26" s="592"/>
      <c r="Y26" s="593"/>
      <c r="Z26" s="495" t="s">
        <v>180</v>
      </c>
      <c r="AA26" s="597"/>
      <c r="AB26" s="597"/>
      <c r="AC26" s="597"/>
      <c r="AD26" s="597"/>
      <c r="AE26" s="597"/>
      <c r="AF26" s="597"/>
      <c r="AG26" s="598"/>
      <c r="AH26" s="496" t="s">
        <v>131</v>
      </c>
      <c r="AI26" s="497"/>
      <c r="AJ26" s="497"/>
      <c r="AK26" s="497"/>
      <c r="AL26" s="539"/>
      <c r="AM26" s="496" t="s">
        <v>139</v>
      </c>
      <c r="AN26" s="497"/>
      <c r="AO26" s="497"/>
      <c r="AP26" s="497"/>
      <c r="AQ26" s="497"/>
      <c r="AR26" s="539"/>
      <c r="AS26" s="496" t="s">
        <v>177</v>
      </c>
      <c r="AT26" s="497"/>
      <c r="AU26" s="497"/>
      <c r="AV26" s="497"/>
      <c r="AW26" s="497"/>
      <c r="AX26" s="498"/>
      <c r="AY26" s="448" t="s">
        <v>181</v>
      </c>
      <c r="AZ26" s="449"/>
      <c r="BA26" s="449"/>
      <c r="BB26" s="449"/>
      <c r="BC26" s="449"/>
      <c r="BD26" s="449"/>
      <c r="BE26" s="449"/>
      <c r="BF26" s="449"/>
      <c r="BG26" s="449"/>
      <c r="BH26" s="449"/>
      <c r="BI26" s="449"/>
      <c r="BJ26" s="449"/>
      <c r="BK26" s="449"/>
      <c r="BL26" s="449"/>
      <c r="BM26" s="450"/>
      <c r="BN26" s="445" t="s">
        <v>177</v>
      </c>
      <c r="BO26" s="446"/>
      <c r="BP26" s="446"/>
      <c r="BQ26" s="446"/>
      <c r="BR26" s="446"/>
      <c r="BS26" s="446"/>
      <c r="BT26" s="446"/>
      <c r="BU26" s="447"/>
      <c r="BV26" s="445" t="s">
        <v>177</v>
      </c>
      <c r="BW26" s="446"/>
      <c r="BX26" s="446"/>
      <c r="BY26" s="446"/>
      <c r="BZ26" s="446"/>
      <c r="CA26" s="446"/>
      <c r="CB26" s="446"/>
      <c r="CC26" s="447"/>
      <c r="CD26" s="192"/>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5">
      <c r="A27" s="179"/>
      <c r="B27" s="616"/>
      <c r="C27" s="592"/>
      <c r="D27" s="593"/>
      <c r="E27" s="495" t="s">
        <v>182</v>
      </c>
      <c r="F27" s="475"/>
      <c r="G27" s="475"/>
      <c r="H27" s="475"/>
      <c r="I27" s="475"/>
      <c r="J27" s="475"/>
      <c r="K27" s="476"/>
      <c r="L27" s="496">
        <v>1</v>
      </c>
      <c r="M27" s="497"/>
      <c r="N27" s="497"/>
      <c r="O27" s="497"/>
      <c r="P27" s="539"/>
      <c r="Q27" s="496">
        <v>3020</v>
      </c>
      <c r="R27" s="497"/>
      <c r="S27" s="497"/>
      <c r="T27" s="497"/>
      <c r="U27" s="497"/>
      <c r="V27" s="539"/>
      <c r="W27" s="591"/>
      <c r="X27" s="592"/>
      <c r="Y27" s="593"/>
      <c r="Z27" s="495" t="s">
        <v>183</v>
      </c>
      <c r="AA27" s="475"/>
      <c r="AB27" s="475"/>
      <c r="AC27" s="475"/>
      <c r="AD27" s="475"/>
      <c r="AE27" s="475"/>
      <c r="AF27" s="475"/>
      <c r="AG27" s="476"/>
      <c r="AH27" s="496" t="s">
        <v>177</v>
      </c>
      <c r="AI27" s="497"/>
      <c r="AJ27" s="497"/>
      <c r="AK27" s="497"/>
      <c r="AL27" s="539"/>
      <c r="AM27" s="496" t="s">
        <v>139</v>
      </c>
      <c r="AN27" s="497"/>
      <c r="AO27" s="497"/>
      <c r="AP27" s="497"/>
      <c r="AQ27" s="497"/>
      <c r="AR27" s="539"/>
      <c r="AS27" s="496" t="s">
        <v>131</v>
      </c>
      <c r="AT27" s="497"/>
      <c r="AU27" s="497"/>
      <c r="AV27" s="497"/>
      <c r="AW27" s="497"/>
      <c r="AX27" s="498"/>
      <c r="AY27" s="540" t="s">
        <v>184</v>
      </c>
      <c r="AZ27" s="541"/>
      <c r="BA27" s="541"/>
      <c r="BB27" s="541"/>
      <c r="BC27" s="541"/>
      <c r="BD27" s="541"/>
      <c r="BE27" s="541"/>
      <c r="BF27" s="541"/>
      <c r="BG27" s="541"/>
      <c r="BH27" s="541"/>
      <c r="BI27" s="541"/>
      <c r="BJ27" s="541"/>
      <c r="BK27" s="541"/>
      <c r="BL27" s="541"/>
      <c r="BM27" s="542"/>
      <c r="BN27" s="564">
        <v>49272</v>
      </c>
      <c r="BO27" s="565"/>
      <c r="BP27" s="565"/>
      <c r="BQ27" s="565"/>
      <c r="BR27" s="565"/>
      <c r="BS27" s="565"/>
      <c r="BT27" s="565"/>
      <c r="BU27" s="566"/>
      <c r="BV27" s="564">
        <v>49271</v>
      </c>
      <c r="BW27" s="565"/>
      <c r="BX27" s="565"/>
      <c r="BY27" s="565"/>
      <c r="BZ27" s="565"/>
      <c r="CA27" s="565"/>
      <c r="CB27" s="565"/>
      <c r="CC27" s="566"/>
      <c r="CD27" s="194"/>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2">
      <c r="A28" s="179"/>
      <c r="B28" s="616"/>
      <c r="C28" s="592"/>
      <c r="D28" s="593"/>
      <c r="E28" s="495" t="s">
        <v>185</v>
      </c>
      <c r="F28" s="475"/>
      <c r="G28" s="475"/>
      <c r="H28" s="475"/>
      <c r="I28" s="475"/>
      <c r="J28" s="475"/>
      <c r="K28" s="476"/>
      <c r="L28" s="496">
        <v>1</v>
      </c>
      <c r="M28" s="497"/>
      <c r="N28" s="497"/>
      <c r="O28" s="497"/>
      <c r="P28" s="539"/>
      <c r="Q28" s="496">
        <v>2330</v>
      </c>
      <c r="R28" s="497"/>
      <c r="S28" s="497"/>
      <c r="T28" s="497"/>
      <c r="U28" s="497"/>
      <c r="V28" s="539"/>
      <c r="W28" s="591"/>
      <c r="X28" s="592"/>
      <c r="Y28" s="593"/>
      <c r="Z28" s="495" t="s">
        <v>186</v>
      </c>
      <c r="AA28" s="475"/>
      <c r="AB28" s="475"/>
      <c r="AC28" s="475"/>
      <c r="AD28" s="475"/>
      <c r="AE28" s="475"/>
      <c r="AF28" s="475"/>
      <c r="AG28" s="476"/>
      <c r="AH28" s="496" t="s">
        <v>177</v>
      </c>
      <c r="AI28" s="497"/>
      <c r="AJ28" s="497"/>
      <c r="AK28" s="497"/>
      <c r="AL28" s="539"/>
      <c r="AM28" s="496" t="s">
        <v>131</v>
      </c>
      <c r="AN28" s="497"/>
      <c r="AO28" s="497"/>
      <c r="AP28" s="497"/>
      <c r="AQ28" s="497"/>
      <c r="AR28" s="539"/>
      <c r="AS28" s="496" t="s">
        <v>131</v>
      </c>
      <c r="AT28" s="497"/>
      <c r="AU28" s="497"/>
      <c r="AV28" s="497"/>
      <c r="AW28" s="497"/>
      <c r="AX28" s="498"/>
      <c r="AY28" s="599" t="s">
        <v>187</v>
      </c>
      <c r="AZ28" s="600"/>
      <c r="BA28" s="600"/>
      <c r="BB28" s="601"/>
      <c r="BC28" s="405" t="s">
        <v>50</v>
      </c>
      <c r="BD28" s="406"/>
      <c r="BE28" s="406"/>
      <c r="BF28" s="406"/>
      <c r="BG28" s="406"/>
      <c r="BH28" s="406"/>
      <c r="BI28" s="406"/>
      <c r="BJ28" s="406"/>
      <c r="BK28" s="406"/>
      <c r="BL28" s="406"/>
      <c r="BM28" s="407"/>
      <c r="BN28" s="408">
        <v>1687293</v>
      </c>
      <c r="BO28" s="409"/>
      <c r="BP28" s="409"/>
      <c r="BQ28" s="409"/>
      <c r="BR28" s="409"/>
      <c r="BS28" s="409"/>
      <c r="BT28" s="409"/>
      <c r="BU28" s="410"/>
      <c r="BV28" s="408">
        <v>1517631</v>
      </c>
      <c r="BW28" s="409"/>
      <c r="BX28" s="409"/>
      <c r="BY28" s="409"/>
      <c r="BZ28" s="409"/>
      <c r="CA28" s="409"/>
      <c r="CB28" s="409"/>
      <c r="CC28" s="410"/>
      <c r="CD28" s="192"/>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2">
      <c r="A29" s="179"/>
      <c r="B29" s="616"/>
      <c r="C29" s="592"/>
      <c r="D29" s="593"/>
      <c r="E29" s="495" t="s">
        <v>188</v>
      </c>
      <c r="F29" s="475"/>
      <c r="G29" s="475"/>
      <c r="H29" s="475"/>
      <c r="I29" s="475"/>
      <c r="J29" s="475"/>
      <c r="K29" s="476"/>
      <c r="L29" s="496">
        <v>10</v>
      </c>
      <c r="M29" s="497"/>
      <c r="N29" s="497"/>
      <c r="O29" s="497"/>
      <c r="P29" s="539"/>
      <c r="Q29" s="496">
        <v>2110</v>
      </c>
      <c r="R29" s="497"/>
      <c r="S29" s="497"/>
      <c r="T29" s="497"/>
      <c r="U29" s="497"/>
      <c r="V29" s="539"/>
      <c r="W29" s="594"/>
      <c r="X29" s="595"/>
      <c r="Y29" s="596"/>
      <c r="Z29" s="495" t="s">
        <v>189</v>
      </c>
      <c r="AA29" s="475"/>
      <c r="AB29" s="475"/>
      <c r="AC29" s="475"/>
      <c r="AD29" s="475"/>
      <c r="AE29" s="475"/>
      <c r="AF29" s="475"/>
      <c r="AG29" s="476"/>
      <c r="AH29" s="496">
        <v>87</v>
      </c>
      <c r="AI29" s="497"/>
      <c r="AJ29" s="497"/>
      <c r="AK29" s="497"/>
      <c r="AL29" s="539"/>
      <c r="AM29" s="496">
        <v>259260</v>
      </c>
      <c r="AN29" s="497"/>
      <c r="AO29" s="497"/>
      <c r="AP29" s="497"/>
      <c r="AQ29" s="497"/>
      <c r="AR29" s="539"/>
      <c r="AS29" s="496">
        <v>2980</v>
      </c>
      <c r="AT29" s="497"/>
      <c r="AU29" s="497"/>
      <c r="AV29" s="497"/>
      <c r="AW29" s="497"/>
      <c r="AX29" s="498"/>
      <c r="AY29" s="602"/>
      <c r="AZ29" s="603"/>
      <c r="BA29" s="603"/>
      <c r="BB29" s="604"/>
      <c r="BC29" s="479" t="s">
        <v>190</v>
      </c>
      <c r="BD29" s="480"/>
      <c r="BE29" s="480"/>
      <c r="BF29" s="480"/>
      <c r="BG29" s="480"/>
      <c r="BH29" s="480"/>
      <c r="BI29" s="480"/>
      <c r="BJ29" s="480"/>
      <c r="BK29" s="480"/>
      <c r="BL29" s="480"/>
      <c r="BM29" s="481"/>
      <c r="BN29" s="445" t="s">
        <v>177</v>
      </c>
      <c r="BO29" s="446"/>
      <c r="BP29" s="446"/>
      <c r="BQ29" s="446"/>
      <c r="BR29" s="446"/>
      <c r="BS29" s="446"/>
      <c r="BT29" s="446"/>
      <c r="BU29" s="447"/>
      <c r="BV29" s="445" t="s">
        <v>177</v>
      </c>
      <c r="BW29" s="446"/>
      <c r="BX29" s="446"/>
      <c r="BY29" s="446"/>
      <c r="BZ29" s="446"/>
      <c r="CA29" s="446"/>
      <c r="CB29" s="446"/>
      <c r="CC29" s="447"/>
      <c r="CD29" s="194"/>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5">
      <c r="A30" s="179"/>
      <c r="B30" s="617"/>
      <c r="C30" s="618"/>
      <c r="D30" s="619"/>
      <c r="E30" s="499"/>
      <c r="F30" s="500"/>
      <c r="G30" s="500"/>
      <c r="H30" s="500"/>
      <c r="I30" s="500"/>
      <c r="J30" s="500"/>
      <c r="K30" s="501"/>
      <c r="L30" s="609"/>
      <c r="M30" s="610"/>
      <c r="N30" s="610"/>
      <c r="O30" s="610"/>
      <c r="P30" s="611"/>
      <c r="Q30" s="609"/>
      <c r="R30" s="610"/>
      <c r="S30" s="610"/>
      <c r="T30" s="610"/>
      <c r="U30" s="610"/>
      <c r="V30" s="611"/>
      <c r="W30" s="612" t="s">
        <v>191</v>
      </c>
      <c r="X30" s="613"/>
      <c r="Y30" s="613"/>
      <c r="Z30" s="613"/>
      <c r="AA30" s="613"/>
      <c r="AB30" s="613"/>
      <c r="AC30" s="613"/>
      <c r="AD30" s="613"/>
      <c r="AE30" s="613"/>
      <c r="AF30" s="613"/>
      <c r="AG30" s="614"/>
      <c r="AH30" s="572">
        <v>97.9</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52</v>
      </c>
      <c r="BD30" s="562"/>
      <c r="BE30" s="562"/>
      <c r="BF30" s="562"/>
      <c r="BG30" s="562"/>
      <c r="BH30" s="562"/>
      <c r="BI30" s="562"/>
      <c r="BJ30" s="562"/>
      <c r="BK30" s="562"/>
      <c r="BL30" s="562"/>
      <c r="BM30" s="563"/>
      <c r="BN30" s="564">
        <v>1363954</v>
      </c>
      <c r="BO30" s="565"/>
      <c r="BP30" s="565"/>
      <c r="BQ30" s="565"/>
      <c r="BR30" s="565"/>
      <c r="BS30" s="565"/>
      <c r="BT30" s="565"/>
      <c r="BU30" s="566"/>
      <c r="BV30" s="564">
        <v>1388125</v>
      </c>
      <c r="BW30" s="565"/>
      <c r="BX30" s="565"/>
      <c r="BY30" s="565"/>
      <c r="BZ30" s="565"/>
      <c r="CA30" s="565"/>
      <c r="CB30" s="565"/>
      <c r="CC30" s="56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608" t="s">
        <v>192</v>
      </c>
      <c r="D32" s="608"/>
      <c r="E32" s="608"/>
      <c r="F32" s="608"/>
      <c r="G32" s="608"/>
      <c r="H32" s="608"/>
      <c r="I32" s="608"/>
      <c r="J32" s="608"/>
      <c r="K32" s="608"/>
      <c r="L32" s="608"/>
      <c r="M32" s="608"/>
      <c r="N32" s="608"/>
      <c r="O32" s="608"/>
      <c r="P32" s="608"/>
      <c r="Q32" s="608"/>
      <c r="R32" s="608"/>
      <c r="S32" s="608"/>
      <c r="U32" s="449" t="s">
        <v>193</v>
      </c>
      <c r="V32" s="449"/>
      <c r="W32" s="449"/>
      <c r="X32" s="449"/>
      <c r="Y32" s="449"/>
      <c r="Z32" s="449"/>
      <c r="AA32" s="449"/>
      <c r="AB32" s="449"/>
      <c r="AC32" s="449"/>
      <c r="AD32" s="449"/>
      <c r="AE32" s="449"/>
      <c r="AF32" s="449"/>
      <c r="AG32" s="449"/>
      <c r="AH32" s="449"/>
      <c r="AI32" s="449"/>
      <c r="AJ32" s="449"/>
      <c r="AK32" s="449"/>
      <c r="AM32" s="449" t="s">
        <v>194</v>
      </c>
      <c r="AN32" s="449"/>
      <c r="AO32" s="449"/>
      <c r="AP32" s="449"/>
      <c r="AQ32" s="449"/>
      <c r="AR32" s="449"/>
      <c r="AS32" s="449"/>
      <c r="AT32" s="449"/>
      <c r="AU32" s="449"/>
      <c r="AV32" s="449"/>
      <c r="AW32" s="449"/>
      <c r="AX32" s="449"/>
      <c r="AY32" s="449"/>
      <c r="AZ32" s="449"/>
      <c r="BA32" s="449"/>
      <c r="BB32" s="449"/>
      <c r="BC32" s="449"/>
      <c r="BE32" s="449" t="s">
        <v>195</v>
      </c>
      <c r="BF32" s="449"/>
      <c r="BG32" s="449"/>
      <c r="BH32" s="449"/>
      <c r="BI32" s="449"/>
      <c r="BJ32" s="449"/>
      <c r="BK32" s="449"/>
      <c r="BL32" s="449"/>
      <c r="BM32" s="449"/>
      <c r="BN32" s="449"/>
      <c r="BO32" s="449"/>
      <c r="BP32" s="449"/>
      <c r="BQ32" s="449"/>
      <c r="BR32" s="449"/>
      <c r="BS32" s="449"/>
      <c r="BT32" s="449"/>
      <c r="BU32" s="449"/>
      <c r="BW32" s="449" t="s">
        <v>196</v>
      </c>
      <c r="BX32" s="449"/>
      <c r="BY32" s="449"/>
      <c r="BZ32" s="449"/>
      <c r="CA32" s="449"/>
      <c r="CB32" s="449"/>
      <c r="CC32" s="449"/>
      <c r="CD32" s="449"/>
      <c r="CE32" s="449"/>
      <c r="CF32" s="449"/>
      <c r="CG32" s="449"/>
      <c r="CH32" s="449"/>
      <c r="CI32" s="449"/>
      <c r="CJ32" s="449"/>
      <c r="CK32" s="449"/>
      <c r="CL32" s="449"/>
      <c r="CM32" s="449"/>
      <c r="CO32" s="449" t="s">
        <v>197</v>
      </c>
      <c r="CP32" s="449"/>
      <c r="CQ32" s="449"/>
      <c r="CR32" s="449"/>
      <c r="CS32" s="449"/>
      <c r="CT32" s="449"/>
      <c r="CU32" s="449"/>
      <c r="CV32" s="449"/>
      <c r="CW32" s="449"/>
      <c r="CX32" s="449"/>
      <c r="CY32" s="449"/>
      <c r="CZ32" s="449"/>
      <c r="DA32" s="449"/>
      <c r="DB32" s="449"/>
      <c r="DC32" s="449"/>
      <c r="DD32" s="449"/>
      <c r="DE32" s="449"/>
      <c r="DI32" s="202"/>
    </row>
    <row r="33" spans="1:113" ht="13.5" customHeight="1" x14ac:dyDescent="0.2">
      <c r="A33" s="179"/>
      <c r="B33" s="203"/>
      <c r="C33" s="469" t="s">
        <v>198</v>
      </c>
      <c r="D33" s="469"/>
      <c r="E33" s="434" t="s">
        <v>199</v>
      </c>
      <c r="F33" s="434"/>
      <c r="G33" s="434"/>
      <c r="H33" s="434"/>
      <c r="I33" s="434"/>
      <c r="J33" s="434"/>
      <c r="K33" s="434"/>
      <c r="L33" s="434"/>
      <c r="M33" s="434"/>
      <c r="N33" s="434"/>
      <c r="O33" s="434"/>
      <c r="P33" s="434"/>
      <c r="Q33" s="434"/>
      <c r="R33" s="434"/>
      <c r="S33" s="434"/>
      <c r="T33" s="204"/>
      <c r="U33" s="469" t="s">
        <v>200</v>
      </c>
      <c r="V33" s="469"/>
      <c r="W33" s="434" t="s">
        <v>201</v>
      </c>
      <c r="X33" s="434"/>
      <c r="Y33" s="434"/>
      <c r="Z33" s="434"/>
      <c r="AA33" s="434"/>
      <c r="AB33" s="434"/>
      <c r="AC33" s="434"/>
      <c r="AD33" s="434"/>
      <c r="AE33" s="434"/>
      <c r="AF33" s="434"/>
      <c r="AG33" s="434"/>
      <c r="AH33" s="434"/>
      <c r="AI33" s="434"/>
      <c r="AJ33" s="434"/>
      <c r="AK33" s="434"/>
      <c r="AL33" s="204"/>
      <c r="AM33" s="469" t="s">
        <v>200</v>
      </c>
      <c r="AN33" s="469"/>
      <c r="AO33" s="434" t="s">
        <v>202</v>
      </c>
      <c r="AP33" s="434"/>
      <c r="AQ33" s="434"/>
      <c r="AR33" s="434"/>
      <c r="AS33" s="434"/>
      <c r="AT33" s="434"/>
      <c r="AU33" s="434"/>
      <c r="AV33" s="434"/>
      <c r="AW33" s="434"/>
      <c r="AX33" s="434"/>
      <c r="AY33" s="434"/>
      <c r="AZ33" s="434"/>
      <c r="BA33" s="434"/>
      <c r="BB33" s="434"/>
      <c r="BC33" s="434"/>
      <c r="BD33" s="205"/>
      <c r="BE33" s="434" t="s">
        <v>203</v>
      </c>
      <c r="BF33" s="434"/>
      <c r="BG33" s="434" t="s">
        <v>204</v>
      </c>
      <c r="BH33" s="434"/>
      <c r="BI33" s="434"/>
      <c r="BJ33" s="434"/>
      <c r="BK33" s="434"/>
      <c r="BL33" s="434"/>
      <c r="BM33" s="434"/>
      <c r="BN33" s="434"/>
      <c r="BO33" s="434"/>
      <c r="BP33" s="434"/>
      <c r="BQ33" s="434"/>
      <c r="BR33" s="434"/>
      <c r="BS33" s="434"/>
      <c r="BT33" s="434"/>
      <c r="BU33" s="434"/>
      <c r="BV33" s="205"/>
      <c r="BW33" s="469" t="s">
        <v>203</v>
      </c>
      <c r="BX33" s="469"/>
      <c r="BY33" s="434" t="s">
        <v>205</v>
      </c>
      <c r="BZ33" s="434"/>
      <c r="CA33" s="434"/>
      <c r="CB33" s="434"/>
      <c r="CC33" s="434"/>
      <c r="CD33" s="434"/>
      <c r="CE33" s="434"/>
      <c r="CF33" s="434"/>
      <c r="CG33" s="434"/>
      <c r="CH33" s="434"/>
      <c r="CI33" s="434"/>
      <c r="CJ33" s="434"/>
      <c r="CK33" s="434"/>
      <c r="CL33" s="434"/>
      <c r="CM33" s="434"/>
      <c r="CN33" s="204"/>
      <c r="CO33" s="469" t="s">
        <v>206</v>
      </c>
      <c r="CP33" s="469"/>
      <c r="CQ33" s="434" t="s">
        <v>207</v>
      </c>
      <c r="CR33" s="434"/>
      <c r="CS33" s="434"/>
      <c r="CT33" s="434"/>
      <c r="CU33" s="434"/>
      <c r="CV33" s="434"/>
      <c r="CW33" s="434"/>
      <c r="CX33" s="434"/>
      <c r="CY33" s="434"/>
      <c r="CZ33" s="434"/>
      <c r="DA33" s="434"/>
      <c r="DB33" s="434"/>
      <c r="DC33" s="434"/>
      <c r="DD33" s="434"/>
      <c r="DE33" s="434"/>
      <c r="DF33" s="204"/>
      <c r="DG33" s="634" t="s">
        <v>208</v>
      </c>
      <c r="DH33" s="634"/>
      <c r="DI33" s="206"/>
    </row>
    <row r="34" spans="1:113" ht="32.25" customHeight="1" x14ac:dyDescent="0.2">
      <c r="A34" s="179"/>
      <c r="B34" s="203"/>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79"/>
      <c r="U34" s="635">
        <f>IF(W34="","",MAX(C34:D43)+1)</f>
        <v>2</v>
      </c>
      <c r="V34" s="635"/>
      <c r="W34" s="636" t="str">
        <f>IF('各会計、関係団体の財政状況及び健全化判断比率'!B28="","",'各会計、関係団体の財政状況及び健全化判断比率'!B28)</f>
        <v>国民健康保険特別会計</v>
      </c>
      <c r="X34" s="636"/>
      <c r="Y34" s="636"/>
      <c r="Z34" s="636"/>
      <c r="AA34" s="636"/>
      <c r="AB34" s="636"/>
      <c r="AC34" s="636"/>
      <c r="AD34" s="636"/>
      <c r="AE34" s="636"/>
      <c r="AF34" s="636"/>
      <c r="AG34" s="636"/>
      <c r="AH34" s="636"/>
      <c r="AI34" s="636"/>
      <c r="AJ34" s="636"/>
      <c r="AK34" s="636"/>
      <c r="AL34" s="179"/>
      <c r="AM34" s="635" t="str">
        <f>IF(AO34="","",MAX(C34:D43,U34:V43)+1)</f>
        <v/>
      </c>
      <c r="AN34" s="635"/>
      <c r="AO34" s="636"/>
      <c r="AP34" s="636"/>
      <c r="AQ34" s="636"/>
      <c r="AR34" s="636"/>
      <c r="AS34" s="636"/>
      <c r="AT34" s="636"/>
      <c r="AU34" s="636"/>
      <c r="AV34" s="636"/>
      <c r="AW34" s="636"/>
      <c r="AX34" s="636"/>
      <c r="AY34" s="636"/>
      <c r="AZ34" s="636"/>
      <c r="BA34" s="636"/>
      <c r="BB34" s="636"/>
      <c r="BC34" s="636"/>
      <c r="BD34" s="179"/>
      <c r="BE34" s="635">
        <f>IF(BG34="","",MAX(C34:D43,U34:V43,AM34:AN43)+1)</f>
        <v>5</v>
      </c>
      <c r="BF34" s="635"/>
      <c r="BG34" s="636" t="str">
        <f>IF('各会計、関係団体の財政状況及び健全化判断比率'!B31="","",'各会計、関係団体の財政状況及び健全化判断比率'!B31)</f>
        <v>簡易水道事業特別会計</v>
      </c>
      <c r="BH34" s="636"/>
      <c r="BI34" s="636"/>
      <c r="BJ34" s="636"/>
      <c r="BK34" s="636"/>
      <c r="BL34" s="636"/>
      <c r="BM34" s="636"/>
      <c r="BN34" s="636"/>
      <c r="BO34" s="636"/>
      <c r="BP34" s="636"/>
      <c r="BQ34" s="636"/>
      <c r="BR34" s="636"/>
      <c r="BS34" s="636"/>
      <c r="BT34" s="636"/>
      <c r="BU34" s="636"/>
      <c r="BV34" s="179"/>
      <c r="BW34" s="635">
        <f>IF(BY34="","",MAX(C34:D43,U34:V43,AM34:AN43,BE34:BF43)+1)</f>
        <v>7</v>
      </c>
      <c r="BX34" s="635"/>
      <c r="BY34" s="636" t="str">
        <f>IF('各会計、関係団体の財政状況及び健全化判断比率'!B68="","",'各会計、関係団体の財政状況及び健全化判断比率'!B68)</f>
        <v>福島県後期高齢者医療広域連合　一般会計</v>
      </c>
      <c r="BZ34" s="636"/>
      <c r="CA34" s="636"/>
      <c r="CB34" s="636"/>
      <c r="CC34" s="636"/>
      <c r="CD34" s="636"/>
      <c r="CE34" s="636"/>
      <c r="CF34" s="636"/>
      <c r="CG34" s="636"/>
      <c r="CH34" s="636"/>
      <c r="CI34" s="636"/>
      <c r="CJ34" s="636"/>
      <c r="CK34" s="636"/>
      <c r="CL34" s="636"/>
      <c r="CM34" s="636"/>
      <c r="CN34" s="179"/>
      <c r="CO34" s="635">
        <f>IF(CQ34="","",MAX(C34:D43,U34:V43,AM34:AN43,BE34:BF43,BW34:BX43)+1)</f>
        <v>16</v>
      </c>
      <c r="CP34" s="635"/>
      <c r="CQ34" s="636" t="str">
        <f>IF('各会計、関係団体の財政状況及び健全化判断比率'!BS7="","",'各会計、関係団体の財政状況及び健全化判断比率'!BS7)</f>
        <v>下郷町観光公社</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
      </c>
      <c r="DH34" s="637"/>
      <c r="DI34" s="206"/>
    </row>
    <row r="35" spans="1:113" ht="32.25" customHeight="1" x14ac:dyDescent="0.2">
      <c r="A35" s="179"/>
      <c r="B35" s="203"/>
      <c r="C35" s="635" t="str">
        <f>IF(E35="","",C34+1)</f>
        <v/>
      </c>
      <c r="D35" s="635"/>
      <c r="E35" s="636" t="str">
        <f>IF('各会計、関係団体の財政状況及び健全化判断比率'!B8="","",'各会計、関係団体の財政状況及び健全化判断比率'!B8)</f>
        <v/>
      </c>
      <c r="F35" s="636"/>
      <c r="G35" s="636"/>
      <c r="H35" s="636"/>
      <c r="I35" s="636"/>
      <c r="J35" s="636"/>
      <c r="K35" s="636"/>
      <c r="L35" s="636"/>
      <c r="M35" s="636"/>
      <c r="N35" s="636"/>
      <c r="O35" s="636"/>
      <c r="P35" s="636"/>
      <c r="Q35" s="636"/>
      <c r="R35" s="636"/>
      <c r="S35" s="636"/>
      <c r="T35" s="179"/>
      <c r="U35" s="635">
        <f>IF(W35="","",U34+1)</f>
        <v>3</v>
      </c>
      <c r="V35" s="635"/>
      <c r="W35" s="636" t="str">
        <f>IF('各会計、関係団体の財政状況及び健全化判断比率'!B29="","",'各会計、関係団体の財政状況及び健全化判断比率'!B29)</f>
        <v>後期高齢者医療特別会計</v>
      </c>
      <c r="X35" s="636"/>
      <c r="Y35" s="636"/>
      <c r="Z35" s="636"/>
      <c r="AA35" s="636"/>
      <c r="AB35" s="636"/>
      <c r="AC35" s="636"/>
      <c r="AD35" s="636"/>
      <c r="AE35" s="636"/>
      <c r="AF35" s="636"/>
      <c r="AG35" s="636"/>
      <c r="AH35" s="636"/>
      <c r="AI35" s="636"/>
      <c r="AJ35" s="636"/>
      <c r="AK35" s="636"/>
      <c r="AL35" s="179"/>
      <c r="AM35" s="635" t="str">
        <f t="shared" ref="AM35:AM43" si="0">IF(AO35="","",AM34+1)</f>
        <v/>
      </c>
      <c r="AN35" s="635"/>
      <c r="AO35" s="636"/>
      <c r="AP35" s="636"/>
      <c r="AQ35" s="636"/>
      <c r="AR35" s="636"/>
      <c r="AS35" s="636"/>
      <c r="AT35" s="636"/>
      <c r="AU35" s="636"/>
      <c r="AV35" s="636"/>
      <c r="AW35" s="636"/>
      <c r="AX35" s="636"/>
      <c r="AY35" s="636"/>
      <c r="AZ35" s="636"/>
      <c r="BA35" s="636"/>
      <c r="BB35" s="636"/>
      <c r="BC35" s="636"/>
      <c r="BD35" s="179"/>
      <c r="BE35" s="635">
        <f t="shared" ref="BE35:BE43" si="1">IF(BG35="","",BE34+1)</f>
        <v>6</v>
      </c>
      <c r="BF35" s="635"/>
      <c r="BG35" s="636" t="str">
        <f>IF('各会計、関係団体の財政状況及び健全化判断比率'!B32="","",'各会計、関係団体の財政状況及び健全化判断比率'!B32)</f>
        <v>農業集落排水事業特別会計</v>
      </c>
      <c r="BH35" s="636"/>
      <c r="BI35" s="636"/>
      <c r="BJ35" s="636"/>
      <c r="BK35" s="636"/>
      <c r="BL35" s="636"/>
      <c r="BM35" s="636"/>
      <c r="BN35" s="636"/>
      <c r="BO35" s="636"/>
      <c r="BP35" s="636"/>
      <c r="BQ35" s="636"/>
      <c r="BR35" s="636"/>
      <c r="BS35" s="636"/>
      <c r="BT35" s="636"/>
      <c r="BU35" s="636"/>
      <c r="BV35" s="179"/>
      <c r="BW35" s="635">
        <f t="shared" ref="BW35:BW43" si="2">IF(BY35="","",BW34+1)</f>
        <v>8</v>
      </c>
      <c r="BX35" s="635"/>
      <c r="BY35" s="636" t="str">
        <f>IF('各会計、関係団体の財政状況及び健全化判断比率'!B69="","",'各会計、関係団体の財政状況及び健全化判断比率'!B69)</f>
        <v>福島県後期高齢者医療広域連合後期高齢者医療特別会計</v>
      </c>
      <c r="BZ35" s="636"/>
      <c r="CA35" s="636"/>
      <c r="CB35" s="636"/>
      <c r="CC35" s="636"/>
      <c r="CD35" s="636"/>
      <c r="CE35" s="636"/>
      <c r="CF35" s="636"/>
      <c r="CG35" s="636"/>
      <c r="CH35" s="636"/>
      <c r="CI35" s="636"/>
      <c r="CJ35" s="636"/>
      <c r="CK35" s="636"/>
      <c r="CL35" s="636"/>
      <c r="CM35" s="636"/>
      <c r="CN35" s="179"/>
      <c r="CO35" s="635">
        <f t="shared" ref="CO35:CO43" si="3">IF(CQ35="","",CO34+1)</f>
        <v>17</v>
      </c>
      <c r="CP35" s="635"/>
      <c r="CQ35" s="636" t="str">
        <f>IF('各会計、関係団体の財政状況及び健全化判断比率'!BS8="","",'各会計、関係団体の財政状況及び健全化判断比率'!BS8)</f>
        <v>下郷町地域振興株式会社</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6"/>
    </row>
    <row r="36" spans="1:113" ht="32.25" customHeight="1" x14ac:dyDescent="0.2">
      <c r="A36" s="179"/>
      <c r="B36" s="203"/>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79"/>
      <c r="U36" s="635">
        <f t="shared" ref="U36:U43" si="4">IF(W36="","",U35+1)</f>
        <v>4</v>
      </c>
      <c r="V36" s="635"/>
      <c r="W36" s="636" t="str">
        <f>IF('各会計、関係団体の財政状況及び健全化判断比率'!B30="","",'各会計、関係団体の財政状況及び健全化判断比率'!B30)</f>
        <v>介護保険特別会計</v>
      </c>
      <c r="X36" s="636"/>
      <c r="Y36" s="636"/>
      <c r="Z36" s="636"/>
      <c r="AA36" s="636"/>
      <c r="AB36" s="636"/>
      <c r="AC36" s="636"/>
      <c r="AD36" s="636"/>
      <c r="AE36" s="636"/>
      <c r="AF36" s="636"/>
      <c r="AG36" s="636"/>
      <c r="AH36" s="636"/>
      <c r="AI36" s="636"/>
      <c r="AJ36" s="636"/>
      <c r="AK36" s="636"/>
      <c r="AL36" s="179"/>
      <c r="AM36" s="635" t="str">
        <f t="shared" si="0"/>
        <v/>
      </c>
      <c r="AN36" s="635"/>
      <c r="AO36" s="636"/>
      <c r="AP36" s="636"/>
      <c r="AQ36" s="636"/>
      <c r="AR36" s="636"/>
      <c r="AS36" s="636"/>
      <c r="AT36" s="636"/>
      <c r="AU36" s="636"/>
      <c r="AV36" s="636"/>
      <c r="AW36" s="636"/>
      <c r="AX36" s="636"/>
      <c r="AY36" s="636"/>
      <c r="AZ36" s="636"/>
      <c r="BA36" s="636"/>
      <c r="BB36" s="636"/>
      <c r="BC36" s="636"/>
      <c r="BD36" s="179"/>
      <c r="BE36" s="635" t="str">
        <f t="shared" si="1"/>
        <v/>
      </c>
      <c r="BF36" s="635"/>
      <c r="BG36" s="636"/>
      <c r="BH36" s="636"/>
      <c r="BI36" s="636"/>
      <c r="BJ36" s="636"/>
      <c r="BK36" s="636"/>
      <c r="BL36" s="636"/>
      <c r="BM36" s="636"/>
      <c r="BN36" s="636"/>
      <c r="BO36" s="636"/>
      <c r="BP36" s="636"/>
      <c r="BQ36" s="636"/>
      <c r="BR36" s="636"/>
      <c r="BS36" s="636"/>
      <c r="BT36" s="636"/>
      <c r="BU36" s="636"/>
      <c r="BV36" s="179"/>
      <c r="BW36" s="635">
        <f t="shared" si="2"/>
        <v>9</v>
      </c>
      <c r="BX36" s="635"/>
      <c r="BY36" s="636" t="str">
        <f>IF('各会計、関係団体の財政状況及び健全化判断比率'!B70="","",'各会計、関係団体の財政状況及び健全化判断比率'!B70)</f>
        <v>福島県市町村総合事務組合　一般会計</v>
      </c>
      <c r="BZ36" s="636"/>
      <c r="CA36" s="636"/>
      <c r="CB36" s="636"/>
      <c r="CC36" s="636"/>
      <c r="CD36" s="636"/>
      <c r="CE36" s="636"/>
      <c r="CF36" s="636"/>
      <c r="CG36" s="636"/>
      <c r="CH36" s="636"/>
      <c r="CI36" s="636"/>
      <c r="CJ36" s="636"/>
      <c r="CK36" s="636"/>
      <c r="CL36" s="636"/>
      <c r="CM36" s="636"/>
      <c r="CN36" s="179"/>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6"/>
    </row>
    <row r="37" spans="1:113" ht="32.25" customHeight="1" x14ac:dyDescent="0.2">
      <c r="A37" s="179"/>
      <c r="B37" s="203"/>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79"/>
      <c r="U37" s="635" t="str">
        <f t="shared" si="4"/>
        <v/>
      </c>
      <c r="V37" s="635"/>
      <c r="W37" s="636"/>
      <c r="X37" s="636"/>
      <c r="Y37" s="636"/>
      <c r="Z37" s="636"/>
      <c r="AA37" s="636"/>
      <c r="AB37" s="636"/>
      <c r="AC37" s="636"/>
      <c r="AD37" s="636"/>
      <c r="AE37" s="636"/>
      <c r="AF37" s="636"/>
      <c r="AG37" s="636"/>
      <c r="AH37" s="636"/>
      <c r="AI37" s="636"/>
      <c r="AJ37" s="636"/>
      <c r="AK37" s="636"/>
      <c r="AL37" s="179"/>
      <c r="AM37" s="635" t="str">
        <f t="shared" si="0"/>
        <v/>
      </c>
      <c r="AN37" s="635"/>
      <c r="AO37" s="636"/>
      <c r="AP37" s="636"/>
      <c r="AQ37" s="636"/>
      <c r="AR37" s="636"/>
      <c r="AS37" s="636"/>
      <c r="AT37" s="636"/>
      <c r="AU37" s="636"/>
      <c r="AV37" s="636"/>
      <c r="AW37" s="636"/>
      <c r="AX37" s="636"/>
      <c r="AY37" s="636"/>
      <c r="AZ37" s="636"/>
      <c r="BA37" s="636"/>
      <c r="BB37" s="636"/>
      <c r="BC37" s="636"/>
      <c r="BD37" s="179"/>
      <c r="BE37" s="635" t="str">
        <f t="shared" si="1"/>
        <v/>
      </c>
      <c r="BF37" s="635"/>
      <c r="BG37" s="636"/>
      <c r="BH37" s="636"/>
      <c r="BI37" s="636"/>
      <c r="BJ37" s="636"/>
      <c r="BK37" s="636"/>
      <c r="BL37" s="636"/>
      <c r="BM37" s="636"/>
      <c r="BN37" s="636"/>
      <c r="BO37" s="636"/>
      <c r="BP37" s="636"/>
      <c r="BQ37" s="636"/>
      <c r="BR37" s="636"/>
      <c r="BS37" s="636"/>
      <c r="BT37" s="636"/>
      <c r="BU37" s="636"/>
      <c r="BV37" s="179"/>
      <c r="BW37" s="635">
        <f t="shared" si="2"/>
        <v>10</v>
      </c>
      <c r="BX37" s="635"/>
      <c r="BY37" s="636" t="str">
        <f>IF('各会計、関係団体の財政状況及び健全化判断比率'!B71="","",'各会計、関係団体の財政状況及び健全化判断比率'!B71)</f>
        <v>　　〃　　消防補償等特別会計</v>
      </c>
      <c r="BZ37" s="636"/>
      <c r="CA37" s="636"/>
      <c r="CB37" s="636"/>
      <c r="CC37" s="636"/>
      <c r="CD37" s="636"/>
      <c r="CE37" s="636"/>
      <c r="CF37" s="636"/>
      <c r="CG37" s="636"/>
      <c r="CH37" s="636"/>
      <c r="CI37" s="636"/>
      <c r="CJ37" s="636"/>
      <c r="CK37" s="636"/>
      <c r="CL37" s="636"/>
      <c r="CM37" s="636"/>
      <c r="CN37" s="179"/>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6"/>
    </row>
    <row r="38" spans="1:113" ht="32.25" customHeight="1" x14ac:dyDescent="0.2">
      <c r="A38" s="179"/>
      <c r="B38" s="203"/>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79"/>
      <c r="U38" s="635" t="str">
        <f t="shared" si="4"/>
        <v/>
      </c>
      <c r="V38" s="635"/>
      <c r="W38" s="636"/>
      <c r="X38" s="636"/>
      <c r="Y38" s="636"/>
      <c r="Z38" s="636"/>
      <c r="AA38" s="636"/>
      <c r="AB38" s="636"/>
      <c r="AC38" s="636"/>
      <c r="AD38" s="636"/>
      <c r="AE38" s="636"/>
      <c r="AF38" s="636"/>
      <c r="AG38" s="636"/>
      <c r="AH38" s="636"/>
      <c r="AI38" s="636"/>
      <c r="AJ38" s="636"/>
      <c r="AK38" s="636"/>
      <c r="AL38" s="179"/>
      <c r="AM38" s="635" t="str">
        <f t="shared" si="0"/>
        <v/>
      </c>
      <c r="AN38" s="635"/>
      <c r="AO38" s="636"/>
      <c r="AP38" s="636"/>
      <c r="AQ38" s="636"/>
      <c r="AR38" s="636"/>
      <c r="AS38" s="636"/>
      <c r="AT38" s="636"/>
      <c r="AU38" s="636"/>
      <c r="AV38" s="636"/>
      <c r="AW38" s="636"/>
      <c r="AX38" s="636"/>
      <c r="AY38" s="636"/>
      <c r="AZ38" s="636"/>
      <c r="BA38" s="636"/>
      <c r="BB38" s="636"/>
      <c r="BC38" s="636"/>
      <c r="BD38" s="179"/>
      <c r="BE38" s="635" t="str">
        <f t="shared" si="1"/>
        <v/>
      </c>
      <c r="BF38" s="635"/>
      <c r="BG38" s="636"/>
      <c r="BH38" s="636"/>
      <c r="BI38" s="636"/>
      <c r="BJ38" s="636"/>
      <c r="BK38" s="636"/>
      <c r="BL38" s="636"/>
      <c r="BM38" s="636"/>
      <c r="BN38" s="636"/>
      <c r="BO38" s="636"/>
      <c r="BP38" s="636"/>
      <c r="BQ38" s="636"/>
      <c r="BR38" s="636"/>
      <c r="BS38" s="636"/>
      <c r="BT38" s="636"/>
      <c r="BU38" s="636"/>
      <c r="BV38" s="179"/>
      <c r="BW38" s="635">
        <f t="shared" si="2"/>
        <v>11</v>
      </c>
      <c r="BX38" s="635"/>
      <c r="BY38" s="636" t="str">
        <f>IF('各会計、関係団体の財政状況及び健全化判断比率'!B72="","",'各会計、関係団体の財政状況及び健全化判断比率'!B72)</f>
        <v>　　〃　　消防賞じゅつ金特別会計</v>
      </c>
      <c r="BZ38" s="636"/>
      <c r="CA38" s="636"/>
      <c r="CB38" s="636"/>
      <c r="CC38" s="636"/>
      <c r="CD38" s="636"/>
      <c r="CE38" s="636"/>
      <c r="CF38" s="636"/>
      <c r="CG38" s="636"/>
      <c r="CH38" s="636"/>
      <c r="CI38" s="636"/>
      <c r="CJ38" s="636"/>
      <c r="CK38" s="636"/>
      <c r="CL38" s="636"/>
      <c r="CM38" s="636"/>
      <c r="CN38" s="179"/>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6"/>
    </row>
    <row r="39" spans="1:113" ht="32.25" customHeight="1" x14ac:dyDescent="0.2">
      <c r="A39" s="179"/>
      <c r="B39" s="203"/>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79"/>
      <c r="U39" s="635" t="str">
        <f t="shared" si="4"/>
        <v/>
      </c>
      <c r="V39" s="635"/>
      <c r="W39" s="636"/>
      <c r="X39" s="636"/>
      <c r="Y39" s="636"/>
      <c r="Z39" s="636"/>
      <c r="AA39" s="636"/>
      <c r="AB39" s="636"/>
      <c r="AC39" s="636"/>
      <c r="AD39" s="636"/>
      <c r="AE39" s="636"/>
      <c r="AF39" s="636"/>
      <c r="AG39" s="636"/>
      <c r="AH39" s="636"/>
      <c r="AI39" s="636"/>
      <c r="AJ39" s="636"/>
      <c r="AK39" s="636"/>
      <c r="AL39" s="179"/>
      <c r="AM39" s="635" t="str">
        <f t="shared" si="0"/>
        <v/>
      </c>
      <c r="AN39" s="635"/>
      <c r="AO39" s="636"/>
      <c r="AP39" s="636"/>
      <c r="AQ39" s="636"/>
      <c r="AR39" s="636"/>
      <c r="AS39" s="636"/>
      <c r="AT39" s="636"/>
      <c r="AU39" s="636"/>
      <c r="AV39" s="636"/>
      <c r="AW39" s="636"/>
      <c r="AX39" s="636"/>
      <c r="AY39" s="636"/>
      <c r="AZ39" s="636"/>
      <c r="BA39" s="636"/>
      <c r="BB39" s="636"/>
      <c r="BC39" s="636"/>
      <c r="BD39" s="179"/>
      <c r="BE39" s="635" t="str">
        <f t="shared" si="1"/>
        <v/>
      </c>
      <c r="BF39" s="635"/>
      <c r="BG39" s="636"/>
      <c r="BH39" s="636"/>
      <c r="BI39" s="636"/>
      <c r="BJ39" s="636"/>
      <c r="BK39" s="636"/>
      <c r="BL39" s="636"/>
      <c r="BM39" s="636"/>
      <c r="BN39" s="636"/>
      <c r="BO39" s="636"/>
      <c r="BP39" s="636"/>
      <c r="BQ39" s="636"/>
      <c r="BR39" s="636"/>
      <c r="BS39" s="636"/>
      <c r="BT39" s="636"/>
      <c r="BU39" s="636"/>
      <c r="BV39" s="179"/>
      <c r="BW39" s="635">
        <f t="shared" si="2"/>
        <v>12</v>
      </c>
      <c r="BX39" s="635"/>
      <c r="BY39" s="636" t="str">
        <f>IF('各会計、関係団体の財政状況及び健全化判断比率'!B73="","",'各会計、関係団体の財政状況及び健全化判断比率'!B73)</f>
        <v>　　〃　　非常勤職員公務災害補償特別会計</v>
      </c>
      <c r="BZ39" s="636"/>
      <c r="CA39" s="636"/>
      <c r="CB39" s="636"/>
      <c r="CC39" s="636"/>
      <c r="CD39" s="636"/>
      <c r="CE39" s="636"/>
      <c r="CF39" s="636"/>
      <c r="CG39" s="636"/>
      <c r="CH39" s="636"/>
      <c r="CI39" s="636"/>
      <c r="CJ39" s="636"/>
      <c r="CK39" s="636"/>
      <c r="CL39" s="636"/>
      <c r="CM39" s="636"/>
      <c r="CN39" s="179"/>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6"/>
    </row>
    <row r="40" spans="1:113" ht="32.25" customHeight="1" x14ac:dyDescent="0.2">
      <c r="A40" s="179"/>
      <c r="B40" s="203"/>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79"/>
      <c r="U40" s="635" t="str">
        <f t="shared" si="4"/>
        <v/>
      </c>
      <c r="V40" s="635"/>
      <c r="W40" s="636"/>
      <c r="X40" s="636"/>
      <c r="Y40" s="636"/>
      <c r="Z40" s="636"/>
      <c r="AA40" s="636"/>
      <c r="AB40" s="636"/>
      <c r="AC40" s="636"/>
      <c r="AD40" s="636"/>
      <c r="AE40" s="636"/>
      <c r="AF40" s="636"/>
      <c r="AG40" s="636"/>
      <c r="AH40" s="636"/>
      <c r="AI40" s="636"/>
      <c r="AJ40" s="636"/>
      <c r="AK40" s="636"/>
      <c r="AL40" s="179"/>
      <c r="AM40" s="635" t="str">
        <f t="shared" si="0"/>
        <v/>
      </c>
      <c r="AN40" s="635"/>
      <c r="AO40" s="636"/>
      <c r="AP40" s="636"/>
      <c r="AQ40" s="636"/>
      <c r="AR40" s="636"/>
      <c r="AS40" s="636"/>
      <c r="AT40" s="636"/>
      <c r="AU40" s="636"/>
      <c r="AV40" s="636"/>
      <c r="AW40" s="636"/>
      <c r="AX40" s="636"/>
      <c r="AY40" s="636"/>
      <c r="AZ40" s="636"/>
      <c r="BA40" s="636"/>
      <c r="BB40" s="636"/>
      <c r="BC40" s="636"/>
      <c r="BD40" s="179"/>
      <c r="BE40" s="635" t="str">
        <f t="shared" si="1"/>
        <v/>
      </c>
      <c r="BF40" s="635"/>
      <c r="BG40" s="636"/>
      <c r="BH40" s="636"/>
      <c r="BI40" s="636"/>
      <c r="BJ40" s="636"/>
      <c r="BK40" s="636"/>
      <c r="BL40" s="636"/>
      <c r="BM40" s="636"/>
      <c r="BN40" s="636"/>
      <c r="BO40" s="636"/>
      <c r="BP40" s="636"/>
      <c r="BQ40" s="636"/>
      <c r="BR40" s="636"/>
      <c r="BS40" s="636"/>
      <c r="BT40" s="636"/>
      <c r="BU40" s="636"/>
      <c r="BV40" s="179"/>
      <c r="BW40" s="635">
        <f t="shared" si="2"/>
        <v>13</v>
      </c>
      <c r="BX40" s="635"/>
      <c r="BY40" s="636" t="str">
        <f>IF('各会計、関係団体の財政状況及び健全化判断比率'!B74="","",'各会計、関係団体の財政状況及び健全化判断比率'!B74)</f>
        <v>　　〃　　自治会館管理特別会計</v>
      </c>
      <c r="BZ40" s="636"/>
      <c r="CA40" s="636"/>
      <c r="CB40" s="636"/>
      <c r="CC40" s="636"/>
      <c r="CD40" s="636"/>
      <c r="CE40" s="636"/>
      <c r="CF40" s="636"/>
      <c r="CG40" s="636"/>
      <c r="CH40" s="636"/>
      <c r="CI40" s="636"/>
      <c r="CJ40" s="636"/>
      <c r="CK40" s="636"/>
      <c r="CL40" s="636"/>
      <c r="CM40" s="636"/>
      <c r="CN40" s="179"/>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6"/>
    </row>
    <row r="41" spans="1:113" ht="32.25" customHeight="1" x14ac:dyDescent="0.2">
      <c r="A41" s="179"/>
      <c r="B41" s="203"/>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79"/>
      <c r="U41" s="635" t="str">
        <f t="shared" si="4"/>
        <v/>
      </c>
      <c r="V41" s="635"/>
      <c r="W41" s="636"/>
      <c r="X41" s="636"/>
      <c r="Y41" s="636"/>
      <c r="Z41" s="636"/>
      <c r="AA41" s="636"/>
      <c r="AB41" s="636"/>
      <c r="AC41" s="636"/>
      <c r="AD41" s="636"/>
      <c r="AE41" s="636"/>
      <c r="AF41" s="636"/>
      <c r="AG41" s="636"/>
      <c r="AH41" s="636"/>
      <c r="AI41" s="636"/>
      <c r="AJ41" s="636"/>
      <c r="AK41" s="636"/>
      <c r="AL41" s="179"/>
      <c r="AM41" s="635" t="str">
        <f t="shared" si="0"/>
        <v/>
      </c>
      <c r="AN41" s="635"/>
      <c r="AO41" s="636"/>
      <c r="AP41" s="636"/>
      <c r="AQ41" s="636"/>
      <c r="AR41" s="636"/>
      <c r="AS41" s="636"/>
      <c r="AT41" s="636"/>
      <c r="AU41" s="636"/>
      <c r="AV41" s="636"/>
      <c r="AW41" s="636"/>
      <c r="AX41" s="636"/>
      <c r="AY41" s="636"/>
      <c r="AZ41" s="636"/>
      <c r="BA41" s="636"/>
      <c r="BB41" s="636"/>
      <c r="BC41" s="636"/>
      <c r="BD41" s="179"/>
      <c r="BE41" s="635" t="str">
        <f t="shared" si="1"/>
        <v/>
      </c>
      <c r="BF41" s="635"/>
      <c r="BG41" s="636"/>
      <c r="BH41" s="636"/>
      <c r="BI41" s="636"/>
      <c r="BJ41" s="636"/>
      <c r="BK41" s="636"/>
      <c r="BL41" s="636"/>
      <c r="BM41" s="636"/>
      <c r="BN41" s="636"/>
      <c r="BO41" s="636"/>
      <c r="BP41" s="636"/>
      <c r="BQ41" s="636"/>
      <c r="BR41" s="636"/>
      <c r="BS41" s="636"/>
      <c r="BT41" s="636"/>
      <c r="BU41" s="636"/>
      <c r="BV41" s="179"/>
      <c r="BW41" s="635">
        <f t="shared" si="2"/>
        <v>14</v>
      </c>
      <c r="BX41" s="635"/>
      <c r="BY41" s="636" t="str">
        <f>IF('各会計、関係団体の財政状況及び健全化判断比率'!B75="","",'各会計、関係団体の財政状況及び健全化判断比率'!B75)</f>
        <v>南会津地方広域市町村圏組合　一般会計</v>
      </c>
      <c r="BZ41" s="636"/>
      <c r="CA41" s="636"/>
      <c r="CB41" s="636"/>
      <c r="CC41" s="636"/>
      <c r="CD41" s="636"/>
      <c r="CE41" s="636"/>
      <c r="CF41" s="636"/>
      <c r="CG41" s="636"/>
      <c r="CH41" s="636"/>
      <c r="CI41" s="636"/>
      <c r="CJ41" s="636"/>
      <c r="CK41" s="636"/>
      <c r="CL41" s="636"/>
      <c r="CM41" s="636"/>
      <c r="CN41" s="179"/>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6"/>
    </row>
    <row r="42" spans="1:113" ht="32.25" customHeight="1" x14ac:dyDescent="0.2">
      <c r="B42" s="203"/>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79"/>
      <c r="U42" s="635" t="str">
        <f t="shared" si="4"/>
        <v/>
      </c>
      <c r="V42" s="635"/>
      <c r="W42" s="636"/>
      <c r="X42" s="636"/>
      <c r="Y42" s="636"/>
      <c r="Z42" s="636"/>
      <c r="AA42" s="636"/>
      <c r="AB42" s="636"/>
      <c r="AC42" s="636"/>
      <c r="AD42" s="636"/>
      <c r="AE42" s="636"/>
      <c r="AF42" s="636"/>
      <c r="AG42" s="636"/>
      <c r="AH42" s="636"/>
      <c r="AI42" s="636"/>
      <c r="AJ42" s="636"/>
      <c r="AK42" s="636"/>
      <c r="AL42" s="179"/>
      <c r="AM42" s="635" t="str">
        <f t="shared" si="0"/>
        <v/>
      </c>
      <c r="AN42" s="635"/>
      <c r="AO42" s="636"/>
      <c r="AP42" s="636"/>
      <c r="AQ42" s="636"/>
      <c r="AR42" s="636"/>
      <c r="AS42" s="636"/>
      <c r="AT42" s="636"/>
      <c r="AU42" s="636"/>
      <c r="AV42" s="636"/>
      <c r="AW42" s="636"/>
      <c r="AX42" s="636"/>
      <c r="AY42" s="636"/>
      <c r="AZ42" s="636"/>
      <c r="BA42" s="636"/>
      <c r="BB42" s="636"/>
      <c r="BC42" s="636"/>
      <c r="BD42" s="179"/>
      <c r="BE42" s="635" t="str">
        <f t="shared" si="1"/>
        <v/>
      </c>
      <c r="BF42" s="635"/>
      <c r="BG42" s="636"/>
      <c r="BH42" s="636"/>
      <c r="BI42" s="636"/>
      <c r="BJ42" s="636"/>
      <c r="BK42" s="636"/>
      <c r="BL42" s="636"/>
      <c r="BM42" s="636"/>
      <c r="BN42" s="636"/>
      <c r="BO42" s="636"/>
      <c r="BP42" s="636"/>
      <c r="BQ42" s="636"/>
      <c r="BR42" s="636"/>
      <c r="BS42" s="636"/>
      <c r="BT42" s="636"/>
      <c r="BU42" s="636"/>
      <c r="BV42" s="179"/>
      <c r="BW42" s="635">
        <f t="shared" si="2"/>
        <v>15</v>
      </c>
      <c r="BX42" s="635"/>
      <c r="BY42" s="636" t="str">
        <f>IF('各会計、関係団体の財政状況及び健全化判断比率'!B76="","",'各会計、関係団体の財政状況及び健全化判断比率'!B76)</f>
        <v>南会津地方環境衛生組合</v>
      </c>
      <c r="BZ42" s="636"/>
      <c r="CA42" s="636"/>
      <c r="CB42" s="636"/>
      <c r="CC42" s="636"/>
      <c r="CD42" s="636"/>
      <c r="CE42" s="636"/>
      <c r="CF42" s="636"/>
      <c r="CG42" s="636"/>
      <c r="CH42" s="636"/>
      <c r="CI42" s="636"/>
      <c r="CJ42" s="636"/>
      <c r="CK42" s="636"/>
      <c r="CL42" s="636"/>
      <c r="CM42" s="636"/>
      <c r="CN42" s="179"/>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6"/>
    </row>
    <row r="43" spans="1:113" ht="32.25" customHeight="1" x14ac:dyDescent="0.2">
      <c r="B43" s="203"/>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79"/>
      <c r="U43" s="635" t="str">
        <f t="shared" si="4"/>
        <v/>
      </c>
      <c r="V43" s="635"/>
      <c r="W43" s="636"/>
      <c r="X43" s="636"/>
      <c r="Y43" s="636"/>
      <c r="Z43" s="636"/>
      <c r="AA43" s="636"/>
      <c r="AB43" s="636"/>
      <c r="AC43" s="636"/>
      <c r="AD43" s="636"/>
      <c r="AE43" s="636"/>
      <c r="AF43" s="636"/>
      <c r="AG43" s="636"/>
      <c r="AH43" s="636"/>
      <c r="AI43" s="636"/>
      <c r="AJ43" s="636"/>
      <c r="AK43" s="636"/>
      <c r="AL43" s="179"/>
      <c r="AM43" s="635" t="str">
        <f t="shared" si="0"/>
        <v/>
      </c>
      <c r="AN43" s="635"/>
      <c r="AO43" s="636"/>
      <c r="AP43" s="636"/>
      <c r="AQ43" s="636"/>
      <c r="AR43" s="636"/>
      <c r="AS43" s="636"/>
      <c r="AT43" s="636"/>
      <c r="AU43" s="636"/>
      <c r="AV43" s="636"/>
      <c r="AW43" s="636"/>
      <c r="AX43" s="636"/>
      <c r="AY43" s="636"/>
      <c r="AZ43" s="636"/>
      <c r="BA43" s="636"/>
      <c r="BB43" s="636"/>
      <c r="BC43" s="636"/>
      <c r="BD43" s="179"/>
      <c r="BE43" s="635" t="str">
        <f t="shared" si="1"/>
        <v/>
      </c>
      <c r="BF43" s="635"/>
      <c r="BG43" s="636"/>
      <c r="BH43" s="636"/>
      <c r="BI43" s="636"/>
      <c r="BJ43" s="636"/>
      <c r="BK43" s="636"/>
      <c r="BL43" s="636"/>
      <c r="BM43" s="636"/>
      <c r="BN43" s="636"/>
      <c r="BO43" s="636"/>
      <c r="BP43" s="636"/>
      <c r="BQ43" s="636"/>
      <c r="BR43" s="636"/>
      <c r="BS43" s="636"/>
      <c r="BT43" s="636"/>
      <c r="BU43" s="636"/>
      <c r="BV43" s="179"/>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79"/>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209</v>
      </c>
      <c r="E46" s="638" t="s">
        <v>210</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2">
      <c r="E47" s="638" t="s">
        <v>211</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2">
      <c r="E48" s="638" t="s">
        <v>212</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2">
      <c r="E49" s="639" t="s">
        <v>213</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2">
      <c r="E50" s="638" t="s">
        <v>214</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2">
      <c r="E51" s="638" t="s">
        <v>215</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2">
      <c r="E52" s="638" t="s">
        <v>216</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2">
      <c r="E53" s="638" t="s">
        <v>217</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2"/>
    <row r="55" spans="5:113" x14ac:dyDescent="0.2"/>
    <row r="56" spans="5:113" x14ac:dyDescent="0.2"/>
  </sheetData>
  <sheetProtection algorithmName="SHA-512" hashValue="eXUlnMJAia/DzarDiTdu/Fg3G13Ri4WvAtIfNoEjCEgK/RT7DJ49lvnY/qgDE1omxD9Y+3EPkGO4gmijaTnndw==" saltValue="BJHAMUmNFly8e/YaBqsd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9" t="s">
        <v>562</v>
      </c>
      <c r="D34" s="1189"/>
      <c r="E34" s="1190"/>
      <c r="F34" s="32">
        <v>11.67</v>
      </c>
      <c r="G34" s="33">
        <v>9.0299999999999994</v>
      </c>
      <c r="H34" s="33">
        <v>13.6</v>
      </c>
      <c r="I34" s="33">
        <v>10</v>
      </c>
      <c r="J34" s="34">
        <v>11.03</v>
      </c>
      <c r="K34" s="22"/>
      <c r="L34" s="22"/>
      <c r="M34" s="22"/>
      <c r="N34" s="22"/>
      <c r="O34" s="22"/>
      <c r="P34" s="22"/>
    </row>
    <row r="35" spans="1:16" ht="39" customHeight="1" x14ac:dyDescent="0.2">
      <c r="A35" s="22"/>
      <c r="B35" s="35"/>
      <c r="C35" s="1183" t="s">
        <v>563</v>
      </c>
      <c r="D35" s="1184"/>
      <c r="E35" s="1185"/>
      <c r="F35" s="36">
        <v>2.15</v>
      </c>
      <c r="G35" s="37">
        <v>2.52</v>
      </c>
      <c r="H35" s="37">
        <v>3.2</v>
      </c>
      <c r="I35" s="37">
        <v>3.18</v>
      </c>
      <c r="J35" s="38">
        <v>3.7</v>
      </c>
      <c r="K35" s="22"/>
      <c r="L35" s="22"/>
      <c r="M35" s="22"/>
      <c r="N35" s="22"/>
      <c r="O35" s="22"/>
      <c r="P35" s="22"/>
    </row>
    <row r="36" spans="1:16" ht="39" customHeight="1" x14ac:dyDescent="0.2">
      <c r="A36" s="22"/>
      <c r="B36" s="35"/>
      <c r="C36" s="1183" t="s">
        <v>564</v>
      </c>
      <c r="D36" s="1184"/>
      <c r="E36" s="1185"/>
      <c r="F36" s="36">
        <v>1.52</v>
      </c>
      <c r="G36" s="37">
        <v>2.4700000000000002</v>
      </c>
      <c r="H36" s="37">
        <v>1.69</v>
      </c>
      <c r="I36" s="37">
        <v>1.51</v>
      </c>
      <c r="J36" s="38">
        <v>2</v>
      </c>
      <c r="K36" s="22"/>
      <c r="L36" s="22"/>
      <c r="M36" s="22"/>
      <c r="N36" s="22"/>
      <c r="O36" s="22"/>
      <c r="P36" s="22"/>
    </row>
    <row r="37" spans="1:16" ht="39" customHeight="1" x14ac:dyDescent="0.2">
      <c r="A37" s="22"/>
      <c r="B37" s="35"/>
      <c r="C37" s="1183" t="s">
        <v>565</v>
      </c>
      <c r="D37" s="1184"/>
      <c r="E37" s="1185"/>
      <c r="F37" s="36">
        <v>0.05</v>
      </c>
      <c r="G37" s="37">
        <v>0.05</v>
      </c>
      <c r="H37" s="37">
        <v>0.04</v>
      </c>
      <c r="I37" s="37">
        <v>0.18</v>
      </c>
      <c r="J37" s="38">
        <v>0.06</v>
      </c>
      <c r="K37" s="22"/>
      <c r="L37" s="22"/>
      <c r="M37" s="22"/>
      <c r="N37" s="22"/>
      <c r="O37" s="22"/>
      <c r="P37" s="22"/>
    </row>
    <row r="38" spans="1:16" ht="39" customHeight="1" x14ac:dyDescent="0.2">
      <c r="A38" s="22"/>
      <c r="B38" s="35"/>
      <c r="C38" s="1183" t="s">
        <v>566</v>
      </c>
      <c r="D38" s="1184"/>
      <c r="E38" s="1185"/>
      <c r="F38" s="36">
        <v>0</v>
      </c>
      <c r="G38" s="37">
        <v>0</v>
      </c>
      <c r="H38" s="37">
        <v>0.01</v>
      </c>
      <c r="I38" s="37">
        <v>0</v>
      </c>
      <c r="J38" s="38">
        <v>0</v>
      </c>
      <c r="K38" s="22"/>
      <c r="L38" s="22"/>
      <c r="M38" s="22"/>
      <c r="N38" s="22"/>
      <c r="O38" s="22"/>
      <c r="P38" s="22"/>
    </row>
    <row r="39" spans="1:16" ht="39" customHeight="1" x14ac:dyDescent="0.2">
      <c r="A39" s="22"/>
      <c r="B39" s="35"/>
      <c r="C39" s="1183" t="s">
        <v>567</v>
      </c>
      <c r="D39" s="1184"/>
      <c r="E39" s="1185"/>
      <c r="F39" s="36">
        <v>0</v>
      </c>
      <c r="G39" s="37">
        <v>0</v>
      </c>
      <c r="H39" s="37">
        <v>0</v>
      </c>
      <c r="I39" s="37">
        <v>0</v>
      </c>
      <c r="J39" s="38">
        <v>0</v>
      </c>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568</v>
      </c>
      <c r="D42" s="1184"/>
      <c r="E42" s="1185"/>
      <c r="F42" s="36" t="s">
        <v>513</v>
      </c>
      <c r="G42" s="37" t="s">
        <v>513</v>
      </c>
      <c r="H42" s="37" t="s">
        <v>513</v>
      </c>
      <c r="I42" s="37" t="s">
        <v>513</v>
      </c>
      <c r="J42" s="38" t="s">
        <v>513</v>
      </c>
      <c r="K42" s="22"/>
      <c r="L42" s="22"/>
      <c r="M42" s="22"/>
      <c r="N42" s="22"/>
      <c r="O42" s="22"/>
      <c r="P42" s="22"/>
    </row>
    <row r="43" spans="1:16" ht="39" customHeight="1" thickBot="1" x14ac:dyDescent="0.25">
      <c r="A43" s="22"/>
      <c r="B43" s="40"/>
      <c r="C43" s="1186" t="s">
        <v>569</v>
      </c>
      <c r="D43" s="1187"/>
      <c r="E43" s="1188"/>
      <c r="F43" s="41" t="s">
        <v>513</v>
      </c>
      <c r="G43" s="42" t="s">
        <v>513</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qlK7Q7LPvpMo/9+QXEHUjzWo0rP4KJzUc/14AfvokXFzlGDbCUch+UMezlRApraGBXrTGeZsgVWoEfYvtto4A==" saltValue="IHGmjp7p+5CVvPn2PMld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5"/>
  <sheetViews>
    <sheetView showGridLines="0" topLeftCell="A39" zoomScale="60" zoomScaleNormal="60" zoomScaleSheetLayoutView="55" workbookViewId="0">
      <selection activeCell="Q55" sqref="Q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191" t="s">
        <v>11</v>
      </c>
      <c r="C45" s="1192"/>
      <c r="D45" s="58"/>
      <c r="E45" s="1197" t="s">
        <v>12</v>
      </c>
      <c r="F45" s="1197"/>
      <c r="G45" s="1197"/>
      <c r="H45" s="1197"/>
      <c r="I45" s="1197"/>
      <c r="J45" s="1198"/>
      <c r="K45" s="59">
        <v>411</v>
      </c>
      <c r="L45" s="60">
        <v>426</v>
      </c>
      <c r="M45" s="60">
        <v>428</v>
      </c>
      <c r="N45" s="60">
        <v>439</v>
      </c>
      <c r="O45" s="61">
        <v>418</v>
      </c>
      <c r="P45" s="48"/>
      <c r="Q45" s="48"/>
      <c r="R45" s="48"/>
      <c r="S45" s="48"/>
      <c r="T45" s="48"/>
      <c r="U45" s="48"/>
    </row>
    <row r="46" spans="1:21" ht="30.75" customHeight="1" x14ac:dyDescent="0.2">
      <c r="A46" s="48"/>
      <c r="B46" s="1193"/>
      <c r="C46" s="1194"/>
      <c r="D46" s="62"/>
      <c r="E46" s="1199" t="s">
        <v>13</v>
      </c>
      <c r="F46" s="1199"/>
      <c r="G46" s="1199"/>
      <c r="H46" s="1199"/>
      <c r="I46" s="1199"/>
      <c r="J46" s="1200"/>
      <c r="K46" s="63" t="s">
        <v>513</v>
      </c>
      <c r="L46" s="64" t="s">
        <v>513</v>
      </c>
      <c r="M46" s="64" t="s">
        <v>513</v>
      </c>
      <c r="N46" s="64" t="s">
        <v>513</v>
      </c>
      <c r="O46" s="65" t="s">
        <v>513</v>
      </c>
      <c r="P46" s="48"/>
      <c r="Q46" s="48"/>
      <c r="R46" s="48"/>
      <c r="S46" s="48"/>
      <c r="T46" s="48"/>
      <c r="U46" s="48"/>
    </row>
    <row r="47" spans="1:21" ht="30.75" customHeight="1" x14ac:dyDescent="0.2">
      <c r="A47" s="48"/>
      <c r="B47" s="1193"/>
      <c r="C47" s="1194"/>
      <c r="D47" s="62"/>
      <c r="E47" s="1199" t="s">
        <v>14</v>
      </c>
      <c r="F47" s="1199"/>
      <c r="G47" s="1199"/>
      <c r="H47" s="1199"/>
      <c r="I47" s="1199"/>
      <c r="J47" s="1200"/>
      <c r="K47" s="63" t="s">
        <v>513</v>
      </c>
      <c r="L47" s="64" t="s">
        <v>513</v>
      </c>
      <c r="M47" s="64" t="s">
        <v>513</v>
      </c>
      <c r="N47" s="64" t="s">
        <v>513</v>
      </c>
      <c r="O47" s="65" t="s">
        <v>513</v>
      </c>
      <c r="P47" s="48"/>
      <c r="Q47" s="48"/>
      <c r="R47" s="48"/>
      <c r="S47" s="48"/>
      <c r="T47" s="48"/>
      <c r="U47" s="48"/>
    </row>
    <row r="48" spans="1:21" ht="30.75" customHeight="1" x14ac:dyDescent="0.2">
      <c r="A48" s="48"/>
      <c r="B48" s="1193"/>
      <c r="C48" s="1194"/>
      <c r="D48" s="62"/>
      <c r="E48" s="1199" t="s">
        <v>15</v>
      </c>
      <c r="F48" s="1199"/>
      <c r="G48" s="1199"/>
      <c r="H48" s="1199"/>
      <c r="I48" s="1199"/>
      <c r="J48" s="1200"/>
      <c r="K48" s="63">
        <v>91</v>
      </c>
      <c r="L48" s="64">
        <v>91</v>
      </c>
      <c r="M48" s="64">
        <v>91</v>
      </c>
      <c r="N48" s="64">
        <v>99</v>
      </c>
      <c r="O48" s="65">
        <v>101</v>
      </c>
      <c r="P48" s="48"/>
      <c r="Q48" s="48"/>
      <c r="R48" s="48"/>
      <c r="S48" s="48"/>
      <c r="T48" s="48"/>
      <c r="U48" s="48"/>
    </row>
    <row r="49" spans="1:21" ht="30.75" customHeight="1" x14ac:dyDescent="0.2">
      <c r="A49" s="48"/>
      <c r="B49" s="1193"/>
      <c r="C49" s="1194"/>
      <c r="D49" s="62"/>
      <c r="E49" s="1199" t="s">
        <v>16</v>
      </c>
      <c r="F49" s="1199"/>
      <c r="G49" s="1199"/>
      <c r="H49" s="1199"/>
      <c r="I49" s="1199"/>
      <c r="J49" s="1200"/>
      <c r="K49" s="63">
        <v>5</v>
      </c>
      <c r="L49" s="64">
        <v>5</v>
      </c>
      <c r="M49" s="64">
        <v>3</v>
      </c>
      <c r="N49" s="64">
        <v>0</v>
      </c>
      <c r="O49" s="65" t="s">
        <v>513</v>
      </c>
      <c r="P49" s="48"/>
      <c r="Q49" s="48"/>
      <c r="R49" s="48"/>
      <c r="S49" s="48"/>
      <c r="T49" s="48"/>
      <c r="U49" s="48"/>
    </row>
    <row r="50" spans="1:21" ht="30.75" customHeight="1" x14ac:dyDescent="0.2">
      <c r="A50" s="48"/>
      <c r="B50" s="1193"/>
      <c r="C50" s="1194"/>
      <c r="D50" s="62"/>
      <c r="E50" s="1199" t="s">
        <v>17</v>
      </c>
      <c r="F50" s="1199"/>
      <c r="G50" s="1199"/>
      <c r="H50" s="1199"/>
      <c r="I50" s="1199"/>
      <c r="J50" s="1200"/>
      <c r="K50" s="63" t="s">
        <v>513</v>
      </c>
      <c r="L50" s="64" t="s">
        <v>513</v>
      </c>
      <c r="M50" s="64" t="s">
        <v>513</v>
      </c>
      <c r="N50" s="64" t="s">
        <v>513</v>
      </c>
      <c r="O50" s="65" t="s">
        <v>513</v>
      </c>
      <c r="P50" s="48"/>
      <c r="Q50" s="48"/>
      <c r="R50" s="48"/>
      <c r="S50" s="48"/>
      <c r="T50" s="48"/>
      <c r="U50" s="48"/>
    </row>
    <row r="51" spans="1:21" ht="30.75" customHeight="1" x14ac:dyDescent="0.2">
      <c r="A51" s="48"/>
      <c r="B51" s="1195"/>
      <c r="C51" s="1196"/>
      <c r="D51" s="66"/>
      <c r="E51" s="1199" t="s">
        <v>18</v>
      </c>
      <c r="F51" s="1199"/>
      <c r="G51" s="1199"/>
      <c r="H51" s="1199"/>
      <c r="I51" s="1199"/>
      <c r="J51" s="1200"/>
      <c r="K51" s="63" t="s">
        <v>513</v>
      </c>
      <c r="L51" s="64" t="s">
        <v>513</v>
      </c>
      <c r="M51" s="64" t="s">
        <v>513</v>
      </c>
      <c r="N51" s="64" t="s">
        <v>513</v>
      </c>
      <c r="O51" s="65" t="s">
        <v>513</v>
      </c>
      <c r="P51" s="48"/>
      <c r="Q51" s="48"/>
      <c r="R51" s="48"/>
      <c r="S51" s="48"/>
      <c r="T51" s="48"/>
      <c r="U51" s="48"/>
    </row>
    <row r="52" spans="1:21" ht="30.75" customHeight="1" x14ac:dyDescent="0.2">
      <c r="A52" s="48"/>
      <c r="B52" s="1201" t="s">
        <v>19</v>
      </c>
      <c r="C52" s="1202"/>
      <c r="D52" s="66"/>
      <c r="E52" s="1199" t="s">
        <v>20</v>
      </c>
      <c r="F52" s="1199"/>
      <c r="G52" s="1199"/>
      <c r="H52" s="1199"/>
      <c r="I52" s="1199"/>
      <c r="J52" s="1200"/>
      <c r="K52" s="63">
        <v>344</v>
      </c>
      <c r="L52" s="64">
        <v>341</v>
      </c>
      <c r="M52" s="64">
        <v>343</v>
      </c>
      <c r="N52" s="64">
        <v>346</v>
      </c>
      <c r="O52" s="65">
        <v>344</v>
      </c>
      <c r="P52" s="48"/>
      <c r="Q52" s="48"/>
      <c r="R52" s="48"/>
      <c r="S52" s="48"/>
      <c r="T52" s="48"/>
      <c r="U52" s="48"/>
    </row>
    <row r="53" spans="1:21" ht="30.75" customHeight="1" thickBot="1" x14ac:dyDescent="0.25">
      <c r="A53" s="48"/>
      <c r="B53" s="1203" t="s">
        <v>21</v>
      </c>
      <c r="C53" s="1204"/>
      <c r="D53" s="67"/>
      <c r="E53" s="1205" t="s">
        <v>22</v>
      </c>
      <c r="F53" s="1205"/>
      <c r="G53" s="1205"/>
      <c r="H53" s="1205"/>
      <c r="I53" s="1205"/>
      <c r="J53" s="1206"/>
      <c r="K53" s="68">
        <v>163</v>
      </c>
      <c r="L53" s="69">
        <v>181</v>
      </c>
      <c r="M53" s="69">
        <v>179</v>
      </c>
      <c r="N53" s="69">
        <v>192</v>
      </c>
      <c r="O53" s="70">
        <v>175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5">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2">
      <c r="B58" s="1207" t="s">
        <v>26</v>
      </c>
      <c r="C58" s="1208"/>
      <c r="D58" s="1213" t="s">
        <v>27</v>
      </c>
      <c r="E58" s="1214"/>
      <c r="F58" s="1214"/>
      <c r="G58" s="1214"/>
      <c r="H58" s="1214"/>
      <c r="I58" s="1214"/>
      <c r="J58" s="1215"/>
      <c r="K58" s="83"/>
      <c r="L58" s="84"/>
      <c r="M58" s="84"/>
      <c r="N58" s="84"/>
      <c r="O58" s="85"/>
    </row>
    <row r="59" spans="1:21" ht="31.5" customHeight="1" x14ac:dyDescent="0.2">
      <c r="B59" s="1209"/>
      <c r="C59" s="1210"/>
      <c r="D59" s="1216" t="s">
        <v>28</v>
      </c>
      <c r="E59" s="1217"/>
      <c r="F59" s="1217"/>
      <c r="G59" s="1217"/>
      <c r="H59" s="1217"/>
      <c r="I59" s="1217"/>
      <c r="J59" s="1218"/>
      <c r="K59" s="86"/>
      <c r="L59" s="87"/>
      <c r="M59" s="87"/>
      <c r="N59" s="87"/>
      <c r="O59" s="88"/>
    </row>
    <row r="60" spans="1:21" ht="31.5" customHeight="1" thickBot="1" x14ac:dyDescent="0.25">
      <c r="B60" s="1211"/>
      <c r="C60" s="1212"/>
      <c r="D60" s="1219" t="s">
        <v>29</v>
      </c>
      <c r="E60" s="1220"/>
      <c r="F60" s="1220"/>
      <c r="G60" s="1220"/>
      <c r="H60" s="1220"/>
      <c r="I60" s="1220"/>
      <c r="J60" s="122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2"/>
  </sheetData>
  <sheetProtection algorithmName="SHA-512" hashValue="TjdV5pD75nmsGoKmYSR+iq8S58oQ1BhP4X73LoSr6I0q5TpqrZ3awtT9jKy6EHnVTzv3o7lz8+7jMc6avL6zqw==" saltValue="SVXu0rsc+hvB5B25cRhv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9"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22" t="s">
        <v>32</v>
      </c>
      <c r="C41" s="1223"/>
      <c r="D41" s="105"/>
      <c r="E41" s="1228" t="s">
        <v>33</v>
      </c>
      <c r="F41" s="1228"/>
      <c r="G41" s="1228"/>
      <c r="H41" s="1229"/>
      <c r="I41" s="353">
        <v>3817</v>
      </c>
      <c r="J41" s="354">
        <v>3920</v>
      </c>
      <c r="K41" s="354">
        <v>3975</v>
      </c>
      <c r="L41" s="354">
        <v>3898</v>
      </c>
      <c r="M41" s="355">
        <v>3778</v>
      </c>
    </row>
    <row r="42" spans="2:13" ht="27.75" customHeight="1" x14ac:dyDescent="0.2">
      <c r="B42" s="1224"/>
      <c r="C42" s="1225"/>
      <c r="D42" s="106"/>
      <c r="E42" s="1230" t="s">
        <v>34</v>
      </c>
      <c r="F42" s="1230"/>
      <c r="G42" s="1230"/>
      <c r="H42" s="1231"/>
      <c r="I42" s="356" t="s">
        <v>513</v>
      </c>
      <c r="J42" s="357" t="s">
        <v>513</v>
      </c>
      <c r="K42" s="357" t="s">
        <v>513</v>
      </c>
      <c r="L42" s="357" t="s">
        <v>513</v>
      </c>
      <c r="M42" s="358" t="s">
        <v>513</v>
      </c>
    </row>
    <row r="43" spans="2:13" ht="27.75" customHeight="1" x14ac:dyDescent="0.2">
      <c r="B43" s="1224"/>
      <c r="C43" s="1225"/>
      <c r="D43" s="106"/>
      <c r="E43" s="1230" t="s">
        <v>35</v>
      </c>
      <c r="F43" s="1230"/>
      <c r="G43" s="1230"/>
      <c r="H43" s="1231"/>
      <c r="I43" s="356">
        <v>817</v>
      </c>
      <c r="J43" s="357">
        <v>739</v>
      </c>
      <c r="K43" s="357">
        <v>652</v>
      </c>
      <c r="L43" s="357">
        <v>593</v>
      </c>
      <c r="M43" s="358">
        <v>530</v>
      </c>
    </row>
    <row r="44" spans="2:13" ht="27.75" customHeight="1" x14ac:dyDescent="0.2">
      <c r="B44" s="1224"/>
      <c r="C44" s="1225"/>
      <c r="D44" s="106"/>
      <c r="E44" s="1230" t="s">
        <v>36</v>
      </c>
      <c r="F44" s="1230"/>
      <c r="G44" s="1230"/>
      <c r="H44" s="1231"/>
      <c r="I44" s="356" t="s">
        <v>513</v>
      </c>
      <c r="J44" s="357" t="s">
        <v>513</v>
      </c>
      <c r="K44" s="357" t="s">
        <v>513</v>
      </c>
      <c r="L44" s="357" t="s">
        <v>513</v>
      </c>
      <c r="M44" s="358" t="s">
        <v>513</v>
      </c>
    </row>
    <row r="45" spans="2:13" ht="27.75" customHeight="1" x14ac:dyDescent="0.2">
      <c r="B45" s="1224"/>
      <c r="C45" s="1225"/>
      <c r="D45" s="106"/>
      <c r="E45" s="1230" t="s">
        <v>37</v>
      </c>
      <c r="F45" s="1230"/>
      <c r="G45" s="1230"/>
      <c r="H45" s="1231"/>
      <c r="I45" s="356">
        <v>657</v>
      </c>
      <c r="J45" s="357">
        <v>614</v>
      </c>
      <c r="K45" s="357">
        <v>584</v>
      </c>
      <c r="L45" s="357">
        <v>548</v>
      </c>
      <c r="M45" s="358">
        <v>536</v>
      </c>
    </row>
    <row r="46" spans="2:13" ht="27.75" customHeight="1" x14ac:dyDescent="0.2">
      <c r="B46" s="1224"/>
      <c r="C46" s="1225"/>
      <c r="D46" s="107"/>
      <c r="E46" s="1230" t="s">
        <v>38</v>
      </c>
      <c r="F46" s="1230"/>
      <c r="G46" s="1230"/>
      <c r="H46" s="1231"/>
      <c r="I46" s="356" t="s">
        <v>513</v>
      </c>
      <c r="J46" s="357" t="s">
        <v>513</v>
      </c>
      <c r="K46" s="357" t="s">
        <v>513</v>
      </c>
      <c r="L46" s="357" t="s">
        <v>513</v>
      </c>
      <c r="M46" s="358" t="s">
        <v>513</v>
      </c>
    </row>
    <row r="47" spans="2:13" ht="27.75" customHeight="1" x14ac:dyDescent="0.2">
      <c r="B47" s="1224"/>
      <c r="C47" s="1225"/>
      <c r="D47" s="108"/>
      <c r="E47" s="1232" t="s">
        <v>39</v>
      </c>
      <c r="F47" s="1233"/>
      <c r="G47" s="1233"/>
      <c r="H47" s="1234"/>
      <c r="I47" s="356" t="s">
        <v>513</v>
      </c>
      <c r="J47" s="357" t="s">
        <v>513</v>
      </c>
      <c r="K47" s="357" t="s">
        <v>513</v>
      </c>
      <c r="L47" s="357" t="s">
        <v>513</v>
      </c>
      <c r="M47" s="358" t="s">
        <v>513</v>
      </c>
    </row>
    <row r="48" spans="2:13" ht="27.75" customHeight="1" x14ac:dyDescent="0.2">
      <c r="B48" s="1224"/>
      <c r="C48" s="1225"/>
      <c r="D48" s="106"/>
      <c r="E48" s="1230" t="s">
        <v>40</v>
      </c>
      <c r="F48" s="1230"/>
      <c r="G48" s="1230"/>
      <c r="H48" s="1231"/>
      <c r="I48" s="356" t="s">
        <v>513</v>
      </c>
      <c r="J48" s="357" t="s">
        <v>513</v>
      </c>
      <c r="K48" s="357" t="s">
        <v>513</v>
      </c>
      <c r="L48" s="357" t="s">
        <v>513</v>
      </c>
      <c r="M48" s="358" t="s">
        <v>513</v>
      </c>
    </row>
    <row r="49" spans="2:13" ht="27.75" customHeight="1" x14ac:dyDescent="0.2">
      <c r="B49" s="1226"/>
      <c r="C49" s="1227"/>
      <c r="D49" s="106"/>
      <c r="E49" s="1230" t="s">
        <v>41</v>
      </c>
      <c r="F49" s="1230"/>
      <c r="G49" s="1230"/>
      <c r="H49" s="1231"/>
      <c r="I49" s="356" t="s">
        <v>513</v>
      </c>
      <c r="J49" s="357" t="s">
        <v>513</v>
      </c>
      <c r="K49" s="357" t="s">
        <v>513</v>
      </c>
      <c r="L49" s="357" t="s">
        <v>513</v>
      </c>
      <c r="M49" s="358" t="s">
        <v>513</v>
      </c>
    </row>
    <row r="50" spans="2:13" ht="27.75" customHeight="1" x14ac:dyDescent="0.2">
      <c r="B50" s="1235" t="s">
        <v>42</v>
      </c>
      <c r="C50" s="1236"/>
      <c r="D50" s="109"/>
      <c r="E50" s="1230" t="s">
        <v>43</v>
      </c>
      <c r="F50" s="1230"/>
      <c r="G50" s="1230"/>
      <c r="H50" s="1231"/>
      <c r="I50" s="356">
        <v>2640</v>
      </c>
      <c r="J50" s="357">
        <v>2483</v>
      </c>
      <c r="K50" s="357">
        <v>2430</v>
      </c>
      <c r="L50" s="357">
        <v>2945</v>
      </c>
      <c r="M50" s="358">
        <v>3097</v>
      </c>
    </row>
    <row r="51" spans="2:13" ht="27.75" customHeight="1" x14ac:dyDescent="0.2">
      <c r="B51" s="1224"/>
      <c r="C51" s="1225"/>
      <c r="D51" s="106"/>
      <c r="E51" s="1230" t="s">
        <v>44</v>
      </c>
      <c r="F51" s="1230"/>
      <c r="G51" s="1230"/>
      <c r="H51" s="1231"/>
      <c r="I51" s="356">
        <v>16</v>
      </c>
      <c r="J51" s="357">
        <v>80</v>
      </c>
      <c r="K51" s="357">
        <v>142</v>
      </c>
      <c r="L51" s="357">
        <v>165</v>
      </c>
      <c r="M51" s="358">
        <v>184</v>
      </c>
    </row>
    <row r="52" spans="2:13" ht="27.75" customHeight="1" x14ac:dyDescent="0.2">
      <c r="B52" s="1226"/>
      <c r="C52" s="1227"/>
      <c r="D52" s="106"/>
      <c r="E52" s="1230" t="s">
        <v>45</v>
      </c>
      <c r="F52" s="1230"/>
      <c r="G52" s="1230"/>
      <c r="H52" s="1231"/>
      <c r="I52" s="356">
        <v>3497</v>
      </c>
      <c r="J52" s="357">
        <v>3476</v>
      </c>
      <c r="K52" s="357">
        <v>3455</v>
      </c>
      <c r="L52" s="357">
        <v>3371</v>
      </c>
      <c r="M52" s="358">
        <v>3229</v>
      </c>
    </row>
    <row r="53" spans="2:13" ht="27.75" customHeight="1" thickBot="1" x14ac:dyDescent="0.25">
      <c r="B53" s="1237" t="s">
        <v>46</v>
      </c>
      <c r="C53" s="1238"/>
      <c r="D53" s="110"/>
      <c r="E53" s="1239" t="s">
        <v>47</v>
      </c>
      <c r="F53" s="1239"/>
      <c r="G53" s="1239"/>
      <c r="H53" s="1240"/>
      <c r="I53" s="359">
        <v>-862</v>
      </c>
      <c r="J53" s="360">
        <v>-766</v>
      </c>
      <c r="K53" s="360">
        <v>-817</v>
      </c>
      <c r="L53" s="360">
        <v>-1442</v>
      </c>
      <c r="M53" s="361">
        <v>-1666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cI6429x24dAxnbEFVC4NB/fDZLsYTlrXHq04G2ChgpKI0rULBKOEcCtif2OrmpN2Gknb+2i7hACagiT9MWWYpQ==" saltValue="LGLUdGLaJSfcpzPjy8bC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10" zoomScale="50" zoomScaleNormal="50" zoomScaleSheetLayoutView="100" workbookViewId="0">
      <selection activeCell="C58" sqref="C58:E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49" t="s">
        <v>50</v>
      </c>
      <c r="D55" s="1249"/>
      <c r="E55" s="1250"/>
      <c r="F55" s="122">
        <v>1337</v>
      </c>
      <c r="G55" s="122">
        <v>1518</v>
      </c>
      <c r="H55" s="123">
        <v>1687</v>
      </c>
    </row>
    <row r="56" spans="2:8" ht="52.5" customHeight="1" x14ac:dyDescent="0.2">
      <c r="B56" s="124"/>
      <c r="C56" s="1251" t="s">
        <v>51</v>
      </c>
      <c r="D56" s="1251"/>
      <c r="E56" s="1252"/>
      <c r="F56" s="125" t="s">
        <v>513</v>
      </c>
      <c r="G56" s="125" t="s">
        <v>513</v>
      </c>
      <c r="H56" s="126" t="s">
        <v>513</v>
      </c>
    </row>
    <row r="57" spans="2:8" ht="53.25" customHeight="1" x14ac:dyDescent="0.2">
      <c r="B57" s="124"/>
      <c r="C57" s="1253" t="s">
        <v>52</v>
      </c>
      <c r="D57" s="1253"/>
      <c r="E57" s="1254"/>
      <c r="F57" s="127">
        <v>1042</v>
      </c>
      <c r="G57" s="127">
        <v>1388</v>
      </c>
      <c r="H57" s="128">
        <v>1364</v>
      </c>
    </row>
    <row r="58" spans="2:8" ht="45.75" customHeight="1" x14ac:dyDescent="0.2">
      <c r="B58" s="129"/>
      <c r="C58" s="1241" t="s">
        <v>588</v>
      </c>
      <c r="D58" s="1242"/>
      <c r="E58" s="1243"/>
      <c r="F58" s="362">
        <v>391</v>
      </c>
      <c r="G58" s="363">
        <v>450</v>
      </c>
      <c r="H58" s="130">
        <v>443</v>
      </c>
    </row>
    <row r="59" spans="2:8" ht="45.75" customHeight="1" x14ac:dyDescent="0.2">
      <c r="B59" s="129"/>
      <c r="C59" s="1241" t="s">
        <v>589</v>
      </c>
      <c r="D59" s="1242"/>
      <c r="E59" s="1243"/>
      <c r="F59" s="362">
        <v>137</v>
      </c>
      <c r="G59" s="363">
        <v>332</v>
      </c>
      <c r="H59" s="130">
        <v>333</v>
      </c>
    </row>
    <row r="60" spans="2:8" ht="45.75" customHeight="1" x14ac:dyDescent="0.2">
      <c r="B60" s="129"/>
      <c r="C60" s="1241" t="s">
        <v>590</v>
      </c>
      <c r="D60" s="1242"/>
      <c r="E60" s="1243"/>
      <c r="F60" s="362">
        <v>198</v>
      </c>
      <c r="G60" s="363">
        <v>288</v>
      </c>
      <c r="H60" s="130">
        <v>288</v>
      </c>
    </row>
    <row r="61" spans="2:8" ht="45.75" customHeight="1" x14ac:dyDescent="0.2">
      <c r="B61" s="129"/>
      <c r="C61" s="1241" t="s">
        <v>591</v>
      </c>
      <c r="D61" s="1242"/>
      <c r="E61" s="1243"/>
      <c r="F61" s="362">
        <v>114</v>
      </c>
      <c r="G61" s="363">
        <v>126</v>
      </c>
      <c r="H61" s="130">
        <v>134</v>
      </c>
    </row>
    <row r="62" spans="2:8" ht="45.75" customHeight="1" thickBot="1" x14ac:dyDescent="0.25">
      <c r="B62" s="131"/>
      <c r="C62" s="1244" t="s">
        <v>592</v>
      </c>
      <c r="D62" s="1245"/>
      <c r="E62" s="1246"/>
      <c r="F62" s="364">
        <v>104</v>
      </c>
      <c r="G62" s="365">
        <v>96</v>
      </c>
      <c r="H62" s="132">
        <v>87</v>
      </c>
    </row>
    <row r="63" spans="2:8" ht="52.5" customHeight="1" thickBot="1" x14ac:dyDescent="0.25">
      <c r="B63" s="133"/>
      <c r="C63" s="1247" t="s">
        <v>53</v>
      </c>
      <c r="D63" s="1247"/>
      <c r="E63" s="1248"/>
      <c r="F63" s="134">
        <v>2379</v>
      </c>
      <c r="G63" s="134">
        <v>2906</v>
      </c>
      <c r="H63" s="135">
        <v>3051</v>
      </c>
    </row>
    <row r="64" spans="2:8" ht="13.2" x14ac:dyDescent="0.2"/>
  </sheetData>
  <sheetProtection algorithmName="SHA-512" hashValue="ado/vpb35PtFaoAXO8lE1LsMMgOWSuQHKDimJo3xcPT7qMGfUEAC2ToxtGYe+mlRCVOSYwDbXe71NIqMxUF9Bw==" saltValue="8ne6t99CeTsvMQtXSR25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72" sqref="AN72:BO72"/>
    </sheetView>
  </sheetViews>
  <sheetFormatPr defaultColWidth="0" defaultRowHeight="13.5" customHeight="1" zeroHeight="1" x14ac:dyDescent="0.2"/>
  <cols>
    <col min="1" max="1" width="6.33203125" style="368" customWidth="1"/>
    <col min="2" max="107" width="2.44140625" style="368" customWidth="1"/>
    <col min="108" max="108" width="6.109375" style="375" customWidth="1"/>
    <col min="109" max="109" width="5.88671875" style="374" customWidth="1"/>
    <col min="110" max="16384" width="8.6640625" style="368" hidden="1"/>
  </cols>
  <sheetData>
    <row r="1" spans="1:109" ht="42.75" customHeight="1" x14ac:dyDescent="0.2">
      <c r="A1" s="366"/>
      <c r="B1" s="367"/>
      <c r="DD1" s="368"/>
      <c r="DE1" s="368"/>
    </row>
    <row r="2" spans="1:109" ht="25.5" customHeight="1" x14ac:dyDescent="0.2">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2">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7" customFormat="1" ht="13.2" x14ac:dyDescent="0.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7" customFormat="1" ht="13.2" x14ac:dyDescent="0.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7" customFormat="1" ht="13.2" x14ac:dyDescent="0.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7" customFormat="1" ht="13.2" x14ac:dyDescent="0.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7" customFormat="1" ht="13.2" x14ac:dyDescent="0.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7" customFormat="1" ht="13.2" x14ac:dyDescent="0.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7" customFormat="1" ht="13.2" x14ac:dyDescent="0.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7" customFormat="1" ht="13.2" x14ac:dyDescent="0.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7" customFormat="1" ht="13.2" x14ac:dyDescent="0.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7" customFormat="1" ht="13.2" x14ac:dyDescent="0.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7" customFormat="1" ht="13.2" x14ac:dyDescent="0.2">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7" customFormat="1" ht="13.2" x14ac:dyDescent="0.2">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7" customFormat="1" ht="13.2" x14ac:dyDescent="0.2">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7" customFormat="1" ht="13.2" x14ac:dyDescent="0.2">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7" customFormat="1" ht="13.2" x14ac:dyDescent="0.2">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ht="13.2" x14ac:dyDescent="0.2">
      <c r="DD19" s="368"/>
      <c r="DE19" s="368"/>
    </row>
    <row r="20" spans="1:109" ht="13.2" x14ac:dyDescent="0.2">
      <c r="DD20" s="368"/>
      <c r="DE20" s="368"/>
    </row>
    <row r="21" spans="1:109" ht="17.25" customHeight="1" x14ac:dyDescent="0.2">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2">
      <c r="B22" s="374"/>
    </row>
    <row r="23" spans="1:109" ht="13.2" x14ac:dyDescent="0.2">
      <c r="B23" s="374"/>
    </row>
    <row r="24" spans="1:109" ht="13.2" x14ac:dyDescent="0.2">
      <c r="B24" s="374"/>
    </row>
    <row r="25" spans="1:109" ht="13.2" x14ac:dyDescent="0.2">
      <c r="B25" s="374"/>
    </row>
    <row r="26" spans="1:109" ht="13.2" x14ac:dyDescent="0.2">
      <c r="B26" s="374"/>
    </row>
    <row r="27" spans="1:109" ht="13.2" x14ac:dyDescent="0.2">
      <c r="B27" s="374"/>
    </row>
    <row r="28" spans="1:109" ht="13.2" x14ac:dyDescent="0.2">
      <c r="B28" s="374"/>
    </row>
    <row r="29" spans="1:109" ht="13.2" x14ac:dyDescent="0.2">
      <c r="B29" s="374"/>
    </row>
    <row r="30" spans="1:109" ht="13.2" x14ac:dyDescent="0.2">
      <c r="B30" s="374"/>
    </row>
    <row r="31" spans="1:109" ht="13.2" x14ac:dyDescent="0.2">
      <c r="B31" s="374"/>
    </row>
    <row r="32" spans="1:109"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8"/>
    </row>
    <row r="41" spans="2:109" ht="16.2" x14ac:dyDescent="0.2">
      <c r="B41" s="380" t="s">
        <v>593</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ht="13.2" x14ac:dyDescent="0.2">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68"/>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2" x14ac:dyDescent="0.2">
      <c r="B44" s="374"/>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2" x14ac:dyDescent="0.2">
      <c r="B45" s="374"/>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2" x14ac:dyDescent="0.2">
      <c r="B46" s="374"/>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2" x14ac:dyDescent="0.2">
      <c r="B47" s="374"/>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8" t="s">
        <v>595</v>
      </c>
    </row>
    <row r="50" spans="1:109" ht="13.2" x14ac:dyDescent="0.2">
      <c r="B50" s="374"/>
      <c r="G50" s="1261"/>
      <c r="H50" s="1261"/>
      <c r="I50" s="1261"/>
      <c r="J50" s="1261"/>
      <c r="K50" s="384"/>
      <c r="L50" s="384"/>
      <c r="M50" s="385"/>
      <c r="N50" s="385"/>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554</v>
      </c>
      <c r="BQ50" s="1260"/>
      <c r="BR50" s="1260"/>
      <c r="BS50" s="1260"/>
      <c r="BT50" s="1260"/>
      <c r="BU50" s="1260"/>
      <c r="BV50" s="1260"/>
      <c r="BW50" s="1260"/>
      <c r="BX50" s="1260" t="s">
        <v>555</v>
      </c>
      <c r="BY50" s="1260"/>
      <c r="BZ50" s="1260"/>
      <c r="CA50" s="1260"/>
      <c r="CB50" s="1260"/>
      <c r="CC50" s="1260"/>
      <c r="CD50" s="1260"/>
      <c r="CE50" s="1260"/>
      <c r="CF50" s="1260" t="s">
        <v>556</v>
      </c>
      <c r="CG50" s="1260"/>
      <c r="CH50" s="1260"/>
      <c r="CI50" s="1260"/>
      <c r="CJ50" s="1260"/>
      <c r="CK50" s="1260"/>
      <c r="CL50" s="1260"/>
      <c r="CM50" s="1260"/>
      <c r="CN50" s="1260" t="s">
        <v>557</v>
      </c>
      <c r="CO50" s="1260"/>
      <c r="CP50" s="1260"/>
      <c r="CQ50" s="1260"/>
      <c r="CR50" s="1260"/>
      <c r="CS50" s="1260"/>
      <c r="CT50" s="1260"/>
      <c r="CU50" s="1260"/>
      <c r="CV50" s="1260" t="s">
        <v>558</v>
      </c>
      <c r="CW50" s="1260"/>
      <c r="CX50" s="1260"/>
      <c r="CY50" s="1260"/>
      <c r="CZ50" s="1260"/>
      <c r="DA50" s="1260"/>
      <c r="DB50" s="1260"/>
      <c r="DC50" s="1260"/>
    </row>
    <row r="51" spans="1:109" ht="13.5" customHeight="1" x14ac:dyDescent="0.2">
      <c r="B51" s="374"/>
      <c r="G51" s="1263"/>
      <c r="H51" s="1263"/>
      <c r="I51" s="1277"/>
      <c r="J51" s="1277"/>
      <c r="K51" s="1262"/>
      <c r="L51" s="1262"/>
      <c r="M51" s="1262"/>
      <c r="N51" s="1262"/>
      <c r="AM51" s="383"/>
      <c r="AN51" s="1258" t="s">
        <v>596</v>
      </c>
      <c r="AO51" s="1258"/>
      <c r="AP51" s="1258"/>
      <c r="AQ51" s="1258"/>
      <c r="AR51" s="1258"/>
      <c r="AS51" s="1258"/>
      <c r="AT51" s="1258"/>
      <c r="AU51" s="1258"/>
      <c r="AV51" s="1258"/>
      <c r="AW51" s="1258"/>
      <c r="AX51" s="1258"/>
      <c r="AY51" s="1258"/>
      <c r="AZ51" s="1258"/>
      <c r="BA51" s="1258"/>
      <c r="BB51" s="1258" t="s">
        <v>597</v>
      </c>
      <c r="BC51" s="1258"/>
      <c r="BD51" s="1258"/>
      <c r="BE51" s="1258"/>
      <c r="BF51" s="1258"/>
      <c r="BG51" s="1258"/>
      <c r="BH51" s="1258"/>
      <c r="BI51" s="1258"/>
      <c r="BJ51" s="1258"/>
      <c r="BK51" s="1258"/>
      <c r="BL51" s="1258"/>
      <c r="BM51" s="1258"/>
      <c r="BN51" s="1258"/>
      <c r="BO51" s="1258"/>
      <c r="BP51" s="1267"/>
      <c r="BQ51" s="1255"/>
      <c r="BR51" s="1255"/>
      <c r="BS51" s="1255"/>
      <c r="BT51" s="1255"/>
      <c r="BU51" s="1255"/>
      <c r="BV51" s="1255"/>
      <c r="BW51" s="1255"/>
      <c r="BX51" s="1267"/>
      <c r="BY51" s="1255"/>
      <c r="BZ51" s="1255"/>
      <c r="CA51" s="1255"/>
      <c r="CB51" s="1255"/>
      <c r="CC51" s="1255"/>
      <c r="CD51" s="1255"/>
      <c r="CE51" s="1255"/>
      <c r="CF51" s="1267"/>
      <c r="CG51" s="1255"/>
      <c r="CH51" s="1255"/>
      <c r="CI51" s="1255"/>
      <c r="CJ51" s="1255"/>
      <c r="CK51" s="1255"/>
      <c r="CL51" s="1255"/>
      <c r="CM51" s="1255"/>
      <c r="CN51" s="1267"/>
      <c r="CO51" s="1255"/>
      <c r="CP51" s="1255"/>
      <c r="CQ51" s="1255"/>
      <c r="CR51" s="1255"/>
      <c r="CS51" s="1255"/>
      <c r="CT51" s="1255"/>
      <c r="CU51" s="1255"/>
      <c r="CV51" s="1267"/>
      <c r="CW51" s="1255"/>
      <c r="CX51" s="1255"/>
      <c r="CY51" s="1255"/>
      <c r="CZ51" s="1255"/>
      <c r="DA51" s="1255"/>
      <c r="DB51" s="1255"/>
      <c r="DC51" s="1255"/>
    </row>
    <row r="52" spans="1:109" ht="13.2" x14ac:dyDescent="0.2">
      <c r="B52" s="374"/>
      <c r="G52" s="1263"/>
      <c r="H52" s="1263"/>
      <c r="I52" s="1277"/>
      <c r="J52" s="1277"/>
      <c r="K52" s="1262"/>
      <c r="L52" s="1262"/>
      <c r="M52" s="1262"/>
      <c r="N52" s="1262"/>
      <c r="AM52" s="383"/>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2"/>
      <c r="B53" s="374"/>
      <c r="G53" s="1263"/>
      <c r="H53" s="1263"/>
      <c r="I53" s="1261"/>
      <c r="J53" s="1261"/>
      <c r="K53" s="1262"/>
      <c r="L53" s="1262"/>
      <c r="M53" s="1262"/>
      <c r="N53" s="1262"/>
      <c r="AM53" s="383"/>
      <c r="AN53" s="1258"/>
      <c r="AO53" s="1258"/>
      <c r="AP53" s="1258"/>
      <c r="AQ53" s="1258"/>
      <c r="AR53" s="1258"/>
      <c r="AS53" s="1258"/>
      <c r="AT53" s="1258"/>
      <c r="AU53" s="1258"/>
      <c r="AV53" s="1258"/>
      <c r="AW53" s="1258"/>
      <c r="AX53" s="1258"/>
      <c r="AY53" s="1258"/>
      <c r="AZ53" s="1258"/>
      <c r="BA53" s="1258"/>
      <c r="BB53" s="1258" t="s">
        <v>598</v>
      </c>
      <c r="BC53" s="1258"/>
      <c r="BD53" s="1258"/>
      <c r="BE53" s="1258"/>
      <c r="BF53" s="1258"/>
      <c r="BG53" s="1258"/>
      <c r="BH53" s="1258"/>
      <c r="BI53" s="1258"/>
      <c r="BJ53" s="1258"/>
      <c r="BK53" s="1258"/>
      <c r="BL53" s="1258"/>
      <c r="BM53" s="1258"/>
      <c r="BN53" s="1258"/>
      <c r="BO53" s="1258"/>
      <c r="BP53" s="1267"/>
      <c r="BQ53" s="1255"/>
      <c r="BR53" s="1255"/>
      <c r="BS53" s="1255"/>
      <c r="BT53" s="1255"/>
      <c r="BU53" s="1255"/>
      <c r="BV53" s="1255"/>
      <c r="BW53" s="1255"/>
      <c r="BX53" s="1267"/>
      <c r="BY53" s="1255"/>
      <c r="BZ53" s="1255"/>
      <c r="CA53" s="1255"/>
      <c r="CB53" s="1255"/>
      <c r="CC53" s="1255"/>
      <c r="CD53" s="1255"/>
      <c r="CE53" s="1255"/>
      <c r="CF53" s="1267"/>
      <c r="CG53" s="1255"/>
      <c r="CH53" s="1255"/>
      <c r="CI53" s="1255"/>
      <c r="CJ53" s="1255"/>
      <c r="CK53" s="1255"/>
      <c r="CL53" s="1255"/>
      <c r="CM53" s="1255"/>
      <c r="CN53" s="1267"/>
      <c r="CO53" s="1255"/>
      <c r="CP53" s="1255"/>
      <c r="CQ53" s="1255"/>
      <c r="CR53" s="1255"/>
      <c r="CS53" s="1255"/>
      <c r="CT53" s="1255"/>
      <c r="CU53" s="1255"/>
      <c r="CV53" s="1267"/>
      <c r="CW53" s="1255"/>
      <c r="CX53" s="1255"/>
      <c r="CY53" s="1255"/>
      <c r="CZ53" s="1255"/>
      <c r="DA53" s="1255"/>
      <c r="DB53" s="1255"/>
      <c r="DC53" s="1255"/>
    </row>
    <row r="54" spans="1:109" ht="13.2" x14ac:dyDescent="0.2">
      <c r="A54" s="382"/>
      <c r="B54" s="374"/>
      <c r="G54" s="1263"/>
      <c r="H54" s="1263"/>
      <c r="I54" s="1261"/>
      <c r="J54" s="1261"/>
      <c r="K54" s="1262"/>
      <c r="L54" s="1262"/>
      <c r="M54" s="1262"/>
      <c r="N54" s="1262"/>
      <c r="AM54" s="383"/>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2"/>
      <c r="B55" s="374"/>
      <c r="G55" s="1261"/>
      <c r="H55" s="1261"/>
      <c r="I55" s="1261"/>
      <c r="J55" s="1261"/>
      <c r="K55" s="1262"/>
      <c r="L55" s="1262"/>
      <c r="M55" s="1262"/>
      <c r="N55" s="1262"/>
      <c r="AN55" s="1260" t="s">
        <v>599</v>
      </c>
      <c r="AO55" s="1260"/>
      <c r="AP55" s="1260"/>
      <c r="AQ55" s="1260"/>
      <c r="AR55" s="1260"/>
      <c r="AS55" s="1260"/>
      <c r="AT55" s="1260"/>
      <c r="AU55" s="1260"/>
      <c r="AV55" s="1260"/>
      <c r="AW55" s="1260"/>
      <c r="AX55" s="1260"/>
      <c r="AY55" s="1260"/>
      <c r="AZ55" s="1260"/>
      <c r="BA55" s="1260"/>
      <c r="BB55" s="1258" t="s">
        <v>597</v>
      </c>
      <c r="BC55" s="1258"/>
      <c r="BD55" s="1258"/>
      <c r="BE55" s="1258"/>
      <c r="BF55" s="1258"/>
      <c r="BG55" s="1258"/>
      <c r="BH55" s="1258"/>
      <c r="BI55" s="1258"/>
      <c r="BJ55" s="1258"/>
      <c r="BK55" s="1258"/>
      <c r="BL55" s="1258"/>
      <c r="BM55" s="1258"/>
      <c r="BN55" s="1258"/>
      <c r="BO55" s="1258"/>
      <c r="BP55" s="1267"/>
      <c r="BQ55" s="1255"/>
      <c r="BR55" s="1255"/>
      <c r="BS55" s="1255"/>
      <c r="BT55" s="1255"/>
      <c r="BU55" s="1255"/>
      <c r="BV55" s="1255"/>
      <c r="BW55" s="1255"/>
      <c r="BX55" s="1267"/>
      <c r="BY55" s="1255"/>
      <c r="BZ55" s="1255"/>
      <c r="CA55" s="1255"/>
      <c r="CB55" s="1255"/>
      <c r="CC55" s="1255"/>
      <c r="CD55" s="1255"/>
      <c r="CE55" s="1255"/>
      <c r="CF55" s="1267"/>
      <c r="CG55" s="1255"/>
      <c r="CH55" s="1255"/>
      <c r="CI55" s="1255"/>
      <c r="CJ55" s="1255"/>
      <c r="CK55" s="1255"/>
      <c r="CL55" s="1255"/>
      <c r="CM55" s="1255"/>
      <c r="CN55" s="1267"/>
      <c r="CO55" s="1255"/>
      <c r="CP55" s="1255"/>
      <c r="CQ55" s="1255"/>
      <c r="CR55" s="1255"/>
      <c r="CS55" s="1255"/>
      <c r="CT55" s="1255"/>
      <c r="CU55" s="1255"/>
      <c r="CV55" s="1267"/>
      <c r="CW55" s="1255"/>
      <c r="CX55" s="1255"/>
      <c r="CY55" s="1255"/>
      <c r="CZ55" s="1255"/>
      <c r="DA55" s="1255"/>
      <c r="DB55" s="1255"/>
      <c r="DC55" s="1255"/>
    </row>
    <row r="56" spans="1:109" ht="13.2" x14ac:dyDescent="0.2">
      <c r="A56" s="382"/>
      <c r="B56" s="374"/>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2" customFormat="1" ht="13.2" x14ac:dyDescent="0.2">
      <c r="B57" s="386"/>
      <c r="G57" s="1261"/>
      <c r="H57" s="1261"/>
      <c r="I57" s="1256"/>
      <c r="J57" s="1256"/>
      <c r="K57" s="1262"/>
      <c r="L57" s="1262"/>
      <c r="M57" s="1262"/>
      <c r="N57" s="1262"/>
      <c r="AM57" s="368"/>
      <c r="AN57" s="1260"/>
      <c r="AO57" s="1260"/>
      <c r="AP57" s="1260"/>
      <c r="AQ57" s="1260"/>
      <c r="AR57" s="1260"/>
      <c r="AS57" s="1260"/>
      <c r="AT57" s="1260"/>
      <c r="AU57" s="1260"/>
      <c r="AV57" s="1260"/>
      <c r="AW57" s="1260"/>
      <c r="AX57" s="1260"/>
      <c r="AY57" s="1260"/>
      <c r="AZ57" s="1260"/>
      <c r="BA57" s="1260"/>
      <c r="BB57" s="1258" t="s">
        <v>598</v>
      </c>
      <c r="BC57" s="1258"/>
      <c r="BD57" s="1258"/>
      <c r="BE57" s="1258"/>
      <c r="BF57" s="1258"/>
      <c r="BG57" s="1258"/>
      <c r="BH57" s="1258"/>
      <c r="BI57" s="1258"/>
      <c r="BJ57" s="1258"/>
      <c r="BK57" s="1258"/>
      <c r="BL57" s="1258"/>
      <c r="BM57" s="1258"/>
      <c r="BN57" s="1258"/>
      <c r="BO57" s="1258"/>
      <c r="BP57" s="1267"/>
      <c r="BQ57" s="1255"/>
      <c r="BR57" s="1255"/>
      <c r="BS57" s="1255"/>
      <c r="BT57" s="1255"/>
      <c r="BU57" s="1255"/>
      <c r="BV57" s="1255"/>
      <c r="BW57" s="1255"/>
      <c r="BX57" s="1267"/>
      <c r="BY57" s="1255"/>
      <c r="BZ57" s="1255"/>
      <c r="CA57" s="1255"/>
      <c r="CB57" s="1255"/>
      <c r="CC57" s="1255"/>
      <c r="CD57" s="1255"/>
      <c r="CE57" s="1255"/>
      <c r="CF57" s="1267"/>
      <c r="CG57" s="1255"/>
      <c r="CH57" s="1255"/>
      <c r="CI57" s="1255"/>
      <c r="CJ57" s="1255"/>
      <c r="CK57" s="1255"/>
      <c r="CL57" s="1255"/>
      <c r="CM57" s="1255"/>
      <c r="CN57" s="1267"/>
      <c r="CO57" s="1255"/>
      <c r="CP57" s="1255"/>
      <c r="CQ57" s="1255"/>
      <c r="CR57" s="1255"/>
      <c r="CS57" s="1255"/>
      <c r="CT57" s="1255"/>
      <c r="CU57" s="1255"/>
      <c r="CV57" s="1267"/>
      <c r="CW57" s="1255"/>
      <c r="CX57" s="1255"/>
      <c r="CY57" s="1255"/>
      <c r="CZ57" s="1255"/>
      <c r="DA57" s="1255"/>
      <c r="DB57" s="1255"/>
      <c r="DC57" s="1255"/>
      <c r="DD57" s="387"/>
      <c r="DE57" s="386"/>
    </row>
    <row r="58" spans="1:109" s="382" customFormat="1" ht="13.2" x14ac:dyDescent="0.2">
      <c r="A58" s="368"/>
      <c r="B58" s="386"/>
      <c r="G58" s="1261"/>
      <c r="H58" s="1261"/>
      <c r="I58" s="1256"/>
      <c r="J58" s="1256"/>
      <c r="K58" s="1262"/>
      <c r="L58" s="1262"/>
      <c r="M58" s="1262"/>
      <c r="N58" s="1262"/>
      <c r="AM58" s="368"/>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7"/>
      <c r="DE58" s="386"/>
    </row>
    <row r="59" spans="1:109" s="382" customFormat="1" ht="13.2" x14ac:dyDescent="0.2">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6.2" x14ac:dyDescent="0.2">
      <c r="B63" s="393" t="s">
        <v>600</v>
      </c>
    </row>
    <row r="64" spans="1:109" ht="13.2" x14ac:dyDescent="0.2">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68" t="s">
        <v>601</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2" x14ac:dyDescent="0.2">
      <c r="B66" s="374"/>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2" x14ac:dyDescent="0.2">
      <c r="B67" s="374"/>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2" x14ac:dyDescent="0.2">
      <c r="B68" s="374"/>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2" x14ac:dyDescent="0.2">
      <c r="B69" s="374"/>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8" t="s">
        <v>595</v>
      </c>
    </row>
    <row r="72" spans="2:107" ht="13.2" x14ac:dyDescent="0.2">
      <c r="B72" s="374"/>
      <c r="G72" s="1261"/>
      <c r="H72" s="1261"/>
      <c r="I72" s="1261"/>
      <c r="J72" s="1261"/>
      <c r="K72" s="384"/>
      <c r="L72" s="384"/>
      <c r="M72" s="385"/>
      <c r="N72" s="385"/>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554</v>
      </c>
      <c r="BQ72" s="1260"/>
      <c r="BR72" s="1260"/>
      <c r="BS72" s="1260"/>
      <c r="BT72" s="1260"/>
      <c r="BU72" s="1260"/>
      <c r="BV72" s="1260"/>
      <c r="BW72" s="1260"/>
      <c r="BX72" s="1260" t="s">
        <v>555</v>
      </c>
      <c r="BY72" s="1260"/>
      <c r="BZ72" s="1260"/>
      <c r="CA72" s="1260"/>
      <c r="CB72" s="1260"/>
      <c r="CC72" s="1260"/>
      <c r="CD72" s="1260"/>
      <c r="CE72" s="1260"/>
      <c r="CF72" s="1260" t="s">
        <v>556</v>
      </c>
      <c r="CG72" s="1260"/>
      <c r="CH72" s="1260"/>
      <c r="CI72" s="1260"/>
      <c r="CJ72" s="1260"/>
      <c r="CK72" s="1260"/>
      <c r="CL72" s="1260"/>
      <c r="CM72" s="1260"/>
      <c r="CN72" s="1260" t="s">
        <v>557</v>
      </c>
      <c r="CO72" s="1260"/>
      <c r="CP72" s="1260"/>
      <c r="CQ72" s="1260"/>
      <c r="CR72" s="1260"/>
      <c r="CS72" s="1260"/>
      <c r="CT72" s="1260"/>
      <c r="CU72" s="1260"/>
      <c r="CV72" s="1260" t="s">
        <v>558</v>
      </c>
      <c r="CW72" s="1260"/>
      <c r="CX72" s="1260"/>
      <c r="CY72" s="1260"/>
      <c r="CZ72" s="1260"/>
      <c r="DA72" s="1260"/>
      <c r="DB72" s="1260"/>
      <c r="DC72" s="1260"/>
    </row>
    <row r="73" spans="2:107" ht="13.2" x14ac:dyDescent="0.2">
      <c r="B73" s="374"/>
      <c r="G73" s="1263"/>
      <c r="H73" s="1263"/>
      <c r="I73" s="1263"/>
      <c r="J73" s="1263"/>
      <c r="K73" s="1259"/>
      <c r="L73" s="1259"/>
      <c r="M73" s="1259"/>
      <c r="N73" s="1259"/>
      <c r="AM73" s="383"/>
      <c r="AN73" s="1258" t="s">
        <v>596</v>
      </c>
      <c r="AO73" s="1258"/>
      <c r="AP73" s="1258"/>
      <c r="AQ73" s="1258"/>
      <c r="AR73" s="1258"/>
      <c r="AS73" s="1258"/>
      <c r="AT73" s="1258"/>
      <c r="AU73" s="1258"/>
      <c r="AV73" s="1258"/>
      <c r="AW73" s="1258"/>
      <c r="AX73" s="1258"/>
      <c r="AY73" s="1258"/>
      <c r="AZ73" s="1258"/>
      <c r="BA73" s="1258"/>
      <c r="BB73" s="1258" t="s">
        <v>597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4"/>
      <c r="G74" s="1263"/>
      <c r="H74" s="1263"/>
      <c r="I74" s="1263"/>
      <c r="J74" s="1263"/>
      <c r="K74" s="1259"/>
      <c r="L74" s="1259"/>
      <c r="M74" s="1259"/>
      <c r="N74" s="1259"/>
      <c r="AM74" s="383"/>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4"/>
      <c r="G75" s="1263"/>
      <c r="H75" s="1263"/>
      <c r="I75" s="1261"/>
      <c r="J75" s="1261"/>
      <c r="K75" s="1262"/>
      <c r="L75" s="1262"/>
      <c r="M75" s="1262"/>
      <c r="N75" s="1262"/>
      <c r="AM75" s="383"/>
      <c r="AN75" s="1258"/>
      <c r="AO75" s="1258"/>
      <c r="AP75" s="1258"/>
      <c r="AQ75" s="1258"/>
      <c r="AR75" s="1258"/>
      <c r="AS75" s="1258"/>
      <c r="AT75" s="1258"/>
      <c r="AU75" s="1258"/>
      <c r="AV75" s="1258"/>
      <c r="AW75" s="1258"/>
      <c r="AX75" s="1258"/>
      <c r="AY75" s="1258"/>
      <c r="AZ75" s="1258"/>
      <c r="BA75" s="1258"/>
      <c r="BB75" s="1258" t="s">
        <v>602</v>
      </c>
      <c r="BC75" s="1258"/>
      <c r="BD75" s="1258"/>
      <c r="BE75" s="1258"/>
      <c r="BF75" s="1258"/>
      <c r="BG75" s="1258"/>
      <c r="BH75" s="1258"/>
      <c r="BI75" s="1258"/>
      <c r="BJ75" s="1258"/>
      <c r="BK75" s="1258"/>
      <c r="BL75" s="1258"/>
      <c r="BM75" s="1258"/>
      <c r="BN75" s="1258"/>
      <c r="BO75" s="1258"/>
      <c r="BP75" s="1255">
        <v>5.7</v>
      </c>
      <c r="BQ75" s="1255"/>
      <c r="BR75" s="1255"/>
      <c r="BS75" s="1255"/>
      <c r="BT75" s="1255"/>
      <c r="BU75" s="1255"/>
      <c r="BV75" s="1255"/>
      <c r="BW75" s="1255"/>
      <c r="BX75" s="1255">
        <v>6.3</v>
      </c>
      <c r="BY75" s="1255"/>
      <c r="BZ75" s="1255"/>
      <c r="CA75" s="1255"/>
      <c r="CB75" s="1255"/>
      <c r="CC75" s="1255"/>
      <c r="CD75" s="1255"/>
      <c r="CE75" s="1255"/>
      <c r="CF75" s="1255">
        <v>6.4</v>
      </c>
      <c r="CG75" s="1255"/>
      <c r="CH75" s="1255"/>
      <c r="CI75" s="1255"/>
      <c r="CJ75" s="1255"/>
      <c r="CK75" s="1255"/>
      <c r="CL75" s="1255"/>
      <c r="CM75" s="1255"/>
      <c r="CN75" s="1255">
        <v>6.5</v>
      </c>
      <c r="CO75" s="1255"/>
      <c r="CP75" s="1255"/>
      <c r="CQ75" s="1255"/>
      <c r="CR75" s="1255"/>
      <c r="CS75" s="1255"/>
      <c r="CT75" s="1255"/>
      <c r="CU75" s="1255"/>
      <c r="CV75" s="1255">
        <v>6.2</v>
      </c>
      <c r="CW75" s="1255"/>
      <c r="CX75" s="1255"/>
      <c r="CY75" s="1255"/>
      <c r="CZ75" s="1255"/>
      <c r="DA75" s="1255"/>
      <c r="DB75" s="1255"/>
      <c r="DC75" s="1255"/>
    </row>
    <row r="76" spans="2:107" ht="13.2" x14ac:dyDescent="0.2">
      <c r="B76" s="374"/>
      <c r="G76" s="1263"/>
      <c r="H76" s="1263"/>
      <c r="I76" s="1261"/>
      <c r="J76" s="1261"/>
      <c r="K76" s="1262"/>
      <c r="L76" s="1262"/>
      <c r="M76" s="1262"/>
      <c r="N76" s="1262"/>
      <c r="AM76" s="383"/>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4"/>
      <c r="G77" s="1261"/>
      <c r="H77" s="1261"/>
      <c r="I77" s="1261"/>
      <c r="J77" s="1261"/>
      <c r="K77" s="1259"/>
      <c r="L77" s="1259"/>
      <c r="M77" s="1259"/>
      <c r="N77" s="1259"/>
      <c r="AN77" s="1260" t="s">
        <v>599</v>
      </c>
      <c r="AO77" s="1260"/>
      <c r="AP77" s="1260"/>
      <c r="AQ77" s="1260"/>
      <c r="AR77" s="1260"/>
      <c r="AS77" s="1260"/>
      <c r="AT77" s="1260"/>
      <c r="AU77" s="1260"/>
      <c r="AV77" s="1260"/>
      <c r="AW77" s="1260"/>
      <c r="AX77" s="1260"/>
      <c r="AY77" s="1260"/>
      <c r="AZ77" s="1260"/>
      <c r="BA77" s="1260"/>
      <c r="BB77" s="1258" t="s">
        <v>597</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4"/>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4"/>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602</v>
      </c>
      <c r="BC79" s="1258"/>
      <c r="BD79" s="1258"/>
      <c r="BE79" s="1258"/>
      <c r="BF79" s="1258"/>
      <c r="BG79" s="1258"/>
      <c r="BH79" s="1258"/>
      <c r="BI79" s="1258"/>
      <c r="BJ79" s="1258"/>
      <c r="BK79" s="1258"/>
      <c r="BL79" s="1258"/>
      <c r="BM79" s="1258"/>
      <c r="BN79" s="1258"/>
      <c r="BO79" s="1258"/>
      <c r="BP79" s="1255">
        <v>8.6</v>
      </c>
      <c r="BQ79" s="1255"/>
      <c r="BR79" s="1255"/>
      <c r="BS79" s="1255"/>
      <c r="BT79" s="1255"/>
      <c r="BU79" s="1255"/>
      <c r="BV79" s="1255"/>
      <c r="BW79" s="1255"/>
      <c r="BX79" s="1255">
        <v>8.6</v>
      </c>
      <c r="BY79" s="1255"/>
      <c r="BZ79" s="1255"/>
      <c r="CA79" s="1255"/>
      <c r="CB79" s="1255"/>
      <c r="CC79" s="1255"/>
      <c r="CD79" s="1255"/>
      <c r="CE79" s="1255"/>
      <c r="CF79" s="1255">
        <v>8.9</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2" x14ac:dyDescent="0.2">
      <c r="B80" s="374"/>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8"/>
      <c r="DE84" s="368"/>
    </row>
    <row r="85" spans="2:109" ht="13.2" x14ac:dyDescent="0.2">
      <c r="DD85" s="368"/>
      <c r="DE85" s="368"/>
    </row>
  </sheetData>
  <sheetProtection algorithmName="SHA-512" hashValue="a4QPQGqz/KZ2WfLmiboCYkIiGMrorhjHHx+2vZ4DWBeb8mrhgIV/YJVryiagef7S23hKqj3E5rNPiAk6FQXRFw==" saltValue="RtKfDwK7x2wTf+n7DldX6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2" x14ac:dyDescent="0.2">
      <c r="S2" s="257"/>
      <c r="AH2" s="257"/>
    </row>
    <row r="3" spans="1: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2" x14ac:dyDescent="0.2"/>
    <row r="5" spans="1:34" ht="13.2" x14ac:dyDescent="0.2"/>
    <row r="6" spans="1:34" ht="13.2" x14ac:dyDescent="0.2"/>
    <row r="7" spans="1:34" ht="13.2" x14ac:dyDescent="0.2"/>
    <row r="8" spans="1:34" ht="13.2" x14ac:dyDescent="0.2"/>
    <row r="9" spans="1:34" ht="13.2" x14ac:dyDescent="0.2">
      <c r="AH9" s="25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502</v>
      </c>
    </row>
  </sheetData>
  <sheetProtection algorithmName="SHA-512" hashValue="4pqPNz3JXGDJNL2xxUCH1yTFy8912TnBF3tKuQ5ei3z/2c2OxqamqWIw6rYR9tGO2dWpRlap2rBJrC5l+xY/5A==" saltValue="K8wUDu91ZXBbPNXi5Hi6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 zoomScale="25" zoomScaleNormal="25" zoomScaleSheetLayoutView="55" workbookViewId="0"/>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2" x14ac:dyDescent="0.2">
      <c r="S2" s="257"/>
      <c r="AH2" s="257"/>
    </row>
    <row r="3" spans="2: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2" x14ac:dyDescent="0.2"/>
    <row r="5" spans="2:34" ht="13.2" x14ac:dyDescent="0.2"/>
    <row r="6" spans="2:34" ht="13.2" x14ac:dyDescent="0.2"/>
    <row r="7" spans="2:34" ht="13.2" x14ac:dyDescent="0.2"/>
    <row r="8" spans="2:34" ht="13.2" x14ac:dyDescent="0.2"/>
    <row r="9" spans="2:34" ht="13.2" x14ac:dyDescent="0.2">
      <c r="AH9" s="25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c r="AG59" s="257"/>
      <c r="AH59" s="257"/>
    </row>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502</v>
      </c>
    </row>
  </sheetData>
  <sheetProtection algorithmName="SHA-512" hashValue="5aaP4s7ZcMlY/yZlWicr9JORXDB5sh01G0Y7dY162MwdNH6dTa2CzgBpEsz2hm0za5/JbvcPIiDtVl+YS5WBcA==" saltValue="8Ueg4j6WJhxR2o3WNfq8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552</v>
      </c>
      <c r="G2" s="149"/>
      <c r="H2" s="150"/>
    </row>
    <row r="3" spans="1:8" x14ac:dyDescent="0.2">
      <c r="A3" s="146" t="s">
        <v>545</v>
      </c>
      <c r="B3" s="151"/>
      <c r="C3" s="152"/>
      <c r="D3" s="153">
        <v>142913</v>
      </c>
      <c r="E3" s="154"/>
      <c r="F3" s="155">
        <v>167497</v>
      </c>
      <c r="G3" s="156"/>
      <c r="H3" s="157"/>
    </row>
    <row r="4" spans="1:8" x14ac:dyDescent="0.2">
      <c r="A4" s="158"/>
      <c r="B4" s="159"/>
      <c r="C4" s="160"/>
      <c r="D4" s="161">
        <v>87251</v>
      </c>
      <c r="E4" s="162"/>
      <c r="F4" s="163">
        <v>82571</v>
      </c>
      <c r="G4" s="164"/>
      <c r="H4" s="165"/>
    </row>
    <row r="5" spans="1:8" x14ac:dyDescent="0.2">
      <c r="A5" s="146" t="s">
        <v>547</v>
      </c>
      <c r="B5" s="151"/>
      <c r="C5" s="152"/>
      <c r="D5" s="153">
        <v>156751</v>
      </c>
      <c r="E5" s="154"/>
      <c r="F5" s="155">
        <v>190274</v>
      </c>
      <c r="G5" s="156"/>
      <c r="H5" s="157"/>
    </row>
    <row r="6" spans="1:8" x14ac:dyDescent="0.2">
      <c r="A6" s="158"/>
      <c r="B6" s="159"/>
      <c r="C6" s="160"/>
      <c r="D6" s="161">
        <v>70139</v>
      </c>
      <c r="E6" s="162"/>
      <c r="F6" s="163">
        <v>88584</v>
      </c>
      <c r="G6" s="164"/>
      <c r="H6" s="165"/>
    </row>
    <row r="7" spans="1:8" x14ac:dyDescent="0.2">
      <c r="A7" s="146" t="s">
        <v>548</v>
      </c>
      <c r="B7" s="151"/>
      <c r="C7" s="152"/>
      <c r="D7" s="153">
        <v>188563</v>
      </c>
      <c r="E7" s="154"/>
      <c r="F7" s="155">
        <v>200194</v>
      </c>
      <c r="G7" s="156"/>
      <c r="H7" s="157"/>
    </row>
    <row r="8" spans="1:8" x14ac:dyDescent="0.2">
      <c r="A8" s="158"/>
      <c r="B8" s="159"/>
      <c r="C8" s="160"/>
      <c r="D8" s="161">
        <v>57624</v>
      </c>
      <c r="E8" s="162"/>
      <c r="F8" s="163">
        <v>106422</v>
      </c>
      <c r="G8" s="164"/>
      <c r="H8" s="165"/>
    </row>
    <row r="9" spans="1:8" x14ac:dyDescent="0.2">
      <c r="A9" s="146" t="s">
        <v>549</v>
      </c>
      <c r="B9" s="151"/>
      <c r="C9" s="152"/>
      <c r="D9" s="153">
        <v>129299</v>
      </c>
      <c r="E9" s="154"/>
      <c r="F9" s="155">
        <v>122054</v>
      </c>
      <c r="G9" s="156"/>
      <c r="H9" s="157"/>
    </row>
    <row r="10" spans="1:8" x14ac:dyDescent="0.2">
      <c r="A10" s="158"/>
      <c r="B10" s="159"/>
      <c r="C10" s="160"/>
      <c r="D10" s="161">
        <v>51593</v>
      </c>
      <c r="E10" s="162"/>
      <c r="F10" s="163">
        <v>68298</v>
      </c>
      <c r="G10" s="164"/>
      <c r="H10" s="165"/>
    </row>
    <row r="11" spans="1:8" x14ac:dyDescent="0.2">
      <c r="A11" s="146" t="s">
        <v>550</v>
      </c>
      <c r="B11" s="151"/>
      <c r="C11" s="152"/>
      <c r="D11" s="153">
        <v>144150</v>
      </c>
      <c r="E11" s="154"/>
      <c r="F11" s="155">
        <v>111644</v>
      </c>
      <c r="G11" s="156"/>
      <c r="H11" s="157"/>
    </row>
    <row r="12" spans="1:8" x14ac:dyDescent="0.2">
      <c r="A12" s="158"/>
      <c r="B12" s="159"/>
      <c r="C12" s="166"/>
      <c r="D12" s="161">
        <v>75656</v>
      </c>
      <c r="E12" s="162"/>
      <c r="F12" s="163">
        <v>66606</v>
      </c>
      <c r="G12" s="164"/>
      <c r="H12" s="165"/>
    </row>
    <row r="13" spans="1:8" x14ac:dyDescent="0.2">
      <c r="A13" s="146"/>
      <c r="B13" s="151"/>
      <c r="C13" s="167"/>
      <c r="D13" s="168">
        <v>152335</v>
      </c>
      <c r="E13" s="169"/>
      <c r="F13" s="170">
        <v>158333</v>
      </c>
      <c r="G13" s="171"/>
      <c r="H13" s="157"/>
    </row>
    <row r="14" spans="1:8" x14ac:dyDescent="0.2">
      <c r="A14" s="158"/>
      <c r="B14" s="159"/>
      <c r="C14" s="160"/>
      <c r="D14" s="161">
        <v>68453</v>
      </c>
      <c r="E14" s="162"/>
      <c r="F14" s="163">
        <v>82496</v>
      </c>
      <c r="G14" s="164"/>
      <c r="H14" s="165"/>
    </row>
    <row r="17" spans="1:11" x14ac:dyDescent="0.2">
      <c r="A17" s="142" t="s">
        <v>55</v>
      </c>
    </row>
    <row r="18" spans="1:11" x14ac:dyDescent="0.2">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2">
      <c r="A19" s="172" t="s">
        <v>56</v>
      </c>
      <c r="B19" s="172">
        <f>ROUND(VALUE(SUBSTITUTE(実質収支比率等に係る経年分析!F$48,"▲","-")),2)</f>
        <v>11.68</v>
      </c>
      <c r="C19" s="172">
        <f>ROUND(VALUE(SUBSTITUTE(実質収支比率等に係る経年分析!G$48,"▲","-")),2)</f>
        <v>9.0299999999999994</v>
      </c>
      <c r="D19" s="172">
        <f>ROUND(VALUE(SUBSTITUTE(実質収支比率等に係る経年分析!H$48,"▲","-")),2)</f>
        <v>13.61</v>
      </c>
      <c r="E19" s="172">
        <f>ROUND(VALUE(SUBSTITUTE(実質収支比率等に係る経年分析!I$48,"▲","-")),2)</f>
        <v>10.01</v>
      </c>
      <c r="F19" s="172">
        <f>ROUND(VALUE(SUBSTITUTE(実質収支比率等に係る経年分析!J$48,"▲","-")),2)</f>
        <v>11.03</v>
      </c>
    </row>
    <row r="20" spans="1:11" x14ac:dyDescent="0.2">
      <c r="A20" s="172" t="s">
        <v>57</v>
      </c>
      <c r="B20" s="172">
        <f>ROUND(VALUE(SUBSTITUTE(実質収支比率等に係る経年分析!F$47,"▲","-")),2)</f>
        <v>46.87</v>
      </c>
      <c r="C20" s="172">
        <f>ROUND(VALUE(SUBSTITUTE(実質収支比率等に係る経年分析!G$47,"▲","-")),2)</f>
        <v>44.48</v>
      </c>
      <c r="D20" s="172">
        <f>ROUND(VALUE(SUBSTITUTE(実質収支比率等に係る経年分析!H$47,"▲","-")),2)</f>
        <v>42.26</v>
      </c>
      <c r="E20" s="172">
        <f>ROUND(VALUE(SUBSTITUTE(実質収支比率等に係る経年分析!I$47,"▲","-")),2)</f>
        <v>44.8</v>
      </c>
      <c r="F20" s="172">
        <f>ROUND(VALUE(SUBSTITUTE(実質収支比率等に係る経年分析!J$47,"▲","-")),2)</f>
        <v>51.32</v>
      </c>
    </row>
    <row r="21" spans="1:11" x14ac:dyDescent="0.2">
      <c r="A21" s="172" t="s">
        <v>58</v>
      </c>
      <c r="B21" s="172">
        <f>IF(ISNUMBER(VALUE(SUBSTITUTE(実質収支比率等に係る経年分析!F$49,"▲","-"))),ROUND(VALUE(SUBSTITUTE(実質収支比率等に係る経年分析!F$49,"▲","-")),2),NA())</f>
        <v>-10.81</v>
      </c>
      <c r="C21" s="172">
        <f>IF(ISNUMBER(VALUE(SUBSTITUTE(実質収支比率等に係る経年分析!G$49,"▲","-"))),ROUND(VALUE(SUBSTITUTE(実質収支比率等に係る経年分析!G$49,"▲","-")),2),NA())</f>
        <v>-10.61</v>
      </c>
      <c r="D21" s="172">
        <f>IF(ISNUMBER(VALUE(SUBSTITUTE(実質収支比率等に係る経年分析!H$49,"▲","-"))),ROUND(VALUE(SUBSTITUTE(実質収支比率等に係る経年分析!H$49,"▲","-")),2),NA())</f>
        <v>0.96</v>
      </c>
      <c r="E21" s="172">
        <f>IF(ISNUMBER(VALUE(SUBSTITUTE(実質収支比率等に係る経年分析!I$49,"▲","-"))),ROUND(VALUE(SUBSTITUTE(実質収支比率等に係る経年分析!I$49,"▲","-")),2),NA())</f>
        <v>-3.73</v>
      </c>
      <c r="F21" s="172">
        <f>IF(ISNUMBER(VALUE(SUBSTITUTE(実質収支比率等に係る経年分析!J$49,"▲","-"))),ROUND(VALUE(SUBSTITUTE(実質収支比率等に係る経年分析!J$49,"▲","-")),2),NA())</f>
        <v>0.72</v>
      </c>
    </row>
    <row r="24" spans="1:11" x14ac:dyDescent="0.2">
      <c r="A24" s="142" t="s">
        <v>59</v>
      </c>
    </row>
    <row r="25" spans="1:11" x14ac:dyDescent="0.2">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2">
      <c r="A26" s="173"/>
      <c r="B26" s="173" t="s">
        <v>60</v>
      </c>
      <c r="C26" s="173" t="s">
        <v>61</v>
      </c>
      <c r="D26" s="173" t="s">
        <v>60</v>
      </c>
      <c r="E26" s="173" t="s">
        <v>61</v>
      </c>
      <c r="F26" s="173" t="s">
        <v>60</v>
      </c>
      <c r="G26" s="173" t="s">
        <v>61</v>
      </c>
      <c r="H26" s="173" t="s">
        <v>60</v>
      </c>
      <c r="I26" s="173" t="s">
        <v>61</v>
      </c>
      <c r="J26" s="173" t="s">
        <v>60</v>
      </c>
      <c r="K26" s="173" t="s">
        <v>61</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str">
        <f>IF(連結実質赤字比率に係る赤字・黒字の構成分析!C$39="",NA(),連結実質赤字比率に係る赤字・黒字の構成分析!C$39)</f>
        <v>農業集落排水事業特別会計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v>
      </c>
    </row>
    <row r="32" spans="1:11" x14ac:dyDescent="0.2">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0.01</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v>
      </c>
    </row>
    <row r="33" spans="1:16" x14ac:dyDescent="0.2">
      <c r="A33" s="173" t="str">
        <f>IF(連結実質赤字比率に係る赤字・黒字の構成分析!C$37="",NA(),連結実質赤字比率に係る赤字・黒字の構成分析!C$37)</f>
        <v>簡易水道事業特別会計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0.05</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0.05</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0.04</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0.18</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0.06</v>
      </c>
    </row>
    <row r="34" spans="1:16" x14ac:dyDescent="0.2">
      <c r="A34" s="173" t="str">
        <f>IF(連結実質赤字比率に係る赤字・黒字の構成分析!C$36="",NA(),連結実質赤字比率に係る赤字・黒字の構成分析!C$36)</f>
        <v>国民健康保険特別会計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1.52</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2.4700000000000002</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1.69</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1.51</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2</v>
      </c>
    </row>
    <row r="35" spans="1:16" x14ac:dyDescent="0.2">
      <c r="A35" s="173" t="str">
        <f>IF(連結実質赤字比率に係る赤字・黒字の構成分析!C$35="",NA(),連結実質赤字比率に係る赤字・黒字の構成分析!C$35)</f>
        <v>介護保険特別会計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2.15</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2.52</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3.2</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3.18</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3.7</v>
      </c>
    </row>
    <row r="36" spans="1:16" x14ac:dyDescent="0.2">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11.67</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9.0299999999999994</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13.6</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10</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11.03</v>
      </c>
    </row>
    <row r="39" spans="1:16" x14ac:dyDescent="0.2">
      <c r="A39" s="142" t="s">
        <v>62</v>
      </c>
    </row>
    <row r="40" spans="1:16" x14ac:dyDescent="0.2">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2">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2">
      <c r="A42" s="174" t="s">
        <v>65</v>
      </c>
      <c r="B42" s="174"/>
      <c r="C42" s="174"/>
      <c r="D42" s="174">
        <f>'実質公債費比率（分子）の構造'!K$52</f>
        <v>344</v>
      </c>
      <c r="E42" s="174"/>
      <c r="F42" s="174"/>
      <c r="G42" s="174">
        <f>'実質公債費比率（分子）の構造'!L$52</f>
        <v>341</v>
      </c>
      <c r="H42" s="174"/>
      <c r="I42" s="174"/>
      <c r="J42" s="174">
        <f>'実質公債費比率（分子）の構造'!M$52</f>
        <v>343</v>
      </c>
      <c r="K42" s="174"/>
      <c r="L42" s="174"/>
      <c r="M42" s="174">
        <f>'実質公債費比率（分子）の構造'!N$52</f>
        <v>346</v>
      </c>
      <c r="N42" s="174"/>
      <c r="O42" s="174"/>
      <c r="P42" s="174">
        <f>'実質公債費比率（分子）の構造'!O$52</f>
        <v>344</v>
      </c>
    </row>
    <row r="43" spans="1:16" x14ac:dyDescent="0.2">
      <c r="A43" s="174" t="s">
        <v>66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67</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68</v>
      </c>
      <c r="B45" s="174">
        <f>'実質公債費比率（分子）の構造'!K$49</f>
        <v>5</v>
      </c>
      <c r="C45" s="174"/>
      <c r="D45" s="174"/>
      <c r="E45" s="174">
        <f>'実質公債費比率（分子）の構造'!L$49</f>
        <v>5</v>
      </c>
      <c r="F45" s="174"/>
      <c r="G45" s="174"/>
      <c r="H45" s="174">
        <f>'実質公債費比率（分子）の構造'!M$49</f>
        <v>3</v>
      </c>
      <c r="I45" s="174"/>
      <c r="J45" s="174"/>
      <c r="K45" s="174">
        <f>'実質公債費比率（分子）の構造'!N$49</f>
        <v>0</v>
      </c>
      <c r="L45" s="174"/>
      <c r="M45" s="174"/>
      <c r="N45" s="174" t="str">
        <f>'実質公債費比率（分子）の構造'!O$49</f>
        <v>-</v>
      </c>
      <c r="O45" s="174"/>
      <c r="P45" s="174"/>
    </row>
    <row r="46" spans="1:16" x14ac:dyDescent="0.2">
      <c r="A46" s="174" t="s">
        <v>69</v>
      </c>
      <c r="B46" s="174">
        <f>'実質公債費比率（分子）の構造'!K$48</f>
        <v>91</v>
      </c>
      <c r="C46" s="174"/>
      <c r="D46" s="174"/>
      <c r="E46" s="174">
        <f>'実質公債費比率（分子）の構造'!L$48</f>
        <v>91</v>
      </c>
      <c r="F46" s="174"/>
      <c r="G46" s="174"/>
      <c r="H46" s="174">
        <f>'実質公債費比率（分子）の構造'!M$48</f>
        <v>91</v>
      </c>
      <c r="I46" s="174"/>
      <c r="J46" s="174"/>
      <c r="K46" s="174">
        <f>'実質公債費比率（分子）の構造'!N$48</f>
        <v>99</v>
      </c>
      <c r="L46" s="174"/>
      <c r="M46" s="174"/>
      <c r="N46" s="174">
        <f>'実質公債費比率（分子）の構造'!O$48</f>
        <v>101</v>
      </c>
      <c r="O46" s="174"/>
      <c r="P46" s="174"/>
    </row>
    <row r="47" spans="1:16" x14ac:dyDescent="0.2">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72</v>
      </c>
      <c r="B49" s="174">
        <f>'実質公債費比率（分子）の構造'!K$45</f>
        <v>411</v>
      </c>
      <c r="C49" s="174"/>
      <c r="D49" s="174"/>
      <c r="E49" s="174">
        <f>'実質公債費比率（分子）の構造'!L$45</f>
        <v>426</v>
      </c>
      <c r="F49" s="174"/>
      <c r="G49" s="174"/>
      <c r="H49" s="174">
        <f>'実質公債費比率（分子）の構造'!M$45</f>
        <v>428</v>
      </c>
      <c r="I49" s="174"/>
      <c r="J49" s="174"/>
      <c r="K49" s="174">
        <f>'実質公債費比率（分子）の構造'!N$45</f>
        <v>439</v>
      </c>
      <c r="L49" s="174"/>
      <c r="M49" s="174"/>
      <c r="N49" s="174">
        <f>'実質公債費比率（分子）の構造'!O$45</f>
        <v>418</v>
      </c>
      <c r="O49" s="174"/>
      <c r="P49" s="174"/>
    </row>
    <row r="50" spans="1:16" x14ac:dyDescent="0.2">
      <c r="A50" s="174" t="s">
        <v>73</v>
      </c>
      <c r="B50" s="174" t="e">
        <f>NA()</f>
        <v>#N/A</v>
      </c>
      <c r="C50" s="174">
        <f>IF(ISNUMBER('実質公債費比率（分子）の構造'!K$53),'実質公債費比率（分子）の構造'!K$53,NA())</f>
        <v>163</v>
      </c>
      <c r="D50" s="174" t="e">
        <f>NA()</f>
        <v>#N/A</v>
      </c>
      <c r="E50" s="174" t="e">
        <f>NA()</f>
        <v>#N/A</v>
      </c>
      <c r="F50" s="174">
        <f>IF(ISNUMBER('実質公債費比率（分子）の構造'!L$53),'実質公債費比率（分子）の構造'!L$53,NA())</f>
        <v>181</v>
      </c>
      <c r="G50" s="174" t="e">
        <f>NA()</f>
        <v>#N/A</v>
      </c>
      <c r="H50" s="174" t="e">
        <f>NA()</f>
        <v>#N/A</v>
      </c>
      <c r="I50" s="174">
        <f>IF(ISNUMBER('実質公債費比率（分子）の構造'!M$53),'実質公債費比率（分子）の構造'!M$53,NA())</f>
        <v>179</v>
      </c>
      <c r="J50" s="174" t="e">
        <f>NA()</f>
        <v>#N/A</v>
      </c>
      <c r="K50" s="174" t="e">
        <f>NA()</f>
        <v>#N/A</v>
      </c>
      <c r="L50" s="174">
        <f>IF(ISNUMBER('実質公債費比率（分子）の構造'!N$53),'実質公債費比率（分子）の構造'!N$53,NA())</f>
        <v>192</v>
      </c>
      <c r="M50" s="174" t="e">
        <f>NA()</f>
        <v>#N/A</v>
      </c>
      <c r="N50" s="174" t="e">
        <f>NA()</f>
        <v>#N/A</v>
      </c>
      <c r="O50" s="174">
        <f>IF(ISNUMBER('実質公債費比率（分子）の構造'!O$53),'実質公債費比率（分子）の構造'!O$53,NA())</f>
        <v>175</v>
      </c>
      <c r="P50" s="174" t="e">
        <f>NA()</f>
        <v>#N/A</v>
      </c>
    </row>
    <row r="53" spans="1:16" x14ac:dyDescent="0.2">
      <c r="A53" s="142" t="s">
        <v>74</v>
      </c>
    </row>
    <row r="54" spans="1:16" x14ac:dyDescent="0.2">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2">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2">
      <c r="A56" s="173" t="s">
        <v>45</v>
      </c>
      <c r="B56" s="173"/>
      <c r="C56" s="173"/>
      <c r="D56" s="173">
        <f>'将来負担比率（分子）の構造'!I$52</f>
        <v>3497</v>
      </c>
      <c r="E56" s="173"/>
      <c r="F56" s="173"/>
      <c r="G56" s="173">
        <f>'将来負担比率（分子）の構造'!J$52</f>
        <v>3476</v>
      </c>
      <c r="H56" s="173"/>
      <c r="I56" s="173"/>
      <c r="J56" s="173">
        <f>'将来負担比率（分子）の構造'!K$52</f>
        <v>3455</v>
      </c>
      <c r="K56" s="173"/>
      <c r="L56" s="173"/>
      <c r="M56" s="173">
        <f>'将来負担比率（分子）の構造'!L$52</f>
        <v>3371</v>
      </c>
      <c r="N56" s="173"/>
      <c r="O56" s="173"/>
      <c r="P56" s="173">
        <f>'将来負担比率（分子）の構造'!M$52</f>
        <v>3229</v>
      </c>
    </row>
    <row r="57" spans="1:16" x14ac:dyDescent="0.2">
      <c r="A57" s="173" t="s">
        <v>44</v>
      </c>
      <c r="B57" s="173"/>
      <c r="C57" s="173"/>
      <c r="D57" s="173">
        <f>'将来負担比率（分子）の構造'!I$51</f>
        <v>16</v>
      </c>
      <c r="E57" s="173"/>
      <c r="F57" s="173"/>
      <c r="G57" s="173">
        <f>'将来負担比率（分子）の構造'!J$51</f>
        <v>80</v>
      </c>
      <c r="H57" s="173"/>
      <c r="I57" s="173"/>
      <c r="J57" s="173">
        <f>'将来負担比率（分子）の構造'!K$51</f>
        <v>142</v>
      </c>
      <c r="K57" s="173"/>
      <c r="L57" s="173"/>
      <c r="M57" s="173">
        <f>'将来負担比率（分子）の構造'!L$51</f>
        <v>165</v>
      </c>
      <c r="N57" s="173"/>
      <c r="O57" s="173"/>
      <c r="P57" s="173">
        <f>'将来負担比率（分子）の構造'!M$51</f>
        <v>184</v>
      </c>
    </row>
    <row r="58" spans="1:16" x14ac:dyDescent="0.2">
      <c r="A58" s="173" t="s">
        <v>43</v>
      </c>
      <c r="B58" s="173"/>
      <c r="C58" s="173"/>
      <c r="D58" s="173">
        <f>'将来負担比率（分子）の構造'!I$50</f>
        <v>2640</v>
      </c>
      <c r="E58" s="173"/>
      <c r="F58" s="173"/>
      <c r="G58" s="173">
        <f>'将来負担比率（分子）の構造'!J$50</f>
        <v>2483</v>
      </c>
      <c r="H58" s="173"/>
      <c r="I58" s="173"/>
      <c r="J58" s="173">
        <f>'将来負担比率（分子）の構造'!K$50</f>
        <v>2430</v>
      </c>
      <c r="K58" s="173"/>
      <c r="L58" s="173"/>
      <c r="M58" s="173">
        <f>'将来負担比率（分子）の構造'!L$50</f>
        <v>2945</v>
      </c>
      <c r="N58" s="173"/>
      <c r="O58" s="173"/>
      <c r="P58" s="173">
        <f>'将来負担比率（分子）の構造'!M$50</f>
        <v>3097</v>
      </c>
    </row>
    <row r="59" spans="1:16" x14ac:dyDescent="0.2">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37</v>
      </c>
      <c r="B62" s="173">
        <f>'将来負担比率（分子）の構造'!I$45</f>
        <v>657</v>
      </c>
      <c r="C62" s="173"/>
      <c r="D62" s="173"/>
      <c r="E62" s="173">
        <f>'将来負担比率（分子）の構造'!J$45</f>
        <v>614</v>
      </c>
      <c r="F62" s="173"/>
      <c r="G62" s="173"/>
      <c r="H62" s="173">
        <f>'将来負担比率（分子）の構造'!K$45</f>
        <v>584</v>
      </c>
      <c r="I62" s="173"/>
      <c r="J62" s="173"/>
      <c r="K62" s="173">
        <f>'将来負担比率（分子）の構造'!L$45</f>
        <v>548</v>
      </c>
      <c r="L62" s="173"/>
      <c r="M62" s="173"/>
      <c r="N62" s="173">
        <f>'将来負担比率（分子）の構造'!M$45</f>
        <v>536</v>
      </c>
      <c r="O62" s="173"/>
      <c r="P62" s="173"/>
    </row>
    <row r="63" spans="1:16" x14ac:dyDescent="0.2">
      <c r="A63" s="173" t="s">
        <v>36</v>
      </c>
      <c r="B63" s="173" t="str">
        <f>'将来負担比率（分子）の構造'!I$44</f>
        <v>-</v>
      </c>
      <c r="C63" s="173"/>
      <c r="D63" s="173"/>
      <c r="E63" s="173" t="str">
        <f>'将来負担比率（分子）の構造'!J$44</f>
        <v>-</v>
      </c>
      <c r="F63" s="173"/>
      <c r="G63" s="173"/>
      <c r="H63" s="173" t="str">
        <f>'将来負担比率（分子）の構造'!K$44</f>
        <v>-</v>
      </c>
      <c r="I63" s="173"/>
      <c r="J63" s="173"/>
      <c r="K63" s="173" t="str">
        <f>'将来負担比率（分子）の構造'!L$44</f>
        <v>-</v>
      </c>
      <c r="L63" s="173"/>
      <c r="M63" s="173"/>
      <c r="N63" s="173" t="str">
        <f>'将来負担比率（分子）の構造'!M$44</f>
        <v>-</v>
      </c>
      <c r="O63" s="173"/>
      <c r="P63" s="173"/>
    </row>
    <row r="64" spans="1:16" x14ac:dyDescent="0.2">
      <c r="A64" s="173" t="s">
        <v>35</v>
      </c>
      <c r="B64" s="173">
        <f>'将来負担比率（分子）の構造'!I$43</f>
        <v>817</v>
      </c>
      <c r="C64" s="173"/>
      <c r="D64" s="173"/>
      <c r="E64" s="173">
        <f>'将来負担比率（分子）の構造'!J$43</f>
        <v>739</v>
      </c>
      <c r="F64" s="173"/>
      <c r="G64" s="173"/>
      <c r="H64" s="173">
        <f>'将来負担比率（分子）の構造'!K$43</f>
        <v>652</v>
      </c>
      <c r="I64" s="173"/>
      <c r="J64" s="173"/>
      <c r="K64" s="173">
        <f>'将来負担比率（分子）の構造'!L$43</f>
        <v>593</v>
      </c>
      <c r="L64" s="173"/>
      <c r="M64" s="173"/>
      <c r="N64" s="173">
        <f>'将来負担比率（分子）の構造'!M$43</f>
        <v>530</v>
      </c>
      <c r="O64" s="173"/>
      <c r="P64" s="173"/>
    </row>
    <row r="65" spans="1:16" x14ac:dyDescent="0.2">
      <c r="A65" s="173" t="s">
        <v>34</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2">
      <c r="A66" s="173" t="s">
        <v>33</v>
      </c>
      <c r="B66" s="173">
        <f>'将来負担比率（分子）の構造'!I$41</f>
        <v>3817</v>
      </c>
      <c r="C66" s="173"/>
      <c r="D66" s="173"/>
      <c r="E66" s="173">
        <f>'将来負担比率（分子）の構造'!J$41</f>
        <v>3920</v>
      </c>
      <c r="F66" s="173"/>
      <c r="G66" s="173"/>
      <c r="H66" s="173">
        <f>'将来負担比率（分子）の構造'!K$41</f>
        <v>3975</v>
      </c>
      <c r="I66" s="173"/>
      <c r="J66" s="173"/>
      <c r="K66" s="173">
        <f>'将来負担比率（分子）の構造'!L$41</f>
        <v>3898</v>
      </c>
      <c r="L66" s="173"/>
      <c r="M66" s="173"/>
      <c r="N66" s="173">
        <f>'将来負担比率（分子）の構造'!M$41</f>
        <v>3778</v>
      </c>
      <c r="O66" s="173"/>
      <c r="P66" s="173"/>
    </row>
    <row r="67" spans="1:16" x14ac:dyDescent="0.2">
      <c r="A67" s="173" t="s">
        <v>77</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78</v>
      </c>
      <c r="B70" s="175"/>
      <c r="C70" s="175"/>
      <c r="D70" s="175"/>
      <c r="E70" s="175"/>
      <c r="F70" s="175"/>
    </row>
    <row r="71" spans="1:16" x14ac:dyDescent="0.2">
      <c r="A71" s="176"/>
      <c r="B71" s="176" t="str">
        <f>基金残高に係る経年分析!F54</f>
        <v>R02</v>
      </c>
      <c r="C71" s="176" t="str">
        <f>基金残高に係る経年分析!G54</f>
        <v>R03</v>
      </c>
      <c r="D71" s="176" t="str">
        <f>基金残高に係る経年分析!H54</f>
        <v>R04</v>
      </c>
    </row>
    <row r="72" spans="1:16" x14ac:dyDescent="0.2">
      <c r="A72" s="176" t="s">
        <v>79</v>
      </c>
      <c r="B72" s="177">
        <f>基金残高に係る経年分析!F55</f>
        <v>1337</v>
      </c>
      <c r="C72" s="177">
        <f>基金残高に係る経年分析!G55</f>
        <v>1518</v>
      </c>
      <c r="D72" s="177">
        <f>基金残高に係る経年分析!H55</f>
        <v>1687</v>
      </c>
    </row>
    <row r="73" spans="1:16" x14ac:dyDescent="0.2">
      <c r="A73" s="176" t="s">
        <v>80</v>
      </c>
      <c r="B73" s="177" t="str">
        <f>基金残高に係る経年分析!F56</f>
        <v>-</v>
      </c>
      <c r="C73" s="177" t="str">
        <f>基金残高に係る経年分析!G56</f>
        <v>-</v>
      </c>
      <c r="D73" s="177" t="str">
        <f>基金残高に係る経年分析!H56</f>
        <v>-</v>
      </c>
    </row>
    <row r="74" spans="1:16" x14ac:dyDescent="0.2">
      <c r="A74" s="176" t="s">
        <v>81</v>
      </c>
      <c r="B74" s="177">
        <f>基金残高に係る経年分析!F57</f>
        <v>1042</v>
      </c>
      <c r="C74" s="177">
        <f>基金残高に係る経年分析!G57</f>
        <v>1388</v>
      </c>
      <c r="D74" s="177">
        <f>基金残高に係る経年分析!H57</f>
        <v>1364</v>
      </c>
    </row>
  </sheetData>
  <sheetProtection algorithmName="SHA-512" hashValue="6QxfWXVL+9hQ/cz2N0rNuPEIMDfrKAc7JAxZ979L5R7uX4KyeOxsFf88pPXIKgytD5BTkVxddwgswkdMUXPttA==" saltValue="Z0CKPB5p1dnQ72Ngs8v1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H22"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0" t="s">
        <v>218</v>
      </c>
      <c r="DI1" s="641"/>
      <c r="DJ1" s="641"/>
      <c r="DK1" s="641"/>
      <c r="DL1" s="641"/>
      <c r="DM1" s="641"/>
      <c r="DN1" s="642"/>
      <c r="DO1" s="212"/>
      <c r="DP1" s="640" t="s">
        <v>219</v>
      </c>
      <c r="DQ1" s="641"/>
      <c r="DR1" s="641"/>
      <c r="DS1" s="641"/>
      <c r="DT1" s="641"/>
      <c r="DU1" s="641"/>
      <c r="DV1" s="641"/>
      <c r="DW1" s="641"/>
      <c r="DX1" s="641"/>
      <c r="DY1" s="641"/>
      <c r="DZ1" s="641"/>
      <c r="EA1" s="641"/>
      <c r="EB1" s="641"/>
      <c r="EC1" s="642"/>
      <c r="ED1" s="211"/>
      <c r="EE1" s="211"/>
      <c r="EF1" s="211"/>
      <c r="EG1" s="211"/>
      <c r="EH1" s="211"/>
      <c r="EI1" s="211"/>
      <c r="EJ1" s="211"/>
      <c r="EK1" s="211"/>
      <c r="EL1" s="211"/>
      <c r="EM1" s="211"/>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3" t="s">
        <v>221</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222</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223</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2">
      <c r="B4" s="643" t="s">
        <v>1</v>
      </c>
      <c r="C4" s="644"/>
      <c r="D4" s="644"/>
      <c r="E4" s="644"/>
      <c r="F4" s="644"/>
      <c r="G4" s="644"/>
      <c r="H4" s="644"/>
      <c r="I4" s="644"/>
      <c r="J4" s="644"/>
      <c r="K4" s="644"/>
      <c r="L4" s="644"/>
      <c r="M4" s="644"/>
      <c r="N4" s="644"/>
      <c r="O4" s="644"/>
      <c r="P4" s="644"/>
      <c r="Q4" s="645"/>
      <c r="R4" s="643" t="s">
        <v>224</v>
      </c>
      <c r="S4" s="644"/>
      <c r="T4" s="644"/>
      <c r="U4" s="644"/>
      <c r="V4" s="644"/>
      <c r="W4" s="644"/>
      <c r="X4" s="644"/>
      <c r="Y4" s="645"/>
      <c r="Z4" s="643" t="s">
        <v>225</v>
      </c>
      <c r="AA4" s="644"/>
      <c r="AB4" s="644"/>
      <c r="AC4" s="645"/>
      <c r="AD4" s="643" t="s">
        <v>226</v>
      </c>
      <c r="AE4" s="644"/>
      <c r="AF4" s="644"/>
      <c r="AG4" s="644"/>
      <c r="AH4" s="644"/>
      <c r="AI4" s="644"/>
      <c r="AJ4" s="644"/>
      <c r="AK4" s="645"/>
      <c r="AL4" s="643" t="s">
        <v>225</v>
      </c>
      <c r="AM4" s="644"/>
      <c r="AN4" s="644"/>
      <c r="AO4" s="645"/>
      <c r="AP4" s="646" t="s">
        <v>227</v>
      </c>
      <c r="AQ4" s="646"/>
      <c r="AR4" s="646"/>
      <c r="AS4" s="646"/>
      <c r="AT4" s="646"/>
      <c r="AU4" s="646"/>
      <c r="AV4" s="646"/>
      <c r="AW4" s="646"/>
      <c r="AX4" s="646"/>
      <c r="AY4" s="646"/>
      <c r="AZ4" s="646"/>
      <c r="BA4" s="646"/>
      <c r="BB4" s="646"/>
      <c r="BC4" s="646"/>
      <c r="BD4" s="646"/>
      <c r="BE4" s="646"/>
      <c r="BF4" s="646"/>
      <c r="BG4" s="646" t="s">
        <v>228</v>
      </c>
      <c r="BH4" s="646"/>
      <c r="BI4" s="646"/>
      <c r="BJ4" s="646"/>
      <c r="BK4" s="646"/>
      <c r="BL4" s="646"/>
      <c r="BM4" s="646"/>
      <c r="BN4" s="646"/>
      <c r="BO4" s="646" t="s">
        <v>225</v>
      </c>
      <c r="BP4" s="646"/>
      <c r="BQ4" s="646"/>
      <c r="BR4" s="646"/>
      <c r="BS4" s="646" t="s">
        <v>229</v>
      </c>
      <c r="BT4" s="646"/>
      <c r="BU4" s="646"/>
      <c r="BV4" s="646"/>
      <c r="BW4" s="646"/>
      <c r="BX4" s="646"/>
      <c r="BY4" s="646"/>
      <c r="BZ4" s="646"/>
      <c r="CA4" s="646"/>
      <c r="CB4" s="646"/>
      <c r="CD4" s="643" t="s">
        <v>230</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2">
      <c r="B5" s="647" t="s">
        <v>231</v>
      </c>
      <c r="C5" s="648"/>
      <c r="D5" s="648"/>
      <c r="E5" s="648"/>
      <c r="F5" s="648"/>
      <c r="G5" s="648"/>
      <c r="H5" s="648"/>
      <c r="I5" s="648"/>
      <c r="J5" s="648"/>
      <c r="K5" s="648"/>
      <c r="L5" s="648"/>
      <c r="M5" s="648"/>
      <c r="N5" s="648"/>
      <c r="O5" s="648"/>
      <c r="P5" s="648"/>
      <c r="Q5" s="649"/>
      <c r="R5" s="650">
        <v>981156</v>
      </c>
      <c r="S5" s="651"/>
      <c r="T5" s="651"/>
      <c r="U5" s="651"/>
      <c r="V5" s="651"/>
      <c r="W5" s="651"/>
      <c r="X5" s="651"/>
      <c r="Y5" s="652"/>
      <c r="Z5" s="653">
        <v>19.5</v>
      </c>
      <c r="AA5" s="653"/>
      <c r="AB5" s="653"/>
      <c r="AC5" s="653"/>
      <c r="AD5" s="654">
        <v>981156</v>
      </c>
      <c r="AE5" s="654"/>
      <c r="AF5" s="654"/>
      <c r="AG5" s="654"/>
      <c r="AH5" s="654"/>
      <c r="AI5" s="654"/>
      <c r="AJ5" s="654"/>
      <c r="AK5" s="654"/>
      <c r="AL5" s="655">
        <v>30</v>
      </c>
      <c r="AM5" s="656"/>
      <c r="AN5" s="656"/>
      <c r="AO5" s="657"/>
      <c r="AP5" s="647" t="s">
        <v>232</v>
      </c>
      <c r="AQ5" s="648"/>
      <c r="AR5" s="648"/>
      <c r="AS5" s="648"/>
      <c r="AT5" s="648"/>
      <c r="AU5" s="648"/>
      <c r="AV5" s="648"/>
      <c r="AW5" s="648"/>
      <c r="AX5" s="648"/>
      <c r="AY5" s="648"/>
      <c r="AZ5" s="648"/>
      <c r="BA5" s="648"/>
      <c r="BB5" s="648"/>
      <c r="BC5" s="648"/>
      <c r="BD5" s="648"/>
      <c r="BE5" s="648"/>
      <c r="BF5" s="649"/>
      <c r="BG5" s="661">
        <v>977098</v>
      </c>
      <c r="BH5" s="662"/>
      <c r="BI5" s="662"/>
      <c r="BJ5" s="662"/>
      <c r="BK5" s="662"/>
      <c r="BL5" s="662"/>
      <c r="BM5" s="662"/>
      <c r="BN5" s="663"/>
      <c r="BO5" s="664">
        <v>99.6</v>
      </c>
      <c r="BP5" s="664"/>
      <c r="BQ5" s="664"/>
      <c r="BR5" s="664"/>
      <c r="BS5" s="665" t="s">
        <v>131</v>
      </c>
      <c r="BT5" s="665"/>
      <c r="BU5" s="665"/>
      <c r="BV5" s="665"/>
      <c r="BW5" s="665"/>
      <c r="BX5" s="665"/>
      <c r="BY5" s="665"/>
      <c r="BZ5" s="665"/>
      <c r="CA5" s="665"/>
      <c r="CB5" s="669"/>
      <c r="CD5" s="643" t="s">
        <v>227</v>
      </c>
      <c r="CE5" s="644"/>
      <c r="CF5" s="644"/>
      <c r="CG5" s="644"/>
      <c r="CH5" s="644"/>
      <c r="CI5" s="644"/>
      <c r="CJ5" s="644"/>
      <c r="CK5" s="644"/>
      <c r="CL5" s="644"/>
      <c r="CM5" s="644"/>
      <c r="CN5" s="644"/>
      <c r="CO5" s="644"/>
      <c r="CP5" s="644"/>
      <c r="CQ5" s="645"/>
      <c r="CR5" s="643" t="s">
        <v>233</v>
      </c>
      <c r="CS5" s="644"/>
      <c r="CT5" s="644"/>
      <c r="CU5" s="644"/>
      <c r="CV5" s="644"/>
      <c r="CW5" s="644"/>
      <c r="CX5" s="644"/>
      <c r="CY5" s="645"/>
      <c r="CZ5" s="643" t="s">
        <v>225</v>
      </c>
      <c r="DA5" s="644"/>
      <c r="DB5" s="644"/>
      <c r="DC5" s="645"/>
      <c r="DD5" s="643" t="s">
        <v>234</v>
      </c>
      <c r="DE5" s="644"/>
      <c r="DF5" s="644"/>
      <c r="DG5" s="644"/>
      <c r="DH5" s="644"/>
      <c r="DI5" s="644"/>
      <c r="DJ5" s="644"/>
      <c r="DK5" s="644"/>
      <c r="DL5" s="644"/>
      <c r="DM5" s="644"/>
      <c r="DN5" s="644"/>
      <c r="DO5" s="644"/>
      <c r="DP5" s="645"/>
      <c r="DQ5" s="643" t="s">
        <v>235</v>
      </c>
      <c r="DR5" s="644"/>
      <c r="DS5" s="644"/>
      <c r="DT5" s="644"/>
      <c r="DU5" s="644"/>
      <c r="DV5" s="644"/>
      <c r="DW5" s="644"/>
      <c r="DX5" s="644"/>
      <c r="DY5" s="644"/>
      <c r="DZ5" s="644"/>
      <c r="EA5" s="644"/>
      <c r="EB5" s="644"/>
      <c r="EC5" s="645"/>
    </row>
    <row r="6" spans="2:143" ht="11.25" customHeight="1" x14ac:dyDescent="0.2">
      <c r="B6" s="658" t="s">
        <v>236</v>
      </c>
      <c r="C6" s="659"/>
      <c r="D6" s="659"/>
      <c r="E6" s="659"/>
      <c r="F6" s="659"/>
      <c r="G6" s="659"/>
      <c r="H6" s="659"/>
      <c r="I6" s="659"/>
      <c r="J6" s="659"/>
      <c r="K6" s="659"/>
      <c r="L6" s="659"/>
      <c r="M6" s="659"/>
      <c r="N6" s="659"/>
      <c r="O6" s="659"/>
      <c r="P6" s="659"/>
      <c r="Q6" s="660"/>
      <c r="R6" s="661">
        <v>98286</v>
      </c>
      <c r="S6" s="662"/>
      <c r="T6" s="662"/>
      <c r="U6" s="662"/>
      <c r="V6" s="662"/>
      <c r="W6" s="662"/>
      <c r="X6" s="662"/>
      <c r="Y6" s="663"/>
      <c r="Z6" s="664">
        <v>2</v>
      </c>
      <c r="AA6" s="664"/>
      <c r="AB6" s="664"/>
      <c r="AC6" s="664"/>
      <c r="AD6" s="665">
        <v>98286</v>
      </c>
      <c r="AE6" s="665"/>
      <c r="AF6" s="665"/>
      <c r="AG6" s="665"/>
      <c r="AH6" s="665"/>
      <c r="AI6" s="665"/>
      <c r="AJ6" s="665"/>
      <c r="AK6" s="665"/>
      <c r="AL6" s="666">
        <v>3</v>
      </c>
      <c r="AM6" s="667"/>
      <c r="AN6" s="667"/>
      <c r="AO6" s="668"/>
      <c r="AP6" s="658" t="s">
        <v>237</v>
      </c>
      <c r="AQ6" s="659"/>
      <c r="AR6" s="659"/>
      <c r="AS6" s="659"/>
      <c r="AT6" s="659"/>
      <c r="AU6" s="659"/>
      <c r="AV6" s="659"/>
      <c r="AW6" s="659"/>
      <c r="AX6" s="659"/>
      <c r="AY6" s="659"/>
      <c r="AZ6" s="659"/>
      <c r="BA6" s="659"/>
      <c r="BB6" s="659"/>
      <c r="BC6" s="659"/>
      <c r="BD6" s="659"/>
      <c r="BE6" s="659"/>
      <c r="BF6" s="660"/>
      <c r="BG6" s="661">
        <v>977098</v>
      </c>
      <c r="BH6" s="662"/>
      <c r="BI6" s="662"/>
      <c r="BJ6" s="662"/>
      <c r="BK6" s="662"/>
      <c r="BL6" s="662"/>
      <c r="BM6" s="662"/>
      <c r="BN6" s="663"/>
      <c r="BO6" s="664">
        <v>99.6</v>
      </c>
      <c r="BP6" s="664"/>
      <c r="BQ6" s="664"/>
      <c r="BR6" s="664"/>
      <c r="BS6" s="665" t="s">
        <v>139</v>
      </c>
      <c r="BT6" s="665"/>
      <c r="BU6" s="665"/>
      <c r="BV6" s="665"/>
      <c r="BW6" s="665"/>
      <c r="BX6" s="665"/>
      <c r="BY6" s="665"/>
      <c r="BZ6" s="665"/>
      <c r="CA6" s="665"/>
      <c r="CB6" s="669"/>
      <c r="CD6" s="647" t="s">
        <v>238</v>
      </c>
      <c r="CE6" s="648"/>
      <c r="CF6" s="648"/>
      <c r="CG6" s="648"/>
      <c r="CH6" s="648"/>
      <c r="CI6" s="648"/>
      <c r="CJ6" s="648"/>
      <c r="CK6" s="648"/>
      <c r="CL6" s="648"/>
      <c r="CM6" s="648"/>
      <c r="CN6" s="648"/>
      <c r="CO6" s="648"/>
      <c r="CP6" s="648"/>
      <c r="CQ6" s="649"/>
      <c r="CR6" s="661">
        <v>72939</v>
      </c>
      <c r="CS6" s="662"/>
      <c r="CT6" s="662"/>
      <c r="CU6" s="662"/>
      <c r="CV6" s="662"/>
      <c r="CW6" s="662"/>
      <c r="CX6" s="662"/>
      <c r="CY6" s="663"/>
      <c r="CZ6" s="655">
        <v>1.6</v>
      </c>
      <c r="DA6" s="656"/>
      <c r="DB6" s="656"/>
      <c r="DC6" s="672"/>
      <c r="DD6" s="670" t="s">
        <v>131</v>
      </c>
      <c r="DE6" s="662"/>
      <c r="DF6" s="662"/>
      <c r="DG6" s="662"/>
      <c r="DH6" s="662"/>
      <c r="DI6" s="662"/>
      <c r="DJ6" s="662"/>
      <c r="DK6" s="662"/>
      <c r="DL6" s="662"/>
      <c r="DM6" s="662"/>
      <c r="DN6" s="662"/>
      <c r="DO6" s="662"/>
      <c r="DP6" s="663"/>
      <c r="DQ6" s="670">
        <v>72939</v>
      </c>
      <c r="DR6" s="662"/>
      <c r="DS6" s="662"/>
      <c r="DT6" s="662"/>
      <c r="DU6" s="662"/>
      <c r="DV6" s="662"/>
      <c r="DW6" s="662"/>
      <c r="DX6" s="662"/>
      <c r="DY6" s="662"/>
      <c r="DZ6" s="662"/>
      <c r="EA6" s="662"/>
      <c r="EB6" s="662"/>
      <c r="EC6" s="671"/>
    </row>
    <row r="7" spans="2:143" ht="11.25" customHeight="1" x14ac:dyDescent="0.2">
      <c r="B7" s="658" t="s">
        <v>239</v>
      </c>
      <c r="C7" s="659"/>
      <c r="D7" s="659"/>
      <c r="E7" s="659"/>
      <c r="F7" s="659"/>
      <c r="G7" s="659"/>
      <c r="H7" s="659"/>
      <c r="I7" s="659"/>
      <c r="J7" s="659"/>
      <c r="K7" s="659"/>
      <c r="L7" s="659"/>
      <c r="M7" s="659"/>
      <c r="N7" s="659"/>
      <c r="O7" s="659"/>
      <c r="P7" s="659"/>
      <c r="Q7" s="660"/>
      <c r="R7" s="661">
        <v>164</v>
      </c>
      <c r="S7" s="662"/>
      <c r="T7" s="662"/>
      <c r="U7" s="662"/>
      <c r="V7" s="662"/>
      <c r="W7" s="662"/>
      <c r="X7" s="662"/>
      <c r="Y7" s="663"/>
      <c r="Z7" s="664">
        <v>0</v>
      </c>
      <c r="AA7" s="664"/>
      <c r="AB7" s="664"/>
      <c r="AC7" s="664"/>
      <c r="AD7" s="665">
        <v>164</v>
      </c>
      <c r="AE7" s="665"/>
      <c r="AF7" s="665"/>
      <c r="AG7" s="665"/>
      <c r="AH7" s="665"/>
      <c r="AI7" s="665"/>
      <c r="AJ7" s="665"/>
      <c r="AK7" s="665"/>
      <c r="AL7" s="666">
        <v>0</v>
      </c>
      <c r="AM7" s="667"/>
      <c r="AN7" s="667"/>
      <c r="AO7" s="668"/>
      <c r="AP7" s="658" t="s">
        <v>240</v>
      </c>
      <c r="AQ7" s="659"/>
      <c r="AR7" s="659"/>
      <c r="AS7" s="659"/>
      <c r="AT7" s="659"/>
      <c r="AU7" s="659"/>
      <c r="AV7" s="659"/>
      <c r="AW7" s="659"/>
      <c r="AX7" s="659"/>
      <c r="AY7" s="659"/>
      <c r="AZ7" s="659"/>
      <c r="BA7" s="659"/>
      <c r="BB7" s="659"/>
      <c r="BC7" s="659"/>
      <c r="BD7" s="659"/>
      <c r="BE7" s="659"/>
      <c r="BF7" s="660"/>
      <c r="BG7" s="661">
        <v>200233</v>
      </c>
      <c r="BH7" s="662"/>
      <c r="BI7" s="662"/>
      <c r="BJ7" s="662"/>
      <c r="BK7" s="662"/>
      <c r="BL7" s="662"/>
      <c r="BM7" s="662"/>
      <c r="BN7" s="663"/>
      <c r="BO7" s="664">
        <v>20.399999999999999</v>
      </c>
      <c r="BP7" s="664"/>
      <c r="BQ7" s="664"/>
      <c r="BR7" s="664"/>
      <c r="BS7" s="665" t="s">
        <v>139</v>
      </c>
      <c r="BT7" s="665"/>
      <c r="BU7" s="665"/>
      <c r="BV7" s="665"/>
      <c r="BW7" s="665"/>
      <c r="BX7" s="665"/>
      <c r="BY7" s="665"/>
      <c r="BZ7" s="665"/>
      <c r="CA7" s="665"/>
      <c r="CB7" s="669"/>
      <c r="CD7" s="658" t="s">
        <v>241</v>
      </c>
      <c r="CE7" s="659"/>
      <c r="CF7" s="659"/>
      <c r="CG7" s="659"/>
      <c r="CH7" s="659"/>
      <c r="CI7" s="659"/>
      <c r="CJ7" s="659"/>
      <c r="CK7" s="659"/>
      <c r="CL7" s="659"/>
      <c r="CM7" s="659"/>
      <c r="CN7" s="659"/>
      <c r="CO7" s="659"/>
      <c r="CP7" s="659"/>
      <c r="CQ7" s="660"/>
      <c r="CR7" s="661">
        <v>755588</v>
      </c>
      <c r="CS7" s="662"/>
      <c r="CT7" s="662"/>
      <c r="CU7" s="662"/>
      <c r="CV7" s="662"/>
      <c r="CW7" s="662"/>
      <c r="CX7" s="662"/>
      <c r="CY7" s="663"/>
      <c r="CZ7" s="664">
        <v>16.2</v>
      </c>
      <c r="DA7" s="664"/>
      <c r="DB7" s="664"/>
      <c r="DC7" s="664"/>
      <c r="DD7" s="670">
        <v>91021</v>
      </c>
      <c r="DE7" s="662"/>
      <c r="DF7" s="662"/>
      <c r="DG7" s="662"/>
      <c r="DH7" s="662"/>
      <c r="DI7" s="662"/>
      <c r="DJ7" s="662"/>
      <c r="DK7" s="662"/>
      <c r="DL7" s="662"/>
      <c r="DM7" s="662"/>
      <c r="DN7" s="662"/>
      <c r="DO7" s="662"/>
      <c r="DP7" s="663"/>
      <c r="DQ7" s="670">
        <v>545081</v>
      </c>
      <c r="DR7" s="662"/>
      <c r="DS7" s="662"/>
      <c r="DT7" s="662"/>
      <c r="DU7" s="662"/>
      <c r="DV7" s="662"/>
      <c r="DW7" s="662"/>
      <c r="DX7" s="662"/>
      <c r="DY7" s="662"/>
      <c r="DZ7" s="662"/>
      <c r="EA7" s="662"/>
      <c r="EB7" s="662"/>
      <c r="EC7" s="671"/>
    </row>
    <row r="8" spans="2:143" ht="11.25" customHeight="1" x14ac:dyDescent="0.2">
      <c r="B8" s="658" t="s">
        <v>242</v>
      </c>
      <c r="C8" s="659"/>
      <c r="D8" s="659"/>
      <c r="E8" s="659"/>
      <c r="F8" s="659"/>
      <c r="G8" s="659"/>
      <c r="H8" s="659"/>
      <c r="I8" s="659"/>
      <c r="J8" s="659"/>
      <c r="K8" s="659"/>
      <c r="L8" s="659"/>
      <c r="M8" s="659"/>
      <c r="N8" s="659"/>
      <c r="O8" s="659"/>
      <c r="P8" s="659"/>
      <c r="Q8" s="660"/>
      <c r="R8" s="661">
        <v>1633</v>
      </c>
      <c r="S8" s="662"/>
      <c r="T8" s="662"/>
      <c r="U8" s="662"/>
      <c r="V8" s="662"/>
      <c r="W8" s="662"/>
      <c r="X8" s="662"/>
      <c r="Y8" s="663"/>
      <c r="Z8" s="664">
        <v>0</v>
      </c>
      <c r="AA8" s="664"/>
      <c r="AB8" s="664"/>
      <c r="AC8" s="664"/>
      <c r="AD8" s="665">
        <v>1633</v>
      </c>
      <c r="AE8" s="665"/>
      <c r="AF8" s="665"/>
      <c r="AG8" s="665"/>
      <c r="AH8" s="665"/>
      <c r="AI8" s="665"/>
      <c r="AJ8" s="665"/>
      <c r="AK8" s="665"/>
      <c r="AL8" s="666">
        <v>0</v>
      </c>
      <c r="AM8" s="667"/>
      <c r="AN8" s="667"/>
      <c r="AO8" s="668"/>
      <c r="AP8" s="658" t="s">
        <v>243</v>
      </c>
      <c r="AQ8" s="659"/>
      <c r="AR8" s="659"/>
      <c r="AS8" s="659"/>
      <c r="AT8" s="659"/>
      <c r="AU8" s="659"/>
      <c r="AV8" s="659"/>
      <c r="AW8" s="659"/>
      <c r="AX8" s="659"/>
      <c r="AY8" s="659"/>
      <c r="AZ8" s="659"/>
      <c r="BA8" s="659"/>
      <c r="BB8" s="659"/>
      <c r="BC8" s="659"/>
      <c r="BD8" s="659"/>
      <c r="BE8" s="659"/>
      <c r="BF8" s="660"/>
      <c r="BG8" s="661">
        <v>8283</v>
      </c>
      <c r="BH8" s="662"/>
      <c r="BI8" s="662"/>
      <c r="BJ8" s="662"/>
      <c r="BK8" s="662"/>
      <c r="BL8" s="662"/>
      <c r="BM8" s="662"/>
      <c r="BN8" s="663"/>
      <c r="BO8" s="664">
        <v>0.8</v>
      </c>
      <c r="BP8" s="664"/>
      <c r="BQ8" s="664"/>
      <c r="BR8" s="664"/>
      <c r="BS8" s="665" t="s">
        <v>131</v>
      </c>
      <c r="BT8" s="665"/>
      <c r="BU8" s="665"/>
      <c r="BV8" s="665"/>
      <c r="BW8" s="665"/>
      <c r="BX8" s="665"/>
      <c r="BY8" s="665"/>
      <c r="BZ8" s="665"/>
      <c r="CA8" s="665"/>
      <c r="CB8" s="669"/>
      <c r="CD8" s="658" t="s">
        <v>244</v>
      </c>
      <c r="CE8" s="659"/>
      <c r="CF8" s="659"/>
      <c r="CG8" s="659"/>
      <c r="CH8" s="659"/>
      <c r="CI8" s="659"/>
      <c r="CJ8" s="659"/>
      <c r="CK8" s="659"/>
      <c r="CL8" s="659"/>
      <c r="CM8" s="659"/>
      <c r="CN8" s="659"/>
      <c r="CO8" s="659"/>
      <c r="CP8" s="659"/>
      <c r="CQ8" s="660"/>
      <c r="CR8" s="661">
        <v>924495</v>
      </c>
      <c r="CS8" s="662"/>
      <c r="CT8" s="662"/>
      <c r="CU8" s="662"/>
      <c r="CV8" s="662"/>
      <c r="CW8" s="662"/>
      <c r="CX8" s="662"/>
      <c r="CY8" s="663"/>
      <c r="CZ8" s="664">
        <v>19.8</v>
      </c>
      <c r="DA8" s="664"/>
      <c r="DB8" s="664"/>
      <c r="DC8" s="664"/>
      <c r="DD8" s="670">
        <v>527</v>
      </c>
      <c r="DE8" s="662"/>
      <c r="DF8" s="662"/>
      <c r="DG8" s="662"/>
      <c r="DH8" s="662"/>
      <c r="DI8" s="662"/>
      <c r="DJ8" s="662"/>
      <c r="DK8" s="662"/>
      <c r="DL8" s="662"/>
      <c r="DM8" s="662"/>
      <c r="DN8" s="662"/>
      <c r="DO8" s="662"/>
      <c r="DP8" s="663"/>
      <c r="DQ8" s="670">
        <v>622008</v>
      </c>
      <c r="DR8" s="662"/>
      <c r="DS8" s="662"/>
      <c r="DT8" s="662"/>
      <c r="DU8" s="662"/>
      <c r="DV8" s="662"/>
      <c r="DW8" s="662"/>
      <c r="DX8" s="662"/>
      <c r="DY8" s="662"/>
      <c r="DZ8" s="662"/>
      <c r="EA8" s="662"/>
      <c r="EB8" s="662"/>
      <c r="EC8" s="671"/>
    </row>
    <row r="9" spans="2:143" ht="11.25" customHeight="1" x14ac:dyDescent="0.2">
      <c r="B9" s="658" t="s">
        <v>245</v>
      </c>
      <c r="C9" s="659"/>
      <c r="D9" s="659"/>
      <c r="E9" s="659"/>
      <c r="F9" s="659"/>
      <c r="G9" s="659"/>
      <c r="H9" s="659"/>
      <c r="I9" s="659"/>
      <c r="J9" s="659"/>
      <c r="K9" s="659"/>
      <c r="L9" s="659"/>
      <c r="M9" s="659"/>
      <c r="N9" s="659"/>
      <c r="O9" s="659"/>
      <c r="P9" s="659"/>
      <c r="Q9" s="660"/>
      <c r="R9" s="661">
        <v>1149</v>
      </c>
      <c r="S9" s="662"/>
      <c r="T9" s="662"/>
      <c r="U9" s="662"/>
      <c r="V9" s="662"/>
      <c r="W9" s="662"/>
      <c r="X9" s="662"/>
      <c r="Y9" s="663"/>
      <c r="Z9" s="664">
        <v>0</v>
      </c>
      <c r="AA9" s="664"/>
      <c r="AB9" s="664"/>
      <c r="AC9" s="664"/>
      <c r="AD9" s="665">
        <v>1149</v>
      </c>
      <c r="AE9" s="665"/>
      <c r="AF9" s="665"/>
      <c r="AG9" s="665"/>
      <c r="AH9" s="665"/>
      <c r="AI9" s="665"/>
      <c r="AJ9" s="665"/>
      <c r="AK9" s="665"/>
      <c r="AL9" s="666">
        <v>0</v>
      </c>
      <c r="AM9" s="667"/>
      <c r="AN9" s="667"/>
      <c r="AO9" s="668"/>
      <c r="AP9" s="658" t="s">
        <v>246</v>
      </c>
      <c r="AQ9" s="659"/>
      <c r="AR9" s="659"/>
      <c r="AS9" s="659"/>
      <c r="AT9" s="659"/>
      <c r="AU9" s="659"/>
      <c r="AV9" s="659"/>
      <c r="AW9" s="659"/>
      <c r="AX9" s="659"/>
      <c r="AY9" s="659"/>
      <c r="AZ9" s="659"/>
      <c r="BA9" s="659"/>
      <c r="BB9" s="659"/>
      <c r="BC9" s="659"/>
      <c r="BD9" s="659"/>
      <c r="BE9" s="659"/>
      <c r="BF9" s="660"/>
      <c r="BG9" s="661">
        <v>165964</v>
      </c>
      <c r="BH9" s="662"/>
      <c r="BI9" s="662"/>
      <c r="BJ9" s="662"/>
      <c r="BK9" s="662"/>
      <c r="BL9" s="662"/>
      <c r="BM9" s="662"/>
      <c r="BN9" s="663"/>
      <c r="BO9" s="664">
        <v>16.899999999999999</v>
      </c>
      <c r="BP9" s="664"/>
      <c r="BQ9" s="664"/>
      <c r="BR9" s="664"/>
      <c r="BS9" s="665" t="s">
        <v>131</v>
      </c>
      <c r="BT9" s="665"/>
      <c r="BU9" s="665"/>
      <c r="BV9" s="665"/>
      <c r="BW9" s="665"/>
      <c r="BX9" s="665"/>
      <c r="BY9" s="665"/>
      <c r="BZ9" s="665"/>
      <c r="CA9" s="665"/>
      <c r="CB9" s="669"/>
      <c r="CD9" s="658" t="s">
        <v>247</v>
      </c>
      <c r="CE9" s="659"/>
      <c r="CF9" s="659"/>
      <c r="CG9" s="659"/>
      <c r="CH9" s="659"/>
      <c r="CI9" s="659"/>
      <c r="CJ9" s="659"/>
      <c r="CK9" s="659"/>
      <c r="CL9" s="659"/>
      <c r="CM9" s="659"/>
      <c r="CN9" s="659"/>
      <c r="CO9" s="659"/>
      <c r="CP9" s="659"/>
      <c r="CQ9" s="660"/>
      <c r="CR9" s="661">
        <v>422257</v>
      </c>
      <c r="CS9" s="662"/>
      <c r="CT9" s="662"/>
      <c r="CU9" s="662"/>
      <c r="CV9" s="662"/>
      <c r="CW9" s="662"/>
      <c r="CX9" s="662"/>
      <c r="CY9" s="663"/>
      <c r="CZ9" s="664">
        <v>9</v>
      </c>
      <c r="DA9" s="664"/>
      <c r="DB9" s="664"/>
      <c r="DC9" s="664"/>
      <c r="DD9" s="670">
        <v>5188</v>
      </c>
      <c r="DE9" s="662"/>
      <c r="DF9" s="662"/>
      <c r="DG9" s="662"/>
      <c r="DH9" s="662"/>
      <c r="DI9" s="662"/>
      <c r="DJ9" s="662"/>
      <c r="DK9" s="662"/>
      <c r="DL9" s="662"/>
      <c r="DM9" s="662"/>
      <c r="DN9" s="662"/>
      <c r="DO9" s="662"/>
      <c r="DP9" s="663"/>
      <c r="DQ9" s="670">
        <v>382621</v>
      </c>
      <c r="DR9" s="662"/>
      <c r="DS9" s="662"/>
      <c r="DT9" s="662"/>
      <c r="DU9" s="662"/>
      <c r="DV9" s="662"/>
      <c r="DW9" s="662"/>
      <c r="DX9" s="662"/>
      <c r="DY9" s="662"/>
      <c r="DZ9" s="662"/>
      <c r="EA9" s="662"/>
      <c r="EB9" s="662"/>
      <c r="EC9" s="671"/>
    </row>
    <row r="10" spans="2:143" ht="11.25" customHeight="1" x14ac:dyDescent="0.2">
      <c r="B10" s="658" t="s">
        <v>248</v>
      </c>
      <c r="C10" s="659"/>
      <c r="D10" s="659"/>
      <c r="E10" s="659"/>
      <c r="F10" s="659"/>
      <c r="G10" s="659"/>
      <c r="H10" s="659"/>
      <c r="I10" s="659"/>
      <c r="J10" s="659"/>
      <c r="K10" s="659"/>
      <c r="L10" s="659"/>
      <c r="M10" s="659"/>
      <c r="N10" s="659"/>
      <c r="O10" s="659"/>
      <c r="P10" s="659"/>
      <c r="Q10" s="660"/>
      <c r="R10" s="661" t="s">
        <v>131</v>
      </c>
      <c r="S10" s="662"/>
      <c r="T10" s="662"/>
      <c r="U10" s="662"/>
      <c r="V10" s="662"/>
      <c r="W10" s="662"/>
      <c r="X10" s="662"/>
      <c r="Y10" s="663"/>
      <c r="Z10" s="664" t="s">
        <v>139</v>
      </c>
      <c r="AA10" s="664"/>
      <c r="AB10" s="664"/>
      <c r="AC10" s="664"/>
      <c r="AD10" s="665" t="s">
        <v>131</v>
      </c>
      <c r="AE10" s="665"/>
      <c r="AF10" s="665"/>
      <c r="AG10" s="665"/>
      <c r="AH10" s="665"/>
      <c r="AI10" s="665"/>
      <c r="AJ10" s="665"/>
      <c r="AK10" s="665"/>
      <c r="AL10" s="666" t="s">
        <v>139</v>
      </c>
      <c r="AM10" s="667"/>
      <c r="AN10" s="667"/>
      <c r="AO10" s="668"/>
      <c r="AP10" s="658" t="s">
        <v>249</v>
      </c>
      <c r="AQ10" s="659"/>
      <c r="AR10" s="659"/>
      <c r="AS10" s="659"/>
      <c r="AT10" s="659"/>
      <c r="AU10" s="659"/>
      <c r="AV10" s="659"/>
      <c r="AW10" s="659"/>
      <c r="AX10" s="659"/>
      <c r="AY10" s="659"/>
      <c r="AZ10" s="659"/>
      <c r="BA10" s="659"/>
      <c r="BB10" s="659"/>
      <c r="BC10" s="659"/>
      <c r="BD10" s="659"/>
      <c r="BE10" s="659"/>
      <c r="BF10" s="660"/>
      <c r="BG10" s="661">
        <v>14185</v>
      </c>
      <c r="BH10" s="662"/>
      <c r="BI10" s="662"/>
      <c r="BJ10" s="662"/>
      <c r="BK10" s="662"/>
      <c r="BL10" s="662"/>
      <c r="BM10" s="662"/>
      <c r="BN10" s="663"/>
      <c r="BO10" s="664">
        <v>1.4</v>
      </c>
      <c r="BP10" s="664"/>
      <c r="BQ10" s="664"/>
      <c r="BR10" s="664"/>
      <c r="BS10" s="665" t="s">
        <v>250</v>
      </c>
      <c r="BT10" s="665"/>
      <c r="BU10" s="665"/>
      <c r="BV10" s="665"/>
      <c r="BW10" s="665"/>
      <c r="BX10" s="665"/>
      <c r="BY10" s="665"/>
      <c r="BZ10" s="665"/>
      <c r="CA10" s="665"/>
      <c r="CB10" s="669"/>
      <c r="CD10" s="658" t="s">
        <v>251</v>
      </c>
      <c r="CE10" s="659"/>
      <c r="CF10" s="659"/>
      <c r="CG10" s="659"/>
      <c r="CH10" s="659"/>
      <c r="CI10" s="659"/>
      <c r="CJ10" s="659"/>
      <c r="CK10" s="659"/>
      <c r="CL10" s="659"/>
      <c r="CM10" s="659"/>
      <c r="CN10" s="659"/>
      <c r="CO10" s="659"/>
      <c r="CP10" s="659"/>
      <c r="CQ10" s="660"/>
      <c r="CR10" s="661">
        <v>4496</v>
      </c>
      <c r="CS10" s="662"/>
      <c r="CT10" s="662"/>
      <c r="CU10" s="662"/>
      <c r="CV10" s="662"/>
      <c r="CW10" s="662"/>
      <c r="CX10" s="662"/>
      <c r="CY10" s="663"/>
      <c r="CZ10" s="664">
        <v>0.1</v>
      </c>
      <c r="DA10" s="664"/>
      <c r="DB10" s="664"/>
      <c r="DC10" s="664"/>
      <c r="DD10" s="670" t="s">
        <v>250</v>
      </c>
      <c r="DE10" s="662"/>
      <c r="DF10" s="662"/>
      <c r="DG10" s="662"/>
      <c r="DH10" s="662"/>
      <c r="DI10" s="662"/>
      <c r="DJ10" s="662"/>
      <c r="DK10" s="662"/>
      <c r="DL10" s="662"/>
      <c r="DM10" s="662"/>
      <c r="DN10" s="662"/>
      <c r="DO10" s="662"/>
      <c r="DP10" s="663"/>
      <c r="DQ10" s="670">
        <v>4496</v>
      </c>
      <c r="DR10" s="662"/>
      <c r="DS10" s="662"/>
      <c r="DT10" s="662"/>
      <c r="DU10" s="662"/>
      <c r="DV10" s="662"/>
      <c r="DW10" s="662"/>
      <c r="DX10" s="662"/>
      <c r="DY10" s="662"/>
      <c r="DZ10" s="662"/>
      <c r="EA10" s="662"/>
      <c r="EB10" s="662"/>
      <c r="EC10" s="671"/>
    </row>
    <row r="11" spans="2:143" ht="11.25" customHeight="1" x14ac:dyDescent="0.2">
      <c r="B11" s="658" t="s">
        <v>252</v>
      </c>
      <c r="C11" s="659"/>
      <c r="D11" s="659"/>
      <c r="E11" s="659"/>
      <c r="F11" s="659"/>
      <c r="G11" s="659"/>
      <c r="H11" s="659"/>
      <c r="I11" s="659"/>
      <c r="J11" s="659"/>
      <c r="K11" s="659"/>
      <c r="L11" s="659"/>
      <c r="M11" s="659"/>
      <c r="N11" s="659"/>
      <c r="O11" s="659"/>
      <c r="P11" s="659"/>
      <c r="Q11" s="660"/>
      <c r="R11" s="661">
        <v>137416</v>
      </c>
      <c r="S11" s="662"/>
      <c r="T11" s="662"/>
      <c r="U11" s="662"/>
      <c r="V11" s="662"/>
      <c r="W11" s="662"/>
      <c r="X11" s="662"/>
      <c r="Y11" s="663"/>
      <c r="Z11" s="666">
        <v>2.7</v>
      </c>
      <c r="AA11" s="667"/>
      <c r="AB11" s="667"/>
      <c r="AC11" s="673"/>
      <c r="AD11" s="670">
        <v>137416</v>
      </c>
      <c r="AE11" s="662"/>
      <c r="AF11" s="662"/>
      <c r="AG11" s="662"/>
      <c r="AH11" s="662"/>
      <c r="AI11" s="662"/>
      <c r="AJ11" s="662"/>
      <c r="AK11" s="663"/>
      <c r="AL11" s="666">
        <v>4.2</v>
      </c>
      <c r="AM11" s="667"/>
      <c r="AN11" s="667"/>
      <c r="AO11" s="668"/>
      <c r="AP11" s="658" t="s">
        <v>253</v>
      </c>
      <c r="AQ11" s="659"/>
      <c r="AR11" s="659"/>
      <c r="AS11" s="659"/>
      <c r="AT11" s="659"/>
      <c r="AU11" s="659"/>
      <c r="AV11" s="659"/>
      <c r="AW11" s="659"/>
      <c r="AX11" s="659"/>
      <c r="AY11" s="659"/>
      <c r="AZ11" s="659"/>
      <c r="BA11" s="659"/>
      <c r="BB11" s="659"/>
      <c r="BC11" s="659"/>
      <c r="BD11" s="659"/>
      <c r="BE11" s="659"/>
      <c r="BF11" s="660"/>
      <c r="BG11" s="661">
        <v>11801</v>
      </c>
      <c r="BH11" s="662"/>
      <c r="BI11" s="662"/>
      <c r="BJ11" s="662"/>
      <c r="BK11" s="662"/>
      <c r="BL11" s="662"/>
      <c r="BM11" s="662"/>
      <c r="BN11" s="663"/>
      <c r="BO11" s="664">
        <v>1.2</v>
      </c>
      <c r="BP11" s="664"/>
      <c r="BQ11" s="664"/>
      <c r="BR11" s="664"/>
      <c r="BS11" s="665" t="s">
        <v>131</v>
      </c>
      <c r="BT11" s="665"/>
      <c r="BU11" s="665"/>
      <c r="BV11" s="665"/>
      <c r="BW11" s="665"/>
      <c r="BX11" s="665"/>
      <c r="BY11" s="665"/>
      <c r="BZ11" s="665"/>
      <c r="CA11" s="665"/>
      <c r="CB11" s="669"/>
      <c r="CD11" s="658" t="s">
        <v>254</v>
      </c>
      <c r="CE11" s="659"/>
      <c r="CF11" s="659"/>
      <c r="CG11" s="659"/>
      <c r="CH11" s="659"/>
      <c r="CI11" s="659"/>
      <c r="CJ11" s="659"/>
      <c r="CK11" s="659"/>
      <c r="CL11" s="659"/>
      <c r="CM11" s="659"/>
      <c r="CN11" s="659"/>
      <c r="CO11" s="659"/>
      <c r="CP11" s="659"/>
      <c r="CQ11" s="660"/>
      <c r="CR11" s="661">
        <v>396766</v>
      </c>
      <c r="CS11" s="662"/>
      <c r="CT11" s="662"/>
      <c r="CU11" s="662"/>
      <c r="CV11" s="662"/>
      <c r="CW11" s="662"/>
      <c r="CX11" s="662"/>
      <c r="CY11" s="663"/>
      <c r="CZ11" s="664">
        <v>8.5</v>
      </c>
      <c r="DA11" s="664"/>
      <c r="DB11" s="664"/>
      <c r="DC11" s="664"/>
      <c r="DD11" s="670">
        <v>117587</v>
      </c>
      <c r="DE11" s="662"/>
      <c r="DF11" s="662"/>
      <c r="DG11" s="662"/>
      <c r="DH11" s="662"/>
      <c r="DI11" s="662"/>
      <c r="DJ11" s="662"/>
      <c r="DK11" s="662"/>
      <c r="DL11" s="662"/>
      <c r="DM11" s="662"/>
      <c r="DN11" s="662"/>
      <c r="DO11" s="662"/>
      <c r="DP11" s="663"/>
      <c r="DQ11" s="670">
        <v>207159</v>
      </c>
      <c r="DR11" s="662"/>
      <c r="DS11" s="662"/>
      <c r="DT11" s="662"/>
      <c r="DU11" s="662"/>
      <c r="DV11" s="662"/>
      <c r="DW11" s="662"/>
      <c r="DX11" s="662"/>
      <c r="DY11" s="662"/>
      <c r="DZ11" s="662"/>
      <c r="EA11" s="662"/>
      <c r="EB11" s="662"/>
      <c r="EC11" s="671"/>
    </row>
    <row r="12" spans="2:143" ht="11.25" customHeight="1" x14ac:dyDescent="0.2">
      <c r="B12" s="658" t="s">
        <v>255</v>
      </c>
      <c r="C12" s="659"/>
      <c r="D12" s="659"/>
      <c r="E12" s="659"/>
      <c r="F12" s="659"/>
      <c r="G12" s="659"/>
      <c r="H12" s="659"/>
      <c r="I12" s="659"/>
      <c r="J12" s="659"/>
      <c r="K12" s="659"/>
      <c r="L12" s="659"/>
      <c r="M12" s="659"/>
      <c r="N12" s="659"/>
      <c r="O12" s="659"/>
      <c r="P12" s="659"/>
      <c r="Q12" s="660"/>
      <c r="R12" s="661" t="s">
        <v>250</v>
      </c>
      <c r="S12" s="662"/>
      <c r="T12" s="662"/>
      <c r="U12" s="662"/>
      <c r="V12" s="662"/>
      <c r="W12" s="662"/>
      <c r="X12" s="662"/>
      <c r="Y12" s="663"/>
      <c r="Z12" s="664" t="s">
        <v>139</v>
      </c>
      <c r="AA12" s="664"/>
      <c r="AB12" s="664"/>
      <c r="AC12" s="664"/>
      <c r="AD12" s="665" t="s">
        <v>131</v>
      </c>
      <c r="AE12" s="665"/>
      <c r="AF12" s="665"/>
      <c r="AG12" s="665"/>
      <c r="AH12" s="665"/>
      <c r="AI12" s="665"/>
      <c r="AJ12" s="665"/>
      <c r="AK12" s="665"/>
      <c r="AL12" s="666" t="s">
        <v>139</v>
      </c>
      <c r="AM12" s="667"/>
      <c r="AN12" s="667"/>
      <c r="AO12" s="668"/>
      <c r="AP12" s="658" t="s">
        <v>256</v>
      </c>
      <c r="AQ12" s="659"/>
      <c r="AR12" s="659"/>
      <c r="AS12" s="659"/>
      <c r="AT12" s="659"/>
      <c r="AU12" s="659"/>
      <c r="AV12" s="659"/>
      <c r="AW12" s="659"/>
      <c r="AX12" s="659"/>
      <c r="AY12" s="659"/>
      <c r="AZ12" s="659"/>
      <c r="BA12" s="659"/>
      <c r="BB12" s="659"/>
      <c r="BC12" s="659"/>
      <c r="BD12" s="659"/>
      <c r="BE12" s="659"/>
      <c r="BF12" s="660"/>
      <c r="BG12" s="661">
        <v>711889</v>
      </c>
      <c r="BH12" s="662"/>
      <c r="BI12" s="662"/>
      <c r="BJ12" s="662"/>
      <c r="BK12" s="662"/>
      <c r="BL12" s="662"/>
      <c r="BM12" s="662"/>
      <c r="BN12" s="663"/>
      <c r="BO12" s="664">
        <v>72.599999999999994</v>
      </c>
      <c r="BP12" s="664"/>
      <c r="BQ12" s="664"/>
      <c r="BR12" s="664"/>
      <c r="BS12" s="665" t="s">
        <v>250</v>
      </c>
      <c r="BT12" s="665"/>
      <c r="BU12" s="665"/>
      <c r="BV12" s="665"/>
      <c r="BW12" s="665"/>
      <c r="BX12" s="665"/>
      <c r="BY12" s="665"/>
      <c r="BZ12" s="665"/>
      <c r="CA12" s="665"/>
      <c r="CB12" s="669"/>
      <c r="CD12" s="658" t="s">
        <v>257</v>
      </c>
      <c r="CE12" s="659"/>
      <c r="CF12" s="659"/>
      <c r="CG12" s="659"/>
      <c r="CH12" s="659"/>
      <c r="CI12" s="659"/>
      <c r="CJ12" s="659"/>
      <c r="CK12" s="659"/>
      <c r="CL12" s="659"/>
      <c r="CM12" s="659"/>
      <c r="CN12" s="659"/>
      <c r="CO12" s="659"/>
      <c r="CP12" s="659"/>
      <c r="CQ12" s="660"/>
      <c r="CR12" s="661">
        <v>272045</v>
      </c>
      <c r="CS12" s="662"/>
      <c r="CT12" s="662"/>
      <c r="CU12" s="662"/>
      <c r="CV12" s="662"/>
      <c r="CW12" s="662"/>
      <c r="CX12" s="662"/>
      <c r="CY12" s="663"/>
      <c r="CZ12" s="664">
        <v>5.8</v>
      </c>
      <c r="DA12" s="664"/>
      <c r="DB12" s="664"/>
      <c r="DC12" s="664"/>
      <c r="DD12" s="670">
        <v>2805</v>
      </c>
      <c r="DE12" s="662"/>
      <c r="DF12" s="662"/>
      <c r="DG12" s="662"/>
      <c r="DH12" s="662"/>
      <c r="DI12" s="662"/>
      <c r="DJ12" s="662"/>
      <c r="DK12" s="662"/>
      <c r="DL12" s="662"/>
      <c r="DM12" s="662"/>
      <c r="DN12" s="662"/>
      <c r="DO12" s="662"/>
      <c r="DP12" s="663"/>
      <c r="DQ12" s="670">
        <v>219700</v>
      </c>
      <c r="DR12" s="662"/>
      <c r="DS12" s="662"/>
      <c r="DT12" s="662"/>
      <c r="DU12" s="662"/>
      <c r="DV12" s="662"/>
      <c r="DW12" s="662"/>
      <c r="DX12" s="662"/>
      <c r="DY12" s="662"/>
      <c r="DZ12" s="662"/>
      <c r="EA12" s="662"/>
      <c r="EB12" s="662"/>
      <c r="EC12" s="671"/>
    </row>
    <row r="13" spans="2:143" ht="11.25" customHeight="1" x14ac:dyDescent="0.2">
      <c r="B13" s="658" t="s">
        <v>258</v>
      </c>
      <c r="C13" s="659"/>
      <c r="D13" s="659"/>
      <c r="E13" s="659"/>
      <c r="F13" s="659"/>
      <c r="G13" s="659"/>
      <c r="H13" s="659"/>
      <c r="I13" s="659"/>
      <c r="J13" s="659"/>
      <c r="K13" s="659"/>
      <c r="L13" s="659"/>
      <c r="M13" s="659"/>
      <c r="N13" s="659"/>
      <c r="O13" s="659"/>
      <c r="P13" s="659"/>
      <c r="Q13" s="660"/>
      <c r="R13" s="661" t="s">
        <v>250</v>
      </c>
      <c r="S13" s="662"/>
      <c r="T13" s="662"/>
      <c r="U13" s="662"/>
      <c r="V13" s="662"/>
      <c r="W13" s="662"/>
      <c r="X13" s="662"/>
      <c r="Y13" s="663"/>
      <c r="Z13" s="664" t="s">
        <v>139</v>
      </c>
      <c r="AA13" s="664"/>
      <c r="AB13" s="664"/>
      <c r="AC13" s="664"/>
      <c r="AD13" s="665" t="s">
        <v>250</v>
      </c>
      <c r="AE13" s="665"/>
      <c r="AF13" s="665"/>
      <c r="AG13" s="665"/>
      <c r="AH13" s="665"/>
      <c r="AI13" s="665"/>
      <c r="AJ13" s="665"/>
      <c r="AK13" s="665"/>
      <c r="AL13" s="666" t="s">
        <v>131</v>
      </c>
      <c r="AM13" s="667"/>
      <c r="AN13" s="667"/>
      <c r="AO13" s="668"/>
      <c r="AP13" s="658" t="s">
        <v>259</v>
      </c>
      <c r="AQ13" s="659"/>
      <c r="AR13" s="659"/>
      <c r="AS13" s="659"/>
      <c r="AT13" s="659"/>
      <c r="AU13" s="659"/>
      <c r="AV13" s="659"/>
      <c r="AW13" s="659"/>
      <c r="AX13" s="659"/>
      <c r="AY13" s="659"/>
      <c r="AZ13" s="659"/>
      <c r="BA13" s="659"/>
      <c r="BB13" s="659"/>
      <c r="BC13" s="659"/>
      <c r="BD13" s="659"/>
      <c r="BE13" s="659"/>
      <c r="BF13" s="660"/>
      <c r="BG13" s="661">
        <v>666418</v>
      </c>
      <c r="BH13" s="662"/>
      <c r="BI13" s="662"/>
      <c r="BJ13" s="662"/>
      <c r="BK13" s="662"/>
      <c r="BL13" s="662"/>
      <c r="BM13" s="662"/>
      <c r="BN13" s="663"/>
      <c r="BO13" s="664">
        <v>67.900000000000006</v>
      </c>
      <c r="BP13" s="664"/>
      <c r="BQ13" s="664"/>
      <c r="BR13" s="664"/>
      <c r="BS13" s="665" t="s">
        <v>131</v>
      </c>
      <c r="BT13" s="665"/>
      <c r="BU13" s="665"/>
      <c r="BV13" s="665"/>
      <c r="BW13" s="665"/>
      <c r="BX13" s="665"/>
      <c r="BY13" s="665"/>
      <c r="BZ13" s="665"/>
      <c r="CA13" s="665"/>
      <c r="CB13" s="669"/>
      <c r="CD13" s="658" t="s">
        <v>260</v>
      </c>
      <c r="CE13" s="659"/>
      <c r="CF13" s="659"/>
      <c r="CG13" s="659"/>
      <c r="CH13" s="659"/>
      <c r="CI13" s="659"/>
      <c r="CJ13" s="659"/>
      <c r="CK13" s="659"/>
      <c r="CL13" s="659"/>
      <c r="CM13" s="659"/>
      <c r="CN13" s="659"/>
      <c r="CO13" s="659"/>
      <c r="CP13" s="659"/>
      <c r="CQ13" s="660"/>
      <c r="CR13" s="661">
        <v>711562</v>
      </c>
      <c r="CS13" s="662"/>
      <c r="CT13" s="662"/>
      <c r="CU13" s="662"/>
      <c r="CV13" s="662"/>
      <c r="CW13" s="662"/>
      <c r="CX13" s="662"/>
      <c r="CY13" s="663"/>
      <c r="CZ13" s="664">
        <v>15.3</v>
      </c>
      <c r="DA13" s="664"/>
      <c r="DB13" s="664"/>
      <c r="DC13" s="664"/>
      <c r="DD13" s="670">
        <v>461473</v>
      </c>
      <c r="DE13" s="662"/>
      <c r="DF13" s="662"/>
      <c r="DG13" s="662"/>
      <c r="DH13" s="662"/>
      <c r="DI13" s="662"/>
      <c r="DJ13" s="662"/>
      <c r="DK13" s="662"/>
      <c r="DL13" s="662"/>
      <c r="DM13" s="662"/>
      <c r="DN13" s="662"/>
      <c r="DO13" s="662"/>
      <c r="DP13" s="663"/>
      <c r="DQ13" s="670">
        <v>380011</v>
      </c>
      <c r="DR13" s="662"/>
      <c r="DS13" s="662"/>
      <c r="DT13" s="662"/>
      <c r="DU13" s="662"/>
      <c r="DV13" s="662"/>
      <c r="DW13" s="662"/>
      <c r="DX13" s="662"/>
      <c r="DY13" s="662"/>
      <c r="DZ13" s="662"/>
      <c r="EA13" s="662"/>
      <c r="EB13" s="662"/>
      <c r="EC13" s="671"/>
    </row>
    <row r="14" spans="2:143" ht="11.25" customHeight="1" x14ac:dyDescent="0.2">
      <c r="B14" s="658" t="s">
        <v>261</v>
      </c>
      <c r="C14" s="659"/>
      <c r="D14" s="659"/>
      <c r="E14" s="659"/>
      <c r="F14" s="659"/>
      <c r="G14" s="659"/>
      <c r="H14" s="659"/>
      <c r="I14" s="659"/>
      <c r="J14" s="659"/>
      <c r="K14" s="659"/>
      <c r="L14" s="659"/>
      <c r="M14" s="659"/>
      <c r="N14" s="659"/>
      <c r="O14" s="659"/>
      <c r="P14" s="659"/>
      <c r="Q14" s="660"/>
      <c r="R14" s="661" t="s">
        <v>131</v>
      </c>
      <c r="S14" s="662"/>
      <c r="T14" s="662"/>
      <c r="U14" s="662"/>
      <c r="V14" s="662"/>
      <c r="W14" s="662"/>
      <c r="X14" s="662"/>
      <c r="Y14" s="663"/>
      <c r="Z14" s="664" t="s">
        <v>139</v>
      </c>
      <c r="AA14" s="664"/>
      <c r="AB14" s="664"/>
      <c r="AC14" s="664"/>
      <c r="AD14" s="665" t="s">
        <v>250</v>
      </c>
      <c r="AE14" s="665"/>
      <c r="AF14" s="665"/>
      <c r="AG14" s="665"/>
      <c r="AH14" s="665"/>
      <c r="AI14" s="665"/>
      <c r="AJ14" s="665"/>
      <c r="AK14" s="665"/>
      <c r="AL14" s="666" t="s">
        <v>139</v>
      </c>
      <c r="AM14" s="667"/>
      <c r="AN14" s="667"/>
      <c r="AO14" s="668"/>
      <c r="AP14" s="658" t="s">
        <v>262</v>
      </c>
      <c r="AQ14" s="659"/>
      <c r="AR14" s="659"/>
      <c r="AS14" s="659"/>
      <c r="AT14" s="659"/>
      <c r="AU14" s="659"/>
      <c r="AV14" s="659"/>
      <c r="AW14" s="659"/>
      <c r="AX14" s="659"/>
      <c r="AY14" s="659"/>
      <c r="AZ14" s="659"/>
      <c r="BA14" s="659"/>
      <c r="BB14" s="659"/>
      <c r="BC14" s="659"/>
      <c r="BD14" s="659"/>
      <c r="BE14" s="659"/>
      <c r="BF14" s="660"/>
      <c r="BG14" s="661">
        <v>21056</v>
      </c>
      <c r="BH14" s="662"/>
      <c r="BI14" s="662"/>
      <c r="BJ14" s="662"/>
      <c r="BK14" s="662"/>
      <c r="BL14" s="662"/>
      <c r="BM14" s="662"/>
      <c r="BN14" s="663"/>
      <c r="BO14" s="664">
        <v>2.1</v>
      </c>
      <c r="BP14" s="664"/>
      <c r="BQ14" s="664"/>
      <c r="BR14" s="664"/>
      <c r="BS14" s="665" t="s">
        <v>131</v>
      </c>
      <c r="BT14" s="665"/>
      <c r="BU14" s="665"/>
      <c r="BV14" s="665"/>
      <c r="BW14" s="665"/>
      <c r="BX14" s="665"/>
      <c r="BY14" s="665"/>
      <c r="BZ14" s="665"/>
      <c r="CA14" s="665"/>
      <c r="CB14" s="669"/>
      <c r="CD14" s="658" t="s">
        <v>263</v>
      </c>
      <c r="CE14" s="659"/>
      <c r="CF14" s="659"/>
      <c r="CG14" s="659"/>
      <c r="CH14" s="659"/>
      <c r="CI14" s="659"/>
      <c r="CJ14" s="659"/>
      <c r="CK14" s="659"/>
      <c r="CL14" s="659"/>
      <c r="CM14" s="659"/>
      <c r="CN14" s="659"/>
      <c r="CO14" s="659"/>
      <c r="CP14" s="659"/>
      <c r="CQ14" s="660"/>
      <c r="CR14" s="661">
        <v>237891</v>
      </c>
      <c r="CS14" s="662"/>
      <c r="CT14" s="662"/>
      <c r="CU14" s="662"/>
      <c r="CV14" s="662"/>
      <c r="CW14" s="662"/>
      <c r="CX14" s="662"/>
      <c r="CY14" s="663"/>
      <c r="CZ14" s="664">
        <v>5.0999999999999996</v>
      </c>
      <c r="DA14" s="664"/>
      <c r="DB14" s="664"/>
      <c r="DC14" s="664"/>
      <c r="DD14" s="670">
        <v>16620</v>
      </c>
      <c r="DE14" s="662"/>
      <c r="DF14" s="662"/>
      <c r="DG14" s="662"/>
      <c r="DH14" s="662"/>
      <c r="DI14" s="662"/>
      <c r="DJ14" s="662"/>
      <c r="DK14" s="662"/>
      <c r="DL14" s="662"/>
      <c r="DM14" s="662"/>
      <c r="DN14" s="662"/>
      <c r="DO14" s="662"/>
      <c r="DP14" s="663"/>
      <c r="DQ14" s="670">
        <v>208868</v>
      </c>
      <c r="DR14" s="662"/>
      <c r="DS14" s="662"/>
      <c r="DT14" s="662"/>
      <c r="DU14" s="662"/>
      <c r="DV14" s="662"/>
      <c r="DW14" s="662"/>
      <c r="DX14" s="662"/>
      <c r="DY14" s="662"/>
      <c r="DZ14" s="662"/>
      <c r="EA14" s="662"/>
      <c r="EB14" s="662"/>
      <c r="EC14" s="671"/>
    </row>
    <row r="15" spans="2:143" ht="11.25" customHeight="1" x14ac:dyDescent="0.2">
      <c r="B15" s="658" t="s">
        <v>264</v>
      </c>
      <c r="C15" s="659"/>
      <c r="D15" s="659"/>
      <c r="E15" s="659"/>
      <c r="F15" s="659"/>
      <c r="G15" s="659"/>
      <c r="H15" s="659"/>
      <c r="I15" s="659"/>
      <c r="J15" s="659"/>
      <c r="K15" s="659"/>
      <c r="L15" s="659"/>
      <c r="M15" s="659"/>
      <c r="N15" s="659"/>
      <c r="O15" s="659"/>
      <c r="P15" s="659"/>
      <c r="Q15" s="660"/>
      <c r="R15" s="661" t="s">
        <v>250</v>
      </c>
      <c r="S15" s="662"/>
      <c r="T15" s="662"/>
      <c r="U15" s="662"/>
      <c r="V15" s="662"/>
      <c r="W15" s="662"/>
      <c r="X15" s="662"/>
      <c r="Y15" s="663"/>
      <c r="Z15" s="664" t="s">
        <v>131</v>
      </c>
      <c r="AA15" s="664"/>
      <c r="AB15" s="664"/>
      <c r="AC15" s="664"/>
      <c r="AD15" s="665" t="s">
        <v>131</v>
      </c>
      <c r="AE15" s="665"/>
      <c r="AF15" s="665"/>
      <c r="AG15" s="665"/>
      <c r="AH15" s="665"/>
      <c r="AI15" s="665"/>
      <c r="AJ15" s="665"/>
      <c r="AK15" s="665"/>
      <c r="AL15" s="666" t="s">
        <v>131</v>
      </c>
      <c r="AM15" s="667"/>
      <c r="AN15" s="667"/>
      <c r="AO15" s="668"/>
      <c r="AP15" s="658" t="s">
        <v>265</v>
      </c>
      <c r="AQ15" s="659"/>
      <c r="AR15" s="659"/>
      <c r="AS15" s="659"/>
      <c r="AT15" s="659"/>
      <c r="AU15" s="659"/>
      <c r="AV15" s="659"/>
      <c r="AW15" s="659"/>
      <c r="AX15" s="659"/>
      <c r="AY15" s="659"/>
      <c r="AZ15" s="659"/>
      <c r="BA15" s="659"/>
      <c r="BB15" s="659"/>
      <c r="BC15" s="659"/>
      <c r="BD15" s="659"/>
      <c r="BE15" s="659"/>
      <c r="BF15" s="660"/>
      <c r="BG15" s="661">
        <v>43920</v>
      </c>
      <c r="BH15" s="662"/>
      <c r="BI15" s="662"/>
      <c r="BJ15" s="662"/>
      <c r="BK15" s="662"/>
      <c r="BL15" s="662"/>
      <c r="BM15" s="662"/>
      <c r="BN15" s="663"/>
      <c r="BO15" s="664">
        <v>4.5</v>
      </c>
      <c r="BP15" s="664"/>
      <c r="BQ15" s="664"/>
      <c r="BR15" s="664"/>
      <c r="BS15" s="665" t="s">
        <v>139</v>
      </c>
      <c r="BT15" s="665"/>
      <c r="BU15" s="665"/>
      <c r="BV15" s="665"/>
      <c r="BW15" s="665"/>
      <c r="BX15" s="665"/>
      <c r="BY15" s="665"/>
      <c r="BZ15" s="665"/>
      <c r="CA15" s="665"/>
      <c r="CB15" s="669"/>
      <c r="CD15" s="658" t="s">
        <v>266</v>
      </c>
      <c r="CE15" s="659"/>
      <c r="CF15" s="659"/>
      <c r="CG15" s="659"/>
      <c r="CH15" s="659"/>
      <c r="CI15" s="659"/>
      <c r="CJ15" s="659"/>
      <c r="CK15" s="659"/>
      <c r="CL15" s="659"/>
      <c r="CM15" s="659"/>
      <c r="CN15" s="659"/>
      <c r="CO15" s="659"/>
      <c r="CP15" s="659"/>
      <c r="CQ15" s="660"/>
      <c r="CR15" s="661">
        <v>444374</v>
      </c>
      <c r="CS15" s="662"/>
      <c r="CT15" s="662"/>
      <c r="CU15" s="662"/>
      <c r="CV15" s="662"/>
      <c r="CW15" s="662"/>
      <c r="CX15" s="662"/>
      <c r="CY15" s="663"/>
      <c r="CZ15" s="664">
        <v>9.5</v>
      </c>
      <c r="DA15" s="664"/>
      <c r="DB15" s="664"/>
      <c r="DC15" s="664"/>
      <c r="DD15" s="670">
        <v>43260</v>
      </c>
      <c r="DE15" s="662"/>
      <c r="DF15" s="662"/>
      <c r="DG15" s="662"/>
      <c r="DH15" s="662"/>
      <c r="DI15" s="662"/>
      <c r="DJ15" s="662"/>
      <c r="DK15" s="662"/>
      <c r="DL15" s="662"/>
      <c r="DM15" s="662"/>
      <c r="DN15" s="662"/>
      <c r="DO15" s="662"/>
      <c r="DP15" s="663"/>
      <c r="DQ15" s="670">
        <v>393195</v>
      </c>
      <c r="DR15" s="662"/>
      <c r="DS15" s="662"/>
      <c r="DT15" s="662"/>
      <c r="DU15" s="662"/>
      <c r="DV15" s="662"/>
      <c r="DW15" s="662"/>
      <c r="DX15" s="662"/>
      <c r="DY15" s="662"/>
      <c r="DZ15" s="662"/>
      <c r="EA15" s="662"/>
      <c r="EB15" s="662"/>
      <c r="EC15" s="671"/>
    </row>
    <row r="16" spans="2:143" ht="11.25" customHeight="1" x14ac:dyDescent="0.2">
      <c r="B16" s="658" t="s">
        <v>267</v>
      </c>
      <c r="C16" s="659"/>
      <c r="D16" s="659"/>
      <c r="E16" s="659"/>
      <c r="F16" s="659"/>
      <c r="G16" s="659"/>
      <c r="H16" s="659"/>
      <c r="I16" s="659"/>
      <c r="J16" s="659"/>
      <c r="K16" s="659"/>
      <c r="L16" s="659"/>
      <c r="M16" s="659"/>
      <c r="N16" s="659"/>
      <c r="O16" s="659"/>
      <c r="P16" s="659"/>
      <c r="Q16" s="660"/>
      <c r="R16" s="661">
        <v>5598</v>
      </c>
      <c r="S16" s="662"/>
      <c r="T16" s="662"/>
      <c r="U16" s="662"/>
      <c r="V16" s="662"/>
      <c r="W16" s="662"/>
      <c r="X16" s="662"/>
      <c r="Y16" s="663"/>
      <c r="Z16" s="664">
        <v>0.1</v>
      </c>
      <c r="AA16" s="664"/>
      <c r="AB16" s="664"/>
      <c r="AC16" s="664"/>
      <c r="AD16" s="665">
        <v>5598</v>
      </c>
      <c r="AE16" s="665"/>
      <c r="AF16" s="665"/>
      <c r="AG16" s="665"/>
      <c r="AH16" s="665"/>
      <c r="AI16" s="665"/>
      <c r="AJ16" s="665"/>
      <c r="AK16" s="665"/>
      <c r="AL16" s="666">
        <v>0.2</v>
      </c>
      <c r="AM16" s="667"/>
      <c r="AN16" s="667"/>
      <c r="AO16" s="668"/>
      <c r="AP16" s="658" t="s">
        <v>268</v>
      </c>
      <c r="AQ16" s="659"/>
      <c r="AR16" s="659"/>
      <c r="AS16" s="659"/>
      <c r="AT16" s="659"/>
      <c r="AU16" s="659"/>
      <c r="AV16" s="659"/>
      <c r="AW16" s="659"/>
      <c r="AX16" s="659"/>
      <c r="AY16" s="659"/>
      <c r="AZ16" s="659"/>
      <c r="BA16" s="659"/>
      <c r="BB16" s="659"/>
      <c r="BC16" s="659"/>
      <c r="BD16" s="659"/>
      <c r="BE16" s="659"/>
      <c r="BF16" s="660"/>
      <c r="BG16" s="661" t="s">
        <v>131</v>
      </c>
      <c r="BH16" s="662"/>
      <c r="BI16" s="662"/>
      <c r="BJ16" s="662"/>
      <c r="BK16" s="662"/>
      <c r="BL16" s="662"/>
      <c r="BM16" s="662"/>
      <c r="BN16" s="663"/>
      <c r="BO16" s="664" t="s">
        <v>250</v>
      </c>
      <c r="BP16" s="664"/>
      <c r="BQ16" s="664"/>
      <c r="BR16" s="664"/>
      <c r="BS16" s="665" t="s">
        <v>139</v>
      </c>
      <c r="BT16" s="665"/>
      <c r="BU16" s="665"/>
      <c r="BV16" s="665"/>
      <c r="BW16" s="665"/>
      <c r="BX16" s="665"/>
      <c r="BY16" s="665"/>
      <c r="BZ16" s="665"/>
      <c r="CA16" s="665"/>
      <c r="CB16" s="669"/>
      <c r="CD16" s="658" t="s">
        <v>269</v>
      </c>
      <c r="CE16" s="659"/>
      <c r="CF16" s="659"/>
      <c r="CG16" s="659"/>
      <c r="CH16" s="659"/>
      <c r="CI16" s="659"/>
      <c r="CJ16" s="659"/>
      <c r="CK16" s="659"/>
      <c r="CL16" s="659"/>
      <c r="CM16" s="659"/>
      <c r="CN16" s="659"/>
      <c r="CO16" s="659"/>
      <c r="CP16" s="659"/>
      <c r="CQ16" s="660"/>
      <c r="CR16" s="661">
        <v>5671</v>
      </c>
      <c r="CS16" s="662"/>
      <c r="CT16" s="662"/>
      <c r="CU16" s="662"/>
      <c r="CV16" s="662"/>
      <c r="CW16" s="662"/>
      <c r="CX16" s="662"/>
      <c r="CY16" s="663"/>
      <c r="CZ16" s="664">
        <v>0.1</v>
      </c>
      <c r="DA16" s="664"/>
      <c r="DB16" s="664"/>
      <c r="DC16" s="664"/>
      <c r="DD16" s="670" t="s">
        <v>250</v>
      </c>
      <c r="DE16" s="662"/>
      <c r="DF16" s="662"/>
      <c r="DG16" s="662"/>
      <c r="DH16" s="662"/>
      <c r="DI16" s="662"/>
      <c r="DJ16" s="662"/>
      <c r="DK16" s="662"/>
      <c r="DL16" s="662"/>
      <c r="DM16" s="662"/>
      <c r="DN16" s="662"/>
      <c r="DO16" s="662"/>
      <c r="DP16" s="663"/>
      <c r="DQ16" s="670">
        <v>5671</v>
      </c>
      <c r="DR16" s="662"/>
      <c r="DS16" s="662"/>
      <c r="DT16" s="662"/>
      <c r="DU16" s="662"/>
      <c r="DV16" s="662"/>
      <c r="DW16" s="662"/>
      <c r="DX16" s="662"/>
      <c r="DY16" s="662"/>
      <c r="DZ16" s="662"/>
      <c r="EA16" s="662"/>
      <c r="EB16" s="662"/>
      <c r="EC16" s="671"/>
    </row>
    <row r="17" spans="2:133" ht="11.25" customHeight="1" x14ac:dyDescent="0.2">
      <c r="B17" s="658" t="s">
        <v>270</v>
      </c>
      <c r="C17" s="659"/>
      <c r="D17" s="659"/>
      <c r="E17" s="659"/>
      <c r="F17" s="659"/>
      <c r="G17" s="659"/>
      <c r="H17" s="659"/>
      <c r="I17" s="659"/>
      <c r="J17" s="659"/>
      <c r="K17" s="659"/>
      <c r="L17" s="659"/>
      <c r="M17" s="659"/>
      <c r="N17" s="659"/>
      <c r="O17" s="659"/>
      <c r="P17" s="659"/>
      <c r="Q17" s="660"/>
      <c r="R17" s="661">
        <v>10026</v>
      </c>
      <c r="S17" s="662"/>
      <c r="T17" s="662"/>
      <c r="U17" s="662"/>
      <c r="V17" s="662"/>
      <c r="W17" s="662"/>
      <c r="X17" s="662"/>
      <c r="Y17" s="663"/>
      <c r="Z17" s="664">
        <v>0.2</v>
      </c>
      <c r="AA17" s="664"/>
      <c r="AB17" s="664"/>
      <c r="AC17" s="664"/>
      <c r="AD17" s="665">
        <v>10026</v>
      </c>
      <c r="AE17" s="665"/>
      <c r="AF17" s="665"/>
      <c r="AG17" s="665"/>
      <c r="AH17" s="665"/>
      <c r="AI17" s="665"/>
      <c r="AJ17" s="665"/>
      <c r="AK17" s="665"/>
      <c r="AL17" s="666">
        <v>0.3</v>
      </c>
      <c r="AM17" s="667"/>
      <c r="AN17" s="667"/>
      <c r="AO17" s="668"/>
      <c r="AP17" s="658" t="s">
        <v>271</v>
      </c>
      <c r="AQ17" s="659"/>
      <c r="AR17" s="659"/>
      <c r="AS17" s="659"/>
      <c r="AT17" s="659"/>
      <c r="AU17" s="659"/>
      <c r="AV17" s="659"/>
      <c r="AW17" s="659"/>
      <c r="AX17" s="659"/>
      <c r="AY17" s="659"/>
      <c r="AZ17" s="659"/>
      <c r="BA17" s="659"/>
      <c r="BB17" s="659"/>
      <c r="BC17" s="659"/>
      <c r="BD17" s="659"/>
      <c r="BE17" s="659"/>
      <c r="BF17" s="660"/>
      <c r="BG17" s="661" t="s">
        <v>139</v>
      </c>
      <c r="BH17" s="662"/>
      <c r="BI17" s="662"/>
      <c r="BJ17" s="662"/>
      <c r="BK17" s="662"/>
      <c r="BL17" s="662"/>
      <c r="BM17" s="662"/>
      <c r="BN17" s="663"/>
      <c r="BO17" s="664" t="s">
        <v>131</v>
      </c>
      <c r="BP17" s="664"/>
      <c r="BQ17" s="664"/>
      <c r="BR17" s="664"/>
      <c r="BS17" s="665" t="s">
        <v>131</v>
      </c>
      <c r="BT17" s="665"/>
      <c r="BU17" s="665"/>
      <c r="BV17" s="665"/>
      <c r="BW17" s="665"/>
      <c r="BX17" s="665"/>
      <c r="BY17" s="665"/>
      <c r="BZ17" s="665"/>
      <c r="CA17" s="665"/>
      <c r="CB17" s="669"/>
      <c r="CD17" s="658" t="s">
        <v>272</v>
      </c>
      <c r="CE17" s="659"/>
      <c r="CF17" s="659"/>
      <c r="CG17" s="659"/>
      <c r="CH17" s="659"/>
      <c r="CI17" s="659"/>
      <c r="CJ17" s="659"/>
      <c r="CK17" s="659"/>
      <c r="CL17" s="659"/>
      <c r="CM17" s="659"/>
      <c r="CN17" s="659"/>
      <c r="CO17" s="659"/>
      <c r="CP17" s="659"/>
      <c r="CQ17" s="660"/>
      <c r="CR17" s="661">
        <v>417829</v>
      </c>
      <c r="CS17" s="662"/>
      <c r="CT17" s="662"/>
      <c r="CU17" s="662"/>
      <c r="CV17" s="662"/>
      <c r="CW17" s="662"/>
      <c r="CX17" s="662"/>
      <c r="CY17" s="663"/>
      <c r="CZ17" s="664">
        <v>9</v>
      </c>
      <c r="DA17" s="664"/>
      <c r="DB17" s="664"/>
      <c r="DC17" s="664"/>
      <c r="DD17" s="670" t="s">
        <v>131</v>
      </c>
      <c r="DE17" s="662"/>
      <c r="DF17" s="662"/>
      <c r="DG17" s="662"/>
      <c r="DH17" s="662"/>
      <c r="DI17" s="662"/>
      <c r="DJ17" s="662"/>
      <c r="DK17" s="662"/>
      <c r="DL17" s="662"/>
      <c r="DM17" s="662"/>
      <c r="DN17" s="662"/>
      <c r="DO17" s="662"/>
      <c r="DP17" s="663"/>
      <c r="DQ17" s="670">
        <v>417361</v>
      </c>
      <c r="DR17" s="662"/>
      <c r="DS17" s="662"/>
      <c r="DT17" s="662"/>
      <c r="DU17" s="662"/>
      <c r="DV17" s="662"/>
      <c r="DW17" s="662"/>
      <c r="DX17" s="662"/>
      <c r="DY17" s="662"/>
      <c r="DZ17" s="662"/>
      <c r="EA17" s="662"/>
      <c r="EB17" s="662"/>
      <c r="EC17" s="671"/>
    </row>
    <row r="18" spans="2:133" ht="11.25" customHeight="1" x14ac:dyDescent="0.2">
      <c r="B18" s="658" t="s">
        <v>273</v>
      </c>
      <c r="C18" s="659"/>
      <c r="D18" s="659"/>
      <c r="E18" s="659"/>
      <c r="F18" s="659"/>
      <c r="G18" s="659"/>
      <c r="H18" s="659"/>
      <c r="I18" s="659"/>
      <c r="J18" s="659"/>
      <c r="K18" s="659"/>
      <c r="L18" s="659"/>
      <c r="M18" s="659"/>
      <c r="N18" s="659"/>
      <c r="O18" s="659"/>
      <c r="P18" s="659"/>
      <c r="Q18" s="660"/>
      <c r="R18" s="661">
        <v>1848</v>
      </c>
      <c r="S18" s="662"/>
      <c r="T18" s="662"/>
      <c r="U18" s="662"/>
      <c r="V18" s="662"/>
      <c r="W18" s="662"/>
      <c r="X18" s="662"/>
      <c r="Y18" s="663"/>
      <c r="Z18" s="664">
        <v>0</v>
      </c>
      <c r="AA18" s="664"/>
      <c r="AB18" s="664"/>
      <c r="AC18" s="664"/>
      <c r="AD18" s="665">
        <v>1848</v>
      </c>
      <c r="AE18" s="665"/>
      <c r="AF18" s="665"/>
      <c r="AG18" s="665"/>
      <c r="AH18" s="665"/>
      <c r="AI18" s="665"/>
      <c r="AJ18" s="665"/>
      <c r="AK18" s="665"/>
      <c r="AL18" s="666">
        <v>0.1</v>
      </c>
      <c r="AM18" s="667"/>
      <c r="AN18" s="667"/>
      <c r="AO18" s="668"/>
      <c r="AP18" s="658" t="s">
        <v>274</v>
      </c>
      <c r="AQ18" s="659"/>
      <c r="AR18" s="659"/>
      <c r="AS18" s="659"/>
      <c r="AT18" s="659"/>
      <c r="AU18" s="659"/>
      <c r="AV18" s="659"/>
      <c r="AW18" s="659"/>
      <c r="AX18" s="659"/>
      <c r="AY18" s="659"/>
      <c r="AZ18" s="659"/>
      <c r="BA18" s="659"/>
      <c r="BB18" s="659"/>
      <c r="BC18" s="659"/>
      <c r="BD18" s="659"/>
      <c r="BE18" s="659"/>
      <c r="BF18" s="660"/>
      <c r="BG18" s="661" t="s">
        <v>139</v>
      </c>
      <c r="BH18" s="662"/>
      <c r="BI18" s="662"/>
      <c r="BJ18" s="662"/>
      <c r="BK18" s="662"/>
      <c r="BL18" s="662"/>
      <c r="BM18" s="662"/>
      <c r="BN18" s="663"/>
      <c r="BO18" s="664" t="s">
        <v>250</v>
      </c>
      <c r="BP18" s="664"/>
      <c r="BQ18" s="664"/>
      <c r="BR18" s="664"/>
      <c r="BS18" s="665" t="s">
        <v>250</v>
      </c>
      <c r="BT18" s="665"/>
      <c r="BU18" s="665"/>
      <c r="BV18" s="665"/>
      <c r="BW18" s="665"/>
      <c r="BX18" s="665"/>
      <c r="BY18" s="665"/>
      <c r="BZ18" s="665"/>
      <c r="CA18" s="665"/>
      <c r="CB18" s="669"/>
      <c r="CD18" s="658" t="s">
        <v>275</v>
      </c>
      <c r="CE18" s="659"/>
      <c r="CF18" s="659"/>
      <c r="CG18" s="659"/>
      <c r="CH18" s="659"/>
      <c r="CI18" s="659"/>
      <c r="CJ18" s="659"/>
      <c r="CK18" s="659"/>
      <c r="CL18" s="659"/>
      <c r="CM18" s="659"/>
      <c r="CN18" s="659"/>
      <c r="CO18" s="659"/>
      <c r="CP18" s="659"/>
      <c r="CQ18" s="660"/>
      <c r="CR18" s="661" t="s">
        <v>131</v>
      </c>
      <c r="CS18" s="662"/>
      <c r="CT18" s="662"/>
      <c r="CU18" s="662"/>
      <c r="CV18" s="662"/>
      <c r="CW18" s="662"/>
      <c r="CX18" s="662"/>
      <c r="CY18" s="663"/>
      <c r="CZ18" s="664" t="s">
        <v>131</v>
      </c>
      <c r="DA18" s="664"/>
      <c r="DB18" s="664"/>
      <c r="DC18" s="664"/>
      <c r="DD18" s="670" t="s">
        <v>131</v>
      </c>
      <c r="DE18" s="662"/>
      <c r="DF18" s="662"/>
      <c r="DG18" s="662"/>
      <c r="DH18" s="662"/>
      <c r="DI18" s="662"/>
      <c r="DJ18" s="662"/>
      <c r="DK18" s="662"/>
      <c r="DL18" s="662"/>
      <c r="DM18" s="662"/>
      <c r="DN18" s="662"/>
      <c r="DO18" s="662"/>
      <c r="DP18" s="663"/>
      <c r="DQ18" s="670" t="s">
        <v>131</v>
      </c>
      <c r="DR18" s="662"/>
      <c r="DS18" s="662"/>
      <c r="DT18" s="662"/>
      <c r="DU18" s="662"/>
      <c r="DV18" s="662"/>
      <c r="DW18" s="662"/>
      <c r="DX18" s="662"/>
      <c r="DY18" s="662"/>
      <c r="DZ18" s="662"/>
      <c r="EA18" s="662"/>
      <c r="EB18" s="662"/>
      <c r="EC18" s="671"/>
    </row>
    <row r="19" spans="2:133" ht="11.25" customHeight="1" x14ac:dyDescent="0.2">
      <c r="B19" s="658" t="s">
        <v>276</v>
      </c>
      <c r="C19" s="659"/>
      <c r="D19" s="659"/>
      <c r="E19" s="659"/>
      <c r="F19" s="659"/>
      <c r="G19" s="659"/>
      <c r="H19" s="659"/>
      <c r="I19" s="659"/>
      <c r="J19" s="659"/>
      <c r="K19" s="659"/>
      <c r="L19" s="659"/>
      <c r="M19" s="659"/>
      <c r="N19" s="659"/>
      <c r="O19" s="659"/>
      <c r="P19" s="659"/>
      <c r="Q19" s="660"/>
      <c r="R19" s="661">
        <v>1848</v>
      </c>
      <c r="S19" s="662"/>
      <c r="T19" s="662"/>
      <c r="U19" s="662"/>
      <c r="V19" s="662"/>
      <c r="W19" s="662"/>
      <c r="X19" s="662"/>
      <c r="Y19" s="663"/>
      <c r="Z19" s="664">
        <v>0</v>
      </c>
      <c r="AA19" s="664"/>
      <c r="AB19" s="664"/>
      <c r="AC19" s="664"/>
      <c r="AD19" s="665">
        <v>1848</v>
      </c>
      <c r="AE19" s="665"/>
      <c r="AF19" s="665"/>
      <c r="AG19" s="665"/>
      <c r="AH19" s="665"/>
      <c r="AI19" s="665"/>
      <c r="AJ19" s="665"/>
      <c r="AK19" s="665"/>
      <c r="AL19" s="666">
        <v>0.1</v>
      </c>
      <c r="AM19" s="667"/>
      <c r="AN19" s="667"/>
      <c r="AO19" s="668"/>
      <c r="AP19" s="658" t="s">
        <v>277</v>
      </c>
      <c r="AQ19" s="659"/>
      <c r="AR19" s="659"/>
      <c r="AS19" s="659"/>
      <c r="AT19" s="659"/>
      <c r="AU19" s="659"/>
      <c r="AV19" s="659"/>
      <c r="AW19" s="659"/>
      <c r="AX19" s="659"/>
      <c r="AY19" s="659"/>
      <c r="AZ19" s="659"/>
      <c r="BA19" s="659"/>
      <c r="BB19" s="659"/>
      <c r="BC19" s="659"/>
      <c r="BD19" s="659"/>
      <c r="BE19" s="659"/>
      <c r="BF19" s="660"/>
      <c r="BG19" s="661">
        <v>4058</v>
      </c>
      <c r="BH19" s="662"/>
      <c r="BI19" s="662"/>
      <c r="BJ19" s="662"/>
      <c r="BK19" s="662"/>
      <c r="BL19" s="662"/>
      <c r="BM19" s="662"/>
      <c r="BN19" s="663"/>
      <c r="BO19" s="664">
        <v>0.4</v>
      </c>
      <c r="BP19" s="664"/>
      <c r="BQ19" s="664"/>
      <c r="BR19" s="664"/>
      <c r="BS19" s="665" t="s">
        <v>131</v>
      </c>
      <c r="BT19" s="665"/>
      <c r="BU19" s="665"/>
      <c r="BV19" s="665"/>
      <c r="BW19" s="665"/>
      <c r="BX19" s="665"/>
      <c r="BY19" s="665"/>
      <c r="BZ19" s="665"/>
      <c r="CA19" s="665"/>
      <c r="CB19" s="669"/>
      <c r="CD19" s="658" t="s">
        <v>278</v>
      </c>
      <c r="CE19" s="659"/>
      <c r="CF19" s="659"/>
      <c r="CG19" s="659"/>
      <c r="CH19" s="659"/>
      <c r="CI19" s="659"/>
      <c r="CJ19" s="659"/>
      <c r="CK19" s="659"/>
      <c r="CL19" s="659"/>
      <c r="CM19" s="659"/>
      <c r="CN19" s="659"/>
      <c r="CO19" s="659"/>
      <c r="CP19" s="659"/>
      <c r="CQ19" s="660"/>
      <c r="CR19" s="661" t="s">
        <v>131</v>
      </c>
      <c r="CS19" s="662"/>
      <c r="CT19" s="662"/>
      <c r="CU19" s="662"/>
      <c r="CV19" s="662"/>
      <c r="CW19" s="662"/>
      <c r="CX19" s="662"/>
      <c r="CY19" s="663"/>
      <c r="CZ19" s="664" t="s">
        <v>250</v>
      </c>
      <c r="DA19" s="664"/>
      <c r="DB19" s="664"/>
      <c r="DC19" s="664"/>
      <c r="DD19" s="670" t="s">
        <v>139</v>
      </c>
      <c r="DE19" s="662"/>
      <c r="DF19" s="662"/>
      <c r="DG19" s="662"/>
      <c r="DH19" s="662"/>
      <c r="DI19" s="662"/>
      <c r="DJ19" s="662"/>
      <c r="DK19" s="662"/>
      <c r="DL19" s="662"/>
      <c r="DM19" s="662"/>
      <c r="DN19" s="662"/>
      <c r="DO19" s="662"/>
      <c r="DP19" s="663"/>
      <c r="DQ19" s="670" t="s">
        <v>131</v>
      </c>
      <c r="DR19" s="662"/>
      <c r="DS19" s="662"/>
      <c r="DT19" s="662"/>
      <c r="DU19" s="662"/>
      <c r="DV19" s="662"/>
      <c r="DW19" s="662"/>
      <c r="DX19" s="662"/>
      <c r="DY19" s="662"/>
      <c r="DZ19" s="662"/>
      <c r="EA19" s="662"/>
      <c r="EB19" s="662"/>
      <c r="EC19" s="671"/>
    </row>
    <row r="20" spans="2:133" ht="11.25" customHeight="1" x14ac:dyDescent="0.2">
      <c r="B20" s="674" t="s">
        <v>279</v>
      </c>
      <c r="C20" s="675"/>
      <c r="D20" s="675"/>
      <c r="E20" s="675"/>
      <c r="F20" s="675"/>
      <c r="G20" s="675"/>
      <c r="H20" s="675"/>
      <c r="I20" s="675"/>
      <c r="J20" s="675"/>
      <c r="K20" s="675"/>
      <c r="L20" s="675"/>
      <c r="M20" s="675"/>
      <c r="N20" s="675"/>
      <c r="O20" s="675"/>
      <c r="P20" s="675"/>
      <c r="Q20" s="676"/>
      <c r="R20" s="661" t="s">
        <v>139</v>
      </c>
      <c r="S20" s="662"/>
      <c r="T20" s="662"/>
      <c r="U20" s="662"/>
      <c r="V20" s="662"/>
      <c r="W20" s="662"/>
      <c r="X20" s="662"/>
      <c r="Y20" s="663"/>
      <c r="Z20" s="664" t="s">
        <v>131</v>
      </c>
      <c r="AA20" s="664"/>
      <c r="AB20" s="664"/>
      <c r="AC20" s="664"/>
      <c r="AD20" s="665" t="s">
        <v>131</v>
      </c>
      <c r="AE20" s="665"/>
      <c r="AF20" s="665"/>
      <c r="AG20" s="665"/>
      <c r="AH20" s="665"/>
      <c r="AI20" s="665"/>
      <c r="AJ20" s="665"/>
      <c r="AK20" s="665"/>
      <c r="AL20" s="666" t="s">
        <v>131</v>
      </c>
      <c r="AM20" s="667"/>
      <c r="AN20" s="667"/>
      <c r="AO20" s="668"/>
      <c r="AP20" s="658" t="s">
        <v>280</v>
      </c>
      <c r="AQ20" s="659"/>
      <c r="AR20" s="659"/>
      <c r="AS20" s="659"/>
      <c r="AT20" s="659"/>
      <c r="AU20" s="659"/>
      <c r="AV20" s="659"/>
      <c r="AW20" s="659"/>
      <c r="AX20" s="659"/>
      <c r="AY20" s="659"/>
      <c r="AZ20" s="659"/>
      <c r="BA20" s="659"/>
      <c r="BB20" s="659"/>
      <c r="BC20" s="659"/>
      <c r="BD20" s="659"/>
      <c r="BE20" s="659"/>
      <c r="BF20" s="660"/>
      <c r="BG20" s="661">
        <v>4058</v>
      </c>
      <c r="BH20" s="662"/>
      <c r="BI20" s="662"/>
      <c r="BJ20" s="662"/>
      <c r="BK20" s="662"/>
      <c r="BL20" s="662"/>
      <c r="BM20" s="662"/>
      <c r="BN20" s="663"/>
      <c r="BO20" s="664">
        <v>0.4</v>
      </c>
      <c r="BP20" s="664"/>
      <c r="BQ20" s="664"/>
      <c r="BR20" s="664"/>
      <c r="BS20" s="665" t="s">
        <v>131</v>
      </c>
      <c r="BT20" s="665"/>
      <c r="BU20" s="665"/>
      <c r="BV20" s="665"/>
      <c r="BW20" s="665"/>
      <c r="BX20" s="665"/>
      <c r="BY20" s="665"/>
      <c r="BZ20" s="665"/>
      <c r="CA20" s="665"/>
      <c r="CB20" s="669"/>
      <c r="CD20" s="658" t="s">
        <v>281</v>
      </c>
      <c r="CE20" s="659"/>
      <c r="CF20" s="659"/>
      <c r="CG20" s="659"/>
      <c r="CH20" s="659"/>
      <c r="CI20" s="659"/>
      <c r="CJ20" s="659"/>
      <c r="CK20" s="659"/>
      <c r="CL20" s="659"/>
      <c r="CM20" s="659"/>
      <c r="CN20" s="659"/>
      <c r="CO20" s="659"/>
      <c r="CP20" s="659"/>
      <c r="CQ20" s="660"/>
      <c r="CR20" s="661">
        <v>4665913</v>
      </c>
      <c r="CS20" s="662"/>
      <c r="CT20" s="662"/>
      <c r="CU20" s="662"/>
      <c r="CV20" s="662"/>
      <c r="CW20" s="662"/>
      <c r="CX20" s="662"/>
      <c r="CY20" s="663"/>
      <c r="CZ20" s="664">
        <v>100</v>
      </c>
      <c r="DA20" s="664"/>
      <c r="DB20" s="664"/>
      <c r="DC20" s="664"/>
      <c r="DD20" s="670">
        <v>738481</v>
      </c>
      <c r="DE20" s="662"/>
      <c r="DF20" s="662"/>
      <c r="DG20" s="662"/>
      <c r="DH20" s="662"/>
      <c r="DI20" s="662"/>
      <c r="DJ20" s="662"/>
      <c r="DK20" s="662"/>
      <c r="DL20" s="662"/>
      <c r="DM20" s="662"/>
      <c r="DN20" s="662"/>
      <c r="DO20" s="662"/>
      <c r="DP20" s="663"/>
      <c r="DQ20" s="670">
        <v>3459110</v>
      </c>
      <c r="DR20" s="662"/>
      <c r="DS20" s="662"/>
      <c r="DT20" s="662"/>
      <c r="DU20" s="662"/>
      <c r="DV20" s="662"/>
      <c r="DW20" s="662"/>
      <c r="DX20" s="662"/>
      <c r="DY20" s="662"/>
      <c r="DZ20" s="662"/>
      <c r="EA20" s="662"/>
      <c r="EB20" s="662"/>
      <c r="EC20" s="671"/>
    </row>
    <row r="21" spans="2:133" ht="11.25" customHeight="1" x14ac:dyDescent="0.2">
      <c r="B21" s="658" t="s">
        <v>282</v>
      </c>
      <c r="C21" s="659"/>
      <c r="D21" s="659"/>
      <c r="E21" s="659"/>
      <c r="F21" s="659"/>
      <c r="G21" s="659"/>
      <c r="H21" s="659"/>
      <c r="I21" s="659"/>
      <c r="J21" s="659"/>
      <c r="K21" s="659"/>
      <c r="L21" s="659"/>
      <c r="M21" s="659"/>
      <c r="N21" s="659"/>
      <c r="O21" s="659"/>
      <c r="P21" s="659"/>
      <c r="Q21" s="660"/>
      <c r="R21" s="661">
        <v>2176699</v>
      </c>
      <c r="S21" s="662"/>
      <c r="T21" s="662"/>
      <c r="U21" s="662"/>
      <c r="V21" s="662"/>
      <c r="W21" s="662"/>
      <c r="X21" s="662"/>
      <c r="Y21" s="663"/>
      <c r="Z21" s="664">
        <v>43.2</v>
      </c>
      <c r="AA21" s="664"/>
      <c r="AB21" s="664"/>
      <c r="AC21" s="664"/>
      <c r="AD21" s="665">
        <v>2003899</v>
      </c>
      <c r="AE21" s="665"/>
      <c r="AF21" s="665"/>
      <c r="AG21" s="665"/>
      <c r="AH21" s="665"/>
      <c r="AI21" s="665"/>
      <c r="AJ21" s="665"/>
      <c r="AK21" s="665"/>
      <c r="AL21" s="666">
        <v>61.3</v>
      </c>
      <c r="AM21" s="667"/>
      <c r="AN21" s="667"/>
      <c r="AO21" s="668"/>
      <c r="AP21" s="658" t="s">
        <v>283</v>
      </c>
      <c r="AQ21" s="677"/>
      <c r="AR21" s="677"/>
      <c r="AS21" s="677"/>
      <c r="AT21" s="677"/>
      <c r="AU21" s="677"/>
      <c r="AV21" s="677"/>
      <c r="AW21" s="677"/>
      <c r="AX21" s="677"/>
      <c r="AY21" s="677"/>
      <c r="AZ21" s="677"/>
      <c r="BA21" s="677"/>
      <c r="BB21" s="677"/>
      <c r="BC21" s="677"/>
      <c r="BD21" s="677"/>
      <c r="BE21" s="677"/>
      <c r="BF21" s="678"/>
      <c r="BG21" s="661">
        <v>4058</v>
      </c>
      <c r="BH21" s="662"/>
      <c r="BI21" s="662"/>
      <c r="BJ21" s="662"/>
      <c r="BK21" s="662"/>
      <c r="BL21" s="662"/>
      <c r="BM21" s="662"/>
      <c r="BN21" s="663"/>
      <c r="BO21" s="664">
        <v>0.4</v>
      </c>
      <c r="BP21" s="664"/>
      <c r="BQ21" s="664"/>
      <c r="BR21" s="664"/>
      <c r="BS21" s="665" t="s">
        <v>250</v>
      </c>
      <c r="BT21" s="665"/>
      <c r="BU21" s="665"/>
      <c r="BV21" s="665"/>
      <c r="BW21" s="665"/>
      <c r="BX21" s="665"/>
      <c r="BY21" s="665"/>
      <c r="BZ21" s="665"/>
      <c r="CA21" s="665"/>
      <c r="CB21" s="669"/>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2">
      <c r="B22" s="658" t="s">
        <v>284</v>
      </c>
      <c r="C22" s="659"/>
      <c r="D22" s="659"/>
      <c r="E22" s="659"/>
      <c r="F22" s="659"/>
      <c r="G22" s="659"/>
      <c r="H22" s="659"/>
      <c r="I22" s="659"/>
      <c r="J22" s="659"/>
      <c r="K22" s="659"/>
      <c r="L22" s="659"/>
      <c r="M22" s="659"/>
      <c r="N22" s="659"/>
      <c r="O22" s="659"/>
      <c r="P22" s="659"/>
      <c r="Q22" s="660"/>
      <c r="R22" s="661">
        <v>2003899</v>
      </c>
      <c r="S22" s="662"/>
      <c r="T22" s="662"/>
      <c r="U22" s="662"/>
      <c r="V22" s="662"/>
      <c r="W22" s="662"/>
      <c r="X22" s="662"/>
      <c r="Y22" s="663"/>
      <c r="Z22" s="664">
        <v>39.799999999999997</v>
      </c>
      <c r="AA22" s="664"/>
      <c r="AB22" s="664"/>
      <c r="AC22" s="664"/>
      <c r="AD22" s="665">
        <v>2003899</v>
      </c>
      <c r="AE22" s="665"/>
      <c r="AF22" s="665"/>
      <c r="AG22" s="665"/>
      <c r="AH22" s="665"/>
      <c r="AI22" s="665"/>
      <c r="AJ22" s="665"/>
      <c r="AK22" s="665"/>
      <c r="AL22" s="666">
        <v>61.3</v>
      </c>
      <c r="AM22" s="667"/>
      <c r="AN22" s="667"/>
      <c r="AO22" s="668"/>
      <c r="AP22" s="658" t="s">
        <v>285</v>
      </c>
      <c r="AQ22" s="677"/>
      <c r="AR22" s="677"/>
      <c r="AS22" s="677"/>
      <c r="AT22" s="677"/>
      <c r="AU22" s="677"/>
      <c r="AV22" s="677"/>
      <c r="AW22" s="677"/>
      <c r="AX22" s="677"/>
      <c r="AY22" s="677"/>
      <c r="AZ22" s="677"/>
      <c r="BA22" s="677"/>
      <c r="BB22" s="677"/>
      <c r="BC22" s="677"/>
      <c r="BD22" s="677"/>
      <c r="BE22" s="677"/>
      <c r="BF22" s="678"/>
      <c r="BG22" s="661" t="s">
        <v>131</v>
      </c>
      <c r="BH22" s="662"/>
      <c r="BI22" s="662"/>
      <c r="BJ22" s="662"/>
      <c r="BK22" s="662"/>
      <c r="BL22" s="662"/>
      <c r="BM22" s="662"/>
      <c r="BN22" s="663"/>
      <c r="BO22" s="664" t="s">
        <v>139</v>
      </c>
      <c r="BP22" s="664"/>
      <c r="BQ22" s="664"/>
      <c r="BR22" s="664"/>
      <c r="BS22" s="665" t="s">
        <v>139</v>
      </c>
      <c r="BT22" s="665"/>
      <c r="BU22" s="665"/>
      <c r="BV22" s="665"/>
      <c r="BW22" s="665"/>
      <c r="BX22" s="665"/>
      <c r="BY22" s="665"/>
      <c r="BZ22" s="665"/>
      <c r="CA22" s="665"/>
      <c r="CB22" s="669"/>
      <c r="CD22" s="643" t="s">
        <v>286</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2">
      <c r="B23" s="658" t="s">
        <v>287</v>
      </c>
      <c r="C23" s="659"/>
      <c r="D23" s="659"/>
      <c r="E23" s="659"/>
      <c r="F23" s="659"/>
      <c r="G23" s="659"/>
      <c r="H23" s="659"/>
      <c r="I23" s="659"/>
      <c r="J23" s="659"/>
      <c r="K23" s="659"/>
      <c r="L23" s="659"/>
      <c r="M23" s="659"/>
      <c r="N23" s="659"/>
      <c r="O23" s="659"/>
      <c r="P23" s="659"/>
      <c r="Q23" s="660"/>
      <c r="R23" s="661">
        <v>158783</v>
      </c>
      <c r="S23" s="662"/>
      <c r="T23" s="662"/>
      <c r="U23" s="662"/>
      <c r="V23" s="662"/>
      <c r="W23" s="662"/>
      <c r="X23" s="662"/>
      <c r="Y23" s="663"/>
      <c r="Z23" s="664">
        <v>3.2</v>
      </c>
      <c r="AA23" s="664"/>
      <c r="AB23" s="664"/>
      <c r="AC23" s="664"/>
      <c r="AD23" s="665" t="s">
        <v>250</v>
      </c>
      <c r="AE23" s="665"/>
      <c r="AF23" s="665"/>
      <c r="AG23" s="665"/>
      <c r="AH23" s="665"/>
      <c r="AI23" s="665"/>
      <c r="AJ23" s="665"/>
      <c r="AK23" s="665"/>
      <c r="AL23" s="666" t="s">
        <v>131</v>
      </c>
      <c r="AM23" s="667"/>
      <c r="AN23" s="667"/>
      <c r="AO23" s="668"/>
      <c r="AP23" s="658" t="s">
        <v>288</v>
      </c>
      <c r="AQ23" s="677"/>
      <c r="AR23" s="677"/>
      <c r="AS23" s="677"/>
      <c r="AT23" s="677"/>
      <c r="AU23" s="677"/>
      <c r="AV23" s="677"/>
      <c r="AW23" s="677"/>
      <c r="AX23" s="677"/>
      <c r="AY23" s="677"/>
      <c r="AZ23" s="677"/>
      <c r="BA23" s="677"/>
      <c r="BB23" s="677"/>
      <c r="BC23" s="677"/>
      <c r="BD23" s="677"/>
      <c r="BE23" s="677"/>
      <c r="BF23" s="678"/>
      <c r="BG23" s="661" t="s">
        <v>131</v>
      </c>
      <c r="BH23" s="662"/>
      <c r="BI23" s="662"/>
      <c r="BJ23" s="662"/>
      <c r="BK23" s="662"/>
      <c r="BL23" s="662"/>
      <c r="BM23" s="662"/>
      <c r="BN23" s="663"/>
      <c r="BO23" s="664" t="s">
        <v>131</v>
      </c>
      <c r="BP23" s="664"/>
      <c r="BQ23" s="664"/>
      <c r="BR23" s="664"/>
      <c r="BS23" s="665" t="s">
        <v>131</v>
      </c>
      <c r="BT23" s="665"/>
      <c r="BU23" s="665"/>
      <c r="BV23" s="665"/>
      <c r="BW23" s="665"/>
      <c r="BX23" s="665"/>
      <c r="BY23" s="665"/>
      <c r="BZ23" s="665"/>
      <c r="CA23" s="665"/>
      <c r="CB23" s="669"/>
      <c r="CD23" s="643" t="s">
        <v>227</v>
      </c>
      <c r="CE23" s="644"/>
      <c r="CF23" s="644"/>
      <c r="CG23" s="644"/>
      <c r="CH23" s="644"/>
      <c r="CI23" s="644"/>
      <c r="CJ23" s="644"/>
      <c r="CK23" s="644"/>
      <c r="CL23" s="644"/>
      <c r="CM23" s="644"/>
      <c r="CN23" s="644"/>
      <c r="CO23" s="644"/>
      <c r="CP23" s="644"/>
      <c r="CQ23" s="645"/>
      <c r="CR23" s="643" t="s">
        <v>289</v>
      </c>
      <c r="CS23" s="644"/>
      <c r="CT23" s="644"/>
      <c r="CU23" s="644"/>
      <c r="CV23" s="644"/>
      <c r="CW23" s="644"/>
      <c r="CX23" s="644"/>
      <c r="CY23" s="645"/>
      <c r="CZ23" s="643" t="s">
        <v>290</v>
      </c>
      <c r="DA23" s="644"/>
      <c r="DB23" s="644"/>
      <c r="DC23" s="645"/>
      <c r="DD23" s="643" t="s">
        <v>291</v>
      </c>
      <c r="DE23" s="644"/>
      <c r="DF23" s="644"/>
      <c r="DG23" s="644"/>
      <c r="DH23" s="644"/>
      <c r="DI23" s="644"/>
      <c r="DJ23" s="644"/>
      <c r="DK23" s="645"/>
      <c r="DL23" s="688" t="s">
        <v>292</v>
      </c>
      <c r="DM23" s="689"/>
      <c r="DN23" s="689"/>
      <c r="DO23" s="689"/>
      <c r="DP23" s="689"/>
      <c r="DQ23" s="689"/>
      <c r="DR23" s="689"/>
      <c r="DS23" s="689"/>
      <c r="DT23" s="689"/>
      <c r="DU23" s="689"/>
      <c r="DV23" s="690"/>
      <c r="DW23" s="643" t="s">
        <v>293</v>
      </c>
      <c r="DX23" s="644"/>
      <c r="DY23" s="644"/>
      <c r="DZ23" s="644"/>
      <c r="EA23" s="644"/>
      <c r="EB23" s="644"/>
      <c r="EC23" s="645"/>
    </row>
    <row r="24" spans="2:133" ht="11.25" customHeight="1" x14ac:dyDescent="0.2">
      <c r="B24" s="658" t="s">
        <v>294</v>
      </c>
      <c r="C24" s="659"/>
      <c r="D24" s="659"/>
      <c r="E24" s="659"/>
      <c r="F24" s="659"/>
      <c r="G24" s="659"/>
      <c r="H24" s="659"/>
      <c r="I24" s="659"/>
      <c r="J24" s="659"/>
      <c r="K24" s="659"/>
      <c r="L24" s="659"/>
      <c r="M24" s="659"/>
      <c r="N24" s="659"/>
      <c r="O24" s="659"/>
      <c r="P24" s="659"/>
      <c r="Q24" s="660"/>
      <c r="R24" s="661">
        <v>14017</v>
      </c>
      <c r="S24" s="662"/>
      <c r="T24" s="662"/>
      <c r="U24" s="662"/>
      <c r="V24" s="662"/>
      <c r="W24" s="662"/>
      <c r="X24" s="662"/>
      <c r="Y24" s="663"/>
      <c r="Z24" s="664">
        <v>0.3</v>
      </c>
      <c r="AA24" s="664"/>
      <c r="AB24" s="664"/>
      <c r="AC24" s="664"/>
      <c r="AD24" s="665" t="s">
        <v>131</v>
      </c>
      <c r="AE24" s="665"/>
      <c r="AF24" s="665"/>
      <c r="AG24" s="665"/>
      <c r="AH24" s="665"/>
      <c r="AI24" s="665"/>
      <c r="AJ24" s="665"/>
      <c r="AK24" s="665"/>
      <c r="AL24" s="666" t="s">
        <v>139</v>
      </c>
      <c r="AM24" s="667"/>
      <c r="AN24" s="667"/>
      <c r="AO24" s="668"/>
      <c r="AP24" s="658" t="s">
        <v>295</v>
      </c>
      <c r="AQ24" s="677"/>
      <c r="AR24" s="677"/>
      <c r="AS24" s="677"/>
      <c r="AT24" s="677"/>
      <c r="AU24" s="677"/>
      <c r="AV24" s="677"/>
      <c r="AW24" s="677"/>
      <c r="AX24" s="677"/>
      <c r="AY24" s="677"/>
      <c r="AZ24" s="677"/>
      <c r="BA24" s="677"/>
      <c r="BB24" s="677"/>
      <c r="BC24" s="677"/>
      <c r="BD24" s="677"/>
      <c r="BE24" s="677"/>
      <c r="BF24" s="678"/>
      <c r="BG24" s="661" t="s">
        <v>250</v>
      </c>
      <c r="BH24" s="662"/>
      <c r="BI24" s="662"/>
      <c r="BJ24" s="662"/>
      <c r="BK24" s="662"/>
      <c r="BL24" s="662"/>
      <c r="BM24" s="662"/>
      <c r="BN24" s="663"/>
      <c r="BO24" s="664" t="s">
        <v>131</v>
      </c>
      <c r="BP24" s="664"/>
      <c r="BQ24" s="664"/>
      <c r="BR24" s="664"/>
      <c r="BS24" s="665" t="s">
        <v>131</v>
      </c>
      <c r="BT24" s="665"/>
      <c r="BU24" s="665"/>
      <c r="BV24" s="665"/>
      <c r="BW24" s="665"/>
      <c r="BX24" s="665"/>
      <c r="BY24" s="665"/>
      <c r="BZ24" s="665"/>
      <c r="CA24" s="665"/>
      <c r="CB24" s="669"/>
      <c r="CD24" s="647" t="s">
        <v>296</v>
      </c>
      <c r="CE24" s="648"/>
      <c r="CF24" s="648"/>
      <c r="CG24" s="648"/>
      <c r="CH24" s="648"/>
      <c r="CI24" s="648"/>
      <c r="CJ24" s="648"/>
      <c r="CK24" s="648"/>
      <c r="CL24" s="648"/>
      <c r="CM24" s="648"/>
      <c r="CN24" s="648"/>
      <c r="CO24" s="648"/>
      <c r="CP24" s="648"/>
      <c r="CQ24" s="649"/>
      <c r="CR24" s="650">
        <v>1550689</v>
      </c>
      <c r="CS24" s="651"/>
      <c r="CT24" s="651"/>
      <c r="CU24" s="651"/>
      <c r="CV24" s="651"/>
      <c r="CW24" s="651"/>
      <c r="CX24" s="651"/>
      <c r="CY24" s="652"/>
      <c r="CZ24" s="655">
        <v>33.200000000000003</v>
      </c>
      <c r="DA24" s="656"/>
      <c r="DB24" s="656"/>
      <c r="DC24" s="672"/>
      <c r="DD24" s="693">
        <v>1334603</v>
      </c>
      <c r="DE24" s="651"/>
      <c r="DF24" s="651"/>
      <c r="DG24" s="651"/>
      <c r="DH24" s="651"/>
      <c r="DI24" s="651"/>
      <c r="DJ24" s="651"/>
      <c r="DK24" s="652"/>
      <c r="DL24" s="693">
        <v>1312186</v>
      </c>
      <c r="DM24" s="651"/>
      <c r="DN24" s="651"/>
      <c r="DO24" s="651"/>
      <c r="DP24" s="651"/>
      <c r="DQ24" s="651"/>
      <c r="DR24" s="651"/>
      <c r="DS24" s="651"/>
      <c r="DT24" s="651"/>
      <c r="DU24" s="651"/>
      <c r="DV24" s="652"/>
      <c r="DW24" s="655">
        <v>39.6</v>
      </c>
      <c r="DX24" s="656"/>
      <c r="DY24" s="656"/>
      <c r="DZ24" s="656"/>
      <c r="EA24" s="656"/>
      <c r="EB24" s="656"/>
      <c r="EC24" s="657"/>
    </row>
    <row r="25" spans="2:133" ht="11.25" customHeight="1" x14ac:dyDescent="0.2">
      <c r="B25" s="658" t="s">
        <v>297</v>
      </c>
      <c r="C25" s="659"/>
      <c r="D25" s="659"/>
      <c r="E25" s="659"/>
      <c r="F25" s="659"/>
      <c r="G25" s="659"/>
      <c r="H25" s="659"/>
      <c r="I25" s="659"/>
      <c r="J25" s="659"/>
      <c r="K25" s="659"/>
      <c r="L25" s="659"/>
      <c r="M25" s="659"/>
      <c r="N25" s="659"/>
      <c r="O25" s="659"/>
      <c r="P25" s="659"/>
      <c r="Q25" s="660"/>
      <c r="R25" s="661">
        <v>3413975</v>
      </c>
      <c r="S25" s="662"/>
      <c r="T25" s="662"/>
      <c r="U25" s="662"/>
      <c r="V25" s="662"/>
      <c r="W25" s="662"/>
      <c r="X25" s="662"/>
      <c r="Y25" s="663"/>
      <c r="Z25" s="664">
        <v>67.8</v>
      </c>
      <c r="AA25" s="664"/>
      <c r="AB25" s="664"/>
      <c r="AC25" s="664"/>
      <c r="AD25" s="665">
        <v>3241175</v>
      </c>
      <c r="AE25" s="665"/>
      <c r="AF25" s="665"/>
      <c r="AG25" s="665"/>
      <c r="AH25" s="665"/>
      <c r="AI25" s="665"/>
      <c r="AJ25" s="665"/>
      <c r="AK25" s="665"/>
      <c r="AL25" s="666">
        <v>99.1</v>
      </c>
      <c r="AM25" s="667"/>
      <c r="AN25" s="667"/>
      <c r="AO25" s="668"/>
      <c r="AP25" s="658" t="s">
        <v>298</v>
      </c>
      <c r="AQ25" s="677"/>
      <c r="AR25" s="677"/>
      <c r="AS25" s="677"/>
      <c r="AT25" s="677"/>
      <c r="AU25" s="677"/>
      <c r="AV25" s="677"/>
      <c r="AW25" s="677"/>
      <c r="AX25" s="677"/>
      <c r="AY25" s="677"/>
      <c r="AZ25" s="677"/>
      <c r="BA25" s="677"/>
      <c r="BB25" s="677"/>
      <c r="BC25" s="677"/>
      <c r="BD25" s="677"/>
      <c r="BE25" s="677"/>
      <c r="BF25" s="678"/>
      <c r="BG25" s="661" t="s">
        <v>139</v>
      </c>
      <c r="BH25" s="662"/>
      <c r="BI25" s="662"/>
      <c r="BJ25" s="662"/>
      <c r="BK25" s="662"/>
      <c r="BL25" s="662"/>
      <c r="BM25" s="662"/>
      <c r="BN25" s="663"/>
      <c r="BO25" s="664" t="s">
        <v>131</v>
      </c>
      <c r="BP25" s="664"/>
      <c r="BQ25" s="664"/>
      <c r="BR25" s="664"/>
      <c r="BS25" s="665" t="s">
        <v>131</v>
      </c>
      <c r="BT25" s="665"/>
      <c r="BU25" s="665"/>
      <c r="BV25" s="665"/>
      <c r="BW25" s="665"/>
      <c r="BX25" s="665"/>
      <c r="BY25" s="665"/>
      <c r="BZ25" s="665"/>
      <c r="CA25" s="665"/>
      <c r="CB25" s="669"/>
      <c r="CD25" s="658" t="s">
        <v>299</v>
      </c>
      <c r="CE25" s="659"/>
      <c r="CF25" s="659"/>
      <c r="CG25" s="659"/>
      <c r="CH25" s="659"/>
      <c r="CI25" s="659"/>
      <c r="CJ25" s="659"/>
      <c r="CK25" s="659"/>
      <c r="CL25" s="659"/>
      <c r="CM25" s="659"/>
      <c r="CN25" s="659"/>
      <c r="CO25" s="659"/>
      <c r="CP25" s="659"/>
      <c r="CQ25" s="660"/>
      <c r="CR25" s="661">
        <v>862521</v>
      </c>
      <c r="CS25" s="694"/>
      <c r="CT25" s="694"/>
      <c r="CU25" s="694"/>
      <c r="CV25" s="694"/>
      <c r="CW25" s="694"/>
      <c r="CX25" s="694"/>
      <c r="CY25" s="695"/>
      <c r="CZ25" s="666">
        <v>18.5</v>
      </c>
      <c r="DA25" s="691"/>
      <c r="DB25" s="691"/>
      <c r="DC25" s="696"/>
      <c r="DD25" s="670">
        <v>819867</v>
      </c>
      <c r="DE25" s="694"/>
      <c r="DF25" s="694"/>
      <c r="DG25" s="694"/>
      <c r="DH25" s="694"/>
      <c r="DI25" s="694"/>
      <c r="DJ25" s="694"/>
      <c r="DK25" s="695"/>
      <c r="DL25" s="670">
        <v>803779</v>
      </c>
      <c r="DM25" s="694"/>
      <c r="DN25" s="694"/>
      <c r="DO25" s="694"/>
      <c r="DP25" s="694"/>
      <c r="DQ25" s="694"/>
      <c r="DR25" s="694"/>
      <c r="DS25" s="694"/>
      <c r="DT25" s="694"/>
      <c r="DU25" s="694"/>
      <c r="DV25" s="695"/>
      <c r="DW25" s="666">
        <v>24.3</v>
      </c>
      <c r="DX25" s="691"/>
      <c r="DY25" s="691"/>
      <c r="DZ25" s="691"/>
      <c r="EA25" s="691"/>
      <c r="EB25" s="691"/>
      <c r="EC25" s="692"/>
    </row>
    <row r="26" spans="2:133" ht="11.25" customHeight="1" x14ac:dyDescent="0.2">
      <c r="B26" s="658" t="s">
        <v>300</v>
      </c>
      <c r="C26" s="659"/>
      <c r="D26" s="659"/>
      <c r="E26" s="659"/>
      <c r="F26" s="659"/>
      <c r="G26" s="659"/>
      <c r="H26" s="659"/>
      <c r="I26" s="659"/>
      <c r="J26" s="659"/>
      <c r="K26" s="659"/>
      <c r="L26" s="659"/>
      <c r="M26" s="659"/>
      <c r="N26" s="659"/>
      <c r="O26" s="659"/>
      <c r="P26" s="659"/>
      <c r="Q26" s="660"/>
      <c r="R26" s="661">
        <v>519</v>
      </c>
      <c r="S26" s="662"/>
      <c r="T26" s="662"/>
      <c r="U26" s="662"/>
      <c r="V26" s="662"/>
      <c r="W26" s="662"/>
      <c r="X26" s="662"/>
      <c r="Y26" s="663"/>
      <c r="Z26" s="664">
        <v>0</v>
      </c>
      <c r="AA26" s="664"/>
      <c r="AB26" s="664"/>
      <c r="AC26" s="664"/>
      <c r="AD26" s="665">
        <v>519</v>
      </c>
      <c r="AE26" s="665"/>
      <c r="AF26" s="665"/>
      <c r="AG26" s="665"/>
      <c r="AH26" s="665"/>
      <c r="AI26" s="665"/>
      <c r="AJ26" s="665"/>
      <c r="AK26" s="665"/>
      <c r="AL26" s="666">
        <v>0</v>
      </c>
      <c r="AM26" s="667"/>
      <c r="AN26" s="667"/>
      <c r="AO26" s="668"/>
      <c r="AP26" s="658" t="s">
        <v>301</v>
      </c>
      <c r="AQ26" s="677"/>
      <c r="AR26" s="677"/>
      <c r="AS26" s="677"/>
      <c r="AT26" s="677"/>
      <c r="AU26" s="677"/>
      <c r="AV26" s="677"/>
      <c r="AW26" s="677"/>
      <c r="AX26" s="677"/>
      <c r="AY26" s="677"/>
      <c r="AZ26" s="677"/>
      <c r="BA26" s="677"/>
      <c r="BB26" s="677"/>
      <c r="BC26" s="677"/>
      <c r="BD26" s="677"/>
      <c r="BE26" s="677"/>
      <c r="BF26" s="678"/>
      <c r="BG26" s="661" t="s">
        <v>131</v>
      </c>
      <c r="BH26" s="662"/>
      <c r="BI26" s="662"/>
      <c r="BJ26" s="662"/>
      <c r="BK26" s="662"/>
      <c r="BL26" s="662"/>
      <c r="BM26" s="662"/>
      <c r="BN26" s="663"/>
      <c r="BO26" s="664" t="s">
        <v>139</v>
      </c>
      <c r="BP26" s="664"/>
      <c r="BQ26" s="664"/>
      <c r="BR26" s="664"/>
      <c r="BS26" s="665" t="s">
        <v>250</v>
      </c>
      <c r="BT26" s="665"/>
      <c r="BU26" s="665"/>
      <c r="BV26" s="665"/>
      <c r="BW26" s="665"/>
      <c r="BX26" s="665"/>
      <c r="BY26" s="665"/>
      <c r="BZ26" s="665"/>
      <c r="CA26" s="665"/>
      <c r="CB26" s="669"/>
      <c r="CD26" s="658" t="s">
        <v>302</v>
      </c>
      <c r="CE26" s="659"/>
      <c r="CF26" s="659"/>
      <c r="CG26" s="659"/>
      <c r="CH26" s="659"/>
      <c r="CI26" s="659"/>
      <c r="CJ26" s="659"/>
      <c r="CK26" s="659"/>
      <c r="CL26" s="659"/>
      <c r="CM26" s="659"/>
      <c r="CN26" s="659"/>
      <c r="CO26" s="659"/>
      <c r="CP26" s="659"/>
      <c r="CQ26" s="660"/>
      <c r="CR26" s="661">
        <v>457385</v>
      </c>
      <c r="CS26" s="662"/>
      <c r="CT26" s="662"/>
      <c r="CU26" s="662"/>
      <c r="CV26" s="662"/>
      <c r="CW26" s="662"/>
      <c r="CX26" s="662"/>
      <c r="CY26" s="663"/>
      <c r="CZ26" s="666">
        <v>9.8000000000000007</v>
      </c>
      <c r="DA26" s="691"/>
      <c r="DB26" s="691"/>
      <c r="DC26" s="696"/>
      <c r="DD26" s="670">
        <v>443451</v>
      </c>
      <c r="DE26" s="662"/>
      <c r="DF26" s="662"/>
      <c r="DG26" s="662"/>
      <c r="DH26" s="662"/>
      <c r="DI26" s="662"/>
      <c r="DJ26" s="662"/>
      <c r="DK26" s="663"/>
      <c r="DL26" s="670" t="s">
        <v>131</v>
      </c>
      <c r="DM26" s="662"/>
      <c r="DN26" s="662"/>
      <c r="DO26" s="662"/>
      <c r="DP26" s="662"/>
      <c r="DQ26" s="662"/>
      <c r="DR26" s="662"/>
      <c r="DS26" s="662"/>
      <c r="DT26" s="662"/>
      <c r="DU26" s="662"/>
      <c r="DV26" s="663"/>
      <c r="DW26" s="666" t="s">
        <v>131</v>
      </c>
      <c r="DX26" s="691"/>
      <c r="DY26" s="691"/>
      <c r="DZ26" s="691"/>
      <c r="EA26" s="691"/>
      <c r="EB26" s="691"/>
      <c r="EC26" s="692"/>
    </row>
    <row r="27" spans="2:133" ht="11.25" customHeight="1" x14ac:dyDescent="0.2">
      <c r="B27" s="658" t="s">
        <v>303</v>
      </c>
      <c r="C27" s="659"/>
      <c r="D27" s="659"/>
      <c r="E27" s="659"/>
      <c r="F27" s="659"/>
      <c r="G27" s="659"/>
      <c r="H27" s="659"/>
      <c r="I27" s="659"/>
      <c r="J27" s="659"/>
      <c r="K27" s="659"/>
      <c r="L27" s="659"/>
      <c r="M27" s="659"/>
      <c r="N27" s="659"/>
      <c r="O27" s="659"/>
      <c r="P27" s="659"/>
      <c r="Q27" s="660"/>
      <c r="R27" s="661">
        <v>6530</v>
      </c>
      <c r="S27" s="662"/>
      <c r="T27" s="662"/>
      <c r="U27" s="662"/>
      <c r="V27" s="662"/>
      <c r="W27" s="662"/>
      <c r="X27" s="662"/>
      <c r="Y27" s="663"/>
      <c r="Z27" s="664">
        <v>0.1</v>
      </c>
      <c r="AA27" s="664"/>
      <c r="AB27" s="664"/>
      <c r="AC27" s="664"/>
      <c r="AD27" s="665" t="s">
        <v>131</v>
      </c>
      <c r="AE27" s="665"/>
      <c r="AF27" s="665"/>
      <c r="AG27" s="665"/>
      <c r="AH27" s="665"/>
      <c r="AI27" s="665"/>
      <c r="AJ27" s="665"/>
      <c r="AK27" s="665"/>
      <c r="AL27" s="666" t="s">
        <v>131</v>
      </c>
      <c r="AM27" s="667"/>
      <c r="AN27" s="667"/>
      <c r="AO27" s="668"/>
      <c r="AP27" s="658" t="s">
        <v>304</v>
      </c>
      <c r="AQ27" s="659"/>
      <c r="AR27" s="659"/>
      <c r="AS27" s="659"/>
      <c r="AT27" s="659"/>
      <c r="AU27" s="659"/>
      <c r="AV27" s="659"/>
      <c r="AW27" s="659"/>
      <c r="AX27" s="659"/>
      <c r="AY27" s="659"/>
      <c r="AZ27" s="659"/>
      <c r="BA27" s="659"/>
      <c r="BB27" s="659"/>
      <c r="BC27" s="659"/>
      <c r="BD27" s="659"/>
      <c r="BE27" s="659"/>
      <c r="BF27" s="660"/>
      <c r="BG27" s="661">
        <v>981156</v>
      </c>
      <c r="BH27" s="662"/>
      <c r="BI27" s="662"/>
      <c r="BJ27" s="662"/>
      <c r="BK27" s="662"/>
      <c r="BL27" s="662"/>
      <c r="BM27" s="662"/>
      <c r="BN27" s="663"/>
      <c r="BO27" s="664">
        <v>100</v>
      </c>
      <c r="BP27" s="664"/>
      <c r="BQ27" s="664"/>
      <c r="BR27" s="664"/>
      <c r="BS27" s="665" t="s">
        <v>131</v>
      </c>
      <c r="BT27" s="665"/>
      <c r="BU27" s="665"/>
      <c r="BV27" s="665"/>
      <c r="BW27" s="665"/>
      <c r="BX27" s="665"/>
      <c r="BY27" s="665"/>
      <c r="BZ27" s="665"/>
      <c r="CA27" s="665"/>
      <c r="CB27" s="669"/>
      <c r="CD27" s="658" t="s">
        <v>305</v>
      </c>
      <c r="CE27" s="659"/>
      <c r="CF27" s="659"/>
      <c r="CG27" s="659"/>
      <c r="CH27" s="659"/>
      <c r="CI27" s="659"/>
      <c r="CJ27" s="659"/>
      <c r="CK27" s="659"/>
      <c r="CL27" s="659"/>
      <c r="CM27" s="659"/>
      <c r="CN27" s="659"/>
      <c r="CO27" s="659"/>
      <c r="CP27" s="659"/>
      <c r="CQ27" s="660"/>
      <c r="CR27" s="661">
        <v>270339</v>
      </c>
      <c r="CS27" s="694"/>
      <c r="CT27" s="694"/>
      <c r="CU27" s="694"/>
      <c r="CV27" s="694"/>
      <c r="CW27" s="694"/>
      <c r="CX27" s="694"/>
      <c r="CY27" s="695"/>
      <c r="CZ27" s="666">
        <v>5.8</v>
      </c>
      <c r="DA27" s="691"/>
      <c r="DB27" s="691"/>
      <c r="DC27" s="696"/>
      <c r="DD27" s="670">
        <v>97375</v>
      </c>
      <c r="DE27" s="694"/>
      <c r="DF27" s="694"/>
      <c r="DG27" s="694"/>
      <c r="DH27" s="694"/>
      <c r="DI27" s="694"/>
      <c r="DJ27" s="694"/>
      <c r="DK27" s="695"/>
      <c r="DL27" s="670">
        <v>91046</v>
      </c>
      <c r="DM27" s="694"/>
      <c r="DN27" s="694"/>
      <c r="DO27" s="694"/>
      <c r="DP27" s="694"/>
      <c r="DQ27" s="694"/>
      <c r="DR27" s="694"/>
      <c r="DS27" s="694"/>
      <c r="DT27" s="694"/>
      <c r="DU27" s="694"/>
      <c r="DV27" s="695"/>
      <c r="DW27" s="666">
        <v>2.7</v>
      </c>
      <c r="DX27" s="691"/>
      <c r="DY27" s="691"/>
      <c r="DZ27" s="691"/>
      <c r="EA27" s="691"/>
      <c r="EB27" s="691"/>
      <c r="EC27" s="692"/>
    </row>
    <row r="28" spans="2:133" ht="11.25" customHeight="1" x14ac:dyDescent="0.2">
      <c r="B28" s="658" t="s">
        <v>306</v>
      </c>
      <c r="C28" s="659"/>
      <c r="D28" s="659"/>
      <c r="E28" s="659"/>
      <c r="F28" s="659"/>
      <c r="G28" s="659"/>
      <c r="H28" s="659"/>
      <c r="I28" s="659"/>
      <c r="J28" s="659"/>
      <c r="K28" s="659"/>
      <c r="L28" s="659"/>
      <c r="M28" s="659"/>
      <c r="N28" s="659"/>
      <c r="O28" s="659"/>
      <c r="P28" s="659"/>
      <c r="Q28" s="660"/>
      <c r="R28" s="661">
        <v>45449</v>
      </c>
      <c r="S28" s="662"/>
      <c r="T28" s="662"/>
      <c r="U28" s="662"/>
      <c r="V28" s="662"/>
      <c r="W28" s="662"/>
      <c r="X28" s="662"/>
      <c r="Y28" s="663"/>
      <c r="Z28" s="664">
        <v>0.9</v>
      </c>
      <c r="AA28" s="664"/>
      <c r="AB28" s="664"/>
      <c r="AC28" s="664"/>
      <c r="AD28" s="665">
        <v>25768</v>
      </c>
      <c r="AE28" s="665"/>
      <c r="AF28" s="665"/>
      <c r="AG28" s="665"/>
      <c r="AH28" s="665"/>
      <c r="AI28" s="665"/>
      <c r="AJ28" s="665"/>
      <c r="AK28" s="665"/>
      <c r="AL28" s="666">
        <v>0.8</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307</v>
      </c>
      <c r="CE28" s="659"/>
      <c r="CF28" s="659"/>
      <c r="CG28" s="659"/>
      <c r="CH28" s="659"/>
      <c r="CI28" s="659"/>
      <c r="CJ28" s="659"/>
      <c r="CK28" s="659"/>
      <c r="CL28" s="659"/>
      <c r="CM28" s="659"/>
      <c r="CN28" s="659"/>
      <c r="CO28" s="659"/>
      <c r="CP28" s="659"/>
      <c r="CQ28" s="660"/>
      <c r="CR28" s="661">
        <v>417829</v>
      </c>
      <c r="CS28" s="662"/>
      <c r="CT28" s="662"/>
      <c r="CU28" s="662"/>
      <c r="CV28" s="662"/>
      <c r="CW28" s="662"/>
      <c r="CX28" s="662"/>
      <c r="CY28" s="663"/>
      <c r="CZ28" s="666">
        <v>9</v>
      </c>
      <c r="DA28" s="691"/>
      <c r="DB28" s="691"/>
      <c r="DC28" s="696"/>
      <c r="DD28" s="670">
        <v>417361</v>
      </c>
      <c r="DE28" s="662"/>
      <c r="DF28" s="662"/>
      <c r="DG28" s="662"/>
      <c r="DH28" s="662"/>
      <c r="DI28" s="662"/>
      <c r="DJ28" s="662"/>
      <c r="DK28" s="663"/>
      <c r="DL28" s="670">
        <v>417361</v>
      </c>
      <c r="DM28" s="662"/>
      <c r="DN28" s="662"/>
      <c r="DO28" s="662"/>
      <c r="DP28" s="662"/>
      <c r="DQ28" s="662"/>
      <c r="DR28" s="662"/>
      <c r="DS28" s="662"/>
      <c r="DT28" s="662"/>
      <c r="DU28" s="662"/>
      <c r="DV28" s="663"/>
      <c r="DW28" s="666">
        <v>12.6</v>
      </c>
      <c r="DX28" s="691"/>
      <c r="DY28" s="691"/>
      <c r="DZ28" s="691"/>
      <c r="EA28" s="691"/>
      <c r="EB28" s="691"/>
      <c r="EC28" s="692"/>
    </row>
    <row r="29" spans="2:133" ht="11.25" customHeight="1" x14ac:dyDescent="0.2">
      <c r="B29" s="658" t="s">
        <v>308</v>
      </c>
      <c r="C29" s="659"/>
      <c r="D29" s="659"/>
      <c r="E29" s="659"/>
      <c r="F29" s="659"/>
      <c r="G29" s="659"/>
      <c r="H29" s="659"/>
      <c r="I29" s="659"/>
      <c r="J29" s="659"/>
      <c r="K29" s="659"/>
      <c r="L29" s="659"/>
      <c r="M29" s="659"/>
      <c r="N29" s="659"/>
      <c r="O29" s="659"/>
      <c r="P29" s="659"/>
      <c r="Q29" s="660"/>
      <c r="R29" s="661">
        <v>3831</v>
      </c>
      <c r="S29" s="662"/>
      <c r="T29" s="662"/>
      <c r="U29" s="662"/>
      <c r="V29" s="662"/>
      <c r="W29" s="662"/>
      <c r="X29" s="662"/>
      <c r="Y29" s="663"/>
      <c r="Z29" s="664">
        <v>0.1</v>
      </c>
      <c r="AA29" s="664"/>
      <c r="AB29" s="664"/>
      <c r="AC29" s="664"/>
      <c r="AD29" s="665">
        <v>83</v>
      </c>
      <c r="AE29" s="665"/>
      <c r="AF29" s="665"/>
      <c r="AG29" s="665"/>
      <c r="AH29" s="665"/>
      <c r="AI29" s="665"/>
      <c r="AJ29" s="665"/>
      <c r="AK29" s="665"/>
      <c r="AL29" s="666">
        <v>0</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9" t="s">
        <v>309</v>
      </c>
      <c r="CE29" s="700"/>
      <c r="CF29" s="658" t="s">
        <v>72</v>
      </c>
      <c r="CG29" s="659"/>
      <c r="CH29" s="659"/>
      <c r="CI29" s="659"/>
      <c r="CJ29" s="659"/>
      <c r="CK29" s="659"/>
      <c r="CL29" s="659"/>
      <c r="CM29" s="659"/>
      <c r="CN29" s="659"/>
      <c r="CO29" s="659"/>
      <c r="CP29" s="659"/>
      <c r="CQ29" s="660"/>
      <c r="CR29" s="661">
        <v>417829</v>
      </c>
      <c r="CS29" s="694"/>
      <c r="CT29" s="694"/>
      <c r="CU29" s="694"/>
      <c r="CV29" s="694"/>
      <c r="CW29" s="694"/>
      <c r="CX29" s="694"/>
      <c r="CY29" s="695"/>
      <c r="CZ29" s="666">
        <v>9</v>
      </c>
      <c r="DA29" s="691"/>
      <c r="DB29" s="691"/>
      <c r="DC29" s="696"/>
      <c r="DD29" s="670">
        <v>417361</v>
      </c>
      <c r="DE29" s="694"/>
      <c r="DF29" s="694"/>
      <c r="DG29" s="694"/>
      <c r="DH29" s="694"/>
      <c r="DI29" s="694"/>
      <c r="DJ29" s="694"/>
      <c r="DK29" s="695"/>
      <c r="DL29" s="670">
        <v>417361</v>
      </c>
      <c r="DM29" s="694"/>
      <c r="DN29" s="694"/>
      <c r="DO29" s="694"/>
      <c r="DP29" s="694"/>
      <c r="DQ29" s="694"/>
      <c r="DR29" s="694"/>
      <c r="DS29" s="694"/>
      <c r="DT29" s="694"/>
      <c r="DU29" s="694"/>
      <c r="DV29" s="695"/>
      <c r="DW29" s="666">
        <v>12.6</v>
      </c>
      <c r="DX29" s="691"/>
      <c r="DY29" s="691"/>
      <c r="DZ29" s="691"/>
      <c r="EA29" s="691"/>
      <c r="EB29" s="691"/>
      <c r="EC29" s="692"/>
    </row>
    <row r="30" spans="2:133" ht="11.25" customHeight="1" x14ac:dyDescent="0.2">
      <c r="B30" s="658" t="s">
        <v>310</v>
      </c>
      <c r="C30" s="659"/>
      <c r="D30" s="659"/>
      <c r="E30" s="659"/>
      <c r="F30" s="659"/>
      <c r="G30" s="659"/>
      <c r="H30" s="659"/>
      <c r="I30" s="659"/>
      <c r="J30" s="659"/>
      <c r="K30" s="659"/>
      <c r="L30" s="659"/>
      <c r="M30" s="659"/>
      <c r="N30" s="659"/>
      <c r="O30" s="659"/>
      <c r="P30" s="659"/>
      <c r="Q30" s="660"/>
      <c r="R30" s="661">
        <v>574905</v>
      </c>
      <c r="S30" s="662"/>
      <c r="T30" s="662"/>
      <c r="U30" s="662"/>
      <c r="V30" s="662"/>
      <c r="W30" s="662"/>
      <c r="X30" s="662"/>
      <c r="Y30" s="663"/>
      <c r="Z30" s="664">
        <v>11.4</v>
      </c>
      <c r="AA30" s="664"/>
      <c r="AB30" s="664"/>
      <c r="AC30" s="664"/>
      <c r="AD30" s="665" t="s">
        <v>131</v>
      </c>
      <c r="AE30" s="665"/>
      <c r="AF30" s="665"/>
      <c r="AG30" s="665"/>
      <c r="AH30" s="665"/>
      <c r="AI30" s="665"/>
      <c r="AJ30" s="665"/>
      <c r="AK30" s="665"/>
      <c r="AL30" s="666" t="s">
        <v>139</v>
      </c>
      <c r="AM30" s="667"/>
      <c r="AN30" s="667"/>
      <c r="AO30" s="668"/>
      <c r="AP30" s="643" t="s">
        <v>227</v>
      </c>
      <c r="AQ30" s="644"/>
      <c r="AR30" s="644"/>
      <c r="AS30" s="644"/>
      <c r="AT30" s="644"/>
      <c r="AU30" s="644"/>
      <c r="AV30" s="644"/>
      <c r="AW30" s="644"/>
      <c r="AX30" s="644"/>
      <c r="AY30" s="644"/>
      <c r="AZ30" s="644"/>
      <c r="BA30" s="644"/>
      <c r="BB30" s="644"/>
      <c r="BC30" s="644"/>
      <c r="BD30" s="644"/>
      <c r="BE30" s="644"/>
      <c r="BF30" s="645"/>
      <c r="BG30" s="643" t="s">
        <v>311</v>
      </c>
      <c r="BH30" s="697"/>
      <c r="BI30" s="697"/>
      <c r="BJ30" s="697"/>
      <c r="BK30" s="697"/>
      <c r="BL30" s="697"/>
      <c r="BM30" s="697"/>
      <c r="BN30" s="697"/>
      <c r="BO30" s="697"/>
      <c r="BP30" s="697"/>
      <c r="BQ30" s="698"/>
      <c r="BR30" s="643" t="s">
        <v>312</v>
      </c>
      <c r="BS30" s="697"/>
      <c r="BT30" s="697"/>
      <c r="BU30" s="697"/>
      <c r="BV30" s="697"/>
      <c r="BW30" s="697"/>
      <c r="BX30" s="697"/>
      <c r="BY30" s="697"/>
      <c r="BZ30" s="697"/>
      <c r="CA30" s="697"/>
      <c r="CB30" s="698"/>
      <c r="CD30" s="701"/>
      <c r="CE30" s="702"/>
      <c r="CF30" s="658" t="s">
        <v>313</v>
      </c>
      <c r="CG30" s="659"/>
      <c r="CH30" s="659"/>
      <c r="CI30" s="659"/>
      <c r="CJ30" s="659"/>
      <c r="CK30" s="659"/>
      <c r="CL30" s="659"/>
      <c r="CM30" s="659"/>
      <c r="CN30" s="659"/>
      <c r="CO30" s="659"/>
      <c r="CP30" s="659"/>
      <c r="CQ30" s="660"/>
      <c r="CR30" s="661">
        <v>410199</v>
      </c>
      <c r="CS30" s="662"/>
      <c r="CT30" s="662"/>
      <c r="CU30" s="662"/>
      <c r="CV30" s="662"/>
      <c r="CW30" s="662"/>
      <c r="CX30" s="662"/>
      <c r="CY30" s="663"/>
      <c r="CZ30" s="666">
        <v>8.8000000000000007</v>
      </c>
      <c r="DA30" s="691"/>
      <c r="DB30" s="691"/>
      <c r="DC30" s="696"/>
      <c r="DD30" s="670">
        <v>410199</v>
      </c>
      <c r="DE30" s="662"/>
      <c r="DF30" s="662"/>
      <c r="DG30" s="662"/>
      <c r="DH30" s="662"/>
      <c r="DI30" s="662"/>
      <c r="DJ30" s="662"/>
      <c r="DK30" s="663"/>
      <c r="DL30" s="670">
        <v>410199</v>
      </c>
      <c r="DM30" s="662"/>
      <c r="DN30" s="662"/>
      <c r="DO30" s="662"/>
      <c r="DP30" s="662"/>
      <c r="DQ30" s="662"/>
      <c r="DR30" s="662"/>
      <c r="DS30" s="662"/>
      <c r="DT30" s="662"/>
      <c r="DU30" s="662"/>
      <c r="DV30" s="663"/>
      <c r="DW30" s="666">
        <v>12.4</v>
      </c>
      <c r="DX30" s="691"/>
      <c r="DY30" s="691"/>
      <c r="DZ30" s="691"/>
      <c r="EA30" s="691"/>
      <c r="EB30" s="691"/>
      <c r="EC30" s="692"/>
    </row>
    <row r="31" spans="2:133" ht="11.25" customHeight="1" x14ac:dyDescent="0.2">
      <c r="B31" s="674" t="s">
        <v>314</v>
      </c>
      <c r="C31" s="675"/>
      <c r="D31" s="675"/>
      <c r="E31" s="675"/>
      <c r="F31" s="675"/>
      <c r="G31" s="675"/>
      <c r="H31" s="675"/>
      <c r="I31" s="675"/>
      <c r="J31" s="675"/>
      <c r="K31" s="675"/>
      <c r="L31" s="675"/>
      <c r="M31" s="675"/>
      <c r="N31" s="675"/>
      <c r="O31" s="675"/>
      <c r="P31" s="675"/>
      <c r="Q31" s="676"/>
      <c r="R31" s="661" t="s">
        <v>131</v>
      </c>
      <c r="S31" s="662"/>
      <c r="T31" s="662"/>
      <c r="U31" s="662"/>
      <c r="V31" s="662"/>
      <c r="W31" s="662"/>
      <c r="X31" s="662"/>
      <c r="Y31" s="663"/>
      <c r="Z31" s="664" t="s">
        <v>139</v>
      </c>
      <c r="AA31" s="664"/>
      <c r="AB31" s="664"/>
      <c r="AC31" s="664"/>
      <c r="AD31" s="665" t="s">
        <v>131</v>
      </c>
      <c r="AE31" s="665"/>
      <c r="AF31" s="665"/>
      <c r="AG31" s="665"/>
      <c r="AH31" s="665"/>
      <c r="AI31" s="665"/>
      <c r="AJ31" s="665"/>
      <c r="AK31" s="665"/>
      <c r="AL31" s="666" t="s">
        <v>250</v>
      </c>
      <c r="AM31" s="667"/>
      <c r="AN31" s="667"/>
      <c r="AO31" s="668"/>
      <c r="AP31" s="709" t="s">
        <v>315</v>
      </c>
      <c r="AQ31" s="710"/>
      <c r="AR31" s="710"/>
      <c r="AS31" s="710"/>
      <c r="AT31" s="715" t="s">
        <v>316</v>
      </c>
      <c r="AU31" s="216"/>
      <c r="AV31" s="216"/>
      <c r="AW31" s="216"/>
      <c r="AX31" s="647" t="s">
        <v>189</v>
      </c>
      <c r="AY31" s="648"/>
      <c r="AZ31" s="648"/>
      <c r="BA31" s="648"/>
      <c r="BB31" s="648"/>
      <c r="BC31" s="648"/>
      <c r="BD31" s="648"/>
      <c r="BE31" s="648"/>
      <c r="BF31" s="649"/>
      <c r="BG31" s="708">
        <v>99.3</v>
      </c>
      <c r="BH31" s="705"/>
      <c r="BI31" s="705"/>
      <c r="BJ31" s="705"/>
      <c r="BK31" s="705"/>
      <c r="BL31" s="705"/>
      <c r="BM31" s="656">
        <v>95.3</v>
      </c>
      <c r="BN31" s="705"/>
      <c r="BO31" s="705"/>
      <c r="BP31" s="705"/>
      <c r="BQ31" s="706"/>
      <c r="BR31" s="708">
        <v>99.5</v>
      </c>
      <c r="BS31" s="705"/>
      <c r="BT31" s="705"/>
      <c r="BU31" s="705"/>
      <c r="BV31" s="705"/>
      <c r="BW31" s="705"/>
      <c r="BX31" s="656">
        <v>95.4</v>
      </c>
      <c r="BY31" s="705"/>
      <c r="BZ31" s="705"/>
      <c r="CA31" s="705"/>
      <c r="CB31" s="706"/>
      <c r="CD31" s="701"/>
      <c r="CE31" s="702"/>
      <c r="CF31" s="658" t="s">
        <v>317</v>
      </c>
      <c r="CG31" s="659"/>
      <c r="CH31" s="659"/>
      <c r="CI31" s="659"/>
      <c r="CJ31" s="659"/>
      <c r="CK31" s="659"/>
      <c r="CL31" s="659"/>
      <c r="CM31" s="659"/>
      <c r="CN31" s="659"/>
      <c r="CO31" s="659"/>
      <c r="CP31" s="659"/>
      <c r="CQ31" s="660"/>
      <c r="CR31" s="661">
        <v>7630</v>
      </c>
      <c r="CS31" s="694"/>
      <c r="CT31" s="694"/>
      <c r="CU31" s="694"/>
      <c r="CV31" s="694"/>
      <c r="CW31" s="694"/>
      <c r="CX31" s="694"/>
      <c r="CY31" s="695"/>
      <c r="CZ31" s="666">
        <v>0.2</v>
      </c>
      <c r="DA31" s="691"/>
      <c r="DB31" s="691"/>
      <c r="DC31" s="696"/>
      <c r="DD31" s="670">
        <v>7162</v>
      </c>
      <c r="DE31" s="694"/>
      <c r="DF31" s="694"/>
      <c r="DG31" s="694"/>
      <c r="DH31" s="694"/>
      <c r="DI31" s="694"/>
      <c r="DJ31" s="694"/>
      <c r="DK31" s="695"/>
      <c r="DL31" s="670">
        <v>7162</v>
      </c>
      <c r="DM31" s="694"/>
      <c r="DN31" s="694"/>
      <c r="DO31" s="694"/>
      <c r="DP31" s="694"/>
      <c r="DQ31" s="694"/>
      <c r="DR31" s="694"/>
      <c r="DS31" s="694"/>
      <c r="DT31" s="694"/>
      <c r="DU31" s="694"/>
      <c r="DV31" s="695"/>
      <c r="DW31" s="666">
        <v>0.2</v>
      </c>
      <c r="DX31" s="691"/>
      <c r="DY31" s="691"/>
      <c r="DZ31" s="691"/>
      <c r="EA31" s="691"/>
      <c r="EB31" s="691"/>
      <c r="EC31" s="692"/>
    </row>
    <row r="32" spans="2:133" ht="11.25" customHeight="1" x14ac:dyDescent="0.2">
      <c r="B32" s="658" t="s">
        <v>318</v>
      </c>
      <c r="C32" s="659"/>
      <c r="D32" s="659"/>
      <c r="E32" s="659"/>
      <c r="F32" s="659"/>
      <c r="G32" s="659"/>
      <c r="H32" s="659"/>
      <c r="I32" s="659"/>
      <c r="J32" s="659"/>
      <c r="K32" s="659"/>
      <c r="L32" s="659"/>
      <c r="M32" s="659"/>
      <c r="N32" s="659"/>
      <c r="O32" s="659"/>
      <c r="P32" s="659"/>
      <c r="Q32" s="660"/>
      <c r="R32" s="661">
        <v>246379</v>
      </c>
      <c r="S32" s="662"/>
      <c r="T32" s="662"/>
      <c r="U32" s="662"/>
      <c r="V32" s="662"/>
      <c r="W32" s="662"/>
      <c r="X32" s="662"/>
      <c r="Y32" s="663"/>
      <c r="Z32" s="664">
        <v>4.9000000000000004</v>
      </c>
      <c r="AA32" s="664"/>
      <c r="AB32" s="664"/>
      <c r="AC32" s="664"/>
      <c r="AD32" s="665" t="s">
        <v>250</v>
      </c>
      <c r="AE32" s="665"/>
      <c r="AF32" s="665"/>
      <c r="AG32" s="665"/>
      <c r="AH32" s="665"/>
      <c r="AI32" s="665"/>
      <c r="AJ32" s="665"/>
      <c r="AK32" s="665"/>
      <c r="AL32" s="666" t="s">
        <v>139</v>
      </c>
      <c r="AM32" s="667"/>
      <c r="AN32" s="667"/>
      <c r="AO32" s="668"/>
      <c r="AP32" s="711"/>
      <c r="AQ32" s="712"/>
      <c r="AR32" s="712"/>
      <c r="AS32" s="712"/>
      <c r="AT32" s="716"/>
      <c r="AU32" s="212" t="s">
        <v>319</v>
      </c>
      <c r="AX32" s="658" t="s">
        <v>320</v>
      </c>
      <c r="AY32" s="659"/>
      <c r="AZ32" s="659"/>
      <c r="BA32" s="659"/>
      <c r="BB32" s="659"/>
      <c r="BC32" s="659"/>
      <c r="BD32" s="659"/>
      <c r="BE32" s="659"/>
      <c r="BF32" s="660"/>
      <c r="BG32" s="718">
        <v>99.4</v>
      </c>
      <c r="BH32" s="694"/>
      <c r="BI32" s="694"/>
      <c r="BJ32" s="694"/>
      <c r="BK32" s="694"/>
      <c r="BL32" s="694"/>
      <c r="BM32" s="667">
        <v>98.8</v>
      </c>
      <c r="BN32" s="694"/>
      <c r="BO32" s="694"/>
      <c r="BP32" s="694"/>
      <c r="BQ32" s="707"/>
      <c r="BR32" s="718">
        <v>99.8</v>
      </c>
      <c r="BS32" s="694"/>
      <c r="BT32" s="694"/>
      <c r="BU32" s="694"/>
      <c r="BV32" s="694"/>
      <c r="BW32" s="694"/>
      <c r="BX32" s="667">
        <v>98.9</v>
      </c>
      <c r="BY32" s="694"/>
      <c r="BZ32" s="694"/>
      <c r="CA32" s="694"/>
      <c r="CB32" s="707"/>
      <c r="CD32" s="703"/>
      <c r="CE32" s="704"/>
      <c r="CF32" s="658" t="s">
        <v>321</v>
      </c>
      <c r="CG32" s="659"/>
      <c r="CH32" s="659"/>
      <c r="CI32" s="659"/>
      <c r="CJ32" s="659"/>
      <c r="CK32" s="659"/>
      <c r="CL32" s="659"/>
      <c r="CM32" s="659"/>
      <c r="CN32" s="659"/>
      <c r="CO32" s="659"/>
      <c r="CP32" s="659"/>
      <c r="CQ32" s="660"/>
      <c r="CR32" s="661" t="s">
        <v>131</v>
      </c>
      <c r="CS32" s="662"/>
      <c r="CT32" s="662"/>
      <c r="CU32" s="662"/>
      <c r="CV32" s="662"/>
      <c r="CW32" s="662"/>
      <c r="CX32" s="662"/>
      <c r="CY32" s="663"/>
      <c r="CZ32" s="666" t="s">
        <v>250</v>
      </c>
      <c r="DA32" s="691"/>
      <c r="DB32" s="691"/>
      <c r="DC32" s="696"/>
      <c r="DD32" s="670" t="s">
        <v>131</v>
      </c>
      <c r="DE32" s="662"/>
      <c r="DF32" s="662"/>
      <c r="DG32" s="662"/>
      <c r="DH32" s="662"/>
      <c r="DI32" s="662"/>
      <c r="DJ32" s="662"/>
      <c r="DK32" s="663"/>
      <c r="DL32" s="670" t="s">
        <v>139</v>
      </c>
      <c r="DM32" s="662"/>
      <c r="DN32" s="662"/>
      <c r="DO32" s="662"/>
      <c r="DP32" s="662"/>
      <c r="DQ32" s="662"/>
      <c r="DR32" s="662"/>
      <c r="DS32" s="662"/>
      <c r="DT32" s="662"/>
      <c r="DU32" s="662"/>
      <c r="DV32" s="663"/>
      <c r="DW32" s="666" t="s">
        <v>131</v>
      </c>
      <c r="DX32" s="691"/>
      <c r="DY32" s="691"/>
      <c r="DZ32" s="691"/>
      <c r="EA32" s="691"/>
      <c r="EB32" s="691"/>
      <c r="EC32" s="692"/>
    </row>
    <row r="33" spans="2:133" ht="11.25" customHeight="1" x14ac:dyDescent="0.2">
      <c r="B33" s="658" t="s">
        <v>322</v>
      </c>
      <c r="C33" s="659"/>
      <c r="D33" s="659"/>
      <c r="E33" s="659"/>
      <c r="F33" s="659"/>
      <c r="G33" s="659"/>
      <c r="H33" s="659"/>
      <c r="I33" s="659"/>
      <c r="J33" s="659"/>
      <c r="K33" s="659"/>
      <c r="L33" s="659"/>
      <c r="M33" s="659"/>
      <c r="N33" s="659"/>
      <c r="O33" s="659"/>
      <c r="P33" s="659"/>
      <c r="Q33" s="660"/>
      <c r="R33" s="661">
        <v>4494</v>
      </c>
      <c r="S33" s="662"/>
      <c r="T33" s="662"/>
      <c r="U33" s="662"/>
      <c r="V33" s="662"/>
      <c r="W33" s="662"/>
      <c r="X33" s="662"/>
      <c r="Y33" s="663"/>
      <c r="Z33" s="664">
        <v>0.1</v>
      </c>
      <c r="AA33" s="664"/>
      <c r="AB33" s="664"/>
      <c r="AC33" s="664"/>
      <c r="AD33" s="665">
        <v>3535</v>
      </c>
      <c r="AE33" s="665"/>
      <c r="AF33" s="665"/>
      <c r="AG33" s="665"/>
      <c r="AH33" s="665"/>
      <c r="AI33" s="665"/>
      <c r="AJ33" s="665"/>
      <c r="AK33" s="665"/>
      <c r="AL33" s="666">
        <v>0.1</v>
      </c>
      <c r="AM33" s="667"/>
      <c r="AN33" s="667"/>
      <c r="AO33" s="668"/>
      <c r="AP33" s="713"/>
      <c r="AQ33" s="714"/>
      <c r="AR33" s="714"/>
      <c r="AS33" s="714"/>
      <c r="AT33" s="717"/>
      <c r="AU33" s="217"/>
      <c r="AV33" s="217"/>
      <c r="AW33" s="217"/>
      <c r="AX33" s="682" t="s">
        <v>323</v>
      </c>
      <c r="AY33" s="683"/>
      <c r="AZ33" s="683"/>
      <c r="BA33" s="683"/>
      <c r="BB33" s="683"/>
      <c r="BC33" s="683"/>
      <c r="BD33" s="683"/>
      <c r="BE33" s="683"/>
      <c r="BF33" s="684"/>
      <c r="BG33" s="719">
        <v>99.3</v>
      </c>
      <c r="BH33" s="720"/>
      <c r="BI33" s="720"/>
      <c r="BJ33" s="720"/>
      <c r="BK33" s="720"/>
      <c r="BL33" s="720"/>
      <c r="BM33" s="721">
        <v>93.9</v>
      </c>
      <c r="BN33" s="720"/>
      <c r="BO33" s="720"/>
      <c r="BP33" s="720"/>
      <c r="BQ33" s="722"/>
      <c r="BR33" s="719">
        <v>99.4</v>
      </c>
      <c r="BS33" s="720"/>
      <c r="BT33" s="720"/>
      <c r="BU33" s="720"/>
      <c r="BV33" s="720"/>
      <c r="BW33" s="720"/>
      <c r="BX33" s="721">
        <v>94</v>
      </c>
      <c r="BY33" s="720"/>
      <c r="BZ33" s="720"/>
      <c r="CA33" s="720"/>
      <c r="CB33" s="722"/>
      <c r="CD33" s="658" t="s">
        <v>324</v>
      </c>
      <c r="CE33" s="659"/>
      <c r="CF33" s="659"/>
      <c r="CG33" s="659"/>
      <c r="CH33" s="659"/>
      <c r="CI33" s="659"/>
      <c r="CJ33" s="659"/>
      <c r="CK33" s="659"/>
      <c r="CL33" s="659"/>
      <c r="CM33" s="659"/>
      <c r="CN33" s="659"/>
      <c r="CO33" s="659"/>
      <c r="CP33" s="659"/>
      <c r="CQ33" s="660"/>
      <c r="CR33" s="661">
        <v>2371072</v>
      </c>
      <c r="CS33" s="694"/>
      <c r="CT33" s="694"/>
      <c r="CU33" s="694"/>
      <c r="CV33" s="694"/>
      <c r="CW33" s="694"/>
      <c r="CX33" s="694"/>
      <c r="CY33" s="695"/>
      <c r="CZ33" s="666">
        <v>50.8</v>
      </c>
      <c r="DA33" s="691"/>
      <c r="DB33" s="691"/>
      <c r="DC33" s="696"/>
      <c r="DD33" s="670">
        <v>1895516</v>
      </c>
      <c r="DE33" s="694"/>
      <c r="DF33" s="694"/>
      <c r="DG33" s="694"/>
      <c r="DH33" s="694"/>
      <c r="DI33" s="694"/>
      <c r="DJ33" s="694"/>
      <c r="DK33" s="695"/>
      <c r="DL33" s="670">
        <v>1363333</v>
      </c>
      <c r="DM33" s="694"/>
      <c r="DN33" s="694"/>
      <c r="DO33" s="694"/>
      <c r="DP33" s="694"/>
      <c r="DQ33" s="694"/>
      <c r="DR33" s="694"/>
      <c r="DS33" s="694"/>
      <c r="DT33" s="694"/>
      <c r="DU33" s="694"/>
      <c r="DV33" s="695"/>
      <c r="DW33" s="666">
        <v>41.2</v>
      </c>
      <c r="DX33" s="691"/>
      <c r="DY33" s="691"/>
      <c r="DZ33" s="691"/>
      <c r="EA33" s="691"/>
      <c r="EB33" s="691"/>
      <c r="EC33" s="692"/>
    </row>
    <row r="34" spans="2:133" ht="11.25" customHeight="1" x14ac:dyDescent="0.2">
      <c r="B34" s="658" t="s">
        <v>325</v>
      </c>
      <c r="C34" s="659"/>
      <c r="D34" s="659"/>
      <c r="E34" s="659"/>
      <c r="F34" s="659"/>
      <c r="G34" s="659"/>
      <c r="H34" s="659"/>
      <c r="I34" s="659"/>
      <c r="J34" s="659"/>
      <c r="K34" s="659"/>
      <c r="L34" s="659"/>
      <c r="M34" s="659"/>
      <c r="N34" s="659"/>
      <c r="O34" s="659"/>
      <c r="P34" s="659"/>
      <c r="Q34" s="660"/>
      <c r="R34" s="661">
        <v>7500</v>
      </c>
      <c r="S34" s="662"/>
      <c r="T34" s="662"/>
      <c r="U34" s="662"/>
      <c r="V34" s="662"/>
      <c r="W34" s="662"/>
      <c r="X34" s="662"/>
      <c r="Y34" s="663"/>
      <c r="Z34" s="664">
        <v>0.1</v>
      </c>
      <c r="AA34" s="664"/>
      <c r="AB34" s="664"/>
      <c r="AC34" s="664"/>
      <c r="AD34" s="665" t="s">
        <v>131</v>
      </c>
      <c r="AE34" s="665"/>
      <c r="AF34" s="665"/>
      <c r="AG34" s="665"/>
      <c r="AH34" s="665"/>
      <c r="AI34" s="665"/>
      <c r="AJ34" s="665"/>
      <c r="AK34" s="665"/>
      <c r="AL34" s="666" t="s">
        <v>131</v>
      </c>
      <c r="AM34" s="667"/>
      <c r="AN34" s="667"/>
      <c r="AO34" s="66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8" t="s">
        <v>326</v>
      </c>
      <c r="CE34" s="659"/>
      <c r="CF34" s="659"/>
      <c r="CG34" s="659"/>
      <c r="CH34" s="659"/>
      <c r="CI34" s="659"/>
      <c r="CJ34" s="659"/>
      <c r="CK34" s="659"/>
      <c r="CL34" s="659"/>
      <c r="CM34" s="659"/>
      <c r="CN34" s="659"/>
      <c r="CO34" s="659"/>
      <c r="CP34" s="659"/>
      <c r="CQ34" s="660"/>
      <c r="CR34" s="661">
        <v>648202</v>
      </c>
      <c r="CS34" s="662"/>
      <c r="CT34" s="662"/>
      <c r="CU34" s="662"/>
      <c r="CV34" s="662"/>
      <c r="CW34" s="662"/>
      <c r="CX34" s="662"/>
      <c r="CY34" s="663"/>
      <c r="CZ34" s="666">
        <v>13.9</v>
      </c>
      <c r="DA34" s="691"/>
      <c r="DB34" s="691"/>
      <c r="DC34" s="696"/>
      <c r="DD34" s="670">
        <v>491548</v>
      </c>
      <c r="DE34" s="662"/>
      <c r="DF34" s="662"/>
      <c r="DG34" s="662"/>
      <c r="DH34" s="662"/>
      <c r="DI34" s="662"/>
      <c r="DJ34" s="662"/>
      <c r="DK34" s="663"/>
      <c r="DL34" s="670">
        <v>389997</v>
      </c>
      <c r="DM34" s="662"/>
      <c r="DN34" s="662"/>
      <c r="DO34" s="662"/>
      <c r="DP34" s="662"/>
      <c r="DQ34" s="662"/>
      <c r="DR34" s="662"/>
      <c r="DS34" s="662"/>
      <c r="DT34" s="662"/>
      <c r="DU34" s="662"/>
      <c r="DV34" s="663"/>
      <c r="DW34" s="666">
        <v>11.8</v>
      </c>
      <c r="DX34" s="691"/>
      <c r="DY34" s="691"/>
      <c r="DZ34" s="691"/>
      <c r="EA34" s="691"/>
      <c r="EB34" s="691"/>
      <c r="EC34" s="692"/>
    </row>
    <row r="35" spans="2:133" ht="11.25" customHeight="1" x14ac:dyDescent="0.2">
      <c r="B35" s="658" t="s">
        <v>327</v>
      </c>
      <c r="C35" s="659"/>
      <c r="D35" s="659"/>
      <c r="E35" s="659"/>
      <c r="F35" s="659"/>
      <c r="G35" s="659"/>
      <c r="H35" s="659"/>
      <c r="I35" s="659"/>
      <c r="J35" s="659"/>
      <c r="K35" s="659"/>
      <c r="L35" s="659"/>
      <c r="M35" s="659"/>
      <c r="N35" s="659"/>
      <c r="O35" s="659"/>
      <c r="P35" s="659"/>
      <c r="Q35" s="660"/>
      <c r="R35" s="661">
        <v>211414</v>
      </c>
      <c r="S35" s="662"/>
      <c r="T35" s="662"/>
      <c r="U35" s="662"/>
      <c r="V35" s="662"/>
      <c r="W35" s="662"/>
      <c r="X35" s="662"/>
      <c r="Y35" s="663"/>
      <c r="Z35" s="664">
        <v>4.2</v>
      </c>
      <c r="AA35" s="664"/>
      <c r="AB35" s="664"/>
      <c r="AC35" s="664"/>
      <c r="AD35" s="665" t="s">
        <v>131</v>
      </c>
      <c r="AE35" s="665"/>
      <c r="AF35" s="665"/>
      <c r="AG35" s="665"/>
      <c r="AH35" s="665"/>
      <c r="AI35" s="665"/>
      <c r="AJ35" s="665"/>
      <c r="AK35" s="665"/>
      <c r="AL35" s="666" t="s">
        <v>131</v>
      </c>
      <c r="AM35" s="667"/>
      <c r="AN35" s="667"/>
      <c r="AO35" s="668"/>
      <c r="AP35" s="220"/>
      <c r="AQ35" s="643" t="s">
        <v>328</v>
      </c>
      <c r="AR35" s="644"/>
      <c r="AS35" s="644"/>
      <c r="AT35" s="644"/>
      <c r="AU35" s="644"/>
      <c r="AV35" s="644"/>
      <c r="AW35" s="644"/>
      <c r="AX35" s="644"/>
      <c r="AY35" s="644"/>
      <c r="AZ35" s="644"/>
      <c r="BA35" s="644"/>
      <c r="BB35" s="644"/>
      <c r="BC35" s="644"/>
      <c r="BD35" s="644"/>
      <c r="BE35" s="644"/>
      <c r="BF35" s="645"/>
      <c r="BG35" s="643" t="s">
        <v>329</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330</v>
      </c>
      <c r="CE35" s="659"/>
      <c r="CF35" s="659"/>
      <c r="CG35" s="659"/>
      <c r="CH35" s="659"/>
      <c r="CI35" s="659"/>
      <c r="CJ35" s="659"/>
      <c r="CK35" s="659"/>
      <c r="CL35" s="659"/>
      <c r="CM35" s="659"/>
      <c r="CN35" s="659"/>
      <c r="CO35" s="659"/>
      <c r="CP35" s="659"/>
      <c r="CQ35" s="660"/>
      <c r="CR35" s="661">
        <v>140420</v>
      </c>
      <c r="CS35" s="694"/>
      <c r="CT35" s="694"/>
      <c r="CU35" s="694"/>
      <c r="CV35" s="694"/>
      <c r="CW35" s="694"/>
      <c r="CX35" s="694"/>
      <c r="CY35" s="695"/>
      <c r="CZ35" s="666">
        <v>3</v>
      </c>
      <c r="DA35" s="691"/>
      <c r="DB35" s="691"/>
      <c r="DC35" s="696"/>
      <c r="DD35" s="670">
        <v>105362</v>
      </c>
      <c r="DE35" s="694"/>
      <c r="DF35" s="694"/>
      <c r="DG35" s="694"/>
      <c r="DH35" s="694"/>
      <c r="DI35" s="694"/>
      <c r="DJ35" s="694"/>
      <c r="DK35" s="695"/>
      <c r="DL35" s="670">
        <v>56368</v>
      </c>
      <c r="DM35" s="694"/>
      <c r="DN35" s="694"/>
      <c r="DO35" s="694"/>
      <c r="DP35" s="694"/>
      <c r="DQ35" s="694"/>
      <c r="DR35" s="694"/>
      <c r="DS35" s="694"/>
      <c r="DT35" s="694"/>
      <c r="DU35" s="694"/>
      <c r="DV35" s="695"/>
      <c r="DW35" s="666">
        <v>1.7</v>
      </c>
      <c r="DX35" s="691"/>
      <c r="DY35" s="691"/>
      <c r="DZ35" s="691"/>
      <c r="EA35" s="691"/>
      <c r="EB35" s="691"/>
      <c r="EC35" s="692"/>
    </row>
    <row r="36" spans="2:133" ht="11.25" customHeight="1" x14ac:dyDescent="0.2">
      <c r="B36" s="658" t="s">
        <v>331</v>
      </c>
      <c r="C36" s="659"/>
      <c r="D36" s="659"/>
      <c r="E36" s="659"/>
      <c r="F36" s="659"/>
      <c r="G36" s="659"/>
      <c r="H36" s="659"/>
      <c r="I36" s="659"/>
      <c r="J36" s="659"/>
      <c r="K36" s="659"/>
      <c r="L36" s="659"/>
      <c r="M36" s="659"/>
      <c r="N36" s="659"/>
      <c r="O36" s="659"/>
      <c r="P36" s="659"/>
      <c r="Q36" s="660"/>
      <c r="R36" s="661">
        <v>169580</v>
      </c>
      <c r="S36" s="662"/>
      <c r="T36" s="662"/>
      <c r="U36" s="662"/>
      <c r="V36" s="662"/>
      <c r="W36" s="662"/>
      <c r="X36" s="662"/>
      <c r="Y36" s="663"/>
      <c r="Z36" s="664">
        <v>3.4</v>
      </c>
      <c r="AA36" s="664"/>
      <c r="AB36" s="664"/>
      <c r="AC36" s="664"/>
      <c r="AD36" s="665" t="s">
        <v>131</v>
      </c>
      <c r="AE36" s="665"/>
      <c r="AF36" s="665"/>
      <c r="AG36" s="665"/>
      <c r="AH36" s="665"/>
      <c r="AI36" s="665"/>
      <c r="AJ36" s="665"/>
      <c r="AK36" s="665"/>
      <c r="AL36" s="666" t="s">
        <v>139</v>
      </c>
      <c r="AM36" s="667"/>
      <c r="AN36" s="667"/>
      <c r="AO36" s="668"/>
      <c r="AP36" s="220"/>
      <c r="AQ36" s="727" t="s">
        <v>332</v>
      </c>
      <c r="AR36" s="728"/>
      <c r="AS36" s="728"/>
      <c r="AT36" s="728"/>
      <c r="AU36" s="728"/>
      <c r="AV36" s="728"/>
      <c r="AW36" s="728"/>
      <c r="AX36" s="728"/>
      <c r="AY36" s="729"/>
      <c r="AZ36" s="650">
        <v>446751</v>
      </c>
      <c r="BA36" s="651"/>
      <c r="BB36" s="651"/>
      <c r="BC36" s="651"/>
      <c r="BD36" s="651"/>
      <c r="BE36" s="651"/>
      <c r="BF36" s="723"/>
      <c r="BG36" s="647" t="s">
        <v>333</v>
      </c>
      <c r="BH36" s="648"/>
      <c r="BI36" s="648"/>
      <c r="BJ36" s="648"/>
      <c r="BK36" s="648"/>
      <c r="BL36" s="648"/>
      <c r="BM36" s="648"/>
      <c r="BN36" s="648"/>
      <c r="BO36" s="648"/>
      <c r="BP36" s="648"/>
      <c r="BQ36" s="648"/>
      <c r="BR36" s="648"/>
      <c r="BS36" s="648"/>
      <c r="BT36" s="648"/>
      <c r="BU36" s="649"/>
      <c r="BV36" s="650">
        <v>65844</v>
      </c>
      <c r="BW36" s="651"/>
      <c r="BX36" s="651"/>
      <c r="BY36" s="651"/>
      <c r="BZ36" s="651"/>
      <c r="CA36" s="651"/>
      <c r="CB36" s="723"/>
      <c r="CD36" s="658" t="s">
        <v>334</v>
      </c>
      <c r="CE36" s="659"/>
      <c r="CF36" s="659"/>
      <c r="CG36" s="659"/>
      <c r="CH36" s="659"/>
      <c r="CI36" s="659"/>
      <c r="CJ36" s="659"/>
      <c r="CK36" s="659"/>
      <c r="CL36" s="659"/>
      <c r="CM36" s="659"/>
      <c r="CN36" s="659"/>
      <c r="CO36" s="659"/>
      <c r="CP36" s="659"/>
      <c r="CQ36" s="660"/>
      <c r="CR36" s="661">
        <v>925794</v>
      </c>
      <c r="CS36" s="662"/>
      <c r="CT36" s="662"/>
      <c r="CU36" s="662"/>
      <c r="CV36" s="662"/>
      <c r="CW36" s="662"/>
      <c r="CX36" s="662"/>
      <c r="CY36" s="663"/>
      <c r="CZ36" s="666">
        <v>19.8</v>
      </c>
      <c r="DA36" s="691"/>
      <c r="DB36" s="691"/>
      <c r="DC36" s="696"/>
      <c r="DD36" s="670">
        <v>759424</v>
      </c>
      <c r="DE36" s="662"/>
      <c r="DF36" s="662"/>
      <c r="DG36" s="662"/>
      <c r="DH36" s="662"/>
      <c r="DI36" s="662"/>
      <c r="DJ36" s="662"/>
      <c r="DK36" s="663"/>
      <c r="DL36" s="670">
        <v>564945</v>
      </c>
      <c r="DM36" s="662"/>
      <c r="DN36" s="662"/>
      <c r="DO36" s="662"/>
      <c r="DP36" s="662"/>
      <c r="DQ36" s="662"/>
      <c r="DR36" s="662"/>
      <c r="DS36" s="662"/>
      <c r="DT36" s="662"/>
      <c r="DU36" s="662"/>
      <c r="DV36" s="663"/>
      <c r="DW36" s="666">
        <v>17.100000000000001</v>
      </c>
      <c r="DX36" s="691"/>
      <c r="DY36" s="691"/>
      <c r="DZ36" s="691"/>
      <c r="EA36" s="691"/>
      <c r="EB36" s="691"/>
      <c r="EC36" s="692"/>
    </row>
    <row r="37" spans="2:133" ht="11.25" customHeight="1" x14ac:dyDescent="0.2">
      <c r="B37" s="658" t="s">
        <v>335</v>
      </c>
      <c r="C37" s="659"/>
      <c r="D37" s="659"/>
      <c r="E37" s="659"/>
      <c r="F37" s="659"/>
      <c r="G37" s="659"/>
      <c r="H37" s="659"/>
      <c r="I37" s="659"/>
      <c r="J37" s="659"/>
      <c r="K37" s="659"/>
      <c r="L37" s="659"/>
      <c r="M37" s="659"/>
      <c r="N37" s="659"/>
      <c r="O37" s="659"/>
      <c r="P37" s="659"/>
      <c r="Q37" s="660"/>
      <c r="R37" s="661">
        <v>62697</v>
      </c>
      <c r="S37" s="662"/>
      <c r="T37" s="662"/>
      <c r="U37" s="662"/>
      <c r="V37" s="662"/>
      <c r="W37" s="662"/>
      <c r="X37" s="662"/>
      <c r="Y37" s="663"/>
      <c r="Z37" s="664">
        <v>1.2</v>
      </c>
      <c r="AA37" s="664"/>
      <c r="AB37" s="664"/>
      <c r="AC37" s="664"/>
      <c r="AD37" s="665">
        <v>8</v>
      </c>
      <c r="AE37" s="665"/>
      <c r="AF37" s="665"/>
      <c r="AG37" s="665"/>
      <c r="AH37" s="665"/>
      <c r="AI37" s="665"/>
      <c r="AJ37" s="665"/>
      <c r="AK37" s="665"/>
      <c r="AL37" s="666">
        <v>0</v>
      </c>
      <c r="AM37" s="667"/>
      <c r="AN37" s="667"/>
      <c r="AO37" s="668"/>
      <c r="AQ37" s="724" t="s">
        <v>336</v>
      </c>
      <c r="AR37" s="725"/>
      <c r="AS37" s="725"/>
      <c r="AT37" s="725"/>
      <c r="AU37" s="725"/>
      <c r="AV37" s="725"/>
      <c r="AW37" s="725"/>
      <c r="AX37" s="725"/>
      <c r="AY37" s="726"/>
      <c r="AZ37" s="661">
        <v>94579</v>
      </c>
      <c r="BA37" s="662"/>
      <c r="BB37" s="662"/>
      <c r="BC37" s="662"/>
      <c r="BD37" s="694"/>
      <c r="BE37" s="694"/>
      <c r="BF37" s="707"/>
      <c r="BG37" s="658" t="s">
        <v>337</v>
      </c>
      <c r="BH37" s="659"/>
      <c r="BI37" s="659"/>
      <c r="BJ37" s="659"/>
      <c r="BK37" s="659"/>
      <c r="BL37" s="659"/>
      <c r="BM37" s="659"/>
      <c r="BN37" s="659"/>
      <c r="BO37" s="659"/>
      <c r="BP37" s="659"/>
      <c r="BQ37" s="659"/>
      <c r="BR37" s="659"/>
      <c r="BS37" s="659"/>
      <c r="BT37" s="659"/>
      <c r="BU37" s="660"/>
      <c r="BV37" s="661">
        <v>55336</v>
      </c>
      <c r="BW37" s="662"/>
      <c r="BX37" s="662"/>
      <c r="BY37" s="662"/>
      <c r="BZ37" s="662"/>
      <c r="CA37" s="662"/>
      <c r="CB37" s="671"/>
      <c r="CD37" s="658" t="s">
        <v>338</v>
      </c>
      <c r="CE37" s="659"/>
      <c r="CF37" s="659"/>
      <c r="CG37" s="659"/>
      <c r="CH37" s="659"/>
      <c r="CI37" s="659"/>
      <c r="CJ37" s="659"/>
      <c r="CK37" s="659"/>
      <c r="CL37" s="659"/>
      <c r="CM37" s="659"/>
      <c r="CN37" s="659"/>
      <c r="CO37" s="659"/>
      <c r="CP37" s="659"/>
      <c r="CQ37" s="660"/>
      <c r="CR37" s="661">
        <v>429032</v>
      </c>
      <c r="CS37" s="694"/>
      <c r="CT37" s="694"/>
      <c r="CU37" s="694"/>
      <c r="CV37" s="694"/>
      <c r="CW37" s="694"/>
      <c r="CX37" s="694"/>
      <c r="CY37" s="695"/>
      <c r="CZ37" s="666">
        <v>9.1999999999999993</v>
      </c>
      <c r="DA37" s="691"/>
      <c r="DB37" s="691"/>
      <c r="DC37" s="696"/>
      <c r="DD37" s="670">
        <v>408043</v>
      </c>
      <c r="DE37" s="694"/>
      <c r="DF37" s="694"/>
      <c r="DG37" s="694"/>
      <c r="DH37" s="694"/>
      <c r="DI37" s="694"/>
      <c r="DJ37" s="694"/>
      <c r="DK37" s="695"/>
      <c r="DL37" s="670">
        <v>398400</v>
      </c>
      <c r="DM37" s="694"/>
      <c r="DN37" s="694"/>
      <c r="DO37" s="694"/>
      <c r="DP37" s="694"/>
      <c r="DQ37" s="694"/>
      <c r="DR37" s="694"/>
      <c r="DS37" s="694"/>
      <c r="DT37" s="694"/>
      <c r="DU37" s="694"/>
      <c r="DV37" s="695"/>
      <c r="DW37" s="666">
        <v>12</v>
      </c>
      <c r="DX37" s="691"/>
      <c r="DY37" s="691"/>
      <c r="DZ37" s="691"/>
      <c r="EA37" s="691"/>
      <c r="EB37" s="691"/>
      <c r="EC37" s="692"/>
    </row>
    <row r="38" spans="2:133" ht="11.25" customHeight="1" x14ac:dyDescent="0.2">
      <c r="B38" s="658" t="s">
        <v>339</v>
      </c>
      <c r="C38" s="659"/>
      <c r="D38" s="659"/>
      <c r="E38" s="659"/>
      <c r="F38" s="659"/>
      <c r="G38" s="659"/>
      <c r="H38" s="659"/>
      <c r="I38" s="659"/>
      <c r="J38" s="659"/>
      <c r="K38" s="659"/>
      <c r="L38" s="659"/>
      <c r="M38" s="659"/>
      <c r="N38" s="659"/>
      <c r="O38" s="659"/>
      <c r="P38" s="659"/>
      <c r="Q38" s="660"/>
      <c r="R38" s="661">
        <v>289827</v>
      </c>
      <c r="S38" s="662"/>
      <c r="T38" s="662"/>
      <c r="U38" s="662"/>
      <c r="V38" s="662"/>
      <c r="W38" s="662"/>
      <c r="X38" s="662"/>
      <c r="Y38" s="663"/>
      <c r="Z38" s="664">
        <v>5.8</v>
      </c>
      <c r="AA38" s="664"/>
      <c r="AB38" s="664"/>
      <c r="AC38" s="664"/>
      <c r="AD38" s="665" t="s">
        <v>139</v>
      </c>
      <c r="AE38" s="665"/>
      <c r="AF38" s="665"/>
      <c r="AG38" s="665"/>
      <c r="AH38" s="665"/>
      <c r="AI38" s="665"/>
      <c r="AJ38" s="665"/>
      <c r="AK38" s="665"/>
      <c r="AL38" s="666" t="s">
        <v>131</v>
      </c>
      <c r="AM38" s="667"/>
      <c r="AN38" s="667"/>
      <c r="AO38" s="668"/>
      <c r="AQ38" s="724" t="s">
        <v>340</v>
      </c>
      <c r="AR38" s="725"/>
      <c r="AS38" s="725"/>
      <c r="AT38" s="725"/>
      <c r="AU38" s="725"/>
      <c r="AV38" s="725"/>
      <c r="AW38" s="725"/>
      <c r="AX38" s="725"/>
      <c r="AY38" s="726"/>
      <c r="AZ38" s="661">
        <v>18430</v>
      </c>
      <c r="BA38" s="662"/>
      <c r="BB38" s="662"/>
      <c r="BC38" s="662"/>
      <c r="BD38" s="694"/>
      <c r="BE38" s="694"/>
      <c r="BF38" s="707"/>
      <c r="BG38" s="658" t="s">
        <v>341</v>
      </c>
      <c r="BH38" s="659"/>
      <c r="BI38" s="659"/>
      <c r="BJ38" s="659"/>
      <c r="BK38" s="659"/>
      <c r="BL38" s="659"/>
      <c r="BM38" s="659"/>
      <c r="BN38" s="659"/>
      <c r="BO38" s="659"/>
      <c r="BP38" s="659"/>
      <c r="BQ38" s="659"/>
      <c r="BR38" s="659"/>
      <c r="BS38" s="659"/>
      <c r="BT38" s="659"/>
      <c r="BU38" s="660"/>
      <c r="BV38" s="661">
        <v>804</v>
      </c>
      <c r="BW38" s="662"/>
      <c r="BX38" s="662"/>
      <c r="BY38" s="662"/>
      <c r="BZ38" s="662"/>
      <c r="CA38" s="662"/>
      <c r="CB38" s="671"/>
      <c r="CD38" s="658" t="s">
        <v>342</v>
      </c>
      <c r="CE38" s="659"/>
      <c r="CF38" s="659"/>
      <c r="CG38" s="659"/>
      <c r="CH38" s="659"/>
      <c r="CI38" s="659"/>
      <c r="CJ38" s="659"/>
      <c r="CK38" s="659"/>
      <c r="CL38" s="659"/>
      <c r="CM38" s="659"/>
      <c r="CN38" s="659"/>
      <c r="CO38" s="659"/>
      <c r="CP38" s="659"/>
      <c r="CQ38" s="660"/>
      <c r="CR38" s="661">
        <v>446751</v>
      </c>
      <c r="CS38" s="662"/>
      <c r="CT38" s="662"/>
      <c r="CU38" s="662"/>
      <c r="CV38" s="662"/>
      <c r="CW38" s="662"/>
      <c r="CX38" s="662"/>
      <c r="CY38" s="663"/>
      <c r="CZ38" s="666">
        <v>9.6</v>
      </c>
      <c r="DA38" s="691"/>
      <c r="DB38" s="691"/>
      <c r="DC38" s="696"/>
      <c r="DD38" s="670">
        <v>391982</v>
      </c>
      <c r="DE38" s="662"/>
      <c r="DF38" s="662"/>
      <c r="DG38" s="662"/>
      <c r="DH38" s="662"/>
      <c r="DI38" s="662"/>
      <c r="DJ38" s="662"/>
      <c r="DK38" s="663"/>
      <c r="DL38" s="670">
        <v>352023</v>
      </c>
      <c r="DM38" s="662"/>
      <c r="DN38" s="662"/>
      <c r="DO38" s="662"/>
      <c r="DP38" s="662"/>
      <c r="DQ38" s="662"/>
      <c r="DR38" s="662"/>
      <c r="DS38" s="662"/>
      <c r="DT38" s="662"/>
      <c r="DU38" s="662"/>
      <c r="DV38" s="663"/>
      <c r="DW38" s="666">
        <v>10.6</v>
      </c>
      <c r="DX38" s="691"/>
      <c r="DY38" s="691"/>
      <c r="DZ38" s="691"/>
      <c r="EA38" s="691"/>
      <c r="EB38" s="691"/>
      <c r="EC38" s="692"/>
    </row>
    <row r="39" spans="2:133" ht="11.25" customHeight="1" x14ac:dyDescent="0.2">
      <c r="B39" s="658" t="s">
        <v>343</v>
      </c>
      <c r="C39" s="659"/>
      <c r="D39" s="659"/>
      <c r="E39" s="659"/>
      <c r="F39" s="659"/>
      <c r="G39" s="659"/>
      <c r="H39" s="659"/>
      <c r="I39" s="659"/>
      <c r="J39" s="659"/>
      <c r="K39" s="659"/>
      <c r="L39" s="659"/>
      <c r="M39" s="659"/>
      <c r="N39" s="659"/>
      <c r="O39" s="659"/>
      <c r="P39" s="659"/>
      <c r="Q39" s="660"/>
      <c r="R39" s="661" t="s">
        <v>250</v>
      </c>
      <c r="S39" s="662"/>
      <c r="T39" s="662"/>
      <c r="U39" s="662"/>
      <c r="V39" s="662"/>
      <c r="W39" s="662"/>
      <c r="X39" s="662"/>
      <c r="Y39" s="663"/>
      <c r="Z39" s="664" t="s">
        <v>250</v>
      </c>
      <c r="AA39" s="664"/>
      <c r="AB39" s="664"/>
      <c r="AC39" s="664"/>
      <c r="AD39" s="665" t="s">
        <v>131</v>
      </c>
      <c r="AE39" s="665"/>
      <c r="AF39" s="665"/>
      <c r="AG39" s="665"/>
      <c r="AH39" s="665"/>
      <c r="AI39" s="665"/>
      <c r="AJ39" s="665"/>
      <c r="AK39" s="665"/>
      <c r="AL39" s="666" t="s">
        <v>250</v>
      </c>
      <c r="AM39" s="667"/>
      <c r="AN39" s="667"/>
      <c r="AO39" s="668"/>
      <c r="AQ39" s="724" t="s">
        <v>344</v>
      </c>
      <c r="AR39" s="725"/>
      <c r="AS39" s="725"/>
      <c r="AT39" s="725"/>
      <c r="AU39" s="725"/>
      <c r="AV39" s="725"/>
      <c r="AW39" s="725"/>
      <c r="AX39" s="725"/>
      <c r="AY39" s="726"/>
      <c r="AZ39" s="661" t="s">
        <v>250</v>
      </c>
      <c r="BA39" s="662"/>
      <c r="BB39" s="662"/>
      <c r="BC39" s="662"/>
      <c r="BD39" s="694"/>
      <c r="BE39" s="694"/>
      <c r="BF39" s="707"/>
      <c r="BG39" s="658" t="s">
        <v>345</v>
      </c>
      <c r="BH39" s="659"/>
      <c r="BI39" s="659"/>
      <c r="BJ39" s="659"/>
      <c r="BK39" s="659"/>
      <c r="BL39" s="659"/>
      <c r="BM39" s="659"/>
      <c r="BN39" s="659"/>
      <c r="BO39" s="659"/>
      <c r="BP39" s="659"/>
      <c r="BQ39" s="659"/>
      <c r="BR39" s="659"/>
      <c r="BS39" s="659"/>
      <c r="BT39" s="659"/>
      <c r="BU39" s="660"/>
      <c r="BV39" s="661">
        <v>1186</v>
      </c>
      <c r="BW39" s="662"/>
      <c r="BX39" s="662"/>
      <c r="BY39" s="662"/>
      <c r="BZ39" s="662"/>
      <c r="CA39" s="662"/>
      <c r="CB39" s="671"/>
      <c r="CD39" s="658" t="s">
        <v>346</v>
      </c>
      <c r="CE39" s="659"/>
      <c r="CF39" s="659"/>
      <c r="CG39" s="659"/>
      <c r="CH39" s="659"/>
      <c r="CI39" s="659"/>
      <c r="CJ39" s="659"/>
      <c r="CK39" s="659"/>
      <c r="CL39" s="659"/>
      <c r="CM39" s="659"/>
      <c r="CN39" s="659"/>
      <c r="CO39" s="659"/>
      <c r="CP39" s="659"/>
      <c r="CQ39" s="660"/>
      <c r="CR39" s="661">
        <v>184905</v>
      </c>
      <c r="CS39" s="694"/>
      <c r="CT39" s="694"/>
      <c r="CU39" s="694"/>
      <c r="CV39" s="694"/>
      <c r="CW39" s="694"/>
      <c r="CX39" s="694"/>
      <c r="CY39" s="695"/>
      <c r="CZ39" s="666">
        <v>4</v>
      </c>
      <c r="DA39" s="691"/>
      <c r="DB39" s="691"/>
      <c r="DC39" s="696"/>
      <c r="DD39" s="670">
        <v>147200</v>
      </c>
      <c r="DE39" s="694"/>
      <c r="DF39" s="694"/>
      <c r="DG39" s="694"/>
      <c r="DH39" s="694"/>
      <c r="DI39" s="694"/>
      <c r="DJ39" s="694"/>
      <c r="DK39" s="695"/>
      <c r="DL39" s="670" t="s">
        <v>131</v>
      </c>
      <c r="DM39" s="694"/>
      <c r="DN39" s="694"/>
      <c r="DO39" s="694"/>
      <c r="DP39" s="694"/>
      <c r="DQ39" s="694"/>
      <c r="DR39" s="694"/>
      <c r="DS39" s="694"/>
      <c r="DT39" s="694"/>
      <c r="DU39" s="694"/>
      <c r="DV39" s="695"/>
      <c r="DW39" s="666" t="s">
        <v>250</v>
      </c>
      <c r="DX39" s="691"/>
      <c r="DY39" s="691"/>
      <c r="DZ39" s="691"/>
      <c r="EA39" s="691"/>
      <c r="EB39" s="691"/>
      <c r="EC39" s="692"/>
    </row>
    <row r="40" spans="2:133" ht="11.25" customHeight="1" x14ac:dyDescent="0.2">
      <c r="B40" s="658" t="s">
        <v>347</v>
      </c>
      <c r="C40" s="659"/>
      <c r="D40" s="659"/>
      <c r="E40" s="659"/>
      <c r="F40" s="659"/>
      <c r="G40" s="659"/>
      <c r="H40" s="659"/>
      <c r="I40" s="659"/>
      <c r="J40" s="659"/>
      <c r="K40" s="659"/>
      <c r="L40" s="659"/>
      <c r="M40" s="659"/>
      <c r="N40" s="659"/>
      <c r="O40" s="659"/>
      <c r="P40" s="659"/>
      <c r="Q40" s="660"/>
      <c r="R40" s="661">
        <v>41327</v>
      </c>
      <c r="S40" s="662"/>
      <c r="T40" s="662"/>
      <c r="U40" s="662"/>
      <c r="V40" s="662"/>
      <c r="W40" s="662"/>
      <c r="X40" s="662"/>
      <c r="Y40" s="663"/>
      <c r="Z40" s="664">
        <v>0.8</v>
      </c>
      <c r="AA40" s="664"/>
      <c r="AB40" s="664"/>
      <c r="AC40" s="664"/>
      <c r="AD40" s="665" t="s">
        <v>139</v>
      </c>
      <c r="AE40" s="665"/>
      <c r="AF40" s="665"/>
      <c r="AG40" s="665"/>
      <c r="AH40" s="665"/>
      <c r="AI40" s="665"/>
      <c r="AJ40" s="665"/>
      <c r="AK40" s="665"/>
      <c r="AL40" s="666" t="s">
        <v>250</v>
      </c>
      <c r="AM40" s="667"/>
      <c r="AN40" s="667"/>
      <c r="AO40" s="668"/>
      <c r="AQ40" s="724" t="s">
        <v>348</v>
      </c>
      <c r="AR40" s="725"/>
      <c r="AS40" s="725"/>
      <c r="AT40" s="725"/>
      <c r="AU40" s="725"/>
      <c r="AV40" s="725"/>
      <c r="AW40" s="725"/>
      <c r="AX40" s="725"/>
      <c r="AY40" s="726"/>
      <c r="AZ40" s="661" t="s">
        <v>131</v>
      </c>
      <c r="BA40" s="662"/>
      <c r="BB40" s="662"/>
      <c r="BC40" s="662"/>
      <c r="BD40" s="694"/>
      <c r="BE40" s="694"/>
      <c r="BF40" s="707"/>
      <c r="BG40" s="711" t="s">
        <v>349</v>
      </c>
      <c r="BH40" s="712"/>
      <c r="BI40" s="712"/>
      <c r="BJ40" s="712"/>
      <c r="BK40" s="712"/>
      <c r="BL40" s="221"/>
      <c r="BM40" s="659" t="s">
        <v>350</v>
      </c>
      <c r="BN40" s="659"/>
      <c r="BO40" s="659"/>
      <c r="BP40" s="659"/>
      <c r="BQ40" s="659"/>
      <c r="BR40" s="659"/>
      <c r="BS40" s="659"/>
      <c r="BT40" s="659"/>
      <c r="BU40" s="660"/>
      <c r="BV40" s="661">
        <v>91</v>
      </c>
      <c r="BW40" s="662"/>
      <c r="BX40" s="662"/>
      <c r="BY40" s="662"/>
      <c r="BZ40" s="662"/>
      <c r="CA40" s="662"/>
      <c r="CB40" s="671"/>
      <c r="CD40" s="658" t="s">
        <v>351</v>
      </c>
      <c r="CE40" s="659"/>
      <c r="CF40" s="659"/>
      <c r="CG40" s="659"/>
      <c r="CH40" s="659"/>
      <c r="CI40" s="659"/>
      <c r="CJ40" s="659"/>
      <c r="CK40" s="659"/>
      <c r="CL40" s="659"/>
      <c r="CM40" s="659"/>
      <c r="CN40" s="659"/>
      <c r="CO40" s="659"/>
      <c r="CP40" s="659"/>
      <c r="CQ40" s="660"/>
      <c r="CR40" s="661">
        <v>25000</v>
      </c>
      <c r="CS40" s="662"/>
      <c r="CT40" s="662"/>
      <c r="CU40" s="662"/>
      <c r="CV40" s="662"/>
      <c r="CW40" s="662"/>
      <c r="CX40" s="662"/>
      <c r="CY40" s="663"/>
      <c r="CZ40" s="666">
        <v>0.5</v>
      </c>
      <c r="DA40" s="691"/>
      <c r="DB40" s="691"/>
      <c r="DC40" s="696"/>
      <c r="DD40" s="670" t="s">
        <v>131</v>
      </c>
      <c r="DE40" s="662"/>
      <c r="DF40" s="662"/>
      <c r="DG40" s="662"/>
      <c r="DH40" s="662"/>
      <c r="DI40" s="662"/>
      <c r="DJ40" s="662"/>
      <c r="DK40" s="663"/>
      <c r="DL40" s="670" t="s">
        <v>131</v>
      </c>
      <c r="DM40" s="662"/>
      <c r="DN40" s="662"/>
      <c r="DO40" s="662"/>
      <c r="DP40" s="662"/>
      <c r="DQ40" s="662"/>
      <c r="DR40" s="662"/>
      <c r="DS40" s="662"/>
      <c r="DT40" s="662"/>
      <c r="DU40" s="662"/>
      <c r="DV40" s="663"/>
      <c r="DW40" s="666" t="s">
        <v>139</v>
      </c>
      <c r="DX40" s="691"/>
      <c r="DY40" s="691"/>
      <c r="DZ40" s="691"/>
      <c r="EA40" s="691"/>
      <c r="EB40" s="691"/>
      <c r="EC40" s="692"/>
    </row>
    <row r="41" spans="2:133" ht="11.25" customHeight="1" x14ac:dyDescent="0.2">
      <c r="B41" s="682" t="s">
        <v>352</v>
      </c>
      <c r="C41" s="683"/>
      <c r="D41" s="683"/>
      <c r="E41" s="683"/>
      <c r="F41" s="683"/>
      <c r="G41" s="683"/>
      <c r="H41" s="683"/>
      <c r="I41" s="683"/>
      <c r="J41" s="683"/>
      <c r="K41" s="683"/>
      <c r="L41" s="683"/>
      <c r="M41" s="683"/>
      <c r="N41" s="683"/>
      <c r="O41" s="683"/>
      <c r="P41" s="683"/>
      <c r="Q41" s="684"/>
      <c r="R41" s="733">
        <v>5037100</v>
      </c>
      <c r="S41" s="734"/>
      <c r="T41" s="734"/>
      <c r="U41" s="734"/>
      <c r="V41" s="734"/>
      <c r="W41" s="734"/>
      <c r="X41" s="734"/>
      <c r="Y41" s="738"/>
      <c r="Z41" s="739">
        <v>100</v>
      </c>
      <c r="AA41" s="739"/>
      <c r="AB41" s="739"/>
      <c r="AC41" s="739"/>
      <c r="AD41" s="740">
        <v>3271088</v>
      </c>
      <c r="AE41" s="740"/>
      <c r="AF41" s="740"/>
      <c r="AG41" s="740"/>
      <c r="AH41" s="740"/>
      <c r="AI41" s="740"/>
      <c r="AJ41" s="740"/>
      <c r="AK41" s="740"/>
      <c r="AL41" s="741">
        <v>100</v>
      </c>
      <c r="AM41" s="721"/>
      <c r="AN41" s="721"/>
      <c r="AO41" s="742"/>
      <c r="AQ41" s="724" t="s">
        <v>353</v>
      </c>
      <c r="AR41" s="725"/>
      <c r="AS41" s="725"/>
      <c r="AT41" s="725"/>
      <c r="AU41" s="725"/>
      <c r="AV41" s="725"/>
      <c r="AW41" s="725"/>
      <c r="AX41" s="725"/>
      <c r="AY41" s="726"/>
      <c r="AZ41" s="661">
        <v>78586</v>
      </c>
      <c r="BA41" s="662"/>
      <c r="BB41" s="662"/>
      <c r="BC41" s="662"/>
      <c r="BD41" s="694"/>
      <c r="BE41" s="694"/>
      <c r="BF41" s="707"/>
      <c r="BG41" s="711"/>
      <c r="BH41" s="712"/>
      <c r="BI41" s="712"/>
      <c r="BJ41" s="712"/>
      <c r="BK41" s="712"/>
      <c r="BL41" s="221"/>
      <c r="BM41" s="659" t="s">
        <v>354</v>
      </c>
      <c r="BN41" s="659"/>
      <c r="BO41" s="659"/>
      <c r="BP41" s="659"/>
      <c r="BQ41" s="659"/>
      <c r="BR41" s="659"/>
      <c r="BS41" s="659"/>
      <c r="BT41" s="659"/>
      <c r="BU41" s="660"/>
      <c r="BV41" s="661" t="s">
        <v>139</v>
      </c>
      <c r="BW41" s="662"/>
      <c r="BX41" s="662"/>
      <c r="BY41" s="662"/>
      <c r="BZ41" s="662"/>
      <c r="CA41" s="662"/>
      <c r="CB41" s="671"/>
      <c r="CD41" s="658" t="s">
        <v>355</v>
      </c>
      <c r="CE41" s="659"/>
      <c r="CF41" s="659"/>
      <c r="CG41" s="659"/>
      <c r="CH41" s="659"/>
      <c r="CI41" s="659"/>
      <c r="CJ41" s="659"/>
      <c r="CK41" s="659"/>
      <c r="CL41" s="659"/>
      <c r="CM41" s="659"/>
      <c r="CN41" s="659"/>
      <c r="CO41" s="659"/>
      <c r="CP41" s="659"/>
      <c r="CQ41" s="660"/>
      <c r="CR41" s="661" t="s">
        <v>131</v>
      </c>
      <c r="CS41" s="694"/>
      <c r="CT41" s="694"/>
      <c r="CU41" s="694"/>
      <c r="CV41" s="694"/>
      <c r="CW41" s="694"/>
      <c r="CX41" s="694"/>
      <c r="CY41" s="695"/>
      <c r="CZ41" s="666" t="s">
        <v>131</v>
      </c>
      <c r="DA41" s="691"/>
      <c r="DB41" s="691"/>
      <c r="DC41" s="696"/>
      <c r="DD41" s="670" t="s">
        <v>139</v>
      </c>
      <c r="DE41" s="694"/>
      <c r="DF41" s="694"/>
      <c r="DG41" s="694"/>
      <c r="DH41" s="694"/>
      <c r="DI41" s="694"/>
      <c r="DJ41" s="694"/>
      <c r="DK41" s="695"/>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2">
      <c r="AQ42" s="730" t="s">
        <v>356</v>
      </c>
      <c r="AR42" s="731"/>
      <c r="AS42" s="731"/>
      <c r="AT42" s="731"/>
      <c r="AU42" s="731"/>
      <c r="AV42" s="731"/>
      <c r="AW42" s="731"/>
      <c r="AX42" s="731"/>
      <c r="AY42" s="732"/>
      <c r="AZ42" s="733">
        <v>255156</v>
      </c>
      <c r="BA42" s="734"/>
      <c r="BB42" s="734"/>
      <c r="BC42" s="734"/>
      <c r="BD42" s="720"/>
      <c r="BE42" s="720"/>
      <c r="BF42" s="722"/>
      <c r="BG42" s="713"/>
      <c r="BH42" s="714"/>
      <c r="BI42" s="714"/>
      <c r="BJ42" s="714"/>
      <c r="BK42" s="714"/>
      <c r="BL42" s="222"/>
      <c r="BM42" s="683" t="s">
        <v>357</v>
      </c>
      <c r="BN42" s="683"/>
      <c r="BO42" s="683"/>
      <c r="BP42" s="683"/>
      <c r="BQ42" s="683"/>
      <c r="BR42" s="683"/>
      <c r="BS42" s="683"/>
      <c r="BT42" s="683"/>
      <c r="BU42" s="684"/>
      <c r="BV42" s="733">
        <v>425</v>
      </c>
      <c r="BW42" s="734"/>
      <c r="BX42" s="734"/>
      <c r="BY42" s="734"/>
      <c r="BZ42" s="734"/>
      <c r="CA42" s="734"/>
      <c r="CB42" s="743"/>
      <c r="CD42" s="658" t="s">
        <v>358</v>
      </c>
      <c r="CE42" s="659"/>
      <c r="CF42" s="659"/>
      <c r="CG42" s="659"/>
      <c r="CH42" s="659"/>
      <c r="CI42" s="659"/>
      <c r="CJ42" s="659"/>
      <c r="CK42" s="659"/>
      <c r="CL42" s="659"/>
      <c r="CM42" s="659"/>
      <c r="CN42" s="659"/>
      <c r="CO42" s="659"/>
      <c r="CP42" s="659"/>
      <c r="CQ42" s="660"/>
      <c r="CR42" s="661">
        <v>744152</v>
      </c>
      <c r="CS42" s="694"/>
      <c r="CT42" s="694"/>
      <c r="CU42" s="694"/>
      <c r="CV42" s="694"/>
      <c r="CW42" s="694"/>
      <c r="CX42" s="694"/>
      <c r="CY42" s="695"/>
      <c r="CZ42" s="666">
        <v>15.9</v>
      </c>
      <c r="DA42" s="691"/>
      <c r="DB42" s="691"/>
      <c r="DC42" s="696"/>
      <c r="DD42" s="670">
        <v>228991</v>
      </c>
      <c r="DE42" s="694"/>
      <c r="DF42" s="694"/>
      <c r="DG42" s="694"/>
      <c r="DH42" s="694"/>
      <c r="DI42" s="694"/>
      <c r="DJ42" s="694"/>
      <c r="DK42" s="695"/>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2">
      <c r="B43" s="212" t="s">
        <v>359</v>
      </c>
      <c r="CD43" s="658" t="s">
        <v>360</v>
      </c>
      <c r="CE43" s="659"/>
      <c r="CF43" s="659"/>
      <c r="CG43" s="659"/>
      <c r="CH43" s="659"/>
      <c r="CI43" s="659"/>
      <c r="CJ43" s="659"/>
      <c r="CK43" s="659"/>
      <c r="CL43" s="659"/>
      <c r="CM43" s="659"/>
      <c r="CN43" s="659"/>
      <c r="CO43" s="659"/>
      <c r="CP43" s="659"/>
      <c r="CQ43" s="660"/>
      <c r="CR43" s="661">
        <v>16564</v>
      </c>
      <c r="CS43" s="694"/>
      <c r="CT43" s="694"/>
      <c r="CU43" s="694"/>
      <c r="CV43" s="694"/>
      <c r="CW43" s="694"/>
      <c r="CX43" s="694"/>
      <c r="CY43" s="695"/>
      <c r="CZ43" s="666">
        <v>0.4</v>
      </c>
      <c r="DA43" s="691"/>
      <c r="DB43" s="691"/>
      <c r="DC43" s="696"/>
      <c r="DD43" s="670">
        <v>16564</v>
      </c>
      <c r="DE43" s="694"/>
      <c r="DF43" s="694"/>
      <c r="DG43" s="694"/>
      <c r="DH43" s="694"/>
      <c r="DI43" s="694"/>
      <c r="DJ43" s="694"/>
      <c r="DK43" s="695"/>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2">
      <c r="B44" s="747" t="s">
        <v>361</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9" t="s">
        <v>309</v>
      </c>
      <c r="CE44" s="700"/>
      <c r="CF44" s="658" t="s">
        <v>362</v>
      </c>
      <c r="CG44" s="659"/>
      <c r="CH44" s="659"/>
      <c r="CI44" s="659"/>
      <c r="CJ44" s="659"/>
      <c r="CK44" s="659"/>
      <c r="CL44" s="659"/>
      <c r="CM44" s="659"/>
      <c r="CN44" s="659"/>
      <c r="CO44" s="659"/>
      <c r="CP44" s="659"/>
      <c r="CQ44" s="660"/>
      <c r="CR44" s="661">
        <v>738481</v>
      </c>
      <c r="CS44" s="662"/>
      <c r="CT44" s="662"/>
      <c r="CU44" s="662"/>
      <c r="CV44" s="662"/>
      <c r="CW44" s="662"/>
      <c r="CX44" s="662"/>
      <c r="CY44" s="663"/>
      <c r="CZ44" s="666">
        <v>15.8</v>
      </c>
      <c r="DA44" s="667"/>
      <c r="DB44" s="667"/>
      <c r="DC44" s="673"/>
      <c r="DD44" s="670">
        <v>223320</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2">
      <c r="B45" s="747" t="s">
        <v>363</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701"/>
      <c r="CE45" s="702"/>
      <c r="CF45" s="658" t="s">
        <v>364</v>
      </c>
      <c r="CG45" s="659"/>
      <c r="CH45" s="659"/>
      <c r="CI45" s="659"/>
      <c r="CJ45" s="659"/>
      <c r="CK45" s="659"/>
      <c r="CL45" s="659"/>
      <c r="CM45" s="659"/>
      <c r="CN45" s="659"/>
      <c r="CO45" s="659"/>
      <c r="CP45" s="659"/>
      <c r="CQ45" s="660"/>
      <c r="CR45" s="661">
        <v>320896</v>
      </c>
      <c r="CS45" s="694"/>
      <c r="CT45" s="694"/>
      <c r="CU45" s="694"/>
      <c r="CV45" s="694"/>
      <c r="CW45" s="694"/>
      <c r="CX45" s="694"/>
      <c r="CY45" s="695"/>
      <c r="CZ45" s="666">
        <v>6.9</v>
      </c>
      <c r="DA45" s="691"/>
      <c r="DB45" s="691"/>
      <c r="DC45" s="696"/>
      <c r="DD45" s="670">
        <v>20924</v>
      </c>
      <c r="DE45" s="694"/>
      <c r="DF45" s="694"/>
      <c r="DG45" s="694"/>
      <c r="DH45" s="694"/>
      <c r="DI45" s="694"/>
      <c r="DJ45" s="694"/>
      <c r="DK45" s="695"/>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2">
      <c r="B46" s="223"/>
      <c r="CD46" s="701"/>
      <c r="CE46" s="702"/>
      <c r="CF46" s="658" t="s">
        <v>365</v>
      </c>
      <c r="CG46" s="659"/>
      <c r="CH46" s="659"/>
      <c r="CI46" s="659"/>
      <c r="CJ46" s="659"/>
      <c r="CK46" s="659"/>
      <c r="CL46" s="659"/>
      <c r="CM46" s="659"/>
      <c r="CN46" s="659"/>
      <c r="CO46" s="659"/>
      <c r="CP46" s="659"/>
      <c r="CQ46" s="660"/>
      <c r="CR46" s="661">
        <v>387585</v>
      </c>
      <c r="CS46" s="662"/>
      <c r="CT46" s="662"/>
      <c r="CU46" s="662"/>
      <c r="CV46" s="662"/>
      <c r="CW46" s="662"/>
      <c r="CX46" s="662"/>
      <c r="CY46" s="663"/>
      <c r="CZ46" s="666">
        <v>8.3000000000000007</v>
      </c>
      <c r="DA46" s="667"/>
      <c r="DB46" s="667"/>
      <c r="DC46" s="673"/>
      <c r="DD46" s="670">
        <v>199396</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2">
      <c r="B47" s="223"/>
      <c r="CD47" s="701"/>
      <c r="CE47" s="702"/>
      <c r="CF47" s="658" t="s">
        <v>366</v>
      </c>
      <c r="CG47" s="659"/>
      <c r="CH47" s="659"/>
      <c r="CI47" s="659"/>
      <c r="CJ47" s="659"/>
      <c r="CK47" s="659"/>
      <c r="CL47" s="659"/>
      <c r="CM47" s="659"/>
      <c r="CN47" s="659"/>
      <c r="CO47" s="659"/>
      <c r="CP47" s="659"/>
      <c r="CQ47" s="660"/>
      <c r="CR47" s="661">
        <v>5671</v>
      </c>
      <c r="CS47" s="694"/>
      <c r="CT47" s="694"/>
      <c r="CU47" s="694"/>
      <c r="CV47" s="694"/>
      <c r="CW47" s="694"/>
      <c r="CX47" s="694"/>
      <c r="CY47" s="695"/>
      <c r="CZ47" s="666">
        <v>0.1</v>
      </c>
      <c r="DA47" s="691"/>
      <c r="DB47" s="691"/>
      <c r="DC47" s="696"/>
      <c r="DD47" s="670">
        <v>5671</v>
      </c>
      <c r="DE47" s="694"/>
      <c r="DF47" s="694"/>
      <c r="DG47" s="694"/>
      <c r="DH47" s="694"/>
      <c r="DI47" s="694"/>
      <c r="DJ47" s="694"/>
      <c r="DK47" s="695"/>
      <c r="DL47" s="744"/>
      <c r="DM47" s="745"/>
      <c r="DN47" s="745"/>
      <c r="DO47" s="745"/>
      <c r="DP47" s="745"/>
      <c r="DQ47" s="745"/>
      <c r="DR47" s="745"/>
      <c r="DS47" s="745"/>
      <c r="DT47" s="745"/>
      <c r="DU47" s="745"/>
      <c r="DV47" s="746"/>
      <c r="DW47" s="735"/>
      <c r="DX47" s="736"/>
      <c r="DY47" s="736"/>
      <c r="DZ47" s="736"/>
      <c r="EA47" s="736"/>
      <c r="EB47" s="736"/>
      <c r="EC47" s="737"/>
    </row>
    <row r="48" spans="2:133" ht="10.8" x14ac:dyDescent="0.2">
      <c r="B48" s="223"/>
      <c r="CD48" s="703"/>
      <c r="CE48" s="704"/>
      <c r="CF48" s="658" t="s">
        <v>367</v>
      </c>
      <c r="CG48" s="659"/>
      <c r="CH48" s="659"/>
      <c r="CI48" s="659"/>
      <c r="CJ48" s="659"/>
      <c r="CK48" s="659"/>
      <c r="CL48" s="659"/>
      <c r="CM48" s="659"/>
      <c r="CN48" s="659"/>
      <c r="CO48" s="659"/>
      <c r="CP48" s="659"/>
      <c r="CQ48" s="660"/>
      <c r="CR48" s="661" t="s">
        <v>139</v>
      </c>
      <c r="CS48" s="662"/>
      <c r="CT48" s="662"/>
      <c r="CU48" s="662"/>
      <c r="CV48" s="662"/>
      <c r="CW48" s="662"/>
      <c r="CX48" s="662"/>
      <c r="CY48" s="663"/>
      <c r="CZ48" s="666" t="s">
        <v>250</v>
      </c>
      <c r="DA48" s="667"/>
      <c r="DB48" s="667"/>
      <c r="DC48" s="673"/>
      <c r="DD48" s="670" t="s">
        <v>139</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2">
      <c r="B49" s="223"/>
      <c r="CD49" s="682" t="s">
        <v>368</v>
      </c>
      <c r="CE49" s="683"/>
      <c r="CF49" s="683"/>
      <c r="CG49" s="683"/>
      <c r="CH49" s="683"/>
      <c r="CI49" s="683"/>
      <c r="CJ49" s="683"/>
      <c r="CK49" s="683"/>
      <c r="CL49" s="683"/>
      <c r="CM49" s="683"/>
      <c r="CN49" s="683"/>
      <c r="CO49" s="683"/>
      <c r="CP49" s="683"/>
      <c r="CQ49" s="684"/>
      <c r="CR49" s="733">
        <v>4665913</v>
      </c>
      <c r="CS49" s="720"/>
      <c r="CT49" s="720"/>
      <c r="CU49" s="720"/>
      <c r="CV49" s="720"/>
      <c r="CW49" s="720"/>
      <c r="CX49" s="720"/>
      <c r="CY49" s="749"/>
      <c r="CZ49" s="741">
        <v>100</v>
      </c>
      <c r="DA49" s="750"/>
      <c r="DB49" s="750"/>
      <c r="DC49" s="751"/>
      <c r="DD49" s="752">
        <v>3459110</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kXBKpjhcGmVa4u2WxHL1mFGy7JMu2mYM+13xT6ianKozSz5Ou0Pyrt4jqSEC4ok53g121kBy0tvMbpkicXwYYQ==" saltValue="ApufbSWjd4T5i21H2tt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P55" zoomScale="70" zoomScaleNormal="25" zoomScaleSheetLayoutView="70" workbookViewId="0">
      <selection activeCell="CH10" sqref="CH10:CL10"/>
    </sheetView>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759" t="s">
        <v>369</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60" t="s">
        <v>370</v>
      </c>
      <c r="DK2" s="761"/>
      <c r="DL2" s="761"/>
      <c r="DM2" s="761"/>
      <c r="DN2" s="761"/>
      <c r="DO2" s="762"/>
      <c r="DP2" s="226"/>
      <c r="DQ2" s="760" t="s">
        <v>371</v>
      </c>
      <c r="DR2" s="761"/>
      <c r="DS2" s="761"/>
      <c r="DT2" s="761"/>
      <c r="DU2" s="761"/>
      <c r="DV2" s="761"/>
      <c r="DW2" s="761"/>
      <c r="DX2" s="761"/>
      <c r="DY2" s="761"/>
      <c r="DZ2" s="762"/>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763" t="s">
        <v>372</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0"/>
      <c r="BA4" s="230"/>
      <c r="BB4" s="230"/>
      <c r="BC4" s="230"/>
      <c r="BD4" s="230"/>
      <c r="BE4" s="231"/>
      <c r="BF4" s="231"/>
      <c r="BG4" s="231"/>
      <c r="BH4" s="231"/>
      <c r="BI4" s="231"/>
      <c r="BJ4" s="231"/>
      <c r="BK4" s="231"/>
      <c r="BL4" s="231"/>
      <c r="BM4" s="231"/>
      <c r="BN4" s="231"/>
      <c r="BO4" s="231"/>
      <c r="BP4" s="231"/>
      <c r="BQ4" s="764" t="s">
        <v>373</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2">
      <c r="A5" s="765" t="s">
        <v>374</v>
      </c>
      <c r="B5" s="766"/>
      <c r="C5" s="766"/>
      <c r="D5" s="766"/>
      <c r="E5" s="766"/>
      <c r="F5" s="766"/>
      <c r="G5" s="766"/>
      <c r="H5" s="766"/>
      <c r="I5" s="766"/>
      <c r="J5" s="766"/>
      <c r="K5" s="766"/>
      <c r="L5" s="766"/>
      <c r="M5" s="766"/>
      <c r="N5" s="766"/>
      <c r="O5" s="766"/>
      <c r="P5" s="767"/>
      <c r="Q5" s="771" t="s">
        <v>375</v>
      </c>
      <c r="R5" s="772"/>
      <c r="S5" s="772"/>
      <c r="T5" s="772"/>
      <c r="U5" s="773"/>
      <c r="V5" s="771" t="s">
        <v>376</v>
      </c>
      <c r="W5" s="772"/>
      <c r="X5" s="772"/>
      <c r="Y5" s="772"/>
      <c r="Z5" s="773"/>
      <c r="AA5" s="771" t="s">
        <v>377</v>
      </c>
      <c r="AB5" s="772"/>
      <c r="AC5" s="772"/>
      <c r="AD5" s="772"/>
      <c r="AE5" s="772"/>
      <c r="AF5" s="777" t="s">
        <v>378</v>
      </c>
      <c r="AG5" s="772"/>
      <c r="AH5" s="772"/>
      <c r="AI5" s="772"/>
      <c r="AJ5" s="778"/>
      <c r="AK5" s="772" t="s">
        <v>379</v>
      </c>
      <c r="AL5" s="772"/>
      <c r="AM5" s="772"/>
      <c r="AN5" s="772"/>
      <c r="AO5" s="773"/>
      <c r="AP5" s="771" t="s">
        <v>380</v>
      </c>
      <c r="AQ5" s="772"/>
      <c r="AR5" s="772"/>
      <c r="AS5" s="772"/>
      <c r="AT5" s="773"/>
      <c r="AU5" s="771" t="s">
        <v>381</v>
      </c>
      <c r="AV5" s="772"/>
      <c r="AW5" s="772"/>
      <c r="AX5" s="772"/>
      <c r="AY5" s="778"/>
      <c r="AZ5" s="230"/>
      <c r="BA5" s="230"/>
      <c r="BB5" s="230"/>
      <c r="BC5" s="230"/>
      <c r="BD5" s="230"/>
      <c r="BE5" s="231"/>
      <c r="BF5" s="231"/>
      <c r="BG5" s="231"/>
      <c r="BH5" s="231"/>
      <c r="BI5" s="231"/>
      <c r="BJ5" s="231"/>
      <c r="BK5" s="231"/>
      <c r="BL5" s="231"/>
      <c r="BM5" s="231"/>
      <c r="BN5" s="231"/>
      <c r="BO5" s="231"/>
      <c r="BP5" s="231"/>
      <c r="BQ5" s="765" t="s">
        <v>382</v>
      </c>
      <c r="BR5" s="766"/>
      <c r="BS5" s="766"/>
      <c r="BT5" s="766"/>
      <c r="BU5" s="766"/>
      <c r="BV5" s="766"/>
      <c r="BW5" s="766"/>
      <c r="BX5" s="766"/>
      <c r="BY5" s="766"/>
      <c r="BZ5" s="766"/>
      <c r="CA5" s="766"/>
      <c r="CB5" s="766"/>
      <c r="CC5" s="766"/>
      <c r="CD5" s="766"/>
      <c r="CE5" s="766"/>
      <c r="CF5" s="766"/>
      <c r="CG5" s="767"/>
      <c r="CH5" s="771" t="s">
        <v>383</v>
      </c>
      <c r="CI5" s="772"/>
      <c r="CJ5" s="772"/>
      <c r="CK5" s="772"/>
      <c r="CL5" s="773"/>
      <c r="CM5" s="771" t="s">
        <v>384</v>
      </c>
      <c r="CN5" s="772"/>
      <c r="CO5" s="772"/>
      <c r="CP5" s="772"/>
      <c r="CQ5" s="773"/>
      <c r="CR5" s="771" t="s">
        <v>385</v>
      </c>
      <c r="CS5" s="772"/>
      <c r="CT5" s="772"/>
      <c r="CU5" s="772"/>
      <c r="CV5" s="773"/>
      <c r="CW5" s="771" t="s">
        <v>386</v>
      </c>
      <c r="CX5" s="772"/>
      <c r="CY5" s="772"/>
      <c r="CZ5" s="772"/>
      <c r="DA5" s="773"/>
      <c r="DB5" s="771" t="s">
        <v>387</v>
      </c>
      <c r="DC5" s="772"/>
      <c r="DD5" s="772"/>
      <c r="DE5" s="772"/>
      <c r="DF5" s="773"/>
      <c r="DG5" s="801" t="s">
        <v>388</v>
      </c>
      <c r="DH5" s="802"/>
      <c r="DI5" s="802"/>
      <c r="DJ5" s="802"/>
      <c r="DK5" s="803"/>
      <c r="DL5" s="801" t="s">
        <v>389</v>
      </c>
      <c r="DM5" s="802"/>
      <c r="DN5" s="802"/>
      <c r="DO5" s="802"/>
      <c r="DP5" s="803"/>
      <c r="DQ5" s="771" t="s">
        <v>390</v>
      </c>
      <c r="DR5" s="772"/>
      <c r="DS5" s="772"/>
      <c r="DT5" s="772"/>
      <c r="DU5" s="773"/>
      <c r="DV5" s="771" t="s">
        <v>381</v>
      </c>
      <c r="DW5" s="772"/>
      <c r="DX5" s="772"/>
      <c r="DY5" s="772"/>
      <c r="DZ5" s="778"/>
      <c r="EA5" s="232"/>
    </row>
    <row r="6" spans="1:131" s="233" customFormat="1" ht="26.25" customHeight="1" thickBot="1" x14ac:dyDescent="0.25">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0"/>
      <c r="BA6" s="230"/>
      <c r="BB6" s="230"/>
      <c r="BC6" s="230"/>
      <c r="BD6" s="230"/>
      <c r="BE6" s="231"/>
      <c r="BF6" s="231"/>
      <c r="BG6" s="231"/>
      <c r="BH6" s="231"/>
      <c r="BI6" s="231"/>
      <c r="BJ6" s="231"/>
      <c r="BK6" s="231"/>
      <c r="BL6" s="231"/>
      <c r="BM6" s="231"/>
      <c r="BN6" s="231"/>
      <c r="BO6" s="231"/>
      <c r="BP6" s="231"/>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2"/>
    </row>
    <row r="7" spans="1:131" s="233" customFormat="1" ht="26.25" customHeight="1" thickTop="1" x14ac:dyDescent="0.2">
      <c r="A7" s="234">
        <v>1</v>
      </c>
      <c r="B7" s="787" t="s">
        <v>391</v>
      </c>
      <c r="C7" s="788"/>
      <c r="D7" s="788"/>
      <c r="E7" s="788"/>
      <c r="F7" s="788"/>
      <c r="G7" s="788"/>
      <c r="H7" s="788"/>
      <c r="I7" s="788"/>
      <c r="J7" s="788"/>
      <c r="K7" s="788"/>
      <c r="L7" s="788"/>
      <c r="M7" s="788"/>
      <c r="N7" s="788"/>
      <c r="O7" s="788"/>
      <c r="P7" s="789"/>
      <c r="Q7" s="790">
        <v>5037</v>
      </c>
      <c r="R7" s="791"/>
      <c r="S7" s="791"/>
      <c r="T7" s="791"/>
      <c r="U7" s="791"/>
      <c r="V7" s="791">
        <v>4666</v>
      </c>
      <c r="W7" s="791"/>
      <c r="X7" s="791"/>
      <c r="Y7" s="791"/>
      <c r="Z7" s="791"/>
      <c r="AA7" s="791">
        <v>371</v>
      </c>
      <c r="AB7" s="791"/>
      <c r="AC7" s="791"/>
      <c r="AD7" s="791"/>
      <c r="AE7" s="792"/>
      <c r="AF7" s="793">
        <v>363</v>
      </c>
      <c r="AG7" s="794"/>
      <c r="AH7" s="794"/>
      <c r="AI7" s="794"/>
      <c r="AJ7" s="795"/>
      <c r="AK7" s="796">
        <v>211</v>
      </c>
      <c r="AL7" s="797"/>
      <c r="AM7" s="797"/>
      <c r="AN7" s="797"/>
      <c r="AO7" s="797"/>
      <c r="AP7" s="797">
        <v>3778</v>
      </c>
      <c r="AQ7" s="797"/>
      <c r="AR7" s="797"/>
      <c r="AS7" s="797"/>
      <c r="AT7" s="797"/>
      <c r="AU7" s="798"/>
      <c r="AV7" s="798"/>
      <c r="AW7" s="798"/>
      <c r="AX7" s="798"/>
      <c r="AY7" s="799"/>
      <c r="AZ7" s="230"/>
      <c r="BA7" s="230"/>
      <c r="BB7" s="230"/>
      <c r="BC7" s="230"/>
      <c r="BD7" s="230"/>
      <c r="BE7" s="231"/>
      <c r="BF7" s="231"/>
      <c r="BG7" s="231"/>
      <c r="BH7" s="231"/>
      <c r="BI7" s="231"/>
      <c r="BJ7" s="231"/>
      <c r="BK7" s="231"/>
      <c r="BL7" s="231"/>
      <c r="BM7" s="231"/>
      <c r="BN7" s="231"/>
      <c r="BO7" s="231"/>
      <c r="BP7" s="231"/>
      <c r="BQ7" s="234">
        <v>1</v>
      </c>
      <c r="BR7" s="235"/>
      <c r="BS7" s="784" t="s">
        <v>586</v>
      </c>
      <c r="BT7" s="785"/>
      <c r="BU7" s="785"/>
      <c r="BV7" s="785"/>
      <c r="BW7" s="785"/>
      <c r="BX7" s="785"/>
      <c r="BY7" s="785"/>
      <c r="BZ7" s="785"/>
      <c r="CA7" s="785"/>
      <c r="CB7" s="785"/>
      <c r="CC7" s="785"/>
      <c r="CD7" s="785"/>
      <c r="CE7" s="785"/>
      <c r="CF7" s="785"/>
      <c r="CG7" s="800"/>
      <c r="CH7" s="781">
        <v>6</v>
      </c>
      <c r="CI7" s="782"/>
      <c r="CJ7" s="782"/>
      <c r="CK7" s="782"/>
      <c r="CL7" s="783"/>
      <c r="CM7" s="781">
        <v>56</v>
      </c>
      <c r="CN7" s="782"/>
      <c r="CO7" s="782"/>
      <c r="CP7" s="782"/>
      <c r="CQ7" s="783"/>
      <c r="CR7" s="781">
        <v>40</v>
      </c>
      <c r="CS7" s="782"/>
      <c r="CT7" s="782"/>
      <c r="CU7" s="782"/>
      <c r="CV7" s="783"/>
      <c r="CW7" s="781">
        <v>61</v>
      </c>
      <c r="CX7" s="782"/>
      <c r="CY7" s="782"/>
      <c r="CZ7" s="782"/>
      <c r="DA7" s="783"/>
      <c r="DB7" s="781" t="s">
        <v>576</v>
      </c>
      <c r="DC7" s="782"/>
      <c r="DD7" s="782"/>
      <c r="DE7" s="782"/>
      <c r="DF7" s="783"/>
      <c r="DG7" s="781" t="s">
        <v>576</v>
      </c>
      <c r="DH7" s="782"/>
      <c r="DI7" s="782"/>
      <c r="DJ7" s="782"/>
      <c r="DK7" s="783"/>
      <c r="DL7" s="781" t="s">
        <v>576</v>
      </c>
      <c r="DM7" s="782"/>
      <c r="DN7" s="782"/>
      <c r="DO7" s="782"/>
      <c r="DP7" s="783"/>
      <c r="DQ7" s="781" t="s">
        <v>576</v>
      </c>
      <c r="DR7" s="782"/>
      <c r="DS7" s="782"/>
      <c r="DT7" s="782"/>
      <c r="DU7" s="783"/>
      <c r="DV7" s="784"/>
      <c r="DW7" s="785"/>
      <c r="DX7" s="785"/>
      <c r="DY7" s="785"/>
      <c r="DZ7" s="786"/>
      <c r="EA7" s="232"/>
    </row>
    <row r="8" spans="1:131" s="233" customFormat="1" ht="26.25" customHeight="1" x14ac:dyDescent="0.2">
      <c r="A8" s="236">
        <v>2</v>
      </c>
      <c r="B8" s="818"/>
      <c r="C8" s="819"/>
      <c r="D8" s="819"/>
      <c r="E8" s="819"/>
      <c r="F8" s="819"/>
      <c r="G8" s="819"/>
      <c r="H8" s="819"/>
      <c r="I8" s="819"/>
      <c r="J8" s="819"/>
      <c r="K8" s="819"/>
      <c r="L8" s="819"/>
      <c r="M8" s="819"/>
      <c r="N8" s="819"/>
      <c r="O8" s="819"/>
      <c r="P8" s="820"/>
      <c r="Q8" s="821"/>
      <c r="R8" s="822"/>
      <c r="S8" s="822"/>
      <c r="T8" s="822"/>
      <c r="U8" s="822"/>
      <c r="V8" s="822"/>
      <c r="W8" s="822"/>
      <c r="X8" s="822"/>
      <c r="Y8" s="822"/>
      <c r="Z8" s="822"/>
      <c r="AA8" s="822"/>
      <c r="AB8" s="822"/>
      <c r="AC8" s="822"/>
      <c r="AD8" s="822"/>
      <c r="AE8" s="823"/>
      <c r="AF8" s="824"/>
      <c r="AG8" s="825"/>
      <c r="AH8" s="825"/>
      <c r="AI8" s="825"/>
      <c r="AJ8" s="826"/>
      <c r="AK8" s="807"/>
      <c r="AL8" s="808"/>
      <c r="AM8" s="808"/>
      <c r="AN8" s="808"/>
      <c r="AO8" s="808"/>
      <c r="AP8" s="808"/>
      <c r="AQ8" s="808"/>
      <c r="AR8" s="808"/>
      <c r="AS8" s="808"/>
      <c r="AT8" s="808"/>
      <c r="AU8" s="809"/>
      <c r="AV8" s="809"/>
      <c r="AW8" s="809"/>
      <c r="AX8" s="809"/>
      <c r="AY8" s="810"/>
      <c r="AZ8" s="230"/>
      <c r="BA8" s="230"/>
      <c r="BB8" s="230"/>
      <c r="BC8" s="230"/>
      <c r="BD8" s="230"/>
      <c r="BE8" s="231"/>
      <c r="BF8" s="231"/>
      <c r="BG8" s="231"/>
      <c r="BH8" s="231"/>
      <c r="BI8" s="231"/>
      <c r="BJ8" s="231"/>
      <c r="BK8" s="231"/>
      <c r="BL8" s="231"/>
      <c r="BM8" s="231"/>
      <c r="BN8" s="231"/>
      <c r="BO8" s="231"/>
      <c r="BP8" s="231"/>
      <c r="BQ8" s="236">
        <v>2</v>
      </c>
      <c r="BR8" s="237"/>
      <c r="BS8" s="811" t="s">
        <v>587</v>
      </c>
      <c r="BT8" s="812"/>
      <c r="BU8" s="812"/>
      <c r="BV8" s="812"/>
      <c r="BW8" s="812"/>
      <c r="BX8" s="812"/>
      <c r="BY8" s="812"/>
      <c r="BZ8" s="812"/>
      <c r="CA8" s="812"/>
      <c r="CB8" s="812"/>
      <c r="CC8" s="812"/>
      <c r="CD8" s="812"/>
      <c r="CE8" s="812"/>
      <c r="CF8" s="812"/>
      <c r="CG8" s="813"/>
      <c r="CH8" s="814">
        <v>-8</v>
      </c>
      <c r="CI8" s="815"/>
      <c r="CJ8" s="815"/>
      <c r="CK8" s="815"/>
      <c r="CL8" s="816"/>
      <c r="CM8" s="814">
        <v>32</v>
      </c>
      <c r="CN8" s="815"/>
      <c r="CO8" s="815"/>
      <c r="CP8" s="815"/>
      <c r="CQ8" s="816"/>
      <c r="CR8" s="814">
        <v>4</v>
      </c>
      <c r="CS8" s="815"/>
      <c r="CT8" s="815"/>
      <c r="CU8" s="815"/>
      <c r="CV8" s="816"/>
      <c r="CW8" s="814" t="s">
        <v>576</v>
      </c>
      <c r="CX8" s="815"/>
      <c r="CY8" s="815"/>
      <c r="CZ8" s="815"/>
      <c r="DA8" s="816"/>
      <c r="DB8" s="814" t="s">
        <v>576</v>
      </c>
      <c r="DC8" s="815"/>
      <c r="DD8" s="815"/>
      <c r="DE8" s="815"/>
      <c r="DF8" s="816"/>
      <c r="DG8" s="814" t="s">
        <v>576</v>
      </c>
      <c r="DH8" s="815"/>
      <c r="DI8" s="815"/>
      <c r="DJ8" s="815"/>
      <c r="DK8" s="816"/>
      <c r="DL8" s="814" t="s">
        <v>576</v>
      </c>
      <c r="DM8" s="815"/>
      <c r="DN8" s="815"/>
      <c r="DO8" s="815"/>
      <c r="DP8" s="816"/>
      <c r="DQ8" s="814" t="s">
        <v>576</v>
      </c>
      <c r="DR8" s="815"/>
      <c r="DS8" s="815"/>
      <c r="DT8" s="815"/>
      <c r="DU8" s="816"/>
      <c r="DV8" s="811"/>
      <c r="DW8" s="812"/>
      <c r="DX8" s="812"/>
      <c r="DY8" s="812"/>
      <c r="DZ8" s="817"/>
      <c r="EA8" s="232"/>
    </row>
    <row r="9" spans="1:131" s="233" customFormat="1" ht="26.25" customHeight="1" x14ac:dyDescent="0.2">
      <c r="A9" s="236">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07"/>
      <c r="AL9" s="808"/>
      <c r="AM9" s="808"/>
      <c r="AN9" s="808"/>
      <c r="AO9" s="808"/>
      <c r="AP9" s="808"/>
      <c r="AQ9" s="808"/>
      <c r="AR9" s="808"/>
      <c r="AS9" s="808"/>
      <c r="AT9" s="808"/>
      <c r="AU9" s="809"/>
      <c r="AV9" s="809"/>
      <c r="AW9" s="809"/>
      <c r="AX9" s="809"/>
      <c r="AY9" s="810"/>
      <c r="AZ9" s="230"/>
      <c r="BA9" s="230"/>
      <c r="BB9" s="230"/>
      <c r="BC9" s="230"/>
      <c r="BD9" s="230"/>
      <c r="BE9" s="231"/>
      <c r="BF9" s="231"/>
      <c r="BG9" s="231"/>
      <c r="BH9" s="231"/>
      <c r="BI9" s="231"/>
      <c r="BJ9" s="231"/>
      <c r="BK9" s="231"/>
      <c r="BL9" s="231"/>
      <c r="BM9" s="231"/>
      <c r="BN9" s="231"/>
      <c r="BO9" s="231"/>
      <c r="BP9" s="231"/>
      <c r="BQ9" s="236">
        <v>3</v>
      </c>
      <c r="BR9" s="237"/>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2"/>
    </row>
    <row r="10" spans="1:131" s="233" customFormat="1" ht="26.25" customHeight="1" x14ac:dyDescent="0.2">
      <c r="A10" s="236">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230"/>
      <c r="BA10" s="230"/>
      <c r="BB10" s="230"/>
      <c r="BC10" s="230"/>
      <c r="BD10" s="230"/>
      <c r="BE10" s="231"/>
      <c r="BF10" s="231"/>
      <c r="BG10" s="231"/>
      <c r="BH10" s="231"/>
      <c r="BI10" s="231"/>
      <c r="BJ10" s="231"/>
      <c r="BK10" s="231"/>
      <c r="BL10" s="231"/>
      <c r="BM10" s="231"/>
      <c r="BN10" s="231"/>
      <c r="BO10" s="231"/>
      <c r="BP10" s="231"/>
      <c r="BQ10" s="236">
        <v>4</v>
      </c>
      <c r="BR10" s="237"/>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2"/>
    </row>
    <row r="11" spans="1:131" s="233" customFormat="1" ht="26.25" customHeight="1" x14ac:dyDescent="0.2">
      <c r="A11" s="236">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230"/>
      <c r="BA11" s="230"/>
      <c r="BB11" s="230"/>
      <c r="BC11" s="230"/>
      <c r="BD11" s="230"/>
      <c r="BE11" s="231"/>
      <c r="BF11" s="231"/>
      <c r="BG11" s="231"/>
      <c r="BH11" s="231"/>
      <c r="BI11" s="231"/>
      <c r="BJ11" s="231"/>
      <c r="BK11" s="231"/>
      <c r="BL11" s="231"/>
      <c r="BM11" s="231"/>
      <c r="BN11" s="231"/>
      <c r="BO11" s="231"/>
      <c r="BP11" s="231"/>
      <c r="BQ11" s="236">
        <v>5</v>
      </c>
      <c r="BR11" s="237"/>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2"/>
    </row>
    <row r="12" spans="1:131" s="233" customFormat="1" ht="26.25" customHeight="1" x14ac:dyDescent="0.2">
      <c r="A12" s="236">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0"/>
      <c r="BA12" s="230"/>
      <c r="BB12" s="230"/>
      <c r="BC12" s="230"/>
      <c r="BD12" s="230"/>
      <c r="BE12" s="231"/>
      <c r="BF12" s="231"/>
      <c r="BG12" s="231"/>
      <c r="BH12" s="231"/>
      <c r="BI12" s="231"/>
      <c r="BJ12" s="231"/>
      <c r="BK12" s="231"/>
      <c r="BL12" s="231"/>
      <c r="BM12" s="231"/>
      <c r="BN12" s="231"/>
      <c r="BO12" s="231"/>
      <c r="BP12" s="231"/>
      <c r="BQ12" s="236">
        <v>6</v>
      </c>
      <c r="BR12" s="237"/>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2"/>
    </row>
    <row r="13" spans="1:131" s="233" customFormat="1" ht="26.25" customHeight="1" x14ac:dyDescent="0.2">
      <c r="A13" s="236">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0"/>
      <c r="BA13" s="230"/>
      <c r="BB13" s="230"/>
      <c r="BC13" s="230"/>
      <c r="BD13" s="230"/>
      <c r="BE13" s="231"/>
      <c r="BF13" s="231"/>
      <c r="BG13" s="231"/>
      <c r="BH13" s="231"/>
      <c r="BI13" s="231"/>
      <c r="BJ13" s="231"/>
      <c r="BK13" s="231"/>
      <c r="BL13" s="231"/>
      <c r="BM13" s="231"/>
      <c r="BN13" s="231"/>
      <c r="BO13" s="231"/>
      <c r="BP13" s="231"/>
      <c r="BQ13" s="236">
        <v>7</v>
      </c>
      <c r="BR13" s="237"/>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2"/>
    </row>
    <row r="14" spans="1:131" s="233" customFormat="1" ht="26.25" customHeight="1" x14ac:dyDescent="0.2">
      <c r="A14" s="236">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0"/>
      <c r="BA14" s="230"/>
      <c r="BB14" s="230"/>
      <c r="BC14" s="230"/>
      <c r="BD14" s="230"/>
      <c r="BE14" s="231"/>
      <c r="BF14" s="231"/>
      <c r="BG14" s="231"/>
      <c r="BH14" s="231"/>
      <c r="BI14" s="231"/>
      <c r="BJ14" s="231"/>
      <c r="BK14" s="231"/>
      <c r="BL14" s="231"/>
      <c r="BM14" s="231"/>
      <c r="BN14" s="231"/>
      <c r="BO14" s="231"/>
      <c r="BP14" s="231"/>
      <c r="BQ14" s="236">
        <v>8</v>
      </c>
      <c r="BR14" s="237"/>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2"/>
    </row>
    <row r="15" spans="1:131" s="233" customFormat="1" ht="26.25" customHeight="1" x14ac:dyDescent="0.2">
      <c r="A15" s="236">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0"/>
      <c r="BA15" s="230"/>
      <c r="BB15" s="230"/>
      <c r="BC15" s="230"/>
      <c r="BD15" s="230"/>
      <c r="BE15" s="231"/>
      <c r="BF15" s="231"/>
      <c r="BG15" s="231"/>
      <c r="BH15" s="231"/>
      <c r="BI15" s="231"/>
      <c r="BJ15" s="231"/>
      <c r="BK15" s="231"/>
      <c r="BL15" s="231"/>
      <c r="BM15" s="231"/>
      <c r="BN15" s="231"/>
      <c r="BO15" s="231"/>
      <c r="BP15" s="231"/>
      <c r="BQ15" s="236">
        <v>9</v>
      </c>
      <c r="BR15" s="237"/>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2"/>
    </row>
    <row r="16" spans="1:131" s="233" customFormat="1" ht="26.25" customHeight="1" x14ac:dyDescent="0.2">
      <c r="A16" s="236">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0"/>
      <c r="BA16" s="230"/>
      <c r="BB16" s="230"/>
      <c r="BC16" s="230"/>
      <c r="BD16" s="230"/>
      <c r="BE16" s="231"/>
      <c r="BF16" s="231"/>
      <c r="BG16" s="231"/>
      <c r="BH16" s="231"/>
      <c r="BI16" s="231"/>
      <c r="BJ16" s="231"/>
      <c r="BK16" s="231"/>
      <c r="BL16" s="231"/>
      <c r="BM16" s="231"/>
      <c r="BN16" s="231"/>
      <c r="BO16" s="231"/>
      <c r="BP16" s="231"/>
      <c r="BQ16" s="236">
        <v>10</v>
      </c>
      <c r="BR16" s="237"/>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2"/>
    </row>
    <row r="17" spans="1:131" s="233" customFormat="1" ht="26.25" customHeight="1" x14ac:dyDescent="0.2">
      <c r="A17" s="236">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0"/>
      <c r="BA17" s="230"/>
      <c r="BB17" s="230"/>
      <c r="BC17" s="230"/>
      <c r="BD17" s="230"/>
      <c r="BE17" s="231"/>
      <c r="BF17" s="231"/>
      <c r="BG17" s="231"/>
      <c r="BH17" s="231"/>
      <c r="BI17" s="231"/>
      <c r="BJ17" s="231"/>
      <c r="BK17" s="231"/>
      <c r="BL17" s="231"/>
      <c r="BM17" s="231"/>
      <c r="BN17" s="231"/>
      <c r="BO17" s="231"/>
      <c r="BP17" s="231"/>
      <c r="BQ17" s="236">
        <v>11</v>
      </c>
      <c r="BR17" s="237"/>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2"/>
    </row>
    <row r="18" spans="1:131" s="233" customFormat="1" ht="26.25" customHeight="1" x14ac:dyDescent="0.2">
      <c r="A18" s="236">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0"/>
      <c r="BA18" s="230"/>
      <c r="BB18" s="230"/>
      <c r="BC18" s="230"/>
      <c r="BD18" s="230"/>
      <c r="BE18" s="231"/>
      <c r="BF18" s="231"/>
      <c r="BG18" s="231"/>
      <c r="BH18" s="231"/>
      <c r="BI18" s="231"/>
      <c r="BJ18" s="231"/>
      <c r="BK18" s="231"/>
      <c r="BL18" s="231"/>
      <c r="BM18" s="231"/>
      <c r="BN18" s="231"/>
      <c r="BO18" s="231"/>
      <c r="BP18" s="231"/>
      <c r="BQ18" s="236">
        <v>12</v>
      </c>
      <c r="BR18" s="237"/>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2"/>
    </row>
    <row r="19" spans="1:131" s="233" customFormat="1" ht="26.25" customHeight="1" x14ac:dyDescent="0.2">
      <c r="A19" s="236">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0"/>
      <c r="BA19" s="230"/>
      <c r="BB19" s="230"/>
      <c r="BC19" s="230"/>
      <c r="BD19" s="230"/>
      <c r="BE19" s="231"/>
      <c r="BF19" s="231"/>
      <c r="BG19" s="231"/>
      <c r="BH19" s="231"/>
      <c r="BI19" s="231"/>
      <c r="BJ19" s="231"/>
      <c r="BK19" s="231"/>
      <c r="BL19" s="231"/>
      <c r="BM19" s="231"/>
      <c r="BN19" s="231"/>
      <c r="BO19" s="231"/>
      <c r="BP19" s="231"/>
      <c r="BQ19" s="236">
        <v>13</v>
      </c>
      <c r="BR19" s="237"/>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2"/>
    </row>
    <row r="20" spans="1:131" s="233" customFormat="1" ht="26.25" customHeight="1" x14ac:dyDescent="0.2">
      <c r="A20" s="236">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0"/>
      <c r="BA20" s="230"/>
      <c r="BB20" s="230"/>
      <c r="BC20" s="230"/>
      <c r="BD20" s="230"/>
      <c r="BE20" s="231"/>
      <c r="BF20" s="231"/>
      <c r="BG20" s="231"/>
      <c r="BH20" s="231"/>
      <c r="BI20" s="231"/>
      <c r="BJ20" s="231"/>
      <c r="BK20" s="231"/>
      <c r="BL20" s="231"/>
      <c r="BM20" s="231"/>
      <c r="BN20" s="231"/>
      <c r="BO20" s="231"/>
      <c r="BP20" s="231"/>
      <c r="BQ20" s="236">
        <v>14</v>
      </c>
      <c r="BR20" s="237"/>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2"/>
    </row>
    <row r="21" spans="1:131" s="233" customFormat="1" ht="26.25" customHeight="1" thickBot="1" x14ac:dyDescent="0.25">
      <c r="A21" s="236">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0"/>
      <c r="BA21" s="230"/>
      <c r="BB21" s="230"/>
      <c r="BC21" s="230"/>
      <c r="BD21" s="230"/>
      <c r="BE21" s="231"/>
      <c r="BF21" s="231"/>
      <c r="BG21" s="231"/>
      <c r="BH21" s="231"/>
      <c r="BI21" s="231"/>
      <c r="BJ21" s="231"/>
      <c r="BK21" s="231"/>
      <c r="BL21" s="231"/>
      <c r="BM21" s="231"/>
      <c r="BN21" s="231"/>
      <c r="BO21" s="231"/>
      <c r="BP21" s="231"/>
      <c r="BQ21" s="236">
        <v>15</v>
      </c>
      <c r="BR21" s="237"/>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2"/>
    </row>
    <row r="22" spans="1:131" s="233" customFormat="1" ht="26.25" customHeight="1" x14ac:dyDescent="0.2">
      <c r="A22" s="236">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392</v>
      </c>
      <c r="BA22" s="844"/>
      <c r="BB22" s="844"/>
      <c r="BC22" s="844"/>
      <c r="BD22" s="845"/>
      <c r="BE22" s="231"/>
      <c r="BF22" s="231"/>
      <c r="BG22" s="231"/>
      <c r="BH22" s="231"/>
      <c r="BI22" s="231"/>
      <c r="BJ22" s="231"/>
      <c r="BK22" s="231"/>
      <c r="BL22" s="231"/>
      <c r="BM22" s="231"/>
      <c r="BN22" s="231"/>
      <c r="BO22" s="231"/>
      <c r="BP22" s="231"/>
      <c r="BQ22" s="236">
        <v>16</v>
      </c>
      <c r="BR22" s="237"/>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2"/>
    </row>
    <row r="23" spans="1:131" s="233" customFormat="1" ht="26.25" customHeight="1" thickBot="1" x14ac:dyDescent="0.25">
      <c r="A23" s="238" t="s">
        <v>393</v>
      </c>
      <c r="B23" s="827" t="s">
        <v>394</v>
      </c>
      <c r="C23" s="828"/>
      <c r="D23" s="828"/>
      <c r="E23" s="828"/>
      <c r="F23" s="828"/>
      <c r="G23" s="828"/>
      <c r="H23" s="828"/>
      <c r="I23" s="828"/>
      <c r="J23" s="828"/>
      <c r="K23" s="828"/>
      <c r="L23" s="828"/>
      <c r="M23" s="828"/>
      <c r="N23" s="828"/>
      <c r="O23" s="828"/>
      <c r="P23" s="829"/>
      <c r="Q23" s="830"/>
      <c r="R23" s="831"/>
      <c r="S23" s="831"/>
      <c r="T23" s="831"/>
      <c r="U23" s="831"/>
      <c r="V23" s="831"/>
      <c r="W23" s="831"/>
      <c r="X23" s="831"/>
      <c r="Y23" s="831"/>
      <c r="Z23" s="831"/>
      <c r="AA23" s="831"/>
      <c r="AB23" s="831"/>
      <c r="AC23" s="831"/>
      <c r="AD23" s="831"/>
      <c r="AE23" s="832"/>
      <c r="AF23" s="833">
        <v>363</v>
      </c>
      <c r="AG23" s="831"/>
      <c r="AH23" s="831"/>
      <c r="AI23" s="831"/>
      <c r="AJ23" s="834"/>
      <c r="AK23" s="835"/>
      <c r="AL23" s="836"/>
      <c r="AM23" s="836"/>
      <c r="AN23" s="836"/>
      <c r="AO23" s="836"/>
      <c r="AP23" s="831"/>
      <c r="AQ23" s="831"/>
      <c r="AR23" s="831"/>
      <c r="AS23" s="831"/>
      <c r="AT23" s="831"/>
      <c r="AU23" s="847"/>
      <c r="AV23" s="847"/>
      <c r="AW23" s="847"/>
      <c r="AX23" s="847"/>
      <c r="AY23" s="848"/>
      <c r="AZ23" s="849" t="s">
        <v>395</v>
      </c>
      <c r="BA23" s="850"/>
      <c r="BB23" s="850"/>
      <c r="BC23" s="850"/>
      <c r="BD23" s="851"/>
      <c r="BE23" s="231"/>
      <c r="BF23" s="231"/>
      <c r="BG23" s="231"/>
      <c r="BH23" s="231"/>
      <c r="BI23" s="231"/>
      <c r="BJ23" s="231"/>
      <c r="BK23" s="231"/>
      <c r="BL23" s="231"/>
      <c r="BM23" s="231"/>
      <c r="BN23" s="231"/>
      <c r="BO23" s="231"/>
      <c r="BP23" s="231"/>
      <c r="BQ23" s="236">
        <v>17</v>
      </c>
      <c r="BR23" s="237"/>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2"/>
    </row>
    <row r="24" spans="1:131" s="233" customFormat="1" ht="26.25" customHeight="1" x14ac:dyDescent="0.2">
      <c r="A24" s="846" t="s">
        <v>396</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0"/>
      <c r="BA24" s="230"/>
      <c r="BB24" s="230"/>
      <c r="BC24" s="230"/>
      <c r="BD24" s="230"/>
      <c r="BE24" s="231"/>
      <c r="BF24" s="231"/>
      <c r="BG24" s="231"/>
      <c r="BH24" s="231"/>
      <c r="BI24" s="231"/>
      <c r="BJ24" s="231"/>
      <c r="BK24" s="231"/>
      <c r="BL24" s="231"/>
      <c r="BM24" s="231"/>
      <c r="BN24" s="231"/>
      <c r="BO24" s="231"/>
      <c r="BP24" s="231"/>
      <c r="BQ24" s="236">
        <v>18</v>
      </c>
      <c r="BR24" s="237"/>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2"/>
    </row>
    <row r="25" spans="1:131" ht="26.25" customHeight="1" thickBot="1" x14ac:dyDescent="0.25">
      <c r="A25" s="763" t="s">
        <v>397</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0"/>
      <c r="BK25" s="230"/>
      <c r="BL25" s="230"/>
      <c r="BM25" s="230"/>
      <c r="BN25" s="230"/>
      <c r="BO25" s="239"/>
      <c r="BP25" s="239"/>
      <c r="BQ25" s="236">
        <v>19</v>
      </c>
      <c r="BR25" s="237"/>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28"/>
    </row>
    <row r="26" spans="1:131" ht="26.25" customHeight="1" x14ac:dyDescent="0.2">
      <c r="A26" s="765" t="s">
        <v>374</v>
      </c>
      <c r="B26" s="766"/>
      <c r="C26" s="766"/>
      <c r="D26" s="766"/>
      <c r="E26" s="766"/>
      <c r="F26" s="766"/>
      <c r="G26" s="766"/>
      <c r="H26" s="766"/>
      <c r="I26" s="766"/>
      <c r="J26" s="766"/>
      <c r="K26" s="766"/>
      <c r="L26" s="766"/>
      <c r="M26" s="766"/>
      <c r="N26" s="766"/>
      <c r="O26" s="766"/>
      <c r="P26" s="767"/>
      <c r="Q26" s="771" t="s">
        <v>398</v>
      </c>
      <c r="R26" s="772"/>
      <c r="S26" s="772"/>
      <c r="T26" s="772"/>
      <c r="U26" s="773"/>
      <c r="V26" s="771" t="s">
        <v>399</v>
      </c>
      <c r="W26" s="772"/>
      <c r="X26" s="772"/>
      <c r="Y26" s="772"/>
      <c r="Z26" s="773"/>
      <c r="AA26" s="771" t="s">
        <v>400</v>
      </c>
      <c r="AB26" s="772"/>
      <c r="AC26" s="772"/>
      <c r="AD26" s="772"/>
      <c r="AE26" s="772"/>
      <c r="AF26" s="852" t="s">
        <v>401</v>
      </c>
      <c r="AG26" s="853"/>
      <c r="AH26" s="853"/>
      <c r="AI26" s="853"/>
      <c r="AJ26" s="854"/>
      <c r="AK26" s="772" t="s">
        <v>402</v>
      </c>
      <c r="AL26" s="772"/>
      <c r="AM26" s="772"/>
      <c r="AN26" s="772"/>
      <c r="AO26" s="773"/>
      <c r="AP26" s="771" t="s">
        <v>403</v>
      </c>
      <c r="AQ26" s="772"/>
      <c r="AR26" s="772"/>
      <c r="AS26" s="772"/>
      <c r="AT26" s="773"/>
      <c r="AU26" s="771" t="s">
        <v>404</v>
      </c>
      <c r="AV26" s="772"/>
      <c r="AW26" s="772"/>
      <c r="AX26" s="772"/>
      <c r="AY26" s="773"/>
      <c r="AZ26" s="771" t="s">
        <v>405</v>
      </c>
      <c r="BA26" s="772"/>
      <c r="BB26" s="772"/>
      <c r="BC26" s="772"/>
      <c r="BD26" s="773"/>
      <c r="BE26" s="771" t="s">
        <v>381</v>
      </c>
      <c r="BF26" s="772"/>
      <c r="BG26" s="772"/>
      <c r="BH26" s="772"/>
      <c r="BI26" s="778"/>
      <c r="BJ26" s="230"/>
      <c r="BK26" s="230"/>
      <c r="BL26" s="230"/>
      <c r="BM26" s="230"/>
      <c r="BN26" s="230"/>
      <c r="BO26" s="239"/>
      <c r="BP26" s="239"/>
      <c r="BQ26" s="236">
        <v>20</v>
      </c>
      <c r="BR26" s="237"/>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28"/>
    </row>
    <row r="27" spans="1:131" ht="26.25" customHeight="1" thickBot="1" x14ac:dyDescent="0.25">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0"/>
      <c r="BK27" s="230"/>
      <c r="BL27" s="230"/>
      <c r="BM27" s="230"/>
      <c r="BN27" s="230"/>
      <c r="BO27" s="239"/>
      <c r="BP27" s="239"/>
      <c r="BQ27" s="236">
        <v>21</v>
      </c>
      <c r="BR27" s="237"/>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28"/>
    </row>
    <row r="28" spans="1:131" ht="26.25" customHeight="1" thickTop="1" x14ac:dyDescent="0.2">
      <c r="A28" s="240">
        <v>1</v>
      </c>
      <c r="B28" s="787" t="s">
        <v>406</v>
      </c>
      <c r="C28" s="788"/>
      <c r="D28" s="788"/>
      <c r="E28" s="788"/>
      <c r="F28" s="788"/>
      <c r="G28" s="788"/>
      <c r="H28" s="788"/>
      <c r="I28" s="788"/>
      <c r="J28" s="788"/>
      <c r="K28" s="788"/>
      <c r="L28" s="788"/>
      <c r="M28" s="788"/>
      <c r="N28" s="788"/>
      <c r="O28" s="788"/>
      <c r="P28" s="789"/>
      <c r="Q28" s="860">
        <v>773</v>
      </c>
      <c r="R28" s="861"/>
      <c r="S28" s="861"/>
      <c r="T28" s="861"/>
      <c r="U28" s="861"/>
      <c r="V28" s="861">
        <v>707</v>
      </c>
      <c r="W28" s="861"/>
      <c r="X28" s="861"/>
      <c r="Y28" s="861"/>
      <c r="Z28" s="861"/>
      <c r="AA28" s="861">
        <v>66</v>
      </c>
      <c r="AB28" s="861"/>
      <c r="AC28" s="861"/>
      <c r="AD28" s="861"/>
      <c r="AE28" s="862"/>
      <c r="AF28" s="863">
        <v>66</v>
      </c>
      <c r="AG28" s="861"/>
      <c r="AH28" s="861"/>
      <c r="AI28" s="861"/>
      <c r="AJ28" s="864"/>
      <c r="AK28" s="865">
        <v>87</v>
      </c>
      <c r="AL28" s="866"/>
      <c r="AM28" s="866"/>
      <c r="AN28" s="866"/>
      <c r="AO28" s="866"/>
      <c r="AP28" s="866"/>
      <c r="AQ28" s="866"/>
      <c r="AR28" s="866"/>
      <c r="AS28" s="866"/>
      <c r="AT28" s="866"/>
      <c r="AU28" s="866"/>
      <c r="AV28" s="866"/>
      <c r="AW28" s="866"/>
      <c r="AX28" s="866"/>
      <c r="AY28" s="866"/>
      <c r="AZ28" s="867"/>
      <c r="BA28" s="867"/>
      <c r="BB28" s="867"/>
      <c r="BC28" s="867"/>
      <c r="BD28" s="867"/>
      <c r="BE28" s="858"/>
      <c r="BF28" s="858"/>
      <c r="BG28" s="858"/>
      <c r="BH28" s="858"/>
      <c r="BI28" s="859"/>
      <c r="BJ28" s="230"/>
      <c r="BK28" s="230"/>
      <c r="BL28" s="230"/>
      <c r="BM28" s="230"/>
      <c r="BN28" s="230"/>
      <c r="BO28" s="239"/>
      <c r="BP28" s="239"/>
      <c r="BQ28" s="236">
        <v>22</v>
      </c>
      <c r="BR28" s="237"/>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28"/>
    </row>
    <row r="29" spans="1:131" ht="26.25" customHeight="1" x14ac:dyDescent="0.2">
      <c r="A29" s="240">
        <v>2</v>
      </c>
      <c r="B29" s="818" t="s">
        <v>407</v>
      </c>
      <c r="C29" s="819"/>
      <c r="D29" s="819"/>
      <c r="E29" s="819"/>
      <c r="F29" s="819"/>
      <c r="G29" s="819"/>
      <c r="H29" s="819"/>
      <c r="I29" s="819"/>
      <c r="J29" s="819"/>
      <c r="K29" s="819"/>
      <c r="L29" s="819"/>
      <c r="M29" s="819"/>
      <c r="N29" s="819"/>
      <c r="O29" s="819"/>
      <c r="P29" s="820"/>
      <c r="Q29" s="821">
        <v>85</v>
      </c>
      <c r="R29" s="822"/>
      <c r="S29" s="822"/>
      <c r="T29" s="822"/>
      <c r="U29" s="822"/>
      <c r="V29" s="822">
        <v>85</v>
      </c>
      <c r="W29" s="822"/>
      <c r="X29" s="822"/>
      <c r="Y29" s="822"/>
      <c r="Z29" s="822"/>
      <c r="AA29" s="822">
        <v>0</v>
      </c>
      <c r="AB29" s="822"/>
      <c r="AC29" s="822"/>
      <c r="AD29" s="822"/>
      <c r="AE29" s="823"/>
      <c r="AF29" s="824">
        <v>0</v>
      </c>
      <c r="AG29" s="825"/>
      <c r="AH29" s="825"/>
      <c r="AI29" s="825"/>
      <c r="AJ29" s="826"/>
      <c r="AK29" s="872">
        <v>27</v>
      </c>
      <c r="AL29" s="868"/>
      <c r="AM29" s="868"/>
      <c r="AN29" s="868"/>
      <c r="AO29" s="868"/>
      <c r="AP29" s="868"/>
      <c r="AQ29" s="868"/>
      <c r="AR29" s="868"/>
      <c r="AS29" s="868"/>
      <c r="AT29" s="868"/>
      <c r="AU29" s="868"/>
      <c r="AV29" s="868"/>
      <c r="AW29" s="868"/>
      <c r="AX29" s="868"/>
      <c r="AY29" s="868"/>
      <c r="AZ29" s="869"/>
      <c r="BA29" s="869"/>
      <c r="BB29" s="869"/>
      <c r="BC29" s="869"/>
      <c r="BD29" s="869"/>
      <c r="BE29" s="870"/>
      <c r="BF29" s="870"/>
      <c r="BG29" s="870"/>
      <c r="BH29" s="870"/>
      <c r="BI29" s="871"/>
      <c r="BJ29" s="230"/>
      <c r="BK29" s="230"/>
      <c r="BL29" s="230"/>
      <c r="BM29" s="230"/>
      <c r="BN29" s="230"/>
      <c r="BO29" s="239"/>
      <c r="BP29" s="239"/>
      <c r="BQ29" s="236">
        <v>23</v>
      </c>
      <c r="BR29" s="237"/>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28"/>
    </row>
    <row r="30" spans="1:131" ht="26.25" customHeight="1" x14ac:dyDescent="0.2">
      <c r="A30" s="240">
        <v>3</v>
      </c>
      <c r="B30" s="818" t="s">
        <v>408</v>
      </c>
      <c r="C30" s="819"/>
      <c r="D30" s="819"/>
      <c r="E30" s="819"/>
      <c r="F30" s="819"/>
      <c r="G30" s="819"/>
      <c r="H30" s="819"/>
      <c r="I30" s="819"/>
      <c r="J30" s="819"/>
      <c r="K30" s="819"/>
      <c r="L30" s="819"/>
      <c r="M30" s="819"/>
      <c r="N30" s="819"/>
      <c r="O30" s="819"/>
      <c r="P30" s="820"/>
      <c r="Q30" s="821">
        <v>952</v>
      </c>
      <c r="R30" s="822"/>
      <c r="S30" s="822"/>
      <c r="T30" s="822"/>
      <c r="U30" s="822"/>
      <c r="V30" s="822">
        <v>830</v>
      </c>
      <c r="W30" s="822"/>
      <c r="X30" s="822"/>
      <c r="Y30" s="822"/>
      <c r="Z30" s="822"/>
      <c r="AA30" s="822">
        <v>122</v>
      </c>
      <c r="AB30" s="822"/>
      <c r="AC30" s="822"/>
      <c r="AD30" s="822"/>
      <c r="AE30" s="823"/>
      <c r="AF30" s="824">
        <v>122</v>
      </c>
      <c r="AG30" s="825"/>
      <c r="AH30" s="825"/>
      <c r="AI30" s="825"/>
      <c r="AJ30" s="826"/>
      <c r="AK30" s="872">
        <v>137</v>
      </c>
      <c r="AL30" s="868"/>
      <c r="AM30" s="868"/>
      <c r="AN30" s="868"/>
      <c r="AO30" s="868"/>
      <c r="AP30" s="868"/>
      <c r="AQ30" s="868"/>
      <c r="AR30" s="868"/>
      <c r="AS30" s="868"/>
      <c r="AT30" s="868"/>
      <c r="AU30" s="868"/>
      <c r="AV30" s="868"/>
      <c r="AW30" s="868"/>
      <c r="AX30" s="868"/>
      <c r="AY30" s="868"/>
      <c r="AZ30" s="869"/>
      <c r="BA30" s="869"/>
      <c r="BB30" s="869"/>
      <c r="BC30" s="869"/>
      <c r="BD30" s="869"/>
      <c r="BE30" s="870"/>
      <c r="BF30" s="870"/>
      <c r="BG30" s="870"/>
      <c r="BH30" s="870"/>
      <c r="BI30" s="871"/>
      <c r="BJ30" s="230"/>
      <c r="BK30" s="230"/>
      <c r="BL30" s="230"/>
      <c r="BM30" s="230"/>
      <c r="BN30" s="230"/>
      <c r="BO30" s="239"/>
      <c r="BP30" s="239"/>
      <c r="BQ30" s="236">
        <v>24</v>
      </c>
      <c r="BR30" s="237"/>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28"/>
    </row>
    <row r="31" spans="1:131" ht="26.25" customHeight="1" x14ac:dyDescent="0.2">
      <c r="A31" s="240">
        <v>4</v>
      </c>
      <c r="B31" s="818" t="s">
        <v>409</v>
      </c>
      <c r="C31" s="819"/>
      <c r="D31" s="819"/>
      <c r="E31" s="819"/>
      <c r="F31" s="819"/>
      <c r="G31" s="819"/>
      <c r="H31" s="819"/>
      <c r="I31" s="819"/>
      <c r="J31" s="819"/>
      <c r="K31" s="819"/>
      <c r="L31" s="819"/>
      <c r="M31" s="819"/>
      <c r="N31" s="819"/>
      <c r="O31" s="819"/>
      <c r="P31" s="820"/>
      <c r="Q31" s="821">
        <v>214</v>
      </c>
      <c r="R31" s="822"/>
      <c r="S31" s="822"/>
      <c r="T31" s="822"/>
      <c r="U31" s="822"/>
      <c r="V31" s="822">
        <v>212</v>
      </c>
      <c r="W31" s="822"/>
      <c r="X31" s="822"/>
      <c r="Y31" s="822"/>
      <c r="Z31" s="822"/>
      <c r="AA31" s="822">
        <v>2</v>
      </c>
      <c r="AB31" s="822"/>
      <c r="AC31" s="822"/>
      <c r="AD31" s="822"/>
      <c r="AE31" s="823"/>
      <c r="AF31" s="824">
        <v>2</v>
      </c>
      <c r="AG31" s="825"/>
      <c r="AH31" s="825"/>
      <c r="AI31" s="825"/>
      <c r="AJ31" s="826"/>
      <c r="AK31" s="872">
        <v>95</v>
      </c>
      <c r="AL31" s="868"/>
      <c r="AM31" s="868"/>
      <c r="AN31" s="868"/>
      <c r="AO31" s="868"/>
      <c r="AP31" s="868">
        <v>731</v>
      </c>
      <c r="AQ31" s="868"/>
      <c r="AR31" s="868"/>
      <c r="AS31" s="868"/>
      <c r="AT31" s="868"/>
      <c r="AU31" s="868">
        <v>366</v>
      </c>
      <c r="AV31" s="868"/>
      <c r="AW31" s="868"/>
      <c r="AX31" s="868"/>
      <c r="AY31" s="868"/>
      <c r="AZ31" s="869"/>
      <c r="BA31" s="869"/>
      <c r="BB31" s="869"/>
      <c r="BC31" s="869"/>
      <c r="BD31" s="869"/>
      <c r="BE31" s="870" t="s">
        <v>410</v>
      </c>
      <c r="BF31" s="870"/>
      <c r="BG31" s="870"/>
      <c r="BH31" s="870"/>
      <c r="BI31" s="871"/>
      <c r="BJ31" s="230"/>
      <c r="BK31" s="230"/>
      <c r="BL31" s="230"/>
      <c r="BM31" s="230"/>
      <c r="BN31" s="230"/>
      <c r="BO31" s="239"/>
      <c r="BP31" s="239"/>
      <c r="BQ31" s="236">
        <v>25</v>
      </c>
      <c r="BR31" s="237"/>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28"/>
    </row>
    <row r="32" spans="1:131" ht="26.25" customHeight="1" x14ac:dyDescent="0.2">
      <c r="A32" s="240">
        <v>5</v>
      </c>
      <c r="B32" s="818" t="s">
        <v>411</v>
      </c>
      <c r="C32" s="819"/>
      <c r="D32" s="819"/>
      <c r="E32" s="819"/>
      <c r="F32" s="819"/>
      <c r="G32" s="819"/>
      <c r="H32" s="819"/>
      <c r="I32" s="819"/>
      <c r="J32" s="819"/>
      <c r="K32" s="819"/>
      <c r="L32" s="819"/>
      <c r="M32" s="819"/>
      <c r="N32" s="819"/>
      <c r="O32" s="819"/>
      <c r="P32" s="820"/>
      <c r="Q32" s="821">
        <v>27</v>
      </c>
      <c r="R32" s="822"/>
      <c r="S32" s="822"/>
      <c r="T32" s="822"/>
      <c r="U32" s="822"/>
      <c r="V32" s="822">
        <v>27</v>
      </c>
      <c r="W32" s="822"/>
      <c r="X32" s="822"/>
      <c r="Y32" s="822"/>
      <c r="Z32" s="822"/>
      <c r="AA32" s="822" t="s">
        <v>576</v>
      </c>
      <c r="AB32" s="822"/>
      <c r="AC32" s="822"/>
      <c r="AD32" s="822"/>
      <c r="AE32" s="823"/>
      <c r="AF32" s="824" t="s">
        <v>130</v>
      </c>
      <c r="AG32" s="825"/>
      <c r="AH32" s="825"/>
      <c r="AI32" s="825"/>
      <c r="AJ32" s="826"/>
      <c r="AK32" s="872">
        <v>18</v>
      </c>
      <c r="AL32" s="868"/>
      <c r="AM32" s="868"/>
      <c r="AN32" s="868"/>
      <c r="AO32" s="868"/>
      <c r="AP32" s="868">
        <v>44</v>
      </c>
      <c r="AQ32" s="868"/>
      <c r="AR32" s="868"/>
      <c r="AS32" s="868"/>
      <c r="AT32" s="868"/>
      <c r="AU32" s="868">
        <v>22</v>
      </c>
      <c r="AV32" s="868"/>
      <c r="AW32" s="868"/>
      <c r="AX32" s="868"/>
      <c r="AY32" s="868"/>
      <c r="AZ32" s="869"/>
      <c r="BA32" s="869"/>
      <c r="BB32" s="869"/>
      <c r="BC32" s="869"/>
      <c r="BD32" s="869"/>
      <c r="BE32" s="870" t="s">
        <v>412</v>
      </c>
      <c r="BF32" s="870"/>
      <c r="BG32" s="870"/>
      <c r="BH32" s="870"/>
      <c r="BI32" s="871"/>
      <c r="BJ32" s="230"/>
      <c r="BK32" s="230"/>
      <c r="BL32" s="230"/>
      <c r="BM32" s="230"/>
      <c r="BN32" s="230"/>
      <c r="BO32" s="239"/>
      <c r="BP32" s="239"/>
      <c r="BQ32" s="236">
        <v>26</v>
      </c>
      <c r="BR32" s="237"/>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28"/>
    </row>
    <row r="33" spans="1:131" ht="26.25" customHeight="1" x14ac:dyDescent="0.2">
      <c r="A33" s="240">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872"/>
      <c r="AL33" s="868"/>
      <c r="AM33" s="868"/>
      <c r="AN33" s="868"/>
      <c r="AO33" s="868"/>
      <c r="AP33" s="868"/>
      <c r="AQ33" s="868"/>
      <c r="AR33" s="868"/>
      <c r="AS33" s="868"/>
      <c r="AT33" s="868"/>
      <c r="AU33" s="868"/>
      <c r="AV33" s="868"/>
      <c r="AW33" s="868"/>
      <c r="AX33" s="868"/>
      <c r="AY33" s="868"/>
      <c r="AZ33" s="869"/>
      <c r="BA33" s="869"/>
      <c r="BB33" s="869"/>
      <c r="BC33" s="869"/>
      <c r="BD33" s="869"/>
      <c r="BE33" s="870"/>
      <c r="BF33" s="870"/>
      <c r="BG33" s="870"/>
      <c r="BH33" s="870"/>
      <c r="BI33" s="871"/>
      <c r="BJ33" s="230"/>
      <c r="BK33" s="230"/>
      <c r="BL33" s="230"/>
      <c r="BM33" s="230"/>
      <c r="BN33" s="230"/>
      <c r="BO33" s="239"/>
      <c r="BP33" s="239"/>
      <c r="BQ33" s="236">
        <v>27</v>
      </c>
      <c r="BR33" s="237"/>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28"/>
    </row>
    <row r="34" spans="1:131" ht="26.25" customHeight="1" x14ac:dyDescent="0.2">
      <c r="A34" s="240">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0"/>
      <c r="BK34" s="230"/>
      <c r="BL34" s="230"/>
      <c r="BM34" s="230"/>
      <c r="BN34" s="230"/>
      <c r="BO34" s="239"/>
      <c r="BP34" s="239"/>
      <c r="BQ34" s="236">
        <v>28</v>
      </c>
      <c r="BR34" s="237"/>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28"/>
    </row>
    <row r="35" spans="1:131" ht="26.25" customHeight="1" x14ac:dyDescent="0.2">
      <c r="A35" s="240">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0"/>
      <c r="BK35" s="230"/>
      <c r="BL35" s="230"/>
      <c r="BM35" s="230"/>
      <c r="BN35" s="230"/>
      <c r="BO35" s="239"/>
      <c r="BP35" s="239"/>
      <c r="BQ35" s="236">
        <v>29</v>
      </c>
      <c r="BR35" s="237"/>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28"/>
    </row>
    <row r="36" spans="1:131" ht="26.25" customHeight="1" x14ac:dyDescent="0.2">
      <c r="A36" s="240">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0"/>
      <c r="BK36" s="230"/>
      <c r="BL36" s="230"/>
      <c r="BM36" s="230"/>
      <c r="BN36" s="230"/>
      <c r="BO36" s="239"/>
      <c r="BP36" s="239"/>
      <c r="BQ36" s="236">
        <v>30</v>
      </c>
      <c r="BR36" s="237"/>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28"/>
    </row>
    <row r="37" spans="1:131" ht="26.25" customHeight="1" x14ac:dyDescent="0.2">
      <c r="A37" s="240">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0"/>
      <c r="BK37" s="230"/>
      <c r="BL37" s="230"/>
      <c r="BM37" s="230"/>
      <c r="BN37" s="230"/>
      <c r="BO37" s="239"/>
      <c r="BP37" s="239"/>
      <c r="BQ37" s="236">
        <v>31</v>
      </c>
      <c r="BR37" s="237"/>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28"/>
    </row>
    <row r="38" spans="1:131" ht="26.25" customHeight="1" x14ac:dyDescent="0.2">
      <c r="A38" s="240">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0"/>
      <c r="BK38" s="230"/>
      <c r="BL38" s="230"/>
      <c r="BM38" s="230"/>
      <c r="BN38" s="230"/>
      <c r="BO38" s="239"/>
      <c r="BP38" s="239"/>
      <c r="BQ38" s="236">
        <v>32</v>
      </c>
      <c r="BR38" s="237"/>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28"/>
    </row>
    <row r="39" spans="1:131" ht="26.25" customHeight="1" x14ac:dyDescent="0.2">
      <c r="A39" s="240">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0"/>
      <c r="BK39" s="230"/>
      <c r="BL39" s="230"/>
      <c r="BM39" s="230"/>
      <c r="BN39" s="230"/>
      <c r="BO39" s="239"/>
      <c r="BP39" s="239"/>
      <c r="BQ39" s="236">
        <v>33</v>
      </c>
      <c r="BR39" s="237"/>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28"/>
    </row>
    <row r="40" spans="1:131" ht="26.25" customHeight="1" x14ac:dyDescent="0.2">
      <c r="A40" s="236">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0"/>
      <c r="BK40" s="230"/>
      <c r="BL40" s="230"/>
      <c r="BM40" s="230"/>
      <c r="BN40" s="230"/>
      <c r="BO40" s="239"/>
      <c r="BP40" s="239"/>
      <c r="BQ40" s="236">
        <v>34</v>
      </c>
      <c r="BR40" s="237"/>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28"/>
    </row>
    <row r="41" spans="1:131" ht="26.25" customHeight="1" x14ac:dyDescent="0.2">
      <c r="A41" s="236">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0"/>
      <c r="BK41" s="230"/>
      <c r="BL41" s="230"/>
      <c r="BM41" s="230"/>
      <c r="BN41" s="230"/>
      <c r="BO41" s="239"/>
      <c r="BP41" s="239"/>
      <c r="BQ41" s="236">
        <v>35</v>
      </c>
      <c r="BR41" s="237"/>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28"/>
    </row>
    <row r="42" spans="1:131" ht="26.25" customHeight="1" x14ac:dyDescent="0.2">
      <c r="A42" s="236">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0"/>
      <c r="BK42" s="230"/>
      <c r="BL42" s="230"/>
      <c r="BM42" s="230"/>
      <c r="BN42" s="230"/>
      <c r="BO42" s="239"/>
      <c r="BP42" s="239"/>
      <c r="BQ42" s="236">
        <v>36</v>
      </c>
      <c r="BR42" s="237"/>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28"/>
    </row>
    <row r="43" spans="1:131" ht="26.25" customHeight="1" x14ac:dyDescent="0.2">
      <c r="A43" s="236">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0"/>
      <c r="BK43" s="230"/>
      <c r="BL43" s="230"/>
      <c r="BM43" s="230"/>
      <c r="BN43" s="230"/>
      <c r="BO43" s="239"/>
      <c r="BP43" s="239"/>
      <c r="BQ43" s="236">
        <v>37</v>
      </c>
      <c r="BR43" s="237"/>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28"/>
    </row>
    <row r="44" spans="1:131" ht="26.25" customHeight="1" x14ac:dyDescent="0.2">
      <c r="A44" s="236">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0"/>
      <c r="BK44" s="230"/>
      <c r="BL44" s="230"/>
      <c r="BM44" s="230"/>
      <c r="BN44" s="230"/>
      <c r="BO44" s="239"/>
      <c r="BP44" s="239"/>
      <c r="BQ44" s="236">
        <v>38</v>
      </c>
      <c r="BR44" s="237"/>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28"/>
    </row>
    <row r="45" spans="1:131" ht="26.25" customHeight="1" x14ac:dyDescent="0.2">
      <c r="A45" s="236">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0"/>
      <c r="BK45" s="230"/>
      <c r="BL45" s="230"/>
      <c r="BM45" s="230"/>
      <c r="BN45" s="230"/>
      <c r="BO45" s="239"/>
      <c r="BP45" s="239"/>
      <c r="BQ45" s="236">
        <v>39</v>
      </c>
      <c r="BR45" s="237"/>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28"/>
    </row>
    <row r="46" spans="1:131" ht="26.25" customHeight="1" x14ac:dyDescent="0.2">
      <c r="A46" s="236">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0"/>
      <c r="BK46" s="230"/>
      <c r="BL46" s="230"/>
      <c r="BM46" s="230"/>
      <c r="BN46" s="230"/>
      <c r="BO46" s="239"/>
      <c r="BP46" s="239"/>
      <c r="BQ46" s="236">
        <v>40</v>
      </c>
      <c r="BR46" s="237"/>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28"/>
    </row>
    <row r="47" spans="1:131" ht="26.25" customHeight="1" x14ac:dyDescent="0.2">
      <c r="A47" s="236">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0"/>
      <c r="BK47" s="230"/>
      <c r="BL47" s="230"/>
      <c r="BM47" s="230"/>
      <c r="BN47" s="230"/>
      <c r="BO47" s="239"/>
      <c r="BP47" s="239"/>
      <c r="BQ47" s="236">
        <v>41</v>
      </c>
      <c r="BR47" s="237"/>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28"/>
    </row>
    <row r="48" spans="1:131" ht="26.25" customHeight="1" x14ac:dyDescent="0.2">
      <c r="A48" s="236">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0"/>
      <c r="BK48" s="230"/>
      <c r="BL48" s="230"/>
      <c r="BM48" s="230"/>
      <c r="BN48" s="230"/>
      <c r="BO48" s="239"/>
      <c r="BP48" s="239"/>
      <c r="BQ48" s="236">
        <v>42</v>
      </c>
      <c r="BR48" s="237"/>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28"/>
    </row>
    <row r="49" spans="1:131" ht="26.25" customHeight="1" x14ac:dyDescent="0.2">
      <c r="A49" s="236">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0"/>
      <c r="BK49" s="230"/>
      <c r="BL49" s="230"/>
      <c r="BM49" s="230"/>
      <c r="BN49" s="230"/>
      <c r="BO49" s="239"/>
      <c r="BP49" s="239"/>
      <c r="BQ49" s="236">
        <v>43</v>
      </c>
      <c r="BR49" s="237"/>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28"/>
    </row>
    <row r="50" spans="1:131" ht="26.25" customHeight="1" x14ac:dyDescent="0.2">
      <c r="A50" s="236">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0"/>
      <c r="BK50" s="230"/>
      <c r="BL50" s="230"/>
      <c r="BM50" s="230"/>
      <c r="BN50" s="230"/>
      <c r="BO50" s="239"/>
      <c r="BP50" s="239"/>
      <c r="BQ50" s="236">
        <v>44</v>
      </c>
      <c r="BR50" s="237"/>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28"/>
    </row>
    <row r="51" spans="1:131" ht="26.25" customHeight="1" x14ac:dyDescent="0.2">
      <c r="A51" s="236">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0"/>
      <c r="BK51" s="230"/>
      <c r="BL51" s="230"/>
      <c r="BM51" s="230"/>
      <c r="BN51" s="230"/>
      <c r="BO51" s="239"/>
      <c r="BP51" s="239"/>
      <c r="BQ51" s="236">
        <v>45</v>
      </c>
      <c r="BR51" s="237"/>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28"/>
    </row>
    <row r="52" spans="1:131" ht="26.25" customHeight="1" x14ac:dyDescent="0.2">
      <c r="A52" s="236">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0"/>
      <c r="BK52" s="230"/>
      <c r="BL52" s="230"/>
      <c r="BM52" s="230"/>
      <c r="BN52" s="230"/>
      <c r="BO52" s="239"/>
      <c r="BP52" s="239"/>
      <c r="BQ52" s="236">
        <v>46</v>
      </c>
      <c r="BR52" s="237"/>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28"/>
    </row>
    <row r="53" spans="1:131" ht="26.25" customHeight="1" x14ac:dyDescent="0.2">
      <c r="A53" s="236">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0"/>
      <c r="BK53" s="230"/>
      <c r="BL53" s="230"/>
      <c r="BM53" s="230"/>
      <c r="BN53" s="230"/>
      <c r="BO53" s="239"/>
      <c r="BP53" s="239"/>
      <c r="BQ53" s="236">
        <v>47</v>
      </c>
      <c r="BR53" s="237"/>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28"/>
    </row>
    <row r="54" spans="1:131" ht="26.25" customHeight="1" x14ac:dyDescent="0.2">
      <c r="A54" s="236">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0"/>
      <c r="BK54" s="230"/>
      <c r="BL54" s="230"/>
      <c r="BM54" s="230"/>
      <c r="BN54" s="230"/>
      <c r="BO54" s="239"/>
      <c r="BP54" s="239"/>
      <c r="BQ54" s="236">
        <v>48</v>
      </c>
      <c r="BR54" s="237"/>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28"/>
    </row>
    <row r="55" spans="1:131" ht="26.25" customHeight="1" x14ac:dyDescent="0.2">
      <c r="A55" s="236">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0"/>
      <c r="BK55" s="230"/>
      <c r="BL55" s="230"/>
      <c r="BM55" s="230"/>
      <c r="BN55" s="230"/>
      <c r="BO55" s="239"/>
      <c r="BP55" s="239"/>
      <c r="BQ55" s="236">
        <v>49</v>
      </c>
      <c r="BR55" s="237"/>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28"/>
    </row>
    <row r="56" spans="1:131" ht="26.25" customHeight="1" x14ac:dyDescent="0.2">
      <c r="A56" s="236">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0"/>
      <c r="BK56" s="230"/>
      <c r="BL56" s="230"/>
      <c r="BM56" s="230"/>
      <c r="BN56" s="230"/>
      <c r="BO56" s="239"/>
      <c r="BP56" s="239"/>
      <c r="BQ56" s="236">
        <v>50</v>
      </c>
      <c r="BR56" s="237"/>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28"/>
    </row>
    <row r="57" spans="1:131" ht="26.25" customHeight="1" x14ac:dyDescent="0.2">
      <c r="A57" s="236">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0"/>
      <c r="BK57" s="230"/>
      <c r="BL57" s="230"/>
      <c r="BM57" s="230"/>
      <c r="BN57" s="230"/>
      <c r="BO57" s="239"/>
      <c r="BP57" s="239"/>
      <c r="BQ57" s="236">
        <v>51</v>
      </c>
      <c r="BR57" s="237"/>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28"/>
    </row>
    <row r="58" spans="1:131" ht="26.25" customHeight="1" x14ac:dyDescent="0.2">
      <c r="A58" s="236">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0"/>
      <c r="BK58" s="230"/>
      <c r="BL58" s="230"/>
      <c r="BM58" s="230"/>
      <c r="BN58" s="230"/>
      <c r="BO58" s="239"/>
      <c r="BP58" s="239"/>
      <c r="BQ58" s="236">
        <v>52</v>
      </c>
      <c r="BR58" s="237"/>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28"/>
    </row>
    <row r="59" spans="1:131" ht="26.25" customHeight="1" x14ac:dyDescent="0.2">
      <c r="A59" s="236">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0"/>
      <c r="BK59" s="230"/>
      <c r="BL59" s="230"/>
      <c r="BM59" s="230"/>
      <c r="BN59" s="230"/>
      <c r="BO59" s="239"/>
      <c r="BP59" s="239"/>
      <c r="BQ59" s="236">
        <v>53</v>
      </c>
      <c r="BR59" s="237"/>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28"/>
    </row>
    <row r="60" spans="1:131" ht="26.25" customHeight="1" x14ac:dyDescent="0.2">
      <c r="A60" s="236">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0"/>
      <c r="BK60" s="230"/>
      <c r="BL60" s="230"/>
      <c r="BM60" s="230"/>
      <c r="BN60" s="230"/>
      <c r="BO60" s="239"/>
      <c r="BP60" s="239"/>
      <c r="BQ60" s="236">
        <v>54</v>
      </c>
      <c r="BR60" s="237"/>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28"/>
    </row>
    <row r="61" spans="1:131" ht="26.25" customHeight="1" thickBot="1" x14ac:dyDescent="0.25">
      <c r="A61" s="236">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0"/>
      <c r="BK61" s="230"/>
      <c r="BL61" s="230"/>
      <c r="BM61" s="230"/>
      <c r="BN61" s="230"/>
      <c r="BO61" s="239"/>
      <c r="BP61" s="239"/>
      <c r="BQ61" s="236">
        <v>55</v>
      </c>
      <c r="BR61" s="237"/>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28"/>
    </row>
    <row r="62" spans="1:131" ht="26.25" customHeight="1" x14ac:dyDescent="0.2">
      <c r="A62" s="236">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413</v>
      </c>
      <c r="BK62" s="844"/>
      <c r="BL62" s="844"/>
      <c r="BM62" s="844"/>
      <c r="BN62" s="845"/>
      <c r="BO62" s="239"/>
      <c r="BP62" s="239"/>
      <c r="BQ62" s="236">
        <v>56</v>
      </c>
      <c r="BR62" s="237"/>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28"/>
    </row>
    <row r="63" spans="1:131" ht="26.25" customHeight="1" thickBot="1" x14ac:dyDescent="0.25">
      <c r="A63" s="238" t="s">
        <v>393</v>
      </c>
      <c r="B63" s="827" t="s">
        <v>414</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190</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415</v>
      </c>
      <c r="BK63" s="890"/>
      <c r="BL63" s="890"/>
      <c r="BM63" s="890"/>
      <c r="BN63" s="891"/>
      <c r="BO63" s="239"/>
      <c r="BP63" s="239"/>
      <c r="BQ63" s="236">
        <v>57</v>
      </c>
      <c r="BR63" s="237"/>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28"/>
    </row>
    <row r="65" spans="1:131" ht="26.25" customHeight="1" thickBot="1" x14ac:dyDescent="0.25">
      <c r="A65" s="230" t="s">
        <v>416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28"/>
    </row>
    <row r="66" spans="1:131" ht="26.25" customHeight="1" x14ac:dyDescent="0.2">
      <c r="A66" s="765" t="s">
        <v>417</v>
      </c>
      <c r="B66" s="766"/>
      <c r="C66" s="766"/>
      <c r="D66" s="766"/>
      <c r="E66" s="766"/>
      <c r="F66" s="766"/>
      <c r="G66" s="766"/>
      <c r="H66" s="766"/>
      <c r="I66" s="766"/>
      <c r="J66" s="766"/>
      <c r="K66" s="766"/>
      <c r="L66" s="766"/>
      <c r="M66" s="766"/>
      <c r="N66" s="766"/>
      <c r="O66" s="766"/>
      <c r="P66" s="767"/>
      <c r="Q66" s="771" t="s">
        <v>398</v>
      </c>
      <c r="R66" s="772"/>
      <c r="S66" s="772"/>
      <c r="T66" s="772"/>
      <c r="U66" s="773"/>
      <c r="V66" s="771" t="s">
        <v>399</v>
      </c>
      <c r="W66" s="772"/>
      <c r="X66" s="772"/>
      <c r="Y66" s="772"/>
      <c r="Z66" s="773"/>
      <c r="AA66" s="771" t="s">
        <v>400</v>
      </c>
      <c r="AB66" s="772"/>
      <c r="AC66" s="772"/>
      <c r="AD66" s="772"/>
      <c r="AE66" s="773"/>
      <c r="AF66" s="892" t="s">
        <v>418</v>
      </c>
      <c r="AG66" s="853"/>
      <c r="AH66" s="853"/>
      <c r="AI66" s="853"/>
      <c r="AJ66" s="893"/>
      <c r="AK66" s="771" t="s">
        <v>419</v>
      </c>
      <c r="AL66" s="766"/>
      <c r="AM66" s="766"/>
      <c r="AN66" s="766"/>
      <c r="AO66" s="767"/>
      <c r="AP66" s="771" t="s">
        <v>420</v>
      </c>
      <c r="AQ66" s="772"/>
      <c r="AR66" s="772"/>
      <c r="AS66" s="772"/>
      <c r="AT66" s="773"/>
      <c r="AU66" s="771" t="s">
        <v>421</v>
      </c>
      <c r="AV66" s="772"/>
      <c r="AW66" s="772"/>
      <c r="AX66" s="772"/>
      <c r="AY66" s="773"/>
      <c r="AZ66" s="771" t="s">
        <v>381</v>
      </c>
      <c r="BA66" s="772"/>
      <c r="BB66" s="772"/>
      <c r="BC66" s="772"/>
      <c r="BD66" s="778"/>
      <c r="BE66" s="239"/>
      <c r="BF66" s="239"/>
      <c r="BG66" s="239"/>
      <c r="BH66" s="239"/>
      <c r="BI66" s="239"/>
      <c r="BJ66" s="239"/>
      <c r="BK66" s="239"/>
      <c r="BL66" s="239"/>
      <c r="BM66" s="239"/>
      <c r="BN66" s="239"/>
      <c r="BO66" s="239"/>
      <c r="BP66" s="239"/>
      <c r="BQ66" s="236">
        <v>60</v>
      </c>
      <c r="BR66" s="241"/>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28"/>
    </row>
    <row r="67" spans="1:131" ht="26.25" customHeight="1" thickBot="1" x14ac:dyDescent="0.25">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39"/>
      <c r="BF67" s="239"/>
      <c r="BG67" s="239"/>
      <c r="BH67" s="239"/>
      <c r="BI67" s="239"/>
      <c r="BJ67" s="239"/>
      <c r="BK67" s="239"/>
      <c r="BL67" s="239"/>
      <c r="BM67" s="239"/>
      <c r="BN67" s="239"/>
      <c r="BO67" s="239"/>
      <c r="BP67" s="239"/>
      <c r="BQ67" s="236">
        <v>61</v>
      </c>
      <c r="BR67" s="241"/>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28"/>
    </row>
    <row r="68" spans="1:131" ht="26.25" customHeight="1" thickTop="1" x14ac:dyDescent="0.2">
      <c r="A68" s="234">
        <v>1</v>
      </c>
      <c r="B68" s="907" t="s">
        <v>577</v>
      </c>
      <c r="C68" s="908"/>
      <c r="D68" s="908"/>
      <c r="E68" s="908"/>
      <c r="F68" s="908"/>
      <c r="G68" s="908"/>
      <c r="H68" s="908"/>
      <c r="I68" s="908"/>
      <c r="J68" s="908"/>
      <c r="K68" s="908"/>
      <c r="L68" s="908"/>
      <c r="M68" s="908"/>
      <c r="N68" s="908"/>
      <c r="O68" s="908"/>
      <c r="P68" s="909"/>
      <c r="Q68" s="910">
        <v>909</v>
      </c>
      <c r="R68" s="904"/>
      <c r="S68" s="904"/>
      <c r="T68" s="904"/>
      <c r="U68" s="904"/>
      <c r="V68" s="904">
        <v>848</v>
      </c>
      <c r="W68" s="904"/>
      <c r="X68" s="904"/>
      <c r="Y68" s="904"/>
      <c r="Z68" s="904"/>
      <c r="AA68" s="904">
        <v>61</v>
      </c>
      <c r="AB68" s="904"/>
      <c r="AC68" s="904"/>
      <c r="AD68" s="904"/>
      <c r="AE68" s="904"/>
      <c r="AF68" s="904">
        <v>53</v>
      </c>
      <c r="AG68" s="904"/>
      <c r="AH68" s="904"/>
      <c r="AI68" s="904"/>
      <c r="AJ68" s="904"/>
      <c r="AK68" s="904"/>
      <c r="AL68" s="904"/>
      <c r="AM68" s="904"/>
      <c r="AN68" s="904"/>
      <c r="AO68" s="904"/>
      <c r="AP68" s="904"/>
      <c r="AQ68" s="904"/>
      <c r="AR68" s="904"/>
      <c r="AS68" s="904"/>
      <c r="AT68" s="904"/>
      <c r="AU68" s="904"/>
      <c r="AV68" s="904"/>
      <c r="AW68" s="904"/>
      <c r="AX68" s="904"/>
      <c r="AY68" s="904"/>
      <c r="AZ68" s="905"/>
      <c r="BA68" s="905"/>
      <c r="BB68" s="905"/>
      <c r="BC68" s="905"/>
      <c r="BD68" s="906"/>
      <c r="BE68" s="239"/>
      <c r="BF68" s="239"/>
      <c r="BG68" s="239"/>
      <c r="BH68" s="239"/>
      <c r="BI68" s="239"/>
      <c r="BJ68" s="239"/>
      <c r="BK68" s="239"/>
      <c r="BL68" s="239"/>
      <c r="BM68" s="239"/>
      <c r="BN68" s="239"/>
      <c r="BO68" s="239"/>
      <c r="BP68" s="239"/>
      <c r="BQ68" s="236">
        <v>62</v>
      </c>
      <c r="BR68" s="241"/>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28"/>
    </row>
    <row r="69" spans="1:131" ht="26.25" customHeight="1" x14ac:dyDescent="0.2">
      <c r="A69" s="236">
        <v>2</v>
      </c>
      <c r="B69" s="911" t="s">
        <v>578</v>
      </c>
      <c r="C69" s="912"/>
      <c r="D69" s="912"/>
      <c r="E69" s="912"/>
      <c r="F69" s="912"/>
      <c r="G69" s="912"/>
      <c r="H69" s="912"/>
      <c r="I69" s="912"/>
      <c r="J69" s="912"/>
      <c r="K69" s="912"/>
      <c r="L69" s="912"/>
      <c r="M69" s="912"/>
      <c r="N69" s="912"/>
      <c r="O69" s="912"/>
      <c r="P69" s="913"/>
      <c r="Q69" s="914">
        <v>253547</v>
      </c>
      <c r="R69" s="868"/>
      <c r="S69" s="868"/>
      <c r="T69" s="868"/>
      <c r="U69" s="868"/>
      <c r="V69" s="868">
        <v>238716</v>
      </c>
      <c r="W69" s="868"/>
      <c r="X69" s="868"/>
      <c r="Y69" s="868"/>
      <c r="Z69" s="868"/>
      <c r="AA69" s="868">
        <v>14831</v>
      </c>
      <c r="AB69" s="868"/>
      <c r="AC69" s="868"/>
      <c r="AD69" s="868"/>
      <c r="AE69" s="868"/>
      <c r="AF69" s="868">
        <v>14831</v>
      </c>
      <c r="AG69" s="868"/>
      <c r="AH69" s="868"/>
      <c r="AI69" s="868"/>
      <c r="AJ69" s="868"/>
      <c r="AK69" s="868">
        <v>635</v>
      </c>
      <c r="AL69" s="868"/>
      <c r="AM69" s="868"/>
      <c r="AN69" s="868"/>
      <c r="AO69" s="868"/>
      <c r="AP69" s="868"/>
      <c r="AQ69" s="868"/>
      <c r="AR69" s="868"/>
      <c r="AS69" s="868"/>
      <c r="AT69" s="868"/>
      <c r="AU69" s="868"/>
      <c r="AV69" s="868"/>
      <c r="AW69" s="868"/>
      <c r="AX69" s="868"/>
      <c r="AY69" s="868"/>
      <c r="AZ69" s="870"/>
      <c r="BA69" s="870"/>
      <c r="BB69" s="870"/>
      <c r="BC69" s="870"/>
      <c r="BD69" s="871"/>
      <c r="BE69" s="239"/>
      <c r="BF69" s="239"/>
      <c r="BG69" s="239"/>
      <c r="BH69" s="239"/>
      <c r="BI69" s="239"/>
      <c r="BJ69" s="239"/>
      <c r="BK69" s="239"/>
      <c r="BL69" s="239"/>
      <c r="BM69" s="239"/>
      <c r="BN69" s="239"/>
      <c r="BO69" s="239"/>
      <c r="BP69" s="239"/>
      <c r="BQ69" s="236">
        <v>63</v>
      </c>
      <c r="BR69" s="241"/>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28"/>
    </row>
    <row r="70" spans="1:131" ht="26.25" customHeight="1" x14ac:dyDescent="0.2">
      <c r="A70" s="236">
        <v>3</v>
      </c>
      <c r="B70" s="911" t="s">
        <v>579</v>
      </c>
      <c r="C70" s="912"/>
      <c r="D70" s="912"/>
      <c r="E70" s="912"/>
      <c r="F70" s="912"/>
      <c r="G70" s="912"/>
      <c r="H70" s="912"/>
      <c r="I70" s="912"/>
      <c r="J70" s="912"/>
      <c r="K70" s="912"/>
      <c r="L70" s="912"/>
      <c r="M70" s="912"/>
      <c r="N70" s="912"/>
      <c r="O70" s="912"/>
      <c r="P70" s="913"/>
      <c r="Q70" s="914">
        <v>6836</v>
      </c>
      <c r="R70" s="868"/>
      <c r="S70" s="868"/>
      <c r="T70" s="868"/>
      <c r="U70" s="868"/>
      <c r="V70" s="868">
        <v>5439</v>
      </c>
      <c r="W70" s="868"/>
      <c r="X70" s="868"/>
      <c r="Y70" s="868"/>
      <c r="Z70" s="868"/>
      <c r="AA70" s="868">
        <v>1397</v>
      </c>
      <c r="AB70" s="868"/>
      <c r="AC70" s="868"/>
      <c r="AD70" s="868"/>
      <c r="AE70" s="868"/>
      <c r="AF70" s="868"/>
      <c r="AG70" s="868"/>
      <c r="AH70" s="868"/>
      <c r="AI70" s="868"/>
      <c r="AJ70" s="868"/>
      <c r="AK70" s="868">
        <v>14</v>
      </c>
      <c r="AL70" s="868"/>
      <c r="AM70" s="868"/>
      <c r="AN70" s="868"/>
      <c r="AO70" s="868"/>
      <c r="AP70" s="868"/>
      <c r="AQ70" s="868"/>
      <c r="AR70" s="868"/>
      <c r="AS70" s="868"/>
      <c r="AT70" s="868"/>
      <c r="AU70" s="868"/>
      <c r="AV70" s="868"/>
      <c r="AW70" s="868"/>
      <c r="AX70" s="868"/>
      <c r="AY70" s="868"/>
      <c r="AZ70" s="870"/>
      <c r="BA70" s="870"/>
      <c r="BB70" s="870"/>
      <c r="BC70" s="870"/>
      <c r="BD70" s="871"/>
      <c r="BE70" s="239"/>
      <c r="BF70" s="239"/>
      <c r="BG70" s="239"/>
      <c r="BH70" s="239"/>
      <c r="BI70" s="239"/>
      <c r="BJ70" s="239"/>
      <c r="BK70" s="239"/>
      <c r="BL70" s="239"/>
      <c r="BM70" s="239"/>
      <c r="BN70" s="239"/>
      <c r="BO70" s="239"/>
      <c r="BP70" s="239"/>
      <c r="BQ70" s="236">
        <v>64</v>
      </c>
      <c r="BR70" s="241"/>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28"/>
    </row>
    <row r="71" spans="1:131" ht="26.25" customHeight="1" x14ac:dyDescent="0.2">
      <c r="A71" s="236">
        <v>4</v>
      </c>
      <c r="B71" s="911" t="s">
        <v>580</v>
      </c>
      <c r="C71" s="912"/>
      <c r="D71" s="912"/>
      <c r="E71" s="912"/>
      <c r="F71" s="912"/>
      <c r="G71" s="912"/>
      <c r="H71" s="912"/>
      <c r="I71" s="912"/>
      <c r="J71" s="912"/>
      <c r="K71" s="912"/>
      <c r="L71" s="912"/>
      <c r="M71" s="912"/>
      <c r="N71" s="912"/>
      <c r="O71" s="912"/>
      <c r="P71" s="913"/>
      <c r="Q71" s="914">
        <v>1548</v>
      </c>
      <c r="R71" s="868"/>
      <c r="S71" s="868"/>
      <c r="T71" s="868"/>
      <c r="U71" s="868"/>
      <c r="V71" s="868">
        <v>1547</v>
      </c>
      <c r="W71" s="868"/>
      <c r="X71" s="868"/>
      <c r="Y71" s="868"/>
      <c r="Z71" s="868"/>
      <c r="AA71" s="868">
        <v>1</v>
      </c>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8"/>
      <c r="AY71" s="868"/>
      <c r="AZ71" s="870"/>
      <c r="BA71" s="870"/>
      <c r="BB71" s="870"/>
      <c r="BC71" s="870"/>
      <c r="BD71" s="871"/>
      <c r="BE71" s="239"/>
      <c r="BF71" s="239"/>
      <c r="BG71" s="239"/>
      <c r="BH71" s="239"/>
      <c r="BI71" s="239"/>
      <c r="BJ71" s="239"/>
      <c r="BK71" s="239"/>
      <c r="BL71" s="239"/>
      <c r="BM71" s="239"/>
      <c r="BN71" s="239"/>
      <c r="BO71" s="239"/>
      <c r="BP71" s="239"/>
      <c r="BQ71" s="236">
        <v>65</v>
      </c>
      <c r="BR71" s="241"/>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28"/>
    </row>
    <row r="72" spans="1:131" ht="26.25" customHeight="1" x14ac:dyDescent="0.2">
      <c r="A72" s="236">
        <v>5</v>
      </c>
      <c r="B72" s="911" t="s">
        <v>581</v>
      </c>
      <c r="C72" s="912"/>
      <c r="D72" s="912"/>
      <c r="E72" s="912"/>
      <c r="F72" s="912"/>
      <c r="G72" s="912"/>
      <c r="H72" s="912"/>
      <c r="I72" s="912"/>
      <c r="J72" s="912"/>
      <c r="K72" s="912"/>
      <c r="L72" s="912"/>
      <c r="M72" s="912"/>
      <c r="N72" s="912"/>
      <c r="O72" s="912"/>
      <c r="P72" s="913"/>
      <c r="Q72" s="914">
        <v>15</v>
      </c>
      <c r="R72" s="868"/>
      <c r="S72" s="868"/>
      <c r="T72" s="868"/>
      <c r="U72" s="868"/>
      <c r="V72" s="868">
        <v>15</v>
      </c>
      <c r="W72" s="868"/>
      <c r="X72" s="868"/>
      <c r="Y72" s="868"/>
      <c r="Z72" s="868"/>
      <c r="AA72" s="868">
        <v>0</v>
      </c>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70"/>
      <c r="BA72" s="870"/>
      <c r="BB72" s="870"/>
      <c r="BC72" s="870"/>
      <c r="BD72" s="871"/>
      <c r="BE72" s="239"/>
      <c r="BF72" s="239"/>
      <c r="BG72" s="239"/>
      <c r="BH72" s="239"/>
      <c r="BI72" s="239"/>
      <c r="BJ72" s="239"/>
      <c r="BK72" s="239"/>
      <c r="BL72" s="239"/>
      <c r="BM72" s="239"/>
      <c r="BN72" s="239"/>
      <c r="BO72" s="239"/>
      <c r="BP72" s="239"/>
      <c r="BQ72" s="236">
        <v>66</v>
      </c>
      <c r="BR72" s="241"/>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28"/>
    </row>
    <row r="73" spans="1:131" ht="26.25" customHeight="1" x14ac:dyDescent="0.2">
      <c r="A73" s="236">
        <v>6</v>
      </c>
      <c r="B73" s="911" t="s">
        <v>582</v>
      </c>
      <c r="C73" s="912"/>
      <c r="D73" s="912"/>
      <c r="E73" s="912"/>
      <c r="F73" s="912"/>
      <c r="G73" s="912"/>
      <c r="H73" s="912"/>
      <c r="I73" s="912"/>
      <c r="J73" s="912"/>
      <c r="K73" s="912"/>
      <c r="L73" s="912"/>
      <c r="M73" s="912"/>
      <c r="N73" s="912"/>
      <c r="O73" s="912"/>
      <c r="P73" s="913"/>
      <c r="Q73" s="914">
        <v>56</v>
      </c>
      <c r="R73" s="868"/>
      <c r="S73" s="868"/>
      <c r="T73" s="868"/>
      <c r="U73" s="868"/>
      <c r="V73" s="868">
        <v>38</v>
      </c>
      <c r="W73" s="868"/>
      <c r="X73" s="868"/>
      <c r="Y73" s="868"/>
      <c r="Z73" s="868"/>
      <c r="AA73" s="868">
        <v>18</v>
      </c>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70"/>
      <c r="BA73" s="870"/>
      <c r="BB73" s="870"/>
      <c r="BC73" s="870"/>
      <c r="BD73" s="871"/>
      <c r="BE73" s="239"/>
      <c r="BF73" s="239"/>
      <c r="BG73" s="239"/>
      <c r="BH73" s="239"/>
      <c r="BI73" s="239"/>
      <c r="BJ73" s="239"/>
      <c r="BK73" s="239"/>
      <c r="BL73" s="239"/>
      <c r="BM73" s="239"/>
      <c r="BN73" s="239"/>
      <c r="BO73" s="239"/>
      <c r="BP73" s="239"/>
      <c r="BQ73" s="236">
        <v>67</v>
      </c>
      <c r="BR73" s="241"/>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28"/>
    </row>
    <row r="74" spans="1:131" ht="26.25" customHeight="1" x14ac:dyDescent="0.2">
      <c r="A74" s="236">
        <v>7</v>
      </c>
      <c r="B74" s="911" t="s">
        <v>583</v>
      </c>
      <c r="C74" s="912"/>
      <c r="D74" s="912"/>
      <c r="E74" s="912"/>
      <c r="F74" s="912"/>
      <c r="G74" s="912"/>
      <c r="H74" s="912"/>
      <c r="I74" s="912"/>
      <c r="J74" s="912"/>
      <c r="K74" s="912"/>
      <c r="L74" s="912"/>
      <c r="M74" s="912"/>
      <c r="N74" s="912"/>
      <c r="O74" s="912"/>
      <c r="P74" s="913"/>
      <c r="Q74" s="914">
        <v>40</v>
      </c>
      <c r="R74" s="868"/>
      <c r="S74" s="868"/>
      <c r="T74" s="868"/>
      <c r="U74" s="868"/>
      <c r="V74" s="868">
        <v>39</v>
      </c>
      <c r="W74" s="868"/>
      <c r="X74" s="868"/>
      <c r="Y74" s="868"/>
      <c r="Z74" s="868"/>
      <c r="AA74" s="868">
        <v>1</v>
      </c>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39"/>
      <c r="BF74" s="239"/>
      <c r="BG74" s="239"/>
      <c r="BH74" s="239"/>
      <c r="BI74" s="239"/>
      <c r="BJ74" s="239"/>
      <c r="BK74" s="239"/>
      <c r="BL74" s="239"/>
      <c r="BM74" s="239"/>
      <c r="BN74" s="239"/>
      <c r="BO74" s="239"/>
      <c r="BP74" s="239"/>
      <c r="BQ74" s="236">
        <v>68</v>
      </c>
      <c r="BR74" s="241"/>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28"/>
    </row>
    <row r="75" spans="1:131" ht="26.25" customHeight="1" x14ac:dyDescent="0.2">
      <c r="A75" s="236">
        <v>8</v>
      </c>
      <c r="B75" s="911" t="s">
        <v>584</v>
      </c>
      <c r="C75" s="912"/>
      <c r="D75" s="912"/>
      <c r="E75" s="912"/>
      <c r="F75" s="912"/>
      <c r="G75" s="912"/>
      <c r="H75" s="912"/>
      <c r="I75" s="912"/>
      <c r="J75" s="912"/>
      <c r="K75" s="912"/>
      <c r="L75" s="912"/>
      <c r="M75" s="912"/>
      <c r="N75" s="912"/>
      <c r="O75" s="912"/>
      <c r="P75" s="913"/>
      <c r="Q75" s="915">
        <v>1039</v>
      </c>
      <c r="R75" s="916"/>
      <c r="S75" s="916"/>
      <c r="T75" s="916"/>
      <c r="U75" s="872"/>
      <c r="V75" s="917">
        <v>1001</v>
      </c>
      <c r="W75" s="916"/>
      <c r="X75" s="916"/>
      <c r="Y75" s="916"/>
      <c r="Z75" s="872"/>
      <c r="AA75" s="917">
        <v>38</v>
      </c>
      <c r="AB75" s="916"/>
      <c r="AC75" s="916"/>
      <c r="AD75" s="916"/>
      <c r="AE75" s="872"/>
      <c r="AF75" s="917"/>
      <c r="AG75" s="916"/>
      <c r="AH75" s="916"/>
      <c r="AI75" s="916"/>
      <c r="AJ75" s="872"/>
      <c r="AK75" s="917"/>
      <c r="AL75" s="916"/>
      <c r="AM75" s="916"/>
      <c r="AN75" s="916"/>
      <c r="AO75" s="872"/>
      <c r="AP75" s="917"/>
      <c r="AQ75" s="916"/>
      <c r="AR75" s="916"/>
      <c r="AS75" s="916"/>
      <c r="AT75" s="872"/>
      <c r="AU75" s="917"/>
      <c r="AV75" s="916"/>
      <c r="AW75" s="916"/>
      <c r="AX75" s="916"/>
      <c r="AY75" s="872"/>
      <c r="AZ75" s="870"/>
      <c r="BA75" s="870"/>
      <c r="BB75" s="870"/>
      <c r="BC75" s="870"/>
      <c r="BD75" s="871"/>
      <c r="BE75" s="239"/>
      <c r="BF75" s="239"/>
      <c r="BG75" s="239"/>
      <c r="BH75" s="239"/>
      <c r="BI75" s="239"/>
      <c r="BJ75" s="239"/>
      <c r="BK75" s="239"/>
      <c r="BL75" s="239"/>
      <c r="BM75" s="239"/>
      <c r="BN75" s="239"/>
      <c r="BO75" s="239"/>
      <c r="BP75" s="239"/>
      <c r="BQ75" s="236">
        <v>69</v>
      </c>
      <c r="BR75" s="241"/>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28"/>
    </row>
    <row r="76" spans="1:131" ht="26.25" customHeight="1" x14ac:dyDescent="0.2">
      <c r="A76" s="236">
        <v>9</v>
      </c>
      <c r="B76" s="911" t="s">
        <v>585</v>
      </c>
      <c r="C76" s="912"/>
      <c r="D76" s="912"/>
      <c r="E76" s="912"/>
      <c r="F76" s="912"/>
      <c r="G76" s="912"/>
      <c r="H76" s="912"/>
      <c r="I76" s="912"/>
      <c r="J76" s="912"/>
      <c r="K76" s="912"/>
      <c r="L76" s="912"/>
      <c r="M76" s="912"/>
      <c r="N76" s="912"/>
      <c r="O76" s="912"/>
      <c r="P76" s="913"/>
      <c r="Q76" s="915">
        <v>1082</v>
      </c>
      <c r="R76" s="916"/>
      <c r="S76" s="916"/>
      <c r="T76" s="916"/>
      <c r="U76" s="872"/>
      <c r="V76" s="917">
        <v>1058</v>
      </c>
      <c r="W76" s="916"/>
      <c r="X76" s="916"/>
      <c r="Y76" s="916"/>
      <c r="Z76" s="872"/>
      <c r="AA76" s="917">
        <v>24</v>
      </c>
      <c r="AB76" s="916"/>
      <c r="AC76" s="916"/>
      <c r="AD76" s="916"/>
      <c r="AE76" s="872"/>
      <c r="AF76" s="917"/>
      <c r="AG76" s="916"/>
      <c r="AH76" s="916"/>
      <c r="AI76" s="916"/>
      <c r="AJ76" s="872"/>
      <c r="AK76" s="917"/>
      <c r="AL76" s="916"/>
      <c r="AM76" s="916"/>
      <c r="AN76" s="916"/>
      <c r="AO76" s="872"/>
      <c r="AP76" s="917"/>
      <c r="AQ76" s="916"/>
      <c r="AR76" s="916"/>
      <c r="AS76" s="916"/>
      <c r="AT76" s="872"/>
      <c r="AU76" s="917"/>
      <c r="AV76" s="916"/>
      <c r="AW76" s="916"/>
      <c r="AX76" s="916"/>
      <c r="AY76" s="872"/>
      <c r="AZ76" s="870"/>
      <c r="BA76" s="870"/>
      <c r="BB76" s="870"/>
      <c r="BC76" s="870"/>
      <c r="BD76" s="871"/>
      <c r="BE76" s="239"/>
      <c r="BF76" s="239"/>
      <c r="BG76" s="239"/>
      <c r="BH76" s="239"/>
      <c r="BI76" s="239"/>
      <c r="BJ76" s="239"/>
      <c r="BK76" s="239"/>
      <c r="BL76" s="239"/>
      <c r="BM76" s="239"/>
      <c r="BN76" s="239"/>
      <c r="BO76" s="239"/>
      <c r="BP76" s="239"/>
      <c r="BQ76" s="236">
        <v>70</v>
      </c>
      <c r="BR76" s="241"/>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28"/>
    </row>
    <row r="77" spans="1:131" ht="26.25" customHeight="1" x14ac:dyDescent="0.2">
      <c r="A77" s="236">
        <v>10</v>
      </c>
      <c r="B77" s="911"/>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c r="AV77" s="916"/>
      <c r="AW77" s="916"/>
      <c r="AX77" s="916"/>
      <c r="AY77" s="872"/>
      <c r="AZ77" s="870"/>
      <c r="BA77" s="870"/>
      <c r="BB77" s="870"/>
      <c r="BC77" s="870"/>
      <c r="BD77" s="871"/>
      <c r="BE77" s="239"/>
      <c r="BF77" s="239"/>
      <c r="BG77" s="239"/>
      <c r="BH77" s="239"/>
      <c r="BI77" s="239"/>
      <c r="BJ77" s="239"/>
      <c r="BK77" s="239"/>
      <c r="BL77" s="239"/>
      <c r="BM77" s="239"/>
      <c r="BN77" s="239"/>
      <c r="BO77" s="239"/>
      <c r="BP77" s="239"/>
      <c r="BQ77" s="236">
        <v>71</v>
      </c>
      <c r="BR77" s="241"/>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28"/>
    </row>
    <row r="78" spans="1:131" ht="26.25" customHeight="1" x14ac:dyDescent="0.2">
      <c r="A78" s="236">
        <v>11</v>
      </c>
      <c r="B78" s="911"/>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39"/>
      <c r="BF78" s="239"/>
      <c r="BG78" s="239"/>
      <c r="BH78" s="239"/>
      <c r="BI78" s="239"/>
      <c r="BJ78" s="228"/>
      <c r="BK78" s="228"/>
      <c r="BL78" s="228"/>
      <c r="BM78" s="228"/>
      <c r="BN78" s="228"/>
      <c r="BO78" s="239"/>
      <c r="BP78" s="239"/>
      <c r="BQ78" s="236">
        <v>72</v>
      </c>
      <c r="BR78" s="241"/>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28"/>
    </row>
    <row r="79" spans="1:131" ht="26.25" customHeight="1" x14ac:dyDescent="0.2">
      <c r="A79" s="236">
        <v>12</v>
      </c>
      <c r="B79" s="911"/>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39"/>
      <c r="BF79" s="239"/>
      <c r="BG79" s="239"/>
      <c r="BH79" s="239"/>
      <c r="BI79" s="239"/>
      <c r="BJ79" s="228"/>
      <c r="BK79" s="228"/>
      <c r="BL79" s="228"/>
      <c r="BM79" s="228"/>
      <c r="BN79" s="228"/>
      <c r="BO79" s="239"/>
      <c r="BP79" s="239"/>
      <c r="BQ79" s="236">
        <v>73</v>
      </c>
      <c r="BR79" s="241"/>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28"/>
    </row>
    <row r="80" spans="1:131" ht="26.25" customHeight="1" x14ac:dyDescent="0.2">
      <c r="A80" s="236">
        <v>13</v>
      </c>
      <c r="B80" s="911"/>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39"/>
      <c r="BF80" s="239"/>
      <c r="BG80" s="239"/>
      <c r="BH80" s="239"/>
      <c r="BI80" s="239"/>
      <c r="BJ80" s="239"/>
      <c r="BK80" s="239"/>
      <c r="BL80" s="239"/>
      <c r="BM80" s="239"/>
      <c r="BN80" s="239"/>
      <c r="BO80" s="239"/>
      <c r="BP80" s="239"/>
      <c r="BQ80" s="236">
        <v>74</v>
      </c>
      <c r="BR80" s="241"/>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28"/>
    </row>
    <row r="81" spans="1:131" ht="26.25" customHeight="1" x14ac:dyDescent="0.2">
      <c r="A81" s="236">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39"/>
      <c r="BF81" s="239"/>
      <c r="BG81" s="239"/>
      <c r="BH81" s="239"/>
      <c r="BI81" s="239"/>
      <c r="BJ81" s="239"/>
      <c r="BK81" s="239"/>
      <c r="BL81" s="239"/>
      <c r="BM81" s="239"/>
      <c r="BN81" s="239"/>
      <c r="BO81" s="239"/>
      <c r="BP81" s="239"/>
      <c r="BQ81" s="236">
        <v>75</v>
      </c>
      <c r="BR81" s="241"/>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28"/>
    </row>
    <row r="82" spans="1:131" ht="26.25" customHeight="1" x14ac:dyDescent="0.2">
      <c r="A82" s="236">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39"/>
      <c r="BF82" s="239"/>
      <c r="BG82" s="239"/>
      <c r="BH82" s="239"/>
      <c r="BI82" s="239"/>
      <c r="BJ82" s="239"/>
      <c r="BK82" s="239"/>
      <c r="BL82" s="239"/>
      <c r="BM82" s="239"/>
      <c r="BN82" s="239"/>
      <c r="BO82" s="239"/>
      <c r="BP82" s="239"/>
      <c r="BQ82" s="236">
        <v>76</v>
      </c>
      <c r="BR82" s="241"/>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28"/>
    </row>
    <row r="83" spans="1:131" ht="26.25" customHeight="1" x14ac:dyDescent="0.2">
      <c r="A83" s="236">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39"/>
      <c r="BF83" s="239"/>
      <c r="BG83" s="239"/>
      <c r="BH83" s="239"/>
      <c r="BI83" s="239"/>
      <c r="BJ83" s="239"/>
      <c r="BK83" s="239"/>
      <c r="BL83" s="239"/>
      <c r="BM83" s="239"/>
      <c r="BN83" s="239"/>
      <c r="BO83" s="239"/>
      <c r="BP83" s="239"/>
      <c r="BQ83" s="236">
        <v>77</v>
      </c>
      <c r="BR83" s="241"/>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28"/>
    </row>
    <row r="84" spans="1:131" ht="26.25" customHeight="1" x14ac:dyDescent="0.2">
      <c r="A84" s="236">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39"/>
      <c r="BF84" s="239"/>
      <c r="BG84" s="239"/>
      <c r="BH84" s="239"/>
      <c r="BI84" s="239"/>
      <c r="BJ84" s="239"/>
      <c r="BK84" s="239"/>
      <c r="BL84" s="239"/>
      <c r="BM84" s="239"/>
      <c r="BN84" s="239"/>
      <c r="BO84" s="239"/>
      <c r="BP84" s="239"/>
      <c r="BQ84" s="236">
        <v>78</v>
      </c>
      <c r="BR84" s="241"/>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28"/>
    </row>
    <row r="85" spans="1:131" ht="26.25" customHeight="1" x14ac:dyDescent="0.2">
      <c r="A85" s="236">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39"/>
      <c r="BF85" s="239"/>
      <c r="BG85" s="239"/>
      <c r="BH85" s="239"/>
      <c r="BI85" s="239"/>
      <c r="BJ85" s="239"/>
      <c r="BK85" s="239"/>
      <c r="BL85" s="239"/>
      <c r="BM85" s="239"/>
      <c r="BN85" s="239"/>
      <c r="BO85" s="239"/>
      <c r="BP85" s="239"/>
      <c r="BQ85" s="236">
        <v>79</v>
      </c>
      <c r="BR85" s="241"/>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28"/>
    </row>
    <row r="86" spans="1:131" ht="26.25" customHeight="1" x14ac:dyDescent="0.2">
      <c r="A86" s="236">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39"/>
      <c r="BF86" s="239"/>
      <c r="BG86" s="239"/>
      <c r="BH86" s="239"/>
      <c r="BI86" s="239"/>
      <c r="BJ86" s="239"/>
      <c r="BK86" s="239"/>
      <c r="BL86" s="239"/>
      <c r="BM86" s="239"/>
      <c r="BN86" s="239"/>
      <c r="BO86" s="239"/>
      <c r="BP86" s="239"/>
      <c r="BQ86" s="236">
        <v>80</v>
      </c>
      <c r="BR86" s="241"/>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28"/>
    </row>
    <row r="87" spans="1:131" ht="26.25" customHeight="1" x14ac:dyDescent="0.2">
      <c r="A87" s="242">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39"/>
      <c r="BF87" s="239"/>
      <c r="BG87" s="239"/>
      <c r="BH87" s="239"/>
      <c r="BI87" s="239"/>
      <c r="BJ87" s="239"/>
      <c r="BK87" s="239"/>
      <c r="BL87" s="239"/>
      <c r="BM87" s="239"/>
      <c r="BN87" s="239"/>
      <c r="BO87" s="239"/>
      <c r="BP87" s="239"/>
      <c r="BQ87" s="236">
        <v>81</v>
      </c>
      <c r="BR87" s="241"/>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28"/>
    </row>
    <row r="88" spans="1:131" ht="26.25" customHeight="1" thickBot="1" x14ac:dyDescent="0.25">
      <c r="A88" s="238" t="s">
        <v>393</v>
      </c>
      <c r="B88" s="827" t="s">
        <v>422</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39"/>
      <c r="BF88" s="239"/>
      <c r="BG88" s="239"/>
      <c r="BH88" s="239"/>
      <c r="BI88" s="239"/>
      <c r="BJ88" s="239"/>
      <c r="BK88" s="239"/>
      <c r="BL88" s="239"/>
      <c r="BM88" s="239"/>
      <c r="BN88" s="239"/>
      <c r="BO88" s="239"/>
      <c r="BP88" s="239"/>
      <c r="BQ88" s="236">
        <v>82</v>
      </c>
      <c r="BR88" s="241"/>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393</v>
      </c>
      <c r="BR102" s="827" t="s">
        <v>423</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c r="CS102" s="890"/>
      <c r="CT102" s="890"/>
      <c r="CU102" s="890"/>
      <c r="CV102" s="929"/>
      <c r="CW102" s="928"/>
      <c r="CX102" s="890"/>
      <c r="CY102" s="890"/>
      <c r="CZ102" s="890"/>
      <c r="DA102" s="929"/>
      <c r="DB102" s="928"/>
      <c r="DC102" s="890"/>
      <c r="DD102" s="890"/>
      <c r="DE102" s="890"/>
      <c r="DF102" s="929"/>
      <c r="DG102" s="928"/>
      <c r="DH102" s="890"/>
      <c r="DI102" s="890"/>
      <c r="DJ102" s="890"/>
      <c r="DK102" s="929"/>
      <c r="DL102" s="928"/>
      <c r="DM102" s="890"/>
      <c r="DN102" s="890"/>
      <c r="DO102" s="890"/>
      <c r="DP102" s="929"/>
      <c r="DQ102" s="928"/>
      <c r="DR102" s="890"/>
      <c r="DS102" s="890"/>
      <c r="DT102" s="890"/>
      <c r="DU102" s="929"/>
      <c r="DV102" s="827"/>
      <c r="DW102" s="828"/>
      <c r="DX102" s="828"/>
      <c r="DY102" s="828"/>
      <c r="DZ102" s="952"/>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426</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427</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8" customFormat="1" ht="26.25" customHeight="1" x14ac:dyDescent="0.2">
      <c r="A109" s="950" t="s">
        <v>430</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431</v>
      </c>
      <c r="AB109" s="931"/>
      <c r="AC109" s="931"/>
      <c r="AD109" s="931"/>
      <c r="AE109" s="932"/>
      <c r="AF109" s="930" t="s">
        <v>432</v>
      </c>
      <c r="AG109" s="931"/>
      <c r="AH109" s="931"/>
      <c r="AI109" s="931"/>
      <c r="AJ109" s="932"/>
      <c r="AK109" s="930" t="s">
        <v>311</v>
      </c>
      <c r="AL109" s="931"/>
      <c r="AM109" s="931"/>
      <c r="AN109" s="931"/>
      <c r="AO109" s="932"/>
      <c r="AP109" s="930" t="s">
        <v>433</v>
      </c>
      <c r="AQ109" s="931"/>
      <c r="AR109" s="931"/>
      <c r="AS109" s="931"/>
      <c r="AT109" s="933"/>
      <c r="AU109" s="950" t="s">
        <v>430</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431</v>
      </c>
      <c r="BR109" s="931"/>
      <c r="BS109" s="931"/>
      <c r="BT109" s="931"/>
      <c r="BU109" s="932"/>
      <c r="BV109" s="930" t="s">
        <v>432</v>
      </c>
      <c r="BW109" s="931"/>
      <c r="BX109" s="931"/>
      <c r="BY109" s="931"/>
      <c r="BZ109" s="932"/>
      <c r="CA109" s="930" t="s">
        <v>311</v>
      </c>
      <c r="CB109" s="931"/>
      <c r="CC109" s="931"/>
      <c r="CD109" s="931"/>
      <c r="CE109" s="932"/>
      <c r="CF109" s="951" t="s">
        <v>433</v>
      </c>
      <c r="CG109" s="951"/>
      <c r="CH109" s="951"/>
      <c r="CI109" s="951"/>
      <c r="CJ109" s="951"/>
      <c r="CK109" s="930" t="s">
        <v>434</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431</v>
      </c>
      <c r="DH109" s="931"/>
      <c r="DI109" s="931"/>
      <c r="DJ109" s="931"/>
      <c r="DK109" s="932"/>
      <c r="DL109" s="930" t="s">
        <v>432</v>
      </c>
      <c r="DM109" s="931"/>
      <c r="DN109" s="931"/>
      <c r="DO109" s="931"/>
      <c r="DP109" s="932"/>
      <c r="DQ109" s="930" t="s">
        <v>311</v>
      </c>
      <c r="DR109" s="931"/>
      <c r="DS109" s="931"/>
      <c r="DT109" s="931"/>
      <c r="DU109" s="932"/>
      <c r="DV109" s="930" t="s">
        <v>433</v>
      </c>
      <c r="DW109" s="931"/>
      <c r="DX109" s="931"/>
      <c r="DY109" s="931"/>
      <c r="DZ109" s="933"/>
    </row>
    <row r="110" spans="1:131" s="228" customFormat="1" ht="26.25" customHeight="1" x14ac:dyDescent="0.2">
      <c r="A110" s="934" t="s">
        <v>435</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428313</v>
      </c>
      <c r="AB110" s="938"/>
      <c r="AC110" s="938"/>
      <c r="AD110" s="938"/>
      <c r="AE110" s="939"/>
      <c r="AF110" s="940">
        <v>439319</v>
      </c>
      <c r="AG110" s="938"/>
      <c r="AH110" s="938"/>
      <c r="AI110" s="938"/>
      <c r="AJ110" s="939"/>
      <c r="AK110" s="940">
        <v>417829</v>
      </c>
      <c r="AL110" s="938"/>
      <c r="AM110" s="938"/>
      <c r="AN110" s="938"/>
      <c r="AO110" s="939"/>
      <c r="AP110" s="941">
        <v>14.2</v>
      </c>
      <c r="AQ110" s="942"/>
      <c r="AR110" s="942"/>
      <c r="AS110" s="942"/>
      <c r="AT110" s="943"/>
      <c r="AU110" s="944" t="s">
        <v>75</v>
      </c>
      <c r="AV110" s="945"/>
      <c r="AW110" s="945"/>
      <c r="AX110" s="945"/>
      <c r="AY110" s="945"/>
      <c r="AZ110" s="967" t="s">
        <v>436</v>
      </c>
      <c r="BA110" s="935"/>
      <c r="BB110" s="935"/>
      <c r="BC110" s="935"/>
      <c r="BD110" s="935"/>
      <c r="BE110" s="935"/>
      <c r="BF110" s="935"/>
      <c r="BG110" s="935"/>
      <c r="BH110" s="935"/>
      <c r="BI110" s="935"/>
      <c r="BJ110" s="935"/>
      <c r="BK110" s="935"/>
      <c r="BL110" s="935"/>
      <c r="BM110" s="935"/>
      <c r="BN110" s="935"/>
      <c r="BO110" s="935"/>
      <c r="BP110" s="936"/>
      <c r="BQ110" s="968">
        <v>3975133</v>
      </c>
      <c r="BR110" s="969"/>
      <c r="BS110" s="969"/>
      <c r="BT110" s="969"/>
      <c r="BU110" s="969"/>
      <c r="BV110" s="969">
        <v>3898176</v>
      </c>
      <c r="BW110" s="969"/>
      <c r="BX110" s="969"/>
      <c r="BY110" s="969"/>
      <c r="BZ110" s="969"/>
      <c r="CA110" s="969">
        <v>3777804</v>
      </c>
      <c r="CB110" s="969"/>
      <c r="CC110" s="969"/>
      <c r="CD110" s="969"/>
      <c r="CE110" s="969"/>
      <c r="CF110" s="982">
        <v>128.30000000000001</v>
      </c>
      <c r="CG110" s="983"/>
      <c r="CH110" s="983"/>
      <c r="CI110" s="983"/>
      <c r="CJ110" s="983"/>
      <c r="CK110" s="984" t="s">
        <v>437</v>
      </c>
      <c r="CL110" s="985"/>
      <c r="CM110" s="967"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439</v>
      </c>
      <c r="DH110" s="969"/>
      <c r="DI110" s="969"/>
      <c r="DJ110" s="969"/>
      <c r="DK110" s="969"/>
      <c r="DL110" s="969" t="s">
        <v>439</v>
      </c>
      <c r="DM110" s="969"/>
      <c r="DN110" s="969"/>
      <c r="DO110" s="969"/>
      <c r="DP110" s="969"/>
      <c r="DQ110" s="969" t="s">
        <v>395</v>
      </c>
      <c r="DR110" s="969"/>
      <c r="DS110" s="969"/>
      <c r="DT110" s="969"/>
      <c r="DU110" s="969"/>
      <c r="DV110" s="970" t="s">
        <v>439</v>
      </c>
      <c r="DW110" s="970"/>
      <c r="DX110" s="970"/>
      <c r="DY110" s="970"/>
      <c r="DZ110" s="971"/>
    </row>
    <row r="111" spans="1:131" s="228" customFormat="1" ht="26.25" customHeight="1" x14ac:dyDescent="0.2">
      <c r="A111" s="972" t="s">
        <v>440</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395</v>
      </c>
      <c r="AB111" s="976"/>
      <c r="AC111" s="976"/>
      <c r="AD111" s="976"/>
      <c r="AE111" s="977"/>
      <c r="AF111" s="978" t="s">
        <v>395</v>
      </c>
      <c r="AG111" s="976"/>
      <c r="AH111" s="976"/>
      <c r="AI111" s="976"/>
      <c r="AJ111" s="977"/>
      <c r="AK111" s="978" t="s">
        <v>439</v>
      </c>
      <c r="AL111" s="976"/>
      <c r="AM111" s="976"/>
      <c r="AN111" s="976"/>
      <c r="AO111" s="977"/>
      <c r="AP111" s="979" t="s">
        <v>415</v>
      </c>
      <c r="AQ111" s="980"/>
      <c r="AR111" s="980"/>
      <c r="AS111" s="980"/>
      <c r="AT111" s="981"/>
      <c r="AU111" s="946"/>
      <c r="AV111" s="947"/>
      <c r="AW111" s="947"/>
      <c r="AX111" s="947"/>
      <c r="AY111" s="947"/>
      <c r="AZ111" s="960" t="s">
        <v>441</v>
      </c>
      <c r="BA111" s="961"/>
      <c r="BB111" s="961"/>
      <c r="BC111" s="961"/>
      <c r="BD111" s="961"/>
      <c r="BE111" s="961"/>
      <c r="BF111" s="961"/>
      <c r="BG111" s="961"/>
      <c r="BH111" s="961"/>
      <c r="BI111" s="961"/>
      <c r="BJ111" s="961"/>
      <c r="BK111" s="961"/>
      <c r="BL111" s="961"/>
      <c r="BM111" s="961"/>
      <c r="BN111" s="961"/>
      <c r="BO111" s="961"/>
      <c r="BP111" s="962"/>
      <c r="BQ111" s="963" t="s">
        <v>439</v>
      </c>
      <c r="BR111" s="964"/>
      <c r="BS111" s="964"/>
      <c r="BT111" s="964"/>
      <c r="BU111" s="964"/>
      <c r="BV111" s="964" t="s">
        <v>415</v>
      </c>
      <c r="BW111" s="964"/>
      <c r="BX111" s="964"/>
      <c r="BY111" s="964"/>
      <c r="BZ111" s="964"/>
      <c r="CA111" s="964" t="s">
        <v>415</v>
      </c>
      <c r="CB111" s="964"/>
      <c r="CC111" s="964"/>
      <c r="CD111" s="964"/>
      <c r="CE111" s="964"/>
      <c r="CF111" s="958" t="s">
        <v>439</v>
      </c>
      <c r="CG111" s="959"/>
      <c r="CH111" s="959"/>
      <c r="CI111" s="959"/>
      <c r="CJ111" s="959"/>
      <c r="CK111" s="986"/>
      <c r="CL111" s="987"/>
      <c r="CM111" s="960" t="s">
        <v>442</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439</v>
      </c>
      <c r="DH111" s="964"/>
      <c r="DI111" s="964"/>
      <c r="DJ111" s="964"/>
      <c r="DK111" s="964"/>
      <c r="DL111" s="964" t="s">
        <v>439</v>
      </c>
      <c r="DM111" s="964"/>
      <c r="DN111" s="964"/>
      <c r="DO111" s="964"/>
      <c r="DP111" s="964"/>
      <c r="DQ111" s="964" t="s">
        <v>439</v>
      </c>
      <c r="DR111" s="964"/>
      <c r="DS111" s="964"/>
      <c r="DT111" s="964"/>
      <c r="DU111" s="964"/>
      <c r="DV111" s="965" t="s">
        <v>439</v>
      </c>
      <c r="DW111" s="965"/>
      <c r="DX111" s="965"/>
      <c r="DY111" s="965"/>
      <c r="DZ111" s="966"/>
    </row>
    <row r="112" spans="1:131" s="228" customFormat="1" ht="26.25" customHeight="1" x14ac:dyDescent="0.2">
      <c r="A112" s="990" t="s">
        <v>443</v>
      </c>
      <c r="B112" s="991"/>
      <c r="C112" s="961" t="s">
        <v>444</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415</v>
      </c>
      <c r="AB112" s="997"/>
      <c r="AC112" s="997"/>
      <c r="AD112" s="997"/>
      <c r="AE112" s="998"/>
      <c r="AF112" s="999" t="s">
        <v>415</v>
      </c>
      <c r="AG112" s="997"/>
      <c r="AH112" s="997"/>
      <c r="AI112" s="997"/>
      <c r="AJ112" s="998"/>
      <c r="AK112" s="999" t="s">
        <v>439</v>
      </c>
      <c r="AL112" s="997"/>
      <c r="AM112" s="997"/>
      <c r="AN112" s="997"/>
      <c r="AO112" s="998"/>
      <c r="AP112" s="1000" t="s">
        <v>439</v>
      </c>
      <c r="AQ112" s="1001"/>
      <c r="AR112" s="1001"/>
      <c r="AS112" s="1001"/>
      <c r="AT112" s="1002"/>
      <c r="AU112" s="946"/>
      <c r="AV112" s="947"/>
      <c r="AW112" s="947"/>
      <c r="AX112" s="947"/>
      <c r="AY112" s="947"/>
      <c r="AZ112" s="960" t="s">
        <v>445</v>
      </c>
      <c r="BA112" s="961"/>
      <c r="BB112" s="961"/>
      <c r="BC112" s="961"/>
      <c r="BD112" s="961"/>
      <c r="BE112" s="961"/>
      <c r="BF112" s="961"/>
      <c r="BG112" s="961"/>
      <c r="BH112" s="961"/>
      <c r="BI112" s="961"/>
      <c r="BJ112" s="961"/>
      <c r="BK112" s="961"/>
      <c r="BL112" s="961"/>
      <c r="BM112" s="961"/>
      <c r="BN112" s="961"/>
      <c r="BO112" s="961"/>
      <c r="BP112" s="962"/>
      <c r="BQ112" s="963">
        <v>652044</v>
      </c>
      <c r="BR112" s="964"/>
      <c r="BS112" s="964"/>
      <c r="BT112" s="964"/>
      <c r="BU112" s="964"/>
      <c r="BV112" s="964">
        <v>593351</v>
      </c>
      <c r="BW112" s="964"/>
      <c r="BX112" s="964"/>
      <c r="BY112" s="964"/>
      <c r="BZ112" s="964"/>
      <c r="CA112" s="964">
        <v>529858</v>
      </c>
      <c r="CB112" s="964"/>
      <c r="CC112" s="964"/>
      <c r="CD112" s="964"/>
      <c r="CE112" s="964"/>
      <c r="CF112" s="958">
        <v>18</v>
      </c>
      <c r="CG112" s="959"/>
      <c r="CH112" s="959"/>
      <c r="CI112" s="959"/>
      <c r="CJ112" s="959"/>
      <c r="CK112" s="986"/>
      <c r="CL112" s="987"/>
      <c r="CM112" s="960" t="s">
        <v>446</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415</v>
      </c>
      <c r="DH112" s="964"/>
      <c r="DI112" s="964"/>
      <c r="DJ112" s="964"/>
      <c r="DK112" s="964"/>
      <c r="DL112" s="964" t="s">
        <v>439</v>
      </c>
      <c r="DM112" s="964"/>
      <c r="DN112" s="964"/>
      <c r="DO112" s="964"/>
      <c r="DP112" s="964"/>
      <c r="DQ112" s="964" t="s">
        <v>415</v>
      </c>
      <c r="DR112" s="964"/>
      <c r="DS112" s="964"/>
      <c r="DT112" s="964"/>
      <c r="DU112" s="964"/>
      <c r="DV112" s="965" t="s">
        <v>439</v>
      </c>
      <c r="DW112" s="965"/>
      <c r="DX112" s="965"/>
      <c r="DY112" s="965"/>
      <c r="DZ112" s="966"/>
    </row>
    <row r="113" spans="1:130" s="228" customFormat="1" ht="26.25" customHeight="1" x14ac:dyDescent="0.2">
      <c r="A113" s="992"/>
      <c r="B113" s="993"/>
      <c r="C113" s="961" t="s">
        <v>447</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91162</v>
      </c>
      <c r="AB113" s="976"/>
      <c r="AC113" s="976"/>
      <c r="AD113" s="976"/>
      <c r="AE113" s="977"/>
      <c r="AF113" s="978">
        <v>99271</v>
      </c>
      <c r="AG113" s="976"/>
      <c r="AH113" s="976"/>
      <c r="AI113" s="976"/>
      <c r="AJ113" s="977"/>
      <c r="AK113" s="978">
        <v>100882</v>
      </c>
      <c r="AL113" s="976"/>
      <c r="AM113" s="976"/>
      <c r="AN113" s="976"/>
      <c r="AO113" s="977"/>
      <c r="AP113" s="979">
        <v>3.4</v>
      </c>
      <c r="AQ113" s="980"/>
      <c r="AR113" s="980"/>
      <c r="AS113" s="980"/>
      <c r="AT113" s="981"/>
      <c r="AU113" s="946"/>
      <c r="AV113" s="947"/>
      <c r="AW113" s="947"/>
      <c r="AX113" s="947"/>
      <c r="AY113" s="947"/>
      <c r="AZ113" s="960" t="s">
        <v>448</v>
      </c>
      <c r="BA113" s="961"/>
      <c r="BB113" s="961"/>
      <c r="BC113" s="961"/>
      <c r="BD113" s="961"/>
      <c r="BE113" s="961"/>
      <c r="BF113" s="961"/>
      <c r="BG113" s="961"/>
      <c r="BH113" s="961"/>
      <c r="BI113" s="961"/>
      <c r="BJ113" s="961"/>
      <c r="BK113" s="961"/>
      <c r="BL113" s="961"/>
      <c r="BM113" s="961"/>
      <c r="BN113" s="961"/>
      <c r="BO113" s="961"/>
      <c r="BP113" s="962"/>
      <c r="BQ113" s="963" t="s">
        <v>415</v>
      </c>
      <c r="BR113" s="964"/>
      <c r="BS113" s="964"/>
      <c r="BT113" s="964"/>
      <c r="BU113" s="964"/>
      <c r="BV113" s="964" t="s">
        <v>439</v>
      </c>
      <c r="BW113" s="964"/>
      <c r="BX113" s="964"/>
      <c r="BY113" s="964"/>
      <c r="BZ113" s="964"/>
      <c r="CA113" s="964" t="s">
        <v>415</v>
      </c>
      <c r="CB113" s="964"/>
      <c r="CC113" s="964"/>
      <c r="CD113" s="964"/>
      <c r="CE113" s="964"/>
      <c r="CF113" s="958" t="s">
        <v>415</v>
      </c>
      <c r="CG113" s="959"/>
      <c r="CH113" s="959"/>
      <c r="CI113" s="959"/>
      <c r="CJ113" s="959"/>
      <c r="CK113" s="986"/>
      <c r="CL113" s="987"/>
      <c r="CM113" s="960" t="s">
        <v>449</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395</v>
      </c>
      <c r="DH113" s="997"/>
      <c r="DI113" s="997"/>
      <c r="DJ113" s="997"/>
      <c r="DK113" s="998"/>
      <c r="DL113" s="999" t="s">
        <v>439</v>
      </c>
      <c r="DM113" s="997"/>
      <c r="DN113" s="997"/>
      <c r="DO113" s="997"/>
      <c r="DP113" s="998"/>
      <c r="DQ113" s="999" t="s">
        <v>395</v>
      </c>
      <c r="DR113" s="997"/>
      <c r="DS113" s="997"/>
      <c r="DT113" s="997"/>
      <c r="DU113" s="998"/>
      <c r="DV113" s="1000" t="s">
        <v>415</v>
      </c>
      <c r="DW113" s="1001"/>
      <c r="DX113" s="1001"/>
      <c r="DY113" s="1001"/>
      <c r="DZ113" s="1002"/>
    </row>
    <row r="114" spans="1:130" s="228" customFormat="1" ht="26.25" customHeight="1" x14ac:dyDescent="0.2">
      <c r="A114" s="992"/>
      <c r="B114" s="993"/>
      <c r="C114" s="961" t="s">
        <v>450</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3346</v>
      </c>
      <c r="AB114" s="997"/>
      <c r="AC114" s="997"/>
      <c r="AD114" s="997"/>
      <c r="AE114" s="998"/>
      <c r="AF114" s="999">
        <v>412</v>
      </c>
      <c r="AG114" s="997"/>
      <c r="AH114" s="997"/>
      <c r="AI114" s="997"/>
      <c r="AJ114" s="998"/>
      <c r="AK114" s="999" t="s">
        <v>415</v>
      </c>
      <c r="AL114" s="997"/>
      <c r="AM114" s="997"/>
      <c r="AN114" s="997"/>
      <c r="AO114" s="998"/>
      <c r="AP114" s="1000" t="s">
        <v>395</v>
      </c>
      <c r="AQ114" s="1001"/>
      <c r="AR114" s="1001"/>
      <c r="AS114" s="1001"/>
      <c r="AT114" s="1002"/>
      <c r="AU114" s="946"/>
      <c r="AV114" s="947"/>
      <c r="AW114" s="947"/>
      <c r="AX114" s="947"/>
      <c r="AY114" s="947"/>
      <c r="AZ114" s="960" t="s">
        <v>451</v>
      </c>
      <c r="BA114" s="961"/>
      <c r="BB114" s="961"/>
      <c r="BC114" s="961"/>
      <c r="BD114" s="961"/>
      <c r="BE114" s="961"/>
      <c r="BF114" s="961"/>
      <c r="BG114" s="961"/>
      <c r="BH114" s="961"/>
      <c r="BI114" s="961"/>
      <c r="BJ114" s="961"/>
      <c r="BK114" s="961"/>
      <c r="BL114" s="961"/>
      <c r="BM114" s="961"/>
      <c r="BN114" s="961"/>
      <c r="BO114" s="961"/>
      <c r="BP114" s="962"/>
      <c r="BQ114" s="963">
        <v>583758</v>
      </c>
      <c r="BR114" s="964"/>
      <c r="BS114" s="964"/>
      <c r="BT114" s="964"/>
      <c r="BU114" s="964"/>
      <c r="BV114" s="964">
        <v>547677</v>
      </c>
      <c r="BW114" s="964"/>
      <c r="BX114" s="964"/>
      <c r="BY114" s="964"/>
      <c r="BZ114" s="964"/>
      <c r="CA114" s="964">
        <v>536406</v>
      </c>
      <c r="CB114" s="964"/>
      <c r="CC114" s="964"/>
      <c r="CD114" s="964"/>
      <c r="CE114" s="964"/>
      <c r="CF114" s="958">
        <v>18.2</v>
      </c>
      <c r="CG114" s="959"/>
      <c r="CH114" s="959"/>
      <c r="CI114" s="959"/>
      <c r="CJ114" s="959"/>
      <c r="CK114" s="986"/>
      <c r="CL114" s="987"/>
      <c r="CM114" s="960" t="s">
        <v>452</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415</v>
      </c>
      <c r="DH114" s="997"/>
      <c r="DI114" s="997"/>
      <c r="DJ114" s="997"/>
      <c r="DK114" s="998"/>
      <c r="DL114" s="999" t="s">
        <v>395</v>
      </c>
      <c r="DM114" s="997"/>
      <c r="DN114" s="997"/>
      <c r="DO114" s="997"/>
      <c r="DP114" s="998"/>
      <c r="DQ114" s="999" t="s">
        <v>415</v>
      </c>
      <c r="DR114" s="997"/>
      <c r="DS114" s="997"/>
      <c r="DT114" s="997"/>
      <c r="DU114" s="998"/>
      <c r="DV114" s="1000" t="s">
        <v>439</v>
      </c>
      <c r="DW114" s="1001"/>
      <c r="DX114" s="1001"/>
      <c r="DY114" s="1001"/>
      <c r="DZ114" s="1002"/>
    </row>
    <row r="115" spans="1:130" s="228" customFormat="1" ht="26.25" customHeight="1" x14ac:dyDescent="0.2">
      <c r="A115" s="992"/>
      <c r="B115" s="993"/>
      <c r="C115" s="961" t="s">
        <v>453</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415</v>
      </c>
      <c r="AB115" s="976"/>
      <c r="AC115" s="976"/>
      <c r="AD115" s="976"/>
      <c r="AE115" s="977"/>
      <c r="AF115" s="978" t="s">
        <v>439</v>
      </c>
      <c r="AG115" s="976"/>
      <c r="AH115" s="976"/>
      <c r="AI115" s="976"/>
      <c r="AJ115" s="977"/>
      <c r="AK115" s="978" t="s">
        <v>415</v>
      </c>
      <c r="AL115" s="976"/>
      <c r="AM115" s="976"/>
      <c r="AN115" s="976"/>
      <c r="AO115" s="977"/>
      <c r="AP115" s="979" t="s">
        <v>415</v>
      </c>
      <c r="AQ115" s="980"/>
      <c r="AR115" s="980"/>
      <c r="AS115" s="980"/>
      <c r="AT115" s="981"/>
      <c r="AU115" s="946"/>
      <c r="AV115" s="947"/>
      <c r="AW115" s="947"/>
      <c r="AX115" s="947"/>
      <c r="AY115" s="947"/>
      <c r="AZ115" s="960" t="s">
        <v>454</v>
      </c>
      <c r="BA115" s="961"/>
      <c r="BB115" s="961"/>
      <c r="BC115" s="961"/>
      <c r="BD115" s="961"/>
      <c r="BE115" s="961"/>
      <c r="BF115" s="961"/>
      <c r="BG115" s="961"/>
      <c r="BH115" s="961"/>
      <c r="BI115" s="961"/>
      <c r="BJ115" s="961"/>
      <c r="BK115" s="961"/>
      <c r="BL115" s="961"/>
      <c r="BM115" s="961"/>
      <c r="BN115" s="961"/>
      <c r="BO115" s="961"/>
      <c r="BP115" s="962"/>
      <c r="BQ115" s="963" t="s">
        <v>415</v>
      </c>
      <c r="BR115" s="964"/>
      <c r="BS115" s="964"/>
      <c r="BT115" s="964"/>
      <c r="BU115" s="964"/>
      <c r="BV115" s="964" t="s">
        <v>439</v>
      </c>
      <c r="BW115" s="964"/>
      <c r="BX115" s="964"/>
      <c r="BY115" s="964"/>
      <c r="BZ115" s="964"/>
      <c r="CA115" s="964" t="s">
        <v>439</v>
      </c>
      <c r="CB115" s="964"/>
      <c r="CC115" s="964"/>
      <c r="CD115" s="964"/>
      <c r="CE115" s="964"/>
      <c r="CF115" s="958" t="s">
        <v>439</v>
      </c>
      <c r="CG115" s="959"/>
      <c r="CH115" s="959"/>
      <c r="CI115" s="959"/>
      <c r="CJ115" s="959"/>
      <c r="CK115" s="986"/>
      <c r="CL115" s="987"/>
      <c r="CM115" s="960" t="s">
        <v>455</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395</v>
      </c>
      <c r="DH115" s="997"/>
      <c r="DI115" s="997"/>
      <c r="DJ115" s="997"/>
      <c r="DK115" s="998"/>
      <c r="DL115" s="999" t="s">
        <v>439</v>
      </c>
      <c r="DM115" s="997"/>
      <c r="DN115" s="997"/>
      <c r="DO115" s="997"/>
      <c r="DP115" s="998"/>
      <c r="DQ115" s="999" t="s">
        <v>439</v>
      </c>
      <c r="DR115" s="997"/>
      <c r="DS115" s="997"/>
      <c r="DT115" s="997"/>
      <c r="DU115" s="998"/>
      <c r="DV115" s="1000" t="s">
        <v>439</v>
      </c>
      <c r="DW115" s="1001"/>
      <c r="DX115" s="1001"/>
      <c r="DY115" s="1001"/>
      <c r="DZ115" s="1002"/>
    </row>
    <row r="116" spans="1:130" s="228" customFormat="1" ht="26.25" customHeight="1" x14ac:dyDescent="0.2">
      <c r="A116" s="994"/>
      <c r="B116" s="995"/>
      <c r="C116" s="1003" t="s">
        <v>456</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415</v>
      </c>
      <c r="AB116" s="997"/>
      <c r="AC116" s="997"/>
      <c r="AD116" s="997"/>
      <c r="AE116" s="998"/>
      <c r="AF116" s="999" t="s">
        <v>439</v>
      </c>
      <c r="AG116" s="997"/>
      <c r="AH116" s="997"/>
      <c r="AI116" s="997"/>
      <c r="AJ116" s="998"/>
      <c r="AK116" s="999" t="s">
        <v>415</v>
      </c>
      <c r="AL116" s="997"/>
      <c r="AM116" s="997"/>
      <c r="AN116" s="997"/>
      <c r="AO116" s="998"/>
      <c r="AP116" s="1000" t="s">
        <v>439</v>
      </c>
      <c r="AQ116" s="1001"/>
      <c r="AR116" s="1001"/>
      <c r="AS116" s="1001"/>
      <c r="AT116" s="1002"/>
      <c r="AU116" s="946"/>
      <c r="AV116" s="947"/>
      <c r="AW116" s="947"/>
      <c r="AX116" s="947"/>
      <c r="AY116" s="947"/>
      <c r="AZ116" s="1005" t="s">
        <v>457</v>
      </c>
      <c r="BA116" s="1006"/>
      <c r="BB116" s="1006"/>
      <c r="BC116" s="1006"/>
      <c r="BD116" s="1006"/>
      <c r="BE116" s="1006"/>
      <c r="BF116" s="1006"/>
      <c r="BG116" s="1006"/>
      <c r="BH116" s="1006"/>
      <c r="BI116" s="1006"/>
      <c r="BJ116" s="1006"/>
      <c r="BK116" s="1006"/>
      <c r="BL116" s="1006"/>
      <c r="BM116" s="1006"/>
      <c r="BN116" s="1006"/>
      <c r="BO116" s="1006"/>
      <c r="BP116" s="1007"/>
      <c r="BQ116" s="963" t="s">
        <v>439</v>
      </c>
      <c r="BR116" s="964"/>
      <c r="BS116" s="964"/>
      <c r="BT116" s="964"/>
      <c r="BU116" s="964"/>
      <c r="BV116" s="964" t="s">
        <v>439</v>
      </c>
      <c r="BW116" s="964"/>
      <c r="BX116" s="964"/>
      <c r="BY116" s="964"/>
      <c r="BZ116" s="964"/>
      <c r="CA116" s="964" t="s">
        <v>439</v>
      </c>
      <c r="CB116" s="964"/>
      <c r="CC116" s="964"/>
      <c r="CD116" s="964"/>
      <c r="CE116" s="964"/>
      <c r="CF116" s="958" t="s">
        <v>415</v>
      </c>
      <c r="CG116" s="959"/>
      <c r="CH116" s="959"/>
      <c r="CI116" s="959"/>
      <c r="CJ116" s="959"/>
      <c r="CK116" s="986"/>
      <c r="CL116" s="987"/>
      <c r="CM116" s="960" t="s">
        <v>458</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395</v>
      </c>
      <c r="DH116" s="997"/>
      <c r="DI116" s="997"/>
      <c r="DJ116" s="997"/>
      <c r="DK116" s="998"/>
      <c r="DL116" s="999" t="s">
        <v>439</v>
      </c>
      <c r="DM116" s="997"/>
      <c r="DN116" s="997"/>
      <c r="DO116" s="997"/>
      <c r="DP116" s="998"/>
      <c r="DQ116" s="999" t="s">
        <v>395</v>
      </c>
      <c r="DR116" s="997"/>
      <c r="DS116" s="997"/>
      <c r="DT116" s="997"/>
      <c r="DU116" s="998"/>
      <c r="DV116" s="1000" t="s">
        <v>439</v>
      </c>
      <c r="DW116" s="1001"/>
      <c r="DX116" s="1001"/>
      <c r="DY116" s="1001"/>
      <c r="DZ116" s="1002"/>
    </row>
    <row r="117" spans="1:130" s="228" customFormat="1" ht="26.25" customHeight="1" x14ac:dyDescent="0.2">
      <c r="A117" s="950" t="s">
        <v>189</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459</v>
      </c>
      <c r="Z117" s="932"/>
      <c r="AA117" s="1016">
        <v>522821</v>
      </c>
      <c r="AB117" s="1017"/>
      <c r="AC117" s="1017"/>
      <c r="AD117" s="1017"/>
      <c r="AE117" s="1018"/>
      <c r="AF117" s="1019">
        <v>539002</v>
      </c>
      <c r="AG117" s="1017"/>
      <c r="AH117" s="1017"/>
      <c r="AI117" s="1017"/>
      <c r="AJ117" s="1018"/>
      <c r="AK117" s="1019">
        <v>518711</v>
      </c>
      <c r="AL117" s="1017"/>
      <c r="AM117" s="1017"/>
      <c r="AN117" s="1017"/>
      <c r="AO117" s="1018"/>
      <c r="AP117" s="1020"/>
      <c r="AQ117" s="1021"/>
      <c r="AR117" s="1021"/>
      <c r="AS117" s="1021"/>
      <c r="AT117" s="1022"/>
      <c r="AU117" s="946"/>
      <c r="AV117" s="947"/>
      <c r="AW117" s="947"/>
      <c r="AX117" s="947"/>
      <c r="AY117" s="947"/>
      <c r="AZ117" s="1012" t="s">
        <v>460</v>
      </c>
      <c r="BA117" s="1013"/>
      <c r="BB117" s="1013"/>
      <c r="BC117" s="1013"/>
      <c r="BD117" s="1013"/>
      <c r="BE117" s="1013"/>
      <c r="BF117" s="1013"/>
      <c r="BG117" s="1013"/>
      <c r="BH117" s="1013"/>
      <c r="BI117" s="1013"/>
      <c r="BJ117" s="1013"/>
      <c r="BK117" s="1013"/>
      <c r="BL117" s="1013"/>
      <c r="BM117" s="1013"/>
      <c r="BN117" s="1013"/>
      <c r="BO117" s="1013"/>
      <c r="BP117" s="1014"/>
      <c r="BQ117" s="963" t="s">
        <v>395</v>
      </c>
      <c r="BR117" s="964"/>
      <c r="BS117" s="964"/>
      <c r="BT117" s="964"/>
      <c r="BU117" s="964"/>
      <c r="BV117" s="964" t="s">
        <v>439</v>
      </c>
      <c r="BW117" s="964"/>
      <c r="BX117" s="964"/>
      <c r="BY117" s="964"/>
      <c r="BZ117" s="964"/>
      <c r="CA117" s="964" t="s">
        <v>395</v>
      </c>
      <c r="CB117" s="964"/>
      <c r="CC117" s="964"/>
      <c r="CD117" s="964"/>
      <c r="CE117" s="964"/>
      <c r="CF117" s="958" t="s">
        <v>395</v>
      </c>
      <c r="CG117" s="959"/>
      <c r="CH117" s="959"/>
      <c r="CI117" s="959"/>
      <c r="CJ117" s="959"/>
      <c r="CK117" s="986"/>
      <c r="CL117" s="987"/>
      <c r="CM117" s="960" t="s">
        <v>461</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395</v>
      </c>
      <c r="DH117" s="997"/>
      <c r="DI117" s="997"/>
      <c r="DJ117" s="997"/>
      <c r="DK117" s="998"/>
      <c r="DL117" s="999" t="s">
        <v>439</v>
      </c>
      <c r="DM117" s="997"/>
      <c r="DN117" s="997"/>
      <c r="DO117" s="997"/>
      <c r="DP117" s="998"/>
      <c r="DQ117" s="999" t="s">
        <v>395</v>
      </c>
      <c r="DR117" s="997"/>
      <c r="DS117" s="997"/>
      <c r="DT117" s="997"/>
      <c r="DU117" s="998"/>
      <c r="DV117" s="1000" t="s">
        <v>395</v>
      </c>
      <c r="DW117" s="1001"/>
      <c r="DX117" s="1001"/>
      <c r="DY117" s="1001"/>
      <c r="DZ117" s="1002"/>
    </row>
    <row r="118" spans="1:130" s="228" customFormat="1" ht="26.25" customHeight="1" x14ac:dyDescent="0.2">
      <c r="A118" s="950" t="s">
        <v>434</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431</v>
      </c>
      <c r="AB118" s="931"/>
      <c r="AC118" s="931"/>
      <c r="AD118" s="931"/>
      <c r="AE118" s="932"/>
      <c r="AF118" s="930" t="s">
        <v>432</v>
      </c>
      <c r="AG118" s="931"/>
      <c r="AH118" s="931"/>
      <c r="AI118" s="931"/>
      <c r="AJ118" s="932"/>
      <c r="AK118" s="930" t="s">
        <v>311</v>
      </c>
      <c r="AL118" s="931"/>
      <c r="AM118" s="931"/>
      <c r="AN118" s="931"/>
      <c r="AO118" s="932"/>
      <c r="AP118" s="1008" t="s">
        <v>433</v>
      </c>
      <c r="AQ118" s="1009"/>
      <c r="AR118" s="1009"/>
      <c r="AS118" s="1009"/>
      <c r="AT118" s="1010"/>
      <c r="AU118" s="946"/>
      <c r="AV118" s="947"/>
      <c r="AW118" s="947"/>
      <c r="AX118" s="947"/>
      <c r="AY118" s="947"/>
      <c r="AZ118" s="1011" t="s">
        <v>462</v>
      </c>
      <c r="BA118" s="1003"/>
      <c r="BB118" s="1003"/>
      <c r="BC118" s="1003"/>
      <c r="BD118" s="1003"/>
      <c r="BE118" s="1003"/>
      <c r="BF118" s="1003"/>
      <c r="BG118" s="1003"/>
      <c r="BH118" s="1003"/>
      <c r="BI118" s="1003"/>
      <c r="BJ118" s="1003"/>
      <c r="BK118" s="1003"/>
      <c r="BL118" s="1003"/>
      <c r="BM118" s="1003"/>
      <c r="BN118" s="1003"/>
      <c r="BO118" s="1003"/>
      <c r="BP118" s="1004"/>
      <c r="BQ118" s="1037" t="s">
        <v>395</v>
      </c>
      <c r="BR118" s="1038"/>
      <c r="BS118" s="1038"/>
      <c r="BT118" s="1038"/>
      <c r="BU118" s="1038"/>
      <c r="BV118" s="1038" t="s">
        <v>131</v>
      </c>
      <c r="BW118" s="1038"/>
      <c r="BX118" s="1038"/>
      <c r="BY118" s="1038"/>
      <c r="BZ118" s="1038"/>
      <c r="CA118" s="1038" t="s">
        <v>395</v>
      </c>
      <c r="CB118" s="1038"/>
      <c r="CC118" s="1038"/>
      <c r="CD118" s="1038"/>
      <c r="CE118" s="1038"/>
      <c r="CF118" s="958" t="s">
        <v>395</v>
      </c>
      <c r="CG118" s="959"/>
      <c r="CH118" s="959"/>
      <c r="CI118" s="959"/>
      <c r="CJ118" s="959"/>
      <c r="CK118" s="986"/>
      <c r="CL118" s="987"/>
      <c r="CM118" s="960" t="s">
        <v>463</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395</v>
      </c>
      <c r="DH118" s="997"/>
      <c r="DI118" s="997"/>
      <c r="DJ118" s="997"/>
      <c r="DK118" s="998"/>
      <c r="DL118" s="999" t="s">
        <v>131</v>
      </c>
      <c r="DM118" s="997"/>
      <c r="DN118" s="997"/>
      <c r="DO118" s="997"/>
      <c r="DP118" s="998"/>
      <c r="DQ118" s="999" t="s">
        <v>395</v>
      </c>
      <c r="DR118" s="997"/>
      <c r="DS118" s="997"/>
      <c r="DT118" s="997"/>
      <c r="DU118" s="998"/>
      <c r="DV118" s="1000" t="s">
        <v>395</v>
      </c>
      <c r="DW118" s="1001"/>
      <c r="DX118" s="1001"/>
      <c r="DY118" s="1001"/>
      <c r="DZ118" s="1002"/>
    </row>
    <row r="119" spans="1:130" s="228" customFormat="1" ht="26.25" customHeight="1" x14ac:dyDescent="0.2">
      <c r="A119" s="1094" t="s">
        <v>437</v>
      </c>
      <c r="B119" s="985"/>
      <c r="C119" s="967"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395</v>
      </c>
      <c r="AB119" s="938"/>
      <c r="AC119" s="938"/>
      <c r="AD119" s="938"/>
      <c r="AE119" s="939"/>
      <c r="AF119" s="940" t="s">
        <v>395</v>
      </c>
      <c r="AG119" s="938"/>
      <c r="AH119" s="938"/>
      <c r="AI119" s="938"/>
      <c r="AJ119" s="939"/>
      <c r="AK119" s="940" t="s">
        <v>464</v>
      </c>
      <c r="AL119" s="938"/>
      <c r="AM119" s="938"/>
      <c r="AN119" s="938"/>
      <c r="AO119" s="939"/>
      <c r="AP119" s="941" t="s">
        <v>465</v>
      </c>
      <c r="AQ119" s="942"/>
      <c r="AR119" s="942"/>
      <c r="AS119" s="942"/>
      <c r="AT119" s="943"/>
      <c r="AU119" s="948"/>
      <c r="AV119" s="949"/>
      <c r="AW119" s="949"/>
      <c r="AX119" s="949"/>
      <c r="AY119" s="949"/>
      <c r="AZ119" s="249" t="s">
        <v>189</v>
      </c>
      <c r="BA119" s="249"/>
      <c r="BB119" s="249"/>
      <c r="BC119" s="249"/>
      <c r="BD119" s="249"/>
      <c r="BE119" s="249"/>
      <c r="BF119" s="249"/>
      <c r="BG119" s="249"/>
      <c r="BH119" s="249"/>
      <c r="BI119" s="249"/>
      <c r="BJ119" s="249"/>
      <c r="BK119" s="249"/>
      <c r="BL119" s="249"/>
      <c r="BM119" s="249"/>
      <c r="BN119" s="249"/>
      <c r="BO119" s="1015" t="s">
        <v>466</v>
      </c>
      <c r="BP119" s="1043"/>
      <c r="BQ119" s="1037">
        <v>5210935</v>
      </c>
      <c r="BR119" s="1038"/>
      <c r="BS119" s="1038"/>
      <c r="BT119" s="1038"/>
      <c r="BU119" s="1038"/>
      <c r="BV119" s="1038">
        <v>5039204</v>
      </c>
      <c r="BW119" s="1038"/>
      <c r="BX119" s="1038"/>
      <c r="BY119" s="1038"/>
      <c r="BZ119" s="1038"/>
      <c r="CA119" s="1038">
        <v>4844068</v>
      </c>
      <c r="CB119" s="1038"/>
      <c r="CC119" s="1038"/>
      <c r="CD119" s="1038"/>
      <c r="CE119" s="1038"/>
      <c r="CF119" s="1039"/>
      <c r="CG119" s="1040"/>
      <c r="CH119" s="1040"/>
      <c r="CI119" s="1040"/>
      <c r="CJ119" s="1041"/>
      <c r="CK119" s="988"/>
      <c r="CL119" s="989"/>
      <c r="CM119" s="1011" t="s">
        <v>467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464</v>
      </c>
      <c r="DH119" s="1024"/>
      <c r="DI119" s="1024"/>
      <c r="DJ119" s="1024"/>
      <c r="DK119" s="1025"/>
      <c r="DL119" s="1023" t="s">
        <v>131</v>
      </c>
      <c r="DM119" s="1024"/>
      <c r="DN119" s="1024"/>
      <c r="DO119" s="1024"/>
      <c r="DP119" s="1025"/>
      <c r="DQ119" s="1023" t="s">
        <v>395</v>
      </c>
      <c r="DR119" s="1024"/>
      <c r="DS119" s="1024"/>
      <c r="DT119" s="1024"/>
      <c r="DU119" s="1025"/>
      <c r="DV119" s="1026" t="s">
        <v>131</v>
      </c>
      <c r="DW119" s="1027"/>
      <c r="DX119" s="1027"/>
      <c r="DY119" s="1027"/>
      <c r="DZ119" s="1028"/>
    </row>
    <row r="120" spans="1:130" s="228" customFormat="1" ht="26.25" customHeight="1" x14ac:dyDescent="0.2">
      <c r="A120" s="1095"/>
      <c r="B120" s="987"/>
      <c r="C120" s="960" t="s">
        <v>442</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395</v>
      </c>
      <c r="AB120" s="997"/>
      <c r="AC120" s="997"/>
      <c r="AD120" s="997"/>
      <c r="AE120" s="998"/>
      <c r="AF120" s="999" t="s">
        <v>395</v>
      </c>
      <c r="AG120" s="997"/>
      <c r="AH120" s="997"/>
      <c r="AI120" s="997"/>
      <c r="AJ120" s="998"/>
      <c r="AK120" s="999" t="s">
        <v>395</v>
      </c>
      <c r="AL120" s="997"/>
      <c r="AM120" s="997"/>
      <c r="AN120" s="997"/>
      <c r="AO120" s="998"/>
      <c r="AP120" s="1000" t="s">
        <v>395</v>
      </c>
      <c r="AQ120" s="1001"/>
      <c r="AR120" s="1001"/>
      <c r="AS120" s="1001"/>
      <c r="AT120" s="1002"/>
      <c r="AU120" s="1029" t="s">
        <v>468</v>
      </c>
      <c r="AV120" s="1030"/>
      <c r="AW120" s="1030"/>
      <c r="AX120" s="1030"/>
      <c r="AY120" s="1031"/>
      <c r="AZ120" s="967" t="s">
        <v>469</v>
      </c>
      <c r="BA120" s="935"/>
      <c r="BB120" s="935"/>
      <c r="BC120" s="935"/>
      <c r="BD120" s="935"/>
      <c r="BE120" s="935"/>
      <c r="BF120" s="935"/>
      <c r="BG120" s="935"/>
      <c r="BH120" s="935"/>
      <c r="BI120" s="935"/>
      <c r="BJ120" s="935"/>
      <c r="BK120" s="935"/>
      <c r="BL120" s="935"/>
      <c r="BM120" s="935"/>
      <c r="BN120" s="935"/>
      <c r="BO120" s="935"/>
      <c r="BP120" s="936"/>
      <c r="BQ120" s="968">
        <v>2430055</v>
      </c>
      <c r="BR120" s="969"/>
      <c r="BS120" s="969"/>
      <c r="BT120" s="969"/>
      <c r="BU120" s="969"/>
      <c r="BV120" s="969">
        <v>2945213</v>
      </c>
      <c r="BW120" s="969"/>
      <c r="BX120" s="969"/>
      <c r="BY120" s="969"/>
      <c r="BZ120" s="969"/>
      <c r="CA120" s="969">
        <v>3097054</v>
      </c>
      <c r="CB120" s="969"/>
      <c r="CC120" s="969"/>
      <c r="CD120" s="969"/>
      <c r="CE120" s="969"/>
      <c r="CF120" s="982">
        <v>105.2</v>
      </c>
      <c r="CG120" s="983"/>
      <c r="CH120" s="983"/>
      <c r="CI120" s="983"/>
      <c r="CJ120" s="983"/>
      <c r="CK120" s="1044" t="s">
        <v>470</v>
      </c>
      <c r="CL120" s="1045"/>
      <c r="CM120" s="1045"/>
      <c r="CN120" s="1045"/>
      <c r="CO120" s="1046"/>
      <c r="CP120" s="1052" t="s">
        <v>471</v>
      </c>
      <c r="CQ120" s="1053"/>
      <c r="CR120" s="1053"/>
      <c r="CS120" s="1053"/>
      <c r="CT120" s="1053"/>
      <c r="CU120" s="1053"/>
      <c r="CV120" s="1053"/>
      <c r="CW120" s="1053"/>
      <c r="CX120" s="1053"/>
      <c r="CY120" s="1053"/>
      <c r="CZ120" s="1053"/>
      <c r="DA120" s="1053"/>
      <c r="DB120" s="1053"/>
      <c r="DC120" s="1053"/>
      <c r="DD120" s="1053"/>
      <c r="DE120" s="1053"/>
      <c r="DF120" s="1054"/>
      <c r="DG120" s="968">
        <v>605505</v>
      </c>
      <c r="DH120" s="969"/>
      <c r="DI120" s="969"/>
      <c r="DJ120" s="969"/>
      <c r="DK120" s="969"/>
      <c r="DL120" s="969">
        <v>551477</v>
      </c>
      <c r="DM120" s="969"/>
      <c r="DN120" s="969"/>
      <c r="DO120" s="969"/>
      <c r="DP120" s="969"/>
      <c r="DQ120" s="969">
        <v>492516</v>
      </c>
      <c r="DR120" s="969"/>
      <c r="DS120" s="969"/>
      <c r="DT120" s="969"/>
      <c r="DU120" s="969"/>
      <c r="DV120" s="970">
        <v>16.7</v>
      </c>
      <c r="DW120" s="970"/>
      <c r="DX120" s="970"/>
      <c r="DY120" s="970"/>
      <c r="DZ120" s="971"/>
    </row>
    <row r="121" spans="1:130" s="228" customFormat="1" ht="26.25" customHeight="1" x14ac:dyDescent="0.2">
      <c r="A121" s="1095"/>
      <c r="B121" s="987"/>
      <c r="C121" s="1012" t="s">
        <v>472</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395</v>
      </c>
      <c r="AB121" s="997"/>
      <c r="AC121" s="997"/>
      <c r="AD121" s="997"/>
      <c r="AE121" s="998"/>
      <c r="AF121" s="999" t="s">
        <v>131</v>
      </c>
      <c r="AG121" s="997"/>
      <c r="AH121" s="997"/>
      <c r="AI121" s="997"/>
      <c r="AJ121" s="998"/>
      <c r="AK121" s="999" t="s">
        <v>131</v>
      </c>
      <c r="AL121" s="997"/>
      <c r="AM121" s="997"/>
      <c r="AN121" s="997"/>
      <c r="AO121" s="998"/>
      <c r="AP121" s="1000" t="s">
        <v>131</v>
      </c>
      <c r="AQ121" s="1001"/>
      <c r="AR121" s="1001"/>
      <c r="AS121" s="1001"/>
      <c r="AT121" s="1002"/>
      <c r="AU121" s="1032"/>
      <c r="AV121" s="1033"/>
      <c r="AW121" s="1033"/>
      <c r="AX121" s="1033"/>
      <c r="AY121" s="1034"/>
      <c r="AZ121" s="960" t="s">
        <v>473</v>
      </c>
      <c r="BA121" s="961"/>
      <c r="BB121" s="961"/>
      <c r="BC121" s="961"/>
      <c r="BD121" s="961"/>
      <c r="BE121" s="961"/>
      <c r="BF121" s="961"/>
      <c r="BG121" s="961"/>
      <c r="BH121" s="961"/>
      <c r="BI121" s="961"/>
      <c r="BJ121" s="961"/>
      <c r="BK121" s="961"/>
      <c r="BL121" s="961"/>
      <c r="BM121" s="961"/>
      <c r="BN121" s="961"/>
      <c r="BO121" s="961"/>
      <c r="BP121" s="962"/>
      <c r="BQ121" s="963">
        <v>142487</v>
      </c>
      <c r="BR121" s="964"/>
      <c r="BS121" s="964"/>
      <c r="BT121" s="964"/>
      <c r="BU121" s="964"/>
      <c r="BV121" s="964">
        <v>165300</v>
      </c>
      <c r="BW121" s="964"/>
      <c r="BX121" s="964"/>
      <c r="BY121" s="964"/>
      <c r="BZ121" s="964"/>
      <c r="CA121" s="964">
        <v>184100</v>
      </c>
      <c r="CB121" s="964"/>
      <c r="CC121" s="964"/>
      <c r="CD121" s="964"/>
      <c r="CE121" s="964"/>
      <c r="CF121" s="958">
        <v>6.3</v>
      </c>
      <c r="CG121" s="959"/>
      <c r="CH121" s="959"/>
      <c r="CI121" s="959"/>
      <c r="CJ121" s="959"/>
      <c r="CK121" s="1047"/>
      <c r="CL121" s="1048"/>
      <c r="CM121" s="1048"/>
      <c r="CN121" s="1048"/>
      <c r="CO121" s="1049"/>
      <c r="CP121" s="1057" t="s">
        <v>474</v>
      </c>
      <c r="CQ121" s="1058"/>
      <c r="CR121" s="1058"/>
      <c r="CS121" s="1058"/>
      <c r="CT121" s="1058"/>
      <c r="CU121" s="1058"/>
      <c r="CV121" s="1058"/>
      <c r="CW121" s="1058"/>
      <c r="CX121" s="1058"/>
      <c r="CY121" s="1058"/>
      <c r="CZ121" s="1058"/>
      <c r="DA121" s="1058"/>
      <c r="DB121" s="1058"/>
      <c r="DC121" s="1058"/>
      <c r="DD121" s="1058"/>
      <c r="DE121" s="1058"/>
      <c r="DF121" s="1059"/>
      <c r="DG121" s="963">
        <v>46539</v>
      </c>
      <c r="DH121" s="964"/>
      <c r="DI121" s="964"/>
      <c r="DJ121" s="964"/>
      <c r="DK121" s="964"/>
      <c r="DL121" s="964">
        <v>41874</v>
      </c>
      <c r="DM121" s="964"/>
      <c r="DN121" s="964"/>
      <c r="DO121" s="964"/>
      <c r="DP121" s="964"/>
      <c r="DQ121" s="964">
        <v>37342</v>
      </c>
      <c r="DR121" s="964"/>
      <c r="DS121" s="964"/>
      <c r="DT121" s="964"/>
      <c r="DU121" s="964"/>
      <c r="DV121" s="965">
        <v>1.3</v>
      </c>
      <c r="DW121" s="965"/>
      <c r="DX121" s="965"/>
      <c r="DY121" s="965"/>
      <c r="DZ121" s="966"/>
    </row>
    <row r="122" spans="1:130" s="228" customFormat="1" ht="26.25" customHeight="1" x14ac:dyDescent="0.2">
      <c r="A122" s="1095"/>
      <c r="B122" s="987"/>
      <c r="C122" s="960" t="s">
        <v>452</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395</v>
      </c>
      <c r="AB122" s="997"/>
      <c r="AC122" s="997"/>
      <c r="AD122" s="997"/>
      <c r="AE122" s="998"/>
      <c r="AF122" s="999" t="s">
        <v>131</v>
      </c>
      <c r="AG122" s="997"/>
      <c r="AH122" s="997"/>
      <c r="AI122" s="997"/>
      <c r="AJ122" s="998"/>
      <c r="AK122" s="999" t="s">
        <v>395</v>
      </c>
      <c r="AL122" s="997"/>
      <c r="AM122" s="997"/>
      <c r="AN122" s="997"/>
      <c r="AO122" s="998"/>
      <c r="AP122" s="1000" t="s">
        <v>131</v>
      </c>
      <c r="AQ122" s="1001"/>
      <c r="AR122" s="1001"/>
      <c r="AS122" s="1001"/>
      <c r="AT122" s="1002"/>
      <c r="AU122" s="1032"/>
      <c r="AV122" s="1033"/>
      <c r="AW122" s="1033"/>
      <c r="AX122" s="1033"/>
      <c r="AY122" s="1034"/>
      <c r="AZ122" s="1011" t="s">
        <v>475</v>
      </c>
      <c r="BA122" s="1003"/>
      <c r="BB122" s="1003"/>
      <c r="BC122" s="1003"/>
      <c r="BD122" s="1003"/>
      <c r="BE122" s="1003"/>
      <c r="BF122" s="1003"/>
      <c r="BG122" s="1003"/>
      <c r="BH122" s="1003"/>
      <c r="BI122" s="1003"/>
      <c r="BJ122" s="1003"/>
      <c r="BK122" s="1003"/>
      <c r="BL122" s="1003"/>
      <c r="BM122" s="1003"/>
      <c r="BN122" s="1003"/>
      <c r="BO122" s="1003"/>
      <c r="BP122" s="1004"/>
      <c r="BQ122" s="1037">
        <v>3455299</v>
      </c>
      <c r="BR122" s="1038"/>
      <c r="BS122" s="1038"/>
      <c r="BT122" s="1038"/>
      <c r="BU122" s="1038"/>
      <c r="BV122" s="1038">
        <v>3370597</v>
      </c>
      <c r="BW122" s="1038"/>
      <c r="BX122" s="1038"/>
      <c r="BY122" s="1038"/>
      <c r="BZ122" s="1038"/>
      <c r="CA122" s="1038">
        <v>3229199</v>
      </c>
      <c r="CB122" s="1038"/>
      <c r="CC122" s="1038"/>
      <c r="CD122" s="1038"/>
      <c r="CE122" s="1038"/>
      <c r="CF122" s="1055">
        <v>109.7</v>
      </c>
      <c r="CG122" s="1056"/>
      <c r="CH122" s="1056"/>
      <c r="CI122" s="1056"/>
      <c r="CJ122" s="1056"/>
      <c r="CK122" s="1047"/>
      <c r="CL122" s="1048"/>
      <c r="CM122" s="1048"/>
      <c r="CN122" s="1048"/>
      <c r="CO122" s="1049"/>
      <c r="CP122" s="1057" t="s">
        <v>408</v>
      </c>
      <c r="CQ122" s="1058"/>
      <c r="CR122" s="1058"/>
      <c r="CS122" s="1058"/>
      <c r="CT122" s="1058"/>
      <c r="CU122" s="1058"/>
      <c r="CV122" s="1058"/>
      <c r="CW122" s="1058"/>
      <c r="CX122" s="1058"/>
      <c r="CY122" s="1058"/>
      <c r="CZ122" s="1058"/>
      <c r="DA122" s="1058"/>
      <c r="DB122" s="1058"/>
      <c r="DC122" s="1058"/>
      <c r="DD122" s="1058"/>
      <c r="DE122" s="1058"/>
      <c r="DF122" s="1059"/>
      <c r="DG122" s="963" t="s">
        <v>131</v>
      </c>
      <c r="DH122" s="964"/>
      <c r="DI122" s="964"/>
      <c r="DJ122" s="964"/>
      <c r="DK122" s="964"/>
      <c r="DL122" s="964" t="s">
        <v>395</v>
      </c>
      <c r="DM122" s="964"/>
      <c r="DN122" s="964"/>
      <c r="DO122" s="964"/>
      <c r="DP122" s="964"/>
      <c r="DQ122" s="964" t="s">
        <v>131</v>
      </c>
      <c r="DR122" s="964"/>
      <c r="DS122" s="964"/>
      <c r="DT122" s="964"/>
      <c r="DU122" s="964"/>
      <c r="DV122" s="965" t="s">
        <v>131</v>
      </c>
      <c r="DW122" s="965"/>
      <c r="DX122" s="965"/>
      <c r="DY122" s="965"/>
      <c r="DZ122" s="966"/>
    </row>
    <row r="123" spans="1:130" s="228" customFormat="1" ht="26.25" customHeight="1" x14ac:dyDescent="0.2">
      <c r="A123" s="1095"/>
      <c r="B123" s="987"/>
      <c r="C123" s="960" t="s">
        <v>458</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131</v>
      </c>
      <c r="AB123" s="997"/>
      <c r="AC123" s="997"/>
      <c r="AD123" s="997"/>
      <c r="AE123" s="998"/>
      <c r="AF123" s="999" t="s">
        <v>395</v>
      </c>
      <c r="AG123" s="997"/>
      <c r="AH123" s="997"/>
      <c r="AI123" s="997"/>
      <c r="AJ123" s="998"/>
      <c r="AK123" s="999" t="s">
        <v>464</v>
      </c>
      <c r="AL123" s="997"/>
      <c r="AM123" s="997"/>
      <c r="AN123" s="997"/>
      <c r="AO123" s="998"/>
      <c r="AP123" s="1000" t="s">
        <v>131</v>
      </c>
      <c r="AQ123" s="1001"/>
      <c r="AR123" s="1001"/>
      <c r="AS123" s="1001"/>
      <c r="AT123" s="1002"/>
      <c r="AU123" s="1035"/>
      <c r="AV123" s="1036"/>
      <c r="AW123" s="1036"/>
      <c r="AX123" s="1036"/>
      <c r="AY123" s="1036"/>
      <c r="AZ123" s="249" t="s">
        <v>189</v>
      </c>
      <c r="BA123" s="249"/>
      <c r="BB123" s="249"/>
      <c r="BC123" s="249"/>
      <c r="BD123" s="249"/>
      <c r="BE123" s="249"/>
      <c r="BF123" s="249"/>
      <c r="BG123" s="249"/>
      <c r="BH123" s="249"/>
      <c r="BI123" s="249"/>
      <c r="BJ123" s="249"/>
      <c r="BK123" s="249"/>
      <c r="BL123" s="249"/>
      <c r="BM123" s="249"/>
      <c r="BN123" s="249"/>
      <c r="BO123" s="1015" t="s">
        <v>476</v>
      </c>
      <c r="BP123" s="1043"/>
      <c r="BQ123" s="1101">
        <v>6027841</v>
      </c>
      <c r="BR123" s="1102"/>
      <c r="BS123" s="1102"/>
      <c r="BT123" s="1102"/>
      <c r="BU123" s="1102"/>
      <c r="BV123" s="1102">
        <v>6481110</v>
      </c>
      <c r="BW123" s="1102"/>
      <c r="BX123" s="1102"/>
      <c r="BY123" s="1102"/>
      <c r="BZ123" s="1102"/>
      <c r="CA123" s="1102">
        <v>6510353</v>
      </c>
      <c r="CB123" s="1102"/>
      <c r="CC123" s="1102"/>
      <c r="CD123" s="1102"/>
      <c r="CE123" s="1102"/>
      <c r="CF123" s="1039"/>
      <c r="CG123" s="1040"/>
      <c r="CH123" s="1040"/>
      <c r="CI123" s="1040"/>
      <c r="CJ123" s="1041"/>
      <c r="CK123" s="1047"/>
      <c r="CL123" s="1048"/>
      <c r="CM123" s="1048"/>
      <c r="CN123" s="1048"/>
      <c r="CO123" s="1049"/>
      <c r="CP123" s="1057" t="s">
        <v>407</v>
      </c>
      <c r="CQ123" s="1058"/>
      <c r="CR123" s="1058"/>
      <c r="CS123" s="1058"/>
      <c r="CT123" s="1058"/>
      <c r="CU123" s="1058"/>
      <c r="CV123" s="1058"/>
      <c r="CW123" s="1058"/>
      <c r="CX123" s="1058"/>
      <c r="CY123" s="1058"/>
      <c r="CZ123" s="1058"/>
      <c r="DA123" s="1058"/>
      <c r="DB123" s="1058"/>
      <c r="DC123" s="1058"/>
      <c r="DD123" s="1058"/>
      <c r="DE123" s="1058"/>
      <c r="DF123" s="1059"/>
      <c r="DG123" s="996" t="s">
        <v>131</v>
      </c>
      <c r="DH123" s="997"/>
      <c r="DI123" s="997"/>
      <c r="DJ123" s="997"/>
      <c r="DK123" s="998"/>
      <c r="DL123" s="999" t="s">
        <v>131</v>
      </c>
      <c r="DM123" s="997"/>
      <c r="DN123" s="997"/>
      <c r="DO123" s="997"/>
      <c r="DP123" s="998"/>
      <c r="DQ123" s="999" t="s">
        <v>395</v>
      </c>
      <c r="DR123" s="997"/>
      <c r="DS123" s="997"/>
      <c r="DT123" s="997"/>
      <c r="DU123" s="998"/>
      <c r="DV123" s="1000" t="s">
        <v>131</v>
      </c>
      <c r="DW123" s="1001"/>
      <c r="DX123" s="1001"/>
      <c r="DY123" s="1001"/>
      <c r="DZ123" s="1002"/>
    </row>
    <row r="124" spans="1:130" s="228" customFormat="1" ht="26.25" customHeight="1" thickBot="1" x14ac:dyDescent="0.25">
      <c r="A124" s="1095"/>
      <c r="B124" s="987"/>
      <c r="C124" s="960" t="s">
        <v>461</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395</v>
      </c>
      <c r="AB124" s="997"/>
      <c r="AC124" s="997"/>
      <c r="AD124" s="997"/>
      <c r="AE124" s="998"/>
      <c r="AF124" s="999" t="s">
        <v>131</v>
      </c>
      <c r="AG124" s="997"/>
      <c r="AH124" s="997"/>
      <c r="AI124" s="997"/>
      <c r="AJ124" s="998"/>
      <c r="AK124" s="999" t="s">
        <v>395</v>
      </c>
      <c r="AL124" s="997"/>
      <c r="AM124" s="997"/>
      <c r="AN124" s="997"/>
      <c r="AO124" s="998"/>
      <c r="AP124" s="1000" t="s">
        <v>131</v>
      </c>
      <c r="AQ124" s="1001"/>
      <c r="AR124" s="1001"/>
      <c r="AS124" s="1001"/>
      <c r="AT124" s="1002"/>
      <c r="AU124" s="1097" t="s">
        <v>477</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131</v>
      </c>
      <c r="BR124" s="1065"/>
      <c r="BS124" s="1065"/>
      <c r="BT124" s="1065"/>
      <c r="BU124" s="1065"/>
      <c r="BV124" s="1065" t="s">
        <v>395</v>
      </c>
      <c r="BW124" s="1065"/>
      <c r="BX124" s="1065"/>
      <c r="BY124" s="1065"/>
      <c r="BZ124" s="1065"/>
      <c r="CA124" s="1065" t="s">
        <v>131</v>
      </c>
      <c r="CB124" s="1065"/>
      <c r="CC124" s="1065"/>
      <c r="CD124" s="1065"/>
      <c r="CE124" s="1065"/>
      <c r="CF124" s="1066"/>
      <c r="CG124" s="1067"/>
      <c r="CH124" s="1067"/>
      <c r="CI124" s="1067"/>
      <c r="CJ124" s="1068"/>
      <c r="CK124" s="1050"/>
      <c r="CL124" s="1050"/>
      <c r="CM124" s="1050"/>
      <c r="CN124" s="1050"/>
      <c r="CO124" s="1051"/>
      <c r="CP124" s="1057" t="s">
        <v>478</v>
      </c>
      <c r="CQ124" s="1058"/>
      <c r="CR124" s="1058"/>
      <c r="CS124" s="1058"/>
      <c r="CT124" s="1058"/>
      <c r="CU124" s="1058"/>
      <c r="CV124" s="1058"/>
      <c r="CW124" s="1058"/>
      <c r="CX124" s="1058"/>
      <c r="CY124" s="1058"/>
      <c r="CZ124" s="1058"/>
      <c r="DA124" s="1058"/>
      <c r="DB124" s="1058"/>
      <c r="DC124" s="1058"/>
      <c r="DD124" s="1058"/>
      <c r="DE124" s="1058"/>
      <c r="DF124" s="1059"/>
      <c r="DG124" s="1042" t="s">
        <v>131</v>
      </c>
      <c r="DH124" s="1024"/>
      <c r="DI124" s="1024"/>
      <c r="DJ124" s="1024"/>
      <c r="DK124" s="1025"/>
      <c r="DL124" s="1023" t="s">
        <v>131</v>
      </c>
      <c r="DM124" s="1024"/>
      <c r="DN124" s="1024"/>
      <c r="DO124" s="1024"/>
      <c r="DP124" s="1025"/>
      <c r="DQ124" s="1023" t="s">
        <v>131</v>
      </c>
      <c r="DR124" s="1024"/>
      <c r="DS124" s="1024"/>
      <c r="DT124" s="1024"/>
      <c r="DU124" s="1025"/>
      <c r="DV124" s="1026" t="s">
        <v>131</v>
      </c>
      <c r="DW124" s="1027"/>
      <c r="DX124" s="1027"/>
      <c r="DY124" s="1027"/>
      <c r="DZ124" s="1028"/>
    </row>
    <row r="125" spans="1:130" s="228" customFormat="1" ht="26.25" customHeight="1" x14ac:dyDescent="0.2">
      <c r="A125" s="1095"/>
      <c r="B125" s="987"/>
      <c r="C125" s="960" t="s">
        <v>463</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395</v>
      </c>
      <c r="AB125" s="997"/>
      <c r="AC125" s="997"/>
      <c r="AD125" s="997"/>
      <c r="AE125" s="998"/>
      <c r="AF125" s="999" t="s">
        <v>395</v>
      </c>
      <c r="AG125" s="997"/>
      <c r="AH125" s="997"/>
      <c r="AI125" s="997"/>
      <c r="AJ125" s="998"/>
      <c r="AK125" s="999" t="s">
        <v>131</v>
      </c>
      <c r="AL125" s="997"/>
      <c r="AM125" s="997"/>
      <c r="AN125" s="997"/>
      <c r="AO125" s="998"/>
      <c r="AP125" s="1000" t="s">
        <v>131</v>
      </c>
      <c r="AQ125" s="1001"/>
      <c r="AR125" s="1001"/>
      <c r="AS125" s="1001"/>
      <c r="AT125" s="100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60" t="s">
        <v>479</v>
      </c>
      <c r="CL125" s="1045"/>
      <c r="CM125" s="1045"/>
      <c r="CN125" s="1045"/>
      <c r="CO125" s="1046"/>
      <c r="CP125" s="967" t="s">
        <v>480</v>
      </c>
      <c r="CQ125" s="935"/>
      <c r="CR125" s="935"/>
      <c r="CS125" s="935"/>
      <c r="CT125" s="935"/>
      <c r="CU125" s="935"/>
      <c r="CV125" s="935"/>
      <c r="CW125" s="935"/>
      <c r="CX125" s="935"/>
      <c r="CY125" s="935"/>
      <c r="CZ125" s="935"/>
      <c r="DA125" s="935"/>
      <c r="DB125" s="935"/>
      <c r="DC125" s="935"/>
      <c r="DD125" s="935"/>
      <c r="DE125" s="935"/>
      <c r="DF125" s="936"/>
      <c r="DG125" s="968" t="s">
        <v>131</v>
      </c>
      <c r="DH125" s="969"/>
      <c r="DI125" s="969"/>
      <c r="DJ125" s="969"/>
      <c r="DK125" s="969"/>
      <c r="DL125" s="969" t="s">
        <v>131</v>
      </c>
      <c r="DM125" s="969"/>
      <c r="DN125" s="969"/>
      <c r="DO125" s="969"/>
      <c r="DP125" s="969"/>
      <c r="DQ125" s="969" t="s">
        <v>395</v>
      </c>
      <c r="DR125" s="969"/>
      <c r="DS125" s="969"/>
      <c r="DT125" s="969"/>
      <c r="DU125" s="969"/>
      <c r="DV125" s="970" t="s">
        <v>131</v>
      </c>
      <c r="DW125" s="970"/>
      <c r="DX125" s="970"/>
      <c r="DY125" s="970"/>
      <c r="DZ125" s="971"/>
    </row>
    <row r="126" spans="1:130" s="228" customFormat="1" ht="26.25" customHeight="1" thickBot="1" x14ac:dyDescent="0.25">
      <c r="A126" s="1095"/>
      <c r="B126" s="987"/>
      <c r="C126" s="960" t="s">
        <v>467</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131</v>
      </c>
      <c r="AB126" s="997"/>
      <c r="AC126" s="997"/>
      <c r="AD126" s="997"/>
      <c r="AE126" s="998"/>
      <c r="AF126" s="999" t="s">
        <v>131</v>
      </c>
      <c r="AG126" s="997"/>
      <c r="AH126" s="997"/>
      <c r="AI126" s="997"/>
      <c r="AJ126" s="998"/>
      <c r="AK126" s="999" t="s">
        <v>131</v>
      </c>
      <c r="AL126" s="997"/>
      <c r="AM126" s="997"/>
      <c r="AN126" s="997"/>
      <c r="AO126" s="998"/>
      <c r="AP126" s="1000" t="s">
        <v>395</v>
      </c>
      <c r="AQ126" s="1001"/>
      <c r="AR126" s="1001"/>
      <c r="AS126" s="1001"/>
      <c r="AT126" s="100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61"/>
      <c r="CL126" s="1048"/>
      <c r="CM126" s="1048"/>
      <c r="CN126" s="1048"/>
      <c r="CO126" s="1049"/>
      <c r="CP126" s="960" t="s">
        <v>481</v>
      </c>
      <c r="CQ126" s="961"/>
      <c r="CR126" s="961"/>
      <c r="CS126" s="961"/>
      <c r="CT126" s="961"/>
      <c r="CU126" s="961"/>
      <c r="CV126" s="961"/>
      <c r="CW126" s="961"/>
      <c r="CX126" s="961"/>
      <c r="CY126" s="961"/>
      <c r="CZ126" s="961"/>
      <c r="DA126" s="961"/>
      <c r="DB126" s="961"/>
      <c r="DC126" s="961"/>
      <c r="DD126" s="961"/>
      <c r="DE126" s="961"/>
      <c r="DF126" s="962"/>
      <c r="DG126" s="963" t="s">
        <v>131</v>
      </c>
      <c r="DH126" s="964"/>
      <c r="DI126" s="964"/>
      <c r="DJ126" s="964"/>
      <c r="DK126" s="964"/>
      <c r="DL126" s="964" t="s">
        <v>395</v>
      </c>
      <c r="DM126" s="964"/>
      <c r="DN126" s="964"/>
      <c r="DO126" s="964"/>
      <c r="DP126" s="964"/>
      <c r="DQ126" s="964" t="s">
        <v>395</v>
      </c>
      <c r="DR126" s="964"/>
      <c r="DS126" s="964"/>
      <c r="DT126" s="964"/>
      <c r="DU126" s="964"/>
      <c r="DV126" s="965" t="s">
        <v>131</v>
      </c>
      <c r="DW126" s="965"/>
      <c r="DX126" s="965"/>
      <c r="DY126" s="965"/>
      <c r="DZ126" s="966"/>
    </row>
    <row r="127" spans="1:130" s="228" customFormat="1" ht="26.25" customHeight="1" x14ac:dyDescent="0.2">
      <c r="A127" s="1096"/>
      <c r="B127" s="989"/>
      <c r="C127" s="1011" t="s">
        <v>482</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395</v>
      </c>
      <c r="AB127" s="997"/>
      <c r="AC127" s="997"/>
      <c r="AD127" s="997"/>
      <c r="AE127" s="998"/>
      <c r="AF127" s="999" t="s">
        <v>131</v>
      </c>
      <c r="AG127" s="997"/>
      <c r="AH127" s="997"/>
      <c r="AI127" s="997"/>
      <c r="AJ127" s="998"/>
      <c r="AK127" s="999" t="s">
        <v>131</v>
      </c>
      <c r="AL127" s="997"/>
      <c r="AM127" s="997"/>
      <c r="AN127" s="997"/>
      <c r="AO127" s="998"/>
      <c r="AP127" s="1000" t="s">
        <v>395</v>
      </c>
      <c r="AQ127" s="1001"/>
      <c r="AR127" s="1001"/>
      <c r="AS127" s="1001"/>
      <c r="AT127" s="1002"/>
      <c r="AU127" s="230"/>
      <c r="AV127" s="230"/>
      <c r="AW127" s="230"/>
      <c r="AX127" s="1069" t="s">
        <v>483</v>
      </c>
      <c r="AY127" s="1070"/>
      <c r="AZ127" s="1070"/>
      <c r="BA127" s="1070"/>
      <c r="BB127" s="1070"/>
      <c r="BC127" s="1070"/>
      <c r="BD127" s="1070"/>
      <c r="BE127" s="1071"/>
      <c r="BF127" s="1072" t="s">
        <v>484</v>
      </c>
      <c r="BG127" s="1070"/>
      <c r="BH127" s="1070"/>
      <c r="BI127" s="1070"/>
      <c r="BJ127" s="1070"/>
      <c r="BK127" s="1070"/>
      <c r="BL127" s="1071"/>
      <c r="BM127" s="1072" t="s">
        <v>485</v>
      </c>
      <c r="BN127" s="1070"/>
      <c r="BO127" s="1070"/>
      <c r="BP127" s="1070"/>
      <c r="BQ127" s="1070"/>
      <c r="BR127" s="1070"/>
      <c r="BS127" s="1071"/>
      <c r="BT127" s="1072" t="s">
        <v>486</v>
      </c>
      <c r="BU127" s="1070"/>
      <c r="BV127" s="1070"/>
      <c r="BW127" s="1070"/>
      <c r="BX127" s="1070"/>
      <c r="BY127" s="1070"/>
      <c r="BZ127" s="1093"/>
      <c r="CA127" s="230"/>
      <c r="CB127" s="230"/>
      <c r="CC127" s="230"/>
      <c r="CD127" s="253"/>
      <c r="CE127" s="253"/>
      <c r="CF127" s="253"/>
      <c r="CG127" s="230"/>
      <c r="CH127" s="230"/>
      <c r="CI127" s="230"/>
      <c r="CJ127" s="252"/>
      <c r="CK127" s="1061"/>
      <c r="CL127" s="1048"/>
      <c r="CM127" s="1048"/>
      <c r="CN127" s="1048"/>
      <c r="CO127" s="1049"/>
      <c r="CP127" s="960" t="s">
        <v>487</v>
      </c>
      <c r="CQ127" s="961"/>
      <c r="CR127" s="961"/>
      <c r="CS127" s="961"/>
      <c r="CT127" s="961"/>
      <c r="CU127" s="961"/>
      <c r="CV127" s="961"/>
      <c r="CW127" s="961"/>
      <c r="CX127" s="961"/>
      <c r="CY127" s="961"/>
      <c r="CZ127" s="961"/>
      <c r="DA127" s="961"/>
      <c r="DB127" s="961"/>
      <c r="DC127" s="961"/>
      <c r="DD127" s="961"/>
      <c r="DE127" s="961"/>
      <c r="DF127" s="962"/>
      <c r="DG127" s="963" t="s">
        <v>131</v>
      </c>
      <c r="DH127" s="964"/>
      <c r="DI127" s="964"/>
      <c r="DJ127" s="964"/>
      <c r="DK127" s="964"/>
      <c r="DL127" s="964" t="s">
        <v>395</v>
      </c>
      <c r="DM127" s="964"/>
      <c r="DN127" s="964"/>
      <c r="DO127" s="964"/>
      <c r="DP127" s="964"/>
      <c r="DQ127" s="964" t="s">
        <v>131</v>
      </c>
      <c r="DR127" s="964"/>
      <c r="DS127" s="964"/>
      <c r="DT127" s="964"/>
      <c r="DU127" s="964"/>
      <c r="DV127" s="965" t="s">
        <v>131</v>
      </c>
      <c r="DW127" s="965"/>
      <c r="DX127" s="965"/>
      <c r="DY127" s="965"/>
      <c r="DZ127" s="966"/>
    </row>
    <row r="128" spans="1:130" s="228" customFormat="1" ht="26.25" customHeight="1" thickBot="1" x14ac:dyDescent="0.25">
      <c r="A128" s="1079" t="s">
        <v>488</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489</v>
      </c>
      <c r="X128" s="1081"/>
      <c r="Y128" s="1081"/>
      <c r="Z128" s="1082"/>
      <c r="AA128" s="1083">
        <v>4278</v>
      </c>
      <c r="AB128" s="1084"/>
      <c r="AC128" s="1084"/>
      <c r="AD128" s="1084"/>
      <c r="AE128" s="1085"/>
      <c r="AF128" s="1086">
        <v>3918</v>
      </c>
      <c r="AG128" s="1084"/>
      <c r="AH128" s="1084"/>
      <c r="AI128" s="1084"/>
      <c r="AJ128" s="1085"/>
      <c r="AK128" s="1086">
        <v>468</v>
      </c>
      <c r="AL128" s="1084"/>
      <c r="AM128" s="1084"/>
      <c r="AN128" s="1084"/>
      <c r="AO128" s="1085"/>
      <c r="AP128" s="1087"/>
      <c r="AQ128" s="1088"/>
      <c r="AR128" s="1088"/>
      <c r="AS128" s="1088"/>
      <c r="AT128" s="1089"/>
      <c r="AU128" s="230"/>
      <c r="AV128" s="230"/>
      <c r="AW128" s="230"/>
      <c r="AX128" s="934" t="s">
        <v>490</v>
      </c>
      <c r="AY128" s="935"/>
      <c r="AZ128" s="935"/>
      <c r="BA128" s="935"/>
      <c r="BB128" s="935"/>
      <c r="BC128" s="935"/>
      <c r="BD128" s="935"/>
      <c r="BE128" s="936"/>
      <c r="BF128" s="1090" t="s">
        <v>395</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3"/>
      <c r="CB128" s="253"/>
      <c r="CC128" s="253"/>
      <c r="CD128" s="253"/>
      <c r="CE128" s="253"/>
      <c r="CF128" s="253"/>
      <c r="CG128" s="230"/>
      <c r="CH128" s="230"/>
      <c r="CI128" s="230"/>
      <c r="CJ128" s="252"/>
      <c r="CK128" s="1062"/>
      <c r="CL128" s="1063"/>
      <c r="CM128" s="1063"/>
      <c r="CN128" s="1063"/>
      <c r="CO128" s="1064"/>
      <c r="CP128" s="1073" t="s">
        <v>491</v>
      </c>
      <c r="CQ128" s="764"/>
      <c r="CR128" s="764"/>
      <c r="CS128" s="764"/>
      <c r="CT128" s="764"/>
      <c r="CU128" s="764"/>
      <c r="CV128" s="764"/>
      <c r="CW128" s="764"/>
      <c r="CX128" s="764"/>
      <c r="CY128" s="764"/>
      <c r="CZ128" s="764"/>
      <c r="DA128" s="764"/>
      <c r="DB128" s="764"/>
      <c r="DC128" s="764"/>
      <c r="DD128" s="764"/>
      <c r="DE128" s="764"/>
      <c r="DF128" s="1074"/>
      <c r="DG128" s="1075" t="s">
        <v>131</v>
      </c>
      <c r="DH128" s="1076"/>
      <c r="DI128" s="1076"/>
      <c r="DJ128" s="1076"/>
      <c r="DK128" s="1076"/>
      <c r="DL128" s="1076" t="s">
        <v>131</v>
      </c>
      <c r="DM128" s="1076"/>
      <c r="DN128" s="1076"/>
      <c r="DO128" s="1076"/>
      <c r="DP128" s="1076"/>
      <c r="DQ128" s="1076" t="s">
        <v>395</v>
      </c>
      <c r="DR128" s="1076"/>
      <c r="DS128" s="1076"/>
      <c r="DT128" s="1076"/>
      <c r="DU128" s="1076"/>
      <c r="DV128" s="1077" t="s">
        <v>131</v>
      </c>
      <c r="DW128" s="1077"/>
      <c r="DX128" s="1077"/>
      <c r="DY128" s="1077"/>
      <c r="DZ128" s="1078"/>
    </row>
    <row r="129" spans="1:131" s="228" customFormat="1" ht="26.25" customHeight="1" x14ac:dyDescent="0.2">
      <c r="A129" s="972" t="s">
        <v>109</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492</v>
      </c>
      <c r="X129" s="1109"/>
      <c r="Y129" s="1109"/>
      <c r="Z129" s="1110"/>
      <c r="AA129" s="996">
        <v>3163896</v>
      </c>
      <c r="AB129" s="997"/>
      <c r="AC129" s="997"/>
      <c r="AD129" s="997"/>
      <c r="AE129" s="998"/>
      <c r="AF129" s="999">
        <v>3387282</v>
      </c>
      <c r="AG129" s="997"/>
      <c r="AH129" s="997"/>
      <c r="AI129" s="997"/>
      <c r="AJ129" s="998"/>
      <c r="AK129" s="999">
        <v>3287494</v>
      </c>
      <c r="AL129" s="997"/>
      <c r="AM129" s="997"/>
      <c r="AN129" s="997"/>
      <c r="AO129" s="998"/>
      <c r="AP129" s="1111"/>
      <c r="AQ129" s="1112"/>
      <c r="AR129" s="1112"/>
      <c r="AS129" s="1112"/>
      <c r="AT129" s="1113"/>
      <c r="AU129" s="231"/>
      <c r="AV129" s="231"/>
      <c r="AW129" s="231"/>
      <c r="AX129" s="1103" t="s">
        <v>493</v>
      </c>
      <c r="AY129" s="961"/>
      <c r="AZ129" s="961"/>
      <c r="BA129" s="961"/>
      <c r="BB129" s="961"/>
      <c r="BC129" s="961"/>
      <c r="BD129" s="961"/>
      <c r="BE129" s="962"/>
      <c r="BF129" s="1104" t="s">
        <v>395</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72" t="s">
        <v>494</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495</v>
      </c>
      <c r="X130" s="1109"/>
      <c r="Y130" s="1109"/>
      <c r="Z130" s="1110"/>
      <c r="AA130" s="996">
        <v>339543</v>
      </c>
      <c r="AB130" s="997"/>
      <c r="AC130" s="997"/>
      <c r="AD130" s="997"/>
      <c r="AE130" s="998"/>
      <c r="AF130" s="999">
        <v>341467</v>
      </c>
      <c r="AG130" s="997"/>
      <c r="AH130" s="997"/>
      <c r="AI130" s="997"/>
      <c r="AJ130" s="998"/>
      <c r="AK130" s="999">
        <v>343678</v>
      </c>
      <c r="AL130" s="997"/>
      <c r="AM130" s="997"/>
      <c r="AN130" s="997"/>
      <c r="AO130" s="998"/>
      <c r="AP130" s="1111"/>
      <c r="AQ130" s="1112"/>
      <c r="AR130" s="1112"/>
      <c r="AS130" s="1112"/>
      <c r="AT130" s="1113"/>
      <c r="AU130" s="231"/>
      <c r="AV130" s="231"/>
      <c r="AW130" s="231"/>
      <c r="AX130" s="1103" t="s">
        <v>496</v>
      </c>
      <c r="AY130" s="961"/>
      <c r="AZ130" s="961"/>
      <c r="BA130" s="961"/>
      <c r="BB130" s="961"/>
      <c r="BC130" s="961"/>
      <c r="BD130" s="961"/>
      <c r="BE130" s="962"/>
      <c r="BF130" s="1139">
        <v>6.2</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497</v>
      </c>
      <c r="X131" s="1146"/>
      <c r="Y131" s="1146"/>
      <c r="Z131" s="1147"/>
      <c r="AA131" s="1042">
        <v>2824353</v>
      </c>
      <c r="AB131" s="1024"/>
      <c r="AC131" s="1024"/>
      <c r="AD131" s="1024"/>
      <c r="AE131" s="1025"/>
      <c r="AF131" s="1023">
        <v>3045815</v>
      </c>
      <c r="AG131" s="1024"/>
      <c r="AH131" s="1024"/>
      <c r="AI131" s="1024"/>
      <c r="AJ131" s="1025"/>
      <c r="AK131" s="1023">
        <v>2943816</v>
      </c>
      <c r="AL131" s="1024"/>
      <c r="AM131" s="1024"/>
      <c r="AN131" s="1024"/>
      <c r="AO131" s="1025"/>
      <c r="AP131" s="1148"/>
      <c r="AQ131" s="1149"/>
      <c r="AR131" s="1149"/>
      <c r="AS131" s="1149"/>
      <c r="AT131" s="1150"/>
      <c r="AU131" s="231"/>
      <c r="AV131" s="231"/>
      <c r="AW131" s="231"/>
      <c r="AX131" s="1121" t="s">
        <v>498</v>
      </c>
      <c r="AY131" s="764"/>
      <c r="AZ131" s="764"/>
      <c r="BA131" s="764"/>
      <c r="BB131" s="764"/>
      <c r="BC131" s="764"/>
      <c r="BD131" s="764"/>
      <c r="BE131" s="1074"/>
      <c r="BF131" s="1122" t="s">
        <v>131</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128" t="s">
        <v>499</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500</v>
      </c>
      <c r="W132" s="1132"/>
      <c r="X132" s="1132"/>
      <c r="Y132" s="1132"/>
      <c r="Z132" s="1133"/>
      <c r="AA132" s="1134">
        <v>6.337734695</v>
      </c>
      <c r="AB132" s="1135"/>
      <c r="AC132" s="1135"/>
      <c r="AD132" s="1135"/>
      <c r="AE132" s="1136"/>
      <c r="AF132" s="1137">
        <v>6.356820752</v>
      </c>
      <c r="AG132" s="1135"/>
      <c r="AH132" s="1135"/>
      <c r="AI132" s="1135"/>
      <c r="AJ132" s="1136"/>
      <c r="AK132" s="1137">
        <v>5.9298882810000002</v>
      </c>
      <c r="AL132" s="1135"/>
      <c r="AM132" s="1135"/>
      <c r="AN132" s="1135"/>
      <c r="AO132" s="1136"/>
      <c r="AP132" s="1039"/>
      <c r="AQ132" s="1040"/>
      <c r="AR132" s="1040"/>
      <c r="AS132" s="1040"/>
      <c r="AT132" s="113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501</v>
      </c>
      <c r="W133" s="1115"/>
      <c r="X133" s="1115"/>
      <c r="Y133" s="1115"/>
      <c r="Z133" s="1116"/>
      <c r="AA133" s="1117">
        <v>6.4</v>
      </c>
      <c r="AB133" s="1118"/>
      <c r="AC133" s="1118"/>
      <c r="AD133" s="1118"/>
      <c r="AE133" s="1119"/>
      <c r="AF133" s="1117">
        <v>6.5</v>
      </c>
      <c r="AG133" s="1118"/>
      <c r="AH133" s="1118"/>
      <c r="AI133" s="1118"/>
      <c r="AJ133" s="1119"/>
      <c r="AK133" s="1117">
        <v>6.2</v>
      </c>
      <c r="AL133" s="1118"/>
      <c r="AM133" s="1118"/>
      <c r="AN133" s="1118"/>
      <c r="AO133" s="1119"/>
      <c r="AP133" s="1066"/>
      <c r="AQ133" s="1067"/>
      <c r="AR133" s="1067"/>
      <c r="AS133" s="1067"/>
      <c r="AT133" s="112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Nb/aF34jyYtV7eNTZVSOb2pFwP3dPZ1xKcW+cnzYnL/4FkT1tUjmM4KzB75qfE7o73p/+SpoB+mA4c7C3yp50w==" saltValue="bDt1hj2x2QGIxHJCJ/Ib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502</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5LJQINPPi4xuMr/KgjB84mTqzxelLdN7tFKO5pmgA5nq8UBx0f/ApfaehSdiJqpO47o0JafXO6FlxQ4IAs4bpQ==" saltValue="KTaoeLMsCQcN3E77CTH6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d8UG7NmX+CkugKvmDqNkT2H1H8ikI8dZOIZBoTdsfAq8hyeVMcRzZK4Dhkcxfm9FxYcF3TwsrksPKpS4pyqoA==" saltValue="d8gfhHj9JjmMqBW8iDvM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503</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504</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2" t="s">
        <v>505</v>
      </c>
      <c r="AP7" s="270"/>
      <c r="AQ7" s="271" t="s">
        <v>506</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3"/>
      <c r="AP8" s="276" t="s">
        <v>507</v>
      </c>
      <c r="AQ8" s="277" t="s">
        <v>508</v>
      </c>
      <c r="AR8" s="278" t="s">
        <v>509</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4" t="s">
        <v>510</v>
      </c>
      <c r="AL9" s="1155"/>
      <c r="AM9" s="1155"/>
      <c r="AN9" s="1156"/>
      <c r="AO9" s="279">
        <v>862521</v>
      </c>
      <c r="AP9" s="279">
        <v>168362</v>
      </c>
      <c r="AQ9" s="280">
        <v>138583</v>
      </c>
      <c r="AR9" s="281">
        <v>21.5</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4" t="s">
        <v>511</v>
      </c>
      <c r="AL10" s="1155"/>
      <c r="AM10" s="1155"/>
      <c r="AN10" s="1156"/>
      <c r="AO10" s="282">
        <v>186635</v>
      </c>
      <c r="AP10" s="282">
        <v>36431</v>
      </c>
      <c r="AQ10" s="283">
        <v>15847</v>
      </c>
      <c r="AR10" s="284">
        <v>129.9</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4" t="s">
        <v>512</v>
      </c>
      <c r="AL11" s="1155"/>
      <c r="AM11" s="1155"/>
      <c r="AN11" s="1156"/>
      <c r="AO11" s="282" t="s">
        <v>513</v>
      </c>
      <c r="AP11" s="282" t="s">
        <v>513</v>
      </c>
      <c r="AQ11" s="283">
        <v>2224</v>
      </c>
      <c r="AR11" s="284" t="s">
        <v>513</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4" t="s">
        <v>514</v>
      </c>
      <c r="AL12" s="1155"/>
      <c r="AM12" s="1155"/>
      <c r="AN12" s="1156"/>
      <c r="AO12" s="282" t="s">
        <v>513</v>
      </c>
      <c r="AP12" s="282" t="s">
        <v>513</v>
      </c>
      <c r="AQ12" s="283" t="s">
        <v>513</v>
      </c>
      <c r="AR12" s="284" t="s">
        <v>513</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4" t="s">
        <v>515</v>
      </c>
      <c r="AL13" s="1155"/>
      <c r="AM13" s="1155"/>
      <c r="AN13" s="1156"/>
      <c r="AO13" s="282">
        <v>57653</v>
      </c>
      <c r="AP13" s="282">
        <v>11254</v>
      </c>
      <c r="AQ13" s="283">
        <v>5571</v>
      </c>
      <c r="AR13" s="284">
        <v>102</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4" t="s">
        <v>516</v>
      </c>
      <c r="AL14" s="1155"/>
      <c r="AM14" s="1155"/>
      <c r="AN14" s="1156"/>
      <c r="AO14" s="282">
        <v>16564</v>
      </c>
      <c r="AP14" s="282">
        <v>3233</v>
      </c>
      <c r="AQ14" s="283">
        <v>2766</v>
      </c>
      <c r="AR14" s="284">
        <v>16.899999999999999</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7" t="s">
        <v>517</v>
      </c>
      <c r="AL15" s="1158"/>
      <c r="AM15" s="1158"/>
      <c r="AN15" s="1159"/>
      <c r="AO15" s="282">
        <v>-55888</v>
      </c>
      <c r="AP15" s="282">
        <v>-10909</v>
      </c>
      <c r="AQ15" s="283">
        <v>-9361</v>
      </c>
      <c r="AR15" s="284">
        <v>16.5</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7" t="s">
        <v>189</v>
      </c>
      <c r="AL16" s="1158"/>
      <c r="AM16" s="1158"/>
      <c r="AN16" s="1159"/>
      <c r="AO16" s="282">
        <v>1067485</v>
      </c>
      <c r="AP16" s="282">
        <v>208371</v>
      </c>
      <c r="AQ16" s="283">
        <v>155632</v>
      </c>
      <c r="AR16" s="284">
        <v>33.9</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518</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519</v>
      </c>
      <c r="AP20" s="291" t="s">
        <v>520</v>
      </c>
      <c r="AQ20" s="292" t="s">
        <v>521</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60" t="s">
        <v>522</v>
      </c>
      <c r="AL21" s="1161"/>
      <c r="AM21" s="1161"/>
      <c r="AN21" s="1162"/>
      <c r="AO21" s="295">
        <v>16.98</v>
      </c>
      <c r="AP21" s="296">
        <v>13.83</v>
      </c>
      <c r="AQ21" s="297">
        <v>3.15</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60" t="s">
        <v>523</v>
      </c>
      <c r="AL22" s="1161"/>
      <c r="AM22" s="1161"/>
      <c r="AN22" s="1162"/>
      <c r="AO22" s="300">
        <v>97.9</v>
      </c>
      <c r="AP22" s="301">
        <v>96.2</v>
      </c>
      <c r="AQ22" s="302">
        <v>1.7</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51" t="s">
        <v>524</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5"/>
    </row>
    <row r="27" spans="1:46" ht="13.2" x14ac:dyDescent="0.2">
      <c r="A27" s="307"/>
      <c r="AO27" s="260"/>
      <c r="AP27" s="260"/>
      <c r="AQ27" s="260"/>
      <c r="AR27" s="260"/>
      <c r="AS27" s="260"/>
      <c r="AT27" s="260"/>
    </row>
    <row r="28" spans="1:46" ht="16.2" x14ac:dyDescent="0.2">
      <c r="A28" s="261" t="s">
        <v>525</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526</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2" t="s">
        <v>505</v>
      </c>
      <c r="AP30" s="270"/>
      <c r="AQ30" s="271" t="s">
        <v>506</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3"/>
      <c r="AP31" s="276" t="s">
        <v>507</v>
      </c>
      <c r="AQ31" s="277" t="s">
        <v>508</v>
      </c>
      <c r="AR31" s="278" t="s">
        <v>509</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8" t="s">
        <v>527</v>
      </c>
      <c r="AL32" s="1169"/>
      <c r="AM32" s="1169"/>
      <c r="AN32" s="1170"/>
      <c r="AO32" s="310">
        <v>417829</v>
      </c>
      <c r="AP32" s="310">
        <v>81559</v>
      </c>
      <c r="AQ32" s="311">
        <v>82029</v>
      </c>
      <c r="AR32" s="312">
        <v>-0.6</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8" t="s">
        <v>528</v>
      </c>
      <c r="AL33" s="1169"/>
      <c r="AM33" s="1169"/>
      <c r="AN33" s="1170"/>
      <c r="AO33" s="310" t="s">
        <v>513</v>
      </c>
      <c r="AP33" s="310" t="s">
        <v>513</v>
      </c>
      <c r="AQ33" s="311" t="s">
        <v>513</v>
      </c>
      <c r="AR33" s="312" t="s">
        <v>513</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8" t="s">
        <v>529</v>
      </c>
      <c r="AL34" s="1169"/>
      <c r="AM34" s="1169"/>
      <c r="AN34" s="1170"/>
      <c r="AO34" s="310" t="s">
        <v>513</v>
      </c>
      <c r="AP34" s="310" t="s">
        <v>513</v>
      </c>
      <c r="AQ34" s="311" t="s">
        <v>513</v>
      </c>
      <c r="AR34" s="312" t="s">
        <v>513</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8" t="s">
        <v>530</v>
      </c>
      <c r="AL35" s="1169"/>
      <c r="AM35" s="1169"/>
      <c r="AN35" s="1170"/>
      <c r="AO35" s="310">
        <v>100882</v>
      </c>
      <c r="AP35" s="310">
        <v>19692</v>
      </c>
      <c r="AQ35" s="311">
        <v>28200</v>
      </c>
      <c r="AR35" s="312">
        <v>-30.2</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8" t="s">
        <v>531</v>
      </c>
      <c r="AL36" s="1169"/>
      <c r="AM36" s="1169"/>
      <c r="AN36" s="1170"/>
      <c r="AO36" s="310" t="s">
        <v>513</v>
      </c>
      <c r="AP36" s="310" t="s">
        <v>513</v>
      </c>
      <c r="AQ36" s="311">
        <v>4770</v>
      </c>
      <c r="AR36" s="312" t="s">
        <v>513</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8" t="s">
        <v>532</v>
      </c>
      <c r="AL37" s="1169"/>
      <c r="AM37" s="1169"/>
      <c r="AN37" s="1170"/>
      <c r="AO37" s="310" t="s">
        <v>513</v>
      </c>
      <c r="AP37" s="310" t="s">
        <v>513</v>
      </c>
      <c r="AQ37" s="311">
        <v>525</v>
      </c>
      <c r="AR37" s="312" t="s">
        <v>513</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71" t="s">
        <v>533</v>
      </c>
      <c r="AL38" s="1172"/>
      <c r="AM38" s="1172"/>
      <c r="AN38" s="1173"/>
      <c r="AO38" s="313" t="s">
        <v>513</v>
      </c>
      <c r="AP38" s="313" t="s">
        <v>513</v>
      </c>
      <c r="AQ38" s="314">
        <v>4</v>
      </c>
      <c r="AR38" s="302" t="s">
        <v>513</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71" t="s">
        <v>534</v>
      </c>
      <c r="AL39" s="1172"/>
      <c r="AM39" s="1172"/>
      <c r="AN39" s="1173"/>
      <c r="AO39" s="310">
        <v>-468</v>
      </c>
      <c r="AP39" s="310">
        <v>-91</v>
      </c>
      <c r="AQ39" s="311">
        <v>-1861</v>
      </c>
      <c r="AR39" s="312">
        <v>-95.1</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8" t="s">
        <v>535</v>
      </c>
      <c r="AL40" s="1169"/>
      <c r="AM40" s="1169"/>
      <c r="AN40" s="1170"/>
      <c r="AO40" s="310">
        <v>-343678</v>
      </c>
      <c r="AP40" s="310">
        <v>-67085</v>
      </c>
      <c r="AQ40" s="311">
        <v>-76879</v>
      </c>
      <c r="AR40" s="312">
        <v>-12.7</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4" t="s">
        <v>304</v>
      </c>
      <c r="AL41" s="1175"/>
      <c r="AM41" s="1175"/>
      <c r="AN41" s="1176"/>
      <c r="AO41" s="310">
        <v>174565</v>
      </c>
      <c r="AP41" s="310">
        <v>34075</v>
      </c>
      <c r="AQ41" s="311">
        <v>36788</v>
      </c>
      <c r="AR41" s="312">
        <v>-7.4</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536</v>
      </c>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537</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538</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63" t="s">
        <v>505</v>
      </c>
      <c r="AN49" s="1165" t="s">
        <v>539</v>
      </c>
      <c r="AO49" s="1166"/>
      <c r="AP49" s="1166"/>
      <c r="AQ49" s="1166"/>
      <c r="AR49" s="1167"/>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4"/>
      <c r="AN50" s="326" t="s">
        <v>540</v>
      </c>
      <c r="AO50" s="327" t="s">
        <v>541</v>
      </c>
      <c r="AP50" s="328" t="s">
        <v>542</v>
      </c>
      <c r="AQ50" s="329" t="s">
        <v>543</v>
      </c>
      <c r="AR50" s="330" t="s">
        <v>544</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545</v>
      </c>
      <c r="AL51" s="323"/>
      <c r="AM51" s="331">
        <v>819319</v>
      </c>
      <c r="AN51" s="332">
        <v>142913</v>
      </c>
      <c r="AO51" s="333">
        <v>-17.600000000000001</v>
      </c>
      <c r="AP51" s="334">
        <v>167497</v>
      </c>
      <c r="AQ51" s="335">
        <v>-17.399999999999999</v>
      </c>
      <c r="AR51" s="336">
        <v>-0.2</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546</v>
      </c>
      <c r="AM52" s="339">
        <v>500210</v>
      </c>
      <c r="AN52" s="340">
        <v>87251</v>
      </c>
      <c r="AO52" s="341">
        <v>-1.3</v>
      </c>
      <c r="AP52" s="342">
        <v>82571</v>
      </c>
      <c r="AQ52" s="343">
        <v>3.6</v>
      </c>
      <c r="AR52" s="344">
        <v>-4.9000000000000004</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547</v>
      </c>
      <c r="AL53" s="323"/>
      <c r="AM53" s="331">
        <v>875457</v>
      </c>
      <c r="AN53" s="332">
        <v>156751</v>
      </c>
      <c r="AO53" s="333">
        <v>9.6999999999999993</v>
      </c>
      <c r="AP53" s="334">
        <v>190274</v>
      </c>
      <c r="AQ53" s="335">
        <v>13.6</v>
      </c>
      <c r="AR53" s="336">
        <v>-3.9</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546</v>
      </c>
      <c r="AM54" s="339">
        <v>391724</v>
      </c>
      <c r="AN54" s="340">
        <v>70139</v>
      </c>
      <c r="AO54" s="341">
        <v>-19.600000000000001</v>
      </c>
      <c r="AP54" s="342">
        <v>88584</v>
      </c>
      <c r="AQ54" s="343">
        <v>7.3</v>
      </c>
      <c r="AR54" s="344">
        <v>-26.9</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548</v>
      </c>
      <c r="AL55" s="323"/>
      <c r="AM55" s="331">
        <v>1023329</v>
      </c>
      <c r="AN55" s="332">
        <v>188563</v>
      </c>
      <c r="AO55" s="333">
        <v>20.3</v>
      </c>
      <c r="AP55" s="334">
        <v>200194</v>
      </c>
      <c r="AQ55" s="335">
        <v>5.2</v>
      </c>
      <c r="AR55" s="336">
        <v>15.1</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546</v>
      </c>
      <c r="AM56" s="339">
        <v>312728</v>
      </c>
      <c r="AN56" s="340">
        <v>57624</v>
      </c>
      <c r="AO56" s="341">
        <v>-17.8</v>
      </c>
      <c r="AP56" s="342">
        <v>106422</v>
      </c>
      <c r="AQ56" s="343">
        <v>20.100000000000001</v>
      </c>
      <c r="AR56" s="344">
        <v>-37.9</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549</v>
      </c>
      <c r="AL57" s="323"/>
      <c r="AM57" s="331">
        <v>683863</v>
      </c>
      <c r="AN57" s="332">
        <v>129299</v>
      </c>
      <c r="AO57" s="333">
        <v>-31.4</v>
      </c>
      <c r="AP57" s="334">
        <v>122054</v>
      </c>
      <c r="AQ57" s="335">
        <v>-39</v>
      </c>
      <c r="AR57" s="336">
        <v>7.6</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546</v>
      </c>
      <c r="AM58" s="339">
        <v>272878</v>
      </c>
      <c r="AN58" s="340">
        <v>51593</v>
      </c>
      <c r="AO58" s="341">
        <v>-10.5</v>
      </c>
      <c r="AP58" s="342">
        <v>68298</v>
      </c>
      <c r="AQ58" s="343">
        <v>-35.799999999999997</v>
      </c>
      <c r="AR58" s="344">
        <v>25.3</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550</v>
      </c>
      <c r="AL59" s="323"/>
      <c r="AM59" s="331">
        <v>738481</v>
      </c>
      <c r="AN59" s="332">
        <v>144150</v>
      </c>
      <c r="AO59" s="333">
        <v>11.5</v>
      </c>
      <c r="AP59" s="334">
        <v>111644</v>
      </c>
      <c r="AQ59" s="335">
        <v>-8.5</v>
      </c>
      <c r="AR59" s="336">
        <v>20</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546</v>
      </c>
      <c r="AM60" s="339">
        <v>387585</v>
      </c>
      <c r="AN60" s="340">
        <v>75656</v>
      </c>
      <c r="AO60" s="341">
        <v>46.6</v>
      </c>
      <c r="AP60" s="342">
        <v>66606</v>
      </c>
      <c r="AQ60" s="343">
        <v>-2.5</v>
      </c>
      <c r="AR60" s="344">
        <v>49.1</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551</v>
      </c>
      <c r="AL61" s="345"/>
      <c r="AM61" s="346">
        <v>828090</v>
      </c>
      <c r="AN61" s="347">
        <v>152335</v>
      </c>
      <c r="AO61" s="348">
        <v>-1.5</v>
      </c>
      <c r="AP61" s="349">
        <v>158333</v>
      </c>
      <c r="AQ61" s="350">
        <v>-9.1999999999999993</v>
      </c>
      <c r="AR61" s="336">
        <v>7.7</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546</v>
      </c>
      <c r="AM62" s="339">
        <v>373025</v>
      </c>
      <c r="AN62" s="340">
        <v>68453</v>
      </c>
      <c r="AO62" s="341">
        <v>-0.5</v>
      </c>
      <c r="AP62" s="342">
        <v>82496</v>
      </c>
      <c r="AQ62" s="343">
        <v>-1.5</v>
      </c>
      <c r="AR62" s="344">
        <v>1</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IHae2yZvUl2qOpmI/Aoi77VVbhARHznAObkRuHWuWX9OLD3b2UhC/ImMJ4Ak1z7uIkjtf+7h1RG9nBIiIZg/Bg==" saltValue="uC4T37VZV69FzcaWVvli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70" zoomScaleNormal="70" zoomScaleSheetLayoutView="55" workbookViewId="0">
      <selection activeCell="BG88" sqref="BG88"/>
    </sheetView>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553</v>
      </c>
    </row>
    <row r="120" spans="125:125" ht="13.5" hidden="1" customHeight="1" x14ac:dyDescent="0.2"/>
    <row r="121" spans="125:125" ht="13.5" hidden="1" customHeight="1" x14ac:dyDescent="0.2">
      <c r="DU121" s="257"/>
    </row>
  </sheetData>
  <sheetProtection algorithmName="SHA-512" hashValue="GgCfTcUvw7kUi8r28YCDY9fI/j3G4fzrPfzfyv69+ep1W7UQGQC2SJZKYSNFnflCFsww5aX3qksqDzgHyOufuw==" saltValue="Z9xHbsZthOCloKeD1tDE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9" zoomScaleNormal="100" zoomScaleSheetLayoutView="55" workbookViewId="0"/>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553</v>
      </c>
    </row>
  </sheetData>
  <sheetProtection algorithmName="SHA-512" hashValue="orYQxx7FRiJgiGnXe2tvxdZs0O3QRkQW5a7oh1io98EJpf2MusTlGuBhrKdpgwLpfeO5VRnDn+TK6EqTcqYdgQ==" saltValue="QVgs+2W1dj8iA3MK3iwv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77" t="s">
        <v>3</v>
      </c>
      <c r="D47" s="1177"/>
      <c r="E47" s="1178"/>
      <c r="F47" s="11">
        <v>46.87</v>
      </c>
      <c r="G47" s="12">
        <v>44.48</v>
      </c>
      <c r="H47" s="12">
        <v>42.26</v>
      </c>
      <c r="I47" s="12">
        <v>44.8</v>
      </c>
      <c r="J47" s="13">
        <v>51.32</v>
      </c>
    </row>
    <row r="48" spans="2:10" ht="57.75" customHeight="1" x14ac:dyDescent="0.2">
      <c r="B48" s="14"/>
      <c r="C48" s="1179" t="s">
        <v>4</v>
      </c>
      <c r="D48" s="1179"/>
      <c r="E48" s="1180"/>
      <c r="F48" s="15">
        <v>11.68</v>
      </c>
      <c r="G48" s="16">
        <v>9.0299999999999994</v>
      </c>
      <c r="H48" s="16">
        <v>13.61</v>
      </c>
      <c r="I48" s="16">
        <v>10.01</v>
      </c>
      <c r="J48" s="17">
        <v>11.03</v>
      </c>
    </row>
    <row r="49" spans="2:10" ht="57.75" customHeight="1" thickBot="1" x14ac:dyDescent="0.25">
      <c r="B49" s="18"/>
      <c r="C49" s="1181" t="s">
        <v>5</v>
      </c>
      <c r="D49" s="1181"/>
      <c r="E49" s="1182"/>
      <c r="F49" s="19" t="s">
        <v>559</v>
      </c>
      <c r="G49" s="20" t="s">
        <v>560</v>
      </c>
      <c r="H49" s="20">
        <v>0.96</v>
      </c>
      <c r="I49" s="20" t="s">
        <v>561</v>
      </c>
      <c r="J49" s="21">
        <v>0.72</v>
      </c>
    </row>
    <row r="50" spans="2:10" ht="13.2" x14ac:dyDescent="0.2"/>
  </sheetData>
  <sheetProtection algorithmName="SHA-512" hashValue="pHnx2F+e8ERrVOPjOO7XGlgXBHSFZIYZ+9qRG09Zcgrmmw1TJ+Wpdpfo0VmPycV9Cil5bStCatCpYck9E978Hg==" saltValue="V00nUk+prWUwla/kFFs2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2024-03-21T04:49:22Z</cp:lastPrinted>
  <dcterms:created xsi:type="dcterms:W3CDTF">2024-03-14T01:18:21Z</dcterms:created>
  <dcterms:modified xsi:type="dcterms:W3CDTF">2024-09-24T04:28:11Z</dcterms:modified>
  <cp:category/>
</cp:coreProperties>
</file>