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2.82.52\水田畑作共有\100  生産に関する資料\令和3年産　水稲・大豆・麦・そばの生産に関する資料\05_製本\03_公開版\【R3HP用】修正版\"/>
    </mc:Choice>
  </mc:AlternateContent>
  <bookViews>
    <workbookView xWindow="0" yWindow="0" windowWidth="20490" windowHeight="7530" tabRatio="838" activeTab="2"/>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s>
  <externalReferences>
    <externalReference r:id="rId15"/>
  </externalReferences>
  <definedNames>
    <definedName name="_xlnm._FilterDatabase" localSheetId="11" hidden="1">'7直播普及状況'!$A$3:$Y$89</definedName>
    <definedName name="P_A">'[1]1標高別銘柄品種'!$A$2:$Y$10</definedName>
    <definedName name="_xlnm.Print_Area" localSheetId="1">'1標高別銘柄品種'!$A$1:$K$88</definedName>
    <definedName name="_xlnm.Print_Area" localSheetId="2">'2米の検査状況'!$A$1:$J$67</definedName>
    <definedName name="_xlnm.Print_Area" localSheetId="3">'3水稲種子注文数量'!$A$1:$R$84</definedName>
    <definedName name="_xlnm.Print_Area" localSheetId="4">'4地力・土改材'!$A$1:$Y$32</definedName>
    <definedName name="_xlnm.Print_Area" localSheetId="5">'5-1稲わら利用'!$A$1:$P$34</definedName>
    <definedName name="_xlnm.Print_Area" localSheetId="6">'5-2もみがら利用'!$A$1:$P$34</definedName>
    <definedName name="_xlnm.Print_Area" localSheetId="7">'5-3もみがら利用(CE等)'!$A$1:$O$34</definedName>
    <definedName name="_xlnm.Print_Area" localSheetId="8">'6(1)田植機・収穫機'!$A$1:$J$89</definedName>
    <definedName name="_xlnm.Print_Area" localSheetId="9">'6(2)育苗施設'!$A$1:$AA$92</definedName>
    <definedName name="_xlnm.Print_Area" localSheetId="10">'6(3)共乾施設'!$A$1:$AB$90</definedName>
    <definedName name="_xlnm.Print_Area" localSheetId="11">'7直播普及状況'!$A$1:$Y$90</definedName>
    <definedName name="_xlnm.Print_Area" localSheetId="12">'8環境に配慮した'!$A$1:$J$19</definedName>
    <definedName name="_xlnm.Print_Area" localSheetId="13">'9大規模稲作経営体'!$A$1:$I$88</definedName>
    <definedName name="_xlnm.Print_Area" localSheetId="0">Ⅰ水稲の部!$A$1:$G$39</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62913"/>
</workbook>
</file>

<file path=xl/calcChain.xml><?xml version="1.0" encoding="utf-8"?>
<calcChain xmlns="http://schemas.openxmlformats.org/spreadsheetml/2006/main">
  <c r="M87" i="4" l="1"/>
  <c r="M79" i="4"/>
  <c r="M80" i="4"/>
  <c r="M81" i="4"/>
  <c r="M82" i="4"/>
  <c r="M83" i="4"/>
  <c r="M84" i="4"/>
  <c r="M85" i="4"/>
  <c r="M86" i="4"/>
  <c r="F70" i="26" l="1"/>
  <c r="F70" i="17"/>
  <c r="G70" i="17"/>
  <c r="M28" i="4"/>
  <c r="N28" i="4" s="1"/>
  <c r="R30" i="17"/>
  <c r="F75" i="17"/>
  <c r="J17" i="21"/>
  <c r="J19" i="21"/>
  <c r="J20" i="21"/>
  <c r="J21" i="21"/>
  <c r="J23" i="21"/>
  <c r="J24" i="21"/>
  <c r="J25" i="21"/>
  <c r="J27" i="21"/>
  <c r="J29" i="21"/>
  <c r="J30" i="21"/>
  <c r="J31" i="21"/>
  <c r="J33" i="21"/>
  <c r="J34" i="21"/>
  <c r="J35" i="21"/>
  <c r="J36" i="21"/>
  <c r="J37" i="21"/>
  <c r="J38" i="21"/>
  <c r="J39" i="21"/>
  <c r="J40" i="21"/>
  <c r="J42" i="21"/>
  <c r="J43" i="21"/>
  <c r="J44" i="21"/>
  <c r="J45" i="21"/>
  <c r="J46" i="21"/>
  <c r="J47" i="21"/>
  <c r="J48" i="21"/>
  <c r="J49" i="21"/>
  <c r="J50" i="21"/>
  <c r="J52" i="21"/>
  <c r="J53" i="21"/>
  <c r="J54" i="21"/>
  <c r="J56" i="21"/>
  <c r="J57" i="21"/>
  <c r="J58" i="21"/>
  <c r="J60" i="21"/>
  <c r="J61" i="21"/>
  <c r="J62" i="21"/>
  <c r="J63" i="21"/>
  <c r="J64" i="21"/>
  <c r="J65" i="21"/>
  <c r="J66" i="21"/>
  <c r="J68" i="21"/>
  <c r="J69" i="21"/>
  <c r="J70" i="21"/>
  <c r="J72" i="21"/>
  <c r="J73" i="21"/>
  <c r="J74" i="21"/>
  <c r="J75" i="21"/>
  <c r="J77" i="21"/>
  <c r="J78" i="21"/>
  <c r="J79" i="21"/>
  <c r="J80" i="21"/>
  <c r="J81" i="21"/>
  <c r="J82" i="21"/>
  <c r="J83" i="21"/>
  <c r="J84" i="21"/>
  <c r="J86" i="21"/>
  <c r="J16" i="21"/>
  <c r="N79" i="4"/>
  <c r="N81" i="4"/>
  <c r="N82" i="4"/>
  <c r="N83" i="4"/>
  <c r="N84" i="4"/>
  <c r="N85" i="4"/>
  <c r="N86" i="4"/>
  <c r="K73" i="27"/>
  <c r="R28" i="26"/>
  <c r="F73" i="26"/>
  <c r="D68" i="27"/>
  <c r="L43" i="30"/>
  <c r="F75" i="26"/>
  <c r="L69" i="26"/>
  <c r="L68" i="26"/>
  <c r="R33" i="17"/>
  <c r="Q31" i="27"/>
  <c r="R31" i="26"/>
  <c r="R31" i="17"/>
  <c r="M77" i="4"/>
  <c r="N77" i="4" s="1"/>
  <c r="M76" i="4"/>
  <c r="N76" i="4" s="1"/>
  <c r="M75" i="4"/>
  <c r="M74" i="4"/>
  <c r="N74" i="4" s="1"/>
  <c r="Q29" i="27"/>
  <c r="R29" i="26"/>
  <c r="R29" i="17"/>
  <c r="M68" i="4"/>
  <c r="N68" i="4" s="1"/>
  <c r="M67" i="4"/>
  <c r="N67" i="4" s="1"/>
  <c r="M66" i="4"/>
  <c r="N66" i="4" s="1"/>
  <c r="M65" i="4"/>
  <c r="N65" i="4" s="1"/>
  <c r="M64" i="4"/>
  <c r="N64" i="4" s="1"/>
  <c r="M63" i="4"/>
  <c r="N63" i="4" s="1"/>
  <c r="M62" i="4"/>
  <c r="N62" i="4" s="1"/>
  <c r="R28" i="17"/>
  <c r="M60" i="4"/>
  <c r="N60" i="4" s="1"/>
  <c r="M59" i="4"/>
  <c r="N59" i="4" s="1"/>
  <c r="M58" i="4"/>
  <c r="N58" i="4" s="1"/>
  <c r="Q26" i="27"/>
  <c r="R26" i="26"/>
  <c r="R26" i="17"/>
  <c r="M52" i="4"/>
  <c r="N52" i="4" s="1"/>
  <c r="M51" i="4"/>
  <c r="N51" i="4" s="1"/>
  <c r="M50" i="4"/>
  <c r="N50" i="4" s="1"/>
  <c r="M49" i="4"/>
  <c r="N49" i="4" s="1"/>
  <c r="M48" i="4"/>
  <c r="N48" i="4" s="1"/>
  <c r="M47" i="4"/>
  <c r="N47" i="4" s="1"/>
  <c r="M46" i="4"/>
  <c r="N46" i="4" s="1"/>
  <c r="M45" i="4"/>
  <c r="N45" i="4" s="1"/>
  <c r="M44" i="4"/>
  <c r="N44" i="4" s="1"/>
  <c r="Q25" i="27"/>
  <c r="R25" i="17"/>
  <c r="M42" i="4"/>
  <c r="N42" i="4" s="1"/>
  <c r="M41" i="4"/>
  <c r="N41" i="4" s="1"/>
  <c r="M40" i="4"/>
  <c r="N40" i="4" s="1"/>
  <c r="M39" i="4"/>
  <c r="N39" i="4" s="1"/>
  <c r="M38" i="4"/>
  <c r="N38" i="4" s="1"/>
  <c r="M37" i="4"/>
  <c r="N37" i="4" s="1"/>
  <c r="M36" i="4"/>
  <c r="N36" i="4" s="1"/>
  <c r="M35" i="4"/>
  <c r="N35" i="4" s="1"/>
  <c r="Q24" i="27"/>
  <c r="R24" i="26"/>
  <c r="R24" i="17"/>
  <c r="M33" i="4"/>
  <c r="N33" i="4" s="1"/>
  <c r="M32" i="4"/>
  <c r="N32" i="4" s="1"/>
  <c r="M31" i="4"/>
  <c r="N31" i="4" s="1"/>
  <c r="F68" i="26"/>
  <c r="R23" i="17"/>
  <c r="M29" i="4"/>
  <c r="N29" i="4" s="1"/>
  <c r="Q22" i="27"/>
  <c r="R22" i="26"/>
  <c r="R22" i="17"/>
  <c r="M27" i="4"/>
  <c r="N27" i="4" s="1"/>
  <c r="M26" i="4"/>
  <c r="N26" i="4" s="1"/>
  <c r="M25" i="4"/>
  <c r="N25" i="4" s="1"/>
  <c r="Q20" i="27"/>
  <c r="R20" i="26"/>
  <c r="R20" i="17"/>
  <c r="M19" i="4"/>
  <c r="N19" i="4" s="1"/>
  <c r="M18" i="4"/>
  <c r="N18" i="4" s="1"/>
  <c r="M43" i="30"/>
  <c r="N43" i="30"/>
  <c r="O43" i="30"/>
  <c r="J69" i="27"/>
  <c r="E69" i="27"/>
  <c r="J71" i="27"/>
  <c r="J60" i="27" s="1"/>
  <c r="E71" i="27"/>
  <c r="E60" i="27" s="1"/>
  <c r="L73" i="27"/>
  <c r="L72" i="27"/>
  <c r="L74" i="27"/>
  <c r="L75" i="27"/>
  <c r="L62" i="27" s="1"/>
  <c r="L78" i="27"/>
  <c r="L64" i="27" s="1"/>
  <c r="L76" i="27"/>
  <c r="L77" i="27"/>
  <c r="L65" i="27"/>
  <c r="L66" i="27"/>
  <c r="L67" i="27"/>
  <c r="L69" i="27"/>
  <c r="L71" i="27"/>
  <c r="L60" i="27" s="1"/>
  <c r="E73" i="27"/>
  <c r="E72" i="27"/>
  <c r="E74" i="27"/>
  <c r="E75" i="27"/>
  <c r="E62" i="27" s="1"/>
  <c r="E78" i="27"/>
  <c r="E64" i="27" s="1"/>
  <c r="E76" i="27"/>
  <c r="E77" i="27"/>
  <c r="E65" i="27"/>
  <c r="E66" i="27"/>
  <c r="E67" i="27"/>
  <c r="G65" i="26"/>
  <c r="G66" i="26"/>
  <c r="G67" i="26"/>
  <c r="K67" i="26" s="1"/>
  <c r="E65" i="26"/>
  <c r="E66" i="26"/>
  <c r="E67" i="26"/>
  <c r="H65" i="26"/>
  <c r="H66" i="26"/>
  <c r="H67" i="26"/>
  <c r="I65" i="26"/>
  <c r="I66" i="26"/>
  <c r="I67" i="26"/>
  <c r="J65" i="26"/>
  <c r="J66" i="26"/>
  <c r="J67" i="26"/>
  <c r="L65" i="26"/>
  <c r="L66" i="26"/>
  <c r="L67" i="26"/>
  <c r="M65" i="26"/>
  <c r="M66" i="26"/>
  <c r="M67" i="26"/>
  <c r="N65" i="26"/>
  <c r="N66" i="26"/>
  <c r="N67" i="26"/>
  <c r="G65" i="17"/>
  <c r="G66" i="17"/>
  <c r="G67" i="17"/>
  <c r="E65" i="17"/>
  <c r="E66" i="17"/>
  <c r="E67" i="17"/>
  <c r="E58" i="17" s="1"/>
  <c r="H65" i="17"/>
  <c r="H66" i="17"/>
  <c r="H67" i="17"/>
  <c r="K65" i="17"/>
  <c r="M65" i="17" s="1"/>
  <c r="K66" i="17"/>
  <c r="K67" i="17"/>
  <c r="L65" i="17"/>
  <c r="L66" i="17"/>
  <c r="L67" i="17"/>
  <c r="N65" i="17"/>
  <c r="N66" i="17"/>
  <c r="N67" i="17"/>
  <c r="G72" i="17"/>
  <c r="G61" i="17" s="1"/>
  <c r="G73" i="17"/>
  <c r="G74" i="17"/>
  <c r="G75" i="17"/>
  <c r="G62" i="17" s="1"/>
  <c r="E72" i="17"/>
  <c r="E73" i="17"/>
  <c r="E74" i="17"/>
  <c r="E75" i="17"/>
  <c r="E62" i="17"/>
  <c r="G76" i="26"/>
  <c r="G77" i="26"/>
  <c r="G63" i="26" s="1"/>
  <c r="G78" i="26"/>
  <c r="G64" i="26" s="1"/>
  <c r="E76" i="26"/>
  <c r="E77" i="26"/>
  <c r="E78" i="26"/>
  <c r="E64" i="26" s="1"/>
  <c r="G72" i="26"/>
  <c r="G73" i="26"/>
  <c r="G74" i="26"/>
  <c r="G75" i="26"/>
  <c r="G62" i="26" s="1"/>
  <c r="E72" i="26"/>
  <c r="E73" i="26"/>
  <c r="E74" i="26"/>
  <c r="E75" i="26"/>
  <c r="E62" i="26" s="1"/>
  <c r="M69" i="26"/>
  <c r="E68" i="26"/>
  <c r="E69" i="26"/>
  <c r="J69" i="26"/>
  <c r="G69" i="26"/>
  <c r="G72" i="27"/>
  <c r="G73" i="27"/>
  <c r="G74" i="27"/>
  <c r="G75" i="27"/>
  <c r="G62" i="27" s="1"/>
  <c r="G65" i="27"/>
  <c r="G66" i="27"/>
  <c r="G67" i="27"/>
  <c r="G69" i="27"/>
  <c r="G71" i="27"/>
  <c r="G60" i="27" s="1"/>
  <c r="H65" i="27"/>
  <c r="H66" i="27"/>
  <c r="H67" i="27"/>
  <c r="I65" i="27"/>
  <c r="I66" i="27"/>
  <c r="I67" i="27"/>
  <c r="M15" i="28"/>
  <c r="G68" i="17"/>
  <c r="G69" i="17"/>
  <c r="E68" i="17"/>
  <c r="E69" i="17"/>
  <c r="C65" i="17"/>
  <c r="C66" i="17"/>
  <c r="C67" i="17"/>
  <c r="C68" i="17"/>
  <c r="C69" i="17"/>
  <c r="C59" i="17" s="1"/>
  <c r="C70" i="17"/>
  <c r="C71" i="17"/>
  <c r="C60" i="17" s="1"/>
  <c r="C72" i="17"/>
  <c r="C73" i="17"/>
  <c r="C74" i="17"/>
  <c r="C75" i="17"/>
  <c r="C62" i="17" s="1"/>
  <c r="C76" i="17"/>
  <c r="C77" i="17"/>
  <c r="C78" i="17"/>
  <c r="C64" i="17" s="1"/>
  <c r="D65" i="17"/>
  <c r="D66" i="17"/>
  <c r="D67" i="17"/>
  <c r="D68" i="17"/>
  <c r="D69" i="17"/>
  <c r="D70" i="17"/>
  <c r="D71" i="17"/>
  <c r="D60" i="17" s="1"/>
  <c r="D73" i="17"/>
  <c r="D74" i="17"/>
  <c r="D75" i="17"/>
  <c r="D62" i="17" s="1"/>
  <c r="D77" i="17"/>
  <c r="D78" i="17"/>
  <c r="D64" i="17" s="1"/>
  <c r="E71" i="17"/>
  <c r="E60" i="17"/>
  <c r="E76" i="17"/>
  <c r="E77" i="17"/>
  <c r="E78" i="17"/>
  <c r="E64" i="17" s="1"/>
  <c r="G71" i="17"/>
  <c r="G60" i="17" s="1"/>
  <c r="G76" i="17"/>
  <c r="G77" i="17"/>
  <c r="G78" i="17"/>
  <c r="G64" i="17" s="1"/>
  <c r="H68" i="17"/>
  <c r="H69" i="17"/>
  <c r="H71" i="17"/>
  <c r="H72" i="17"/>
  <c r="H73" i="17"/>
  <c r="H74" i="17"/>
  <c r="H75" i="17"/>
  <c r="H62" i="17" s="1"/>
  <c r="H76" i="17"/>
  <c r="H77" i="17"/>
  <c r="H78" i="17"/>
  <c r="H64" i="17" s="1"/>
  <c r="I65" i="17"/>
  <c r="I66" i="17"/>
  <c r="I67" i="17"/>
  <c r="I68" i="17"/>
  <c r="I69" i="17"/>
  <c r="I71" i="17"/>
  <c r="I60" i="17" s="1"/>
  <c r="I72" i="17"/>
  <c r="I73" i="17"/>
  <c r="J73" i="17" s="1"/>
  <c r="I74" i="17"/>
  <c r="I75" i="17"/>
  <c r="I62" i="17"/>
  <c r="I76" i="17"/>
  <c r="J76" i="17" s="1"/>
  <c r="I77" i="17"/>
  <c r="I78" i="17"/>
  <c r="I64" i="17" s="1"/>
  <c r="K68" i="17"/>
  <c r="K69" i="17"/>
  <c r="K71" i="17"/>
  <c r="K60" i="17" s="1"/>
  <c r="K72" i="17"/>
  <c r="K73" i="17"/>
  <c r="K74" i="17"/>
  <c r="K61" i="17" s="1"/>
  <c r="K75" i="17"/>
  <c r="K62" i="17" s="1"/>
  <c r="K76" i="17"/>
  <c r="K77" i="17"/>
  <c r="K78" i="17"/>
  <c r="L68" i="17"/>
  <c r="L69" i="17"/>
  <c r="L71" i="17"/>
  <c r="L60" i="17" s="1"/>
  <c r="L72" i="17"/>
  <c r="L73" i="17"/>
  <c r="L74" i="17"/>
  <c r="L75" i="17"/>
  <c r="L62" i="17" s="1"/>
  <c r="L76" i="17"/>
  <c r="L77" i="17"/>
  <c r="L78" i="17"/>
  <c r="N68" i="17"/>
  <c r="N69" i="17"/>
  <c r="N71" i="17"/>
  <c r="N60" i="17" s="1"/>
  <c r="N72" i="17"/>
  <c r="N73" i="17"/>
  <c r="N74" i="17"/>
  <c r="N75" i="17"/>
  <c r="N62" i="17" s="1"/>
  <c r="N76" i="17"/>
  <c r="N77" i="17"/>
  <c r="N78" i="17"/>
  <c r="N64" i="17" s="1"/>
  <c r="P58" i="17"/>
  <c r="P55" i="17" s="1"/>
  <c r="P54" i="17" s="1"/>
  <c r="P59" i="17"/>
  <c r="P60" i="17"/>
  <c r="P61" i="17"/>
  <c r="P62" i="17"/>
  <c r="P63" i="17"/>
  <c r="P64" i="17"/>
  <c r="P57" i="17"/>
  <c r="F65" i="17"/>
  <c r="F66" i="17"/>
  <c r="F67" i="17"/>
  <c r="F68" i="17"/>
  <c r="F69" i="17"/>
  <c r="F71" i="17"/>
  <c r="F72" i="17"/>
  <c r="F73" i="17"/>
  <c r="F74" i="17"/>
  <c r="F76" i="17"/>
  <c r="F77" i="17"/>
  <c r="F78" i="17"/>
  <c r="I69" i="26"/>
  <c r="J75" i="27"/>
  <c r="J62" i="27" s="1"/>
  <c r="M88" i="4"/>
  <c r="N88" i="4" s="1"/>
  <c r="M72" i="4"/>
  <c r="M12" i="28"/>
  <c r="M13" i="28"/>
  <c r="M17" i="28"/>
  <c r="AB10" i="4"/>
  <c r="AA10" i="4"/>
  <c r="Z10" i="4"/>
  <c r="Y10" i="4"/>
  <c r="X10" i="4"/>
  <c r="AB9" i="4"/>
  <c r="AA9" i="4"/>
  <c r="Z9" i="4"/>
  <c r="Y9" i="4"/>
  <c r="X9" i="4"/>
  <c r="AB8" i="4"/>
  <c r="AA8" i="4"/>
  <c r="Z8" i="4"/>
  <c r="Y8" i="4"/>
  <c r="X8" i="4"/>
  <c r="M54" i="4"/>
  <c r="N54" i="4" s="1"/>
  <c r="M55" i="4"/>
  <c r="N55" i="4" s="1"/>
  <c r="M56" i="4"/>
  <c r="N56" i="4" s="1"/>
  <c r="M22" i="4"/>
  <c r="N22" i="4" s="1"/>
  <c r="M23" i="4"/>
  <c r="N23" i="4" s="1"/>
  <c r="M21" i="4"/>
  <c r="N21" i="4" s="1"/>
  <c r="M70" i="4"/>
  <c r="N70" i="4" s="1"/>
  <c r="M71" i="4"/>
  <c r="N71" i="4" s="1"/>
  <c r="N80" i="4"/>
  <c r="R21" i="17"/>
  <c r="R27" i="17"/>
  <c r="R32" i="17"/>
  <c r="G71" i="26"/>
  <c r="G60" i="26" s="1"/>
  <c r="E71" i="26"/>
  <c r="E60" i="26" s="1"/>
  <c r="H78" i="26"/>
  <c r="I78" i="26"/>
  <c r="I64" i="26" s="1"/>
  <c r="J78" i="26"/>
  <c r="J64" i="26" s="1"/>
  <c r="N71" i="26"/>
  <c r="N60" i="26" s="1"/>
  <c r="N72" i="26"/>
  <c r="N73" i="26"/>
  <c r="N74" i="26"/>
  <c r="N75" i="26"/>
  <c r="N62" i="26" s="1"/>
  <c r="I76" i="26"/>
  <c r="I77" i="26"/>
  <c r="H71" i="26"/>
  <c r="H60" i="26" s="1"/>
  <c r="L71" i="26"/>
  <c r="L60" i="26" s="1"/>
  <c r="L72" i="26"/>
  <c r="L73" i="26"/>
  <c r="L74" i="26"/>
  <c r="L75" i="26"/>
  <c r="L62" i="26" s="1"/>
  <c r="L76" i="26"/>
  <c r="L77" i="26"/>
  <c r="L78" i="26"/>
  <c r="L64" i="26" s="1"/>
  <c r="M71" i="26"/>
  <c r="M60" i="26" s="1"/>
  <c r="M72" i="26"/>
  <c r="M73" i="26"/>
  <c r="M74" i="26"/>
  <c r="M75" i="26"/>
  <c r="M62" i="26" s="1"/>
  <c r="M76" i="26"/>
  <c r="M77" i="26"/>
  <c r="M78" i="26"/>
  <c r="M64" i="26" s="1"/>
  <c r="N69" i="26"/>
  <c r="N76" i="26"/>
  <c r="N77" i="26"/>
  <c r="N78" i="26"/>
  <c r="N64" i="26" s="1"/>
  <c r="H69" i="26"/>
  <c r="H72" i="26"/>
  <c r="H73" i="26"/>
  <c r="H74" i="26"/>
  <c r="H75" i="26"/>
  <c r="H76" i="26"/>
  <c r="H77" i="26"/>
  <c r="I71" i="26"/>
  <c r="I60" i="26"/>
  <c r="I72" i="26"/>
  <c r="I73" i="26"/>
  <c r="I74" i="26"/>
  <c r="I75" i="26"/>
  <c r="I62" i="26" s="1"/>
  <c r="J71" i="26"/>
  <c r="J72" i="26"/>
  <c r="J73" i="26"/>
  <c r="J74" i="26"/>
  <c r="J75" i="26"/>
  <c r="J62" i="26" s="1"/>
  <c r="J76" i="26"/>
  <c r="J77" i="26"/>
  <c r="D65" i="26"/>
  <c r="P65" i="26" s="1"/>
  <c r="P58" i="26" s="1"/>
  <c r="P55" i="26" s="1"/>
  <c r="P54" i="26" s="1"/>
  <c r="R21" i="26"/>
  <c r="R27" i="26"/>
  <c r="R30" i="26"/>
  <c r="R32" i="26"/>
  <c r="R33" i="26"/>
  <c r="F78" i="26"/>
  <c r="D78" i="26"/>
  <c r="D64" i="26" s="1"/>
  <c r="C78" i="26"/>
  <c r="C64" i="26" s="1"/>
  <c r="F77" i="26"/>
  <c r="D77" i="26"/>
  <c r="C77" i="26"/>
  <c r="F76" i="26"/>
  <c r="D76" i="26"/>
  <c r="C76" i="26"/>
  <c r="D75" i="26"/>
  <c r="D62" i="26"/>
  <c r="C75" i="26"/>
  <c r="C62" i="26" s="1"/>
  <c r="F74" i="26"/>
  <c r="D74" i="26"/>
  <c r="C74" i="26"/>
  <c r="D73" i="26"/>
  <c r="C73" i="26"/>
  <c r="F72" i="26"/>
  <c r="D72" i="26"/>
  <c r="C72" i="26"/>
  <c r="F71" i="26"/>
  <c r="D71" i="26"/>
  <c r="D60" i="26" s="1"/>
  <c r="C71" i="26"/>
  <c r="C60" i="26" s="1"/>
  <c r="D70" i="26"/>
  <c r="C70" i="26"/>
  <c r="F69" i="26"/>
  <c r="D69" i="26"/>
  <c r="C69" i="26"/>
  <c r="D68" i="26"/>
  <c r="C68" i="26"/>
  <c r="F67" i="26"/>
  <c r="D67" i="26"/>
  <c r="C67" i="26"/>
  <c r="F66" i="26"/>
  <c r="D66" i="26"/>
  <c r="C66" i="26"/>
  <c r="F65" i="26"/>
  <c r="C65" i="26"/>
  <c r="P64" i="26"/>
  <c r="P63" i="26"/>
  <c r="P57" i="26" s="1"/>
  <c r="P62" i="26"/>
  <c r="P61" i="26"/>
  <c r="P60" i="26"/>
  <c r="P59" i="26"/>
  <c r="P56" i="26"/>
  <c r="N76" i="27"/>
  <c r="N77" i="27"/>
  <c r="N78" i="27"/>
  <c r="N64" i="27" s="1"/>
  <c r="M76" i="27"/>
  <c r="M77" i="27"/>
  <c r="M78" i="27"/>
  <c r="M64" i="27" s="1"/>
  <c r="N75" i="27"/>
  <c r="M75" i="27"/>
  <c r="M62" i="27" s="1"/>
  <c r="N72" i="27"/>
  <c r="N73" i="27"/>
  <c r="N74" i="27"/>
  <c r="M72" i="27"/>
  <c r="M73" i="27"/>
  <c r="M74" i="27"/>
  <c r="N71" i="27"/>
  <c r="N60" i="27" s="1"/>
  <c r="M71" i="27"/>
  <c r="M60" i="27" s="1"/>
  <c r="N65" i="27"/>
  <c r="N66" i="27"/>
  <c r="N67" i="27"/>
  <c r="M65" i="27"/>
  <c r="M66" i="27"/>
  <c r="M67" i="27"/>
  <c r="I76" i="27"/>
  <c r="I77" i="27"/>
  <c r="H71" i="27"/>
  <c r="H60" i="27" s="1"/>
  <c r="H72" i="27"/>
  <c r="H73" i="27"/>
  <c r="H74" i="27"/>
  <c r="N69" i="27"/>
  <c r="M69" i="27"/>
  <c r="K69" i="27"/>
  <c r="I69" i="27"/>
  <c r="H69" i="27"/>
  <c r="G78" i="27"/>
  <c r="G64" i="27" s="1"/>
  <c r="H78" i="27"/>
  <c r="H64" i="27" s="1"/>
  <c r="I78" i="27"/>
  <c r="I64" i="27" s="1"/>
  <c r="J78" i="27"/>
  <c r="J64" i="27" s="1"/>
  <c r="G76" i="27"/>
  <c r="G77" i="27"/>
  <c r="H76" i="27"/>
  <c r="H77" i="27"/>
  <c r="J76" i="27"/>
  <c r="J77" i="27"/>
  <c r="H75" i="27"/>
  <c r="H62" i="27" s="1"/>
  <c r="I75" i="27"/>
  <c r="I62" i="27" s="1"/>
  <c r="I74" i="27"/>
  <c r="I72" i="27"/>
  <c r="I73" i="27"/>
  <c r="J74" i="27"/>
  <c r="J72" i="27"/>
  <c r="J73" i="27"/>
  <c r="I71" i="27"/>
  <c r="I60" i="27" s="1"/>
  <c r="J65" i="27"/>
  <c r="J66" i="27"/>
  <c r="J67" i="27"/>
  <c r="K78" i="27"/>
  <c r="K77" i="27"/>
  <c r="K76" i="27"/>
  <c r="K75" i="27"/>
  <c r="K62" i="27" s="1"/>
  <c r="K74" i="27"/>
  <c r="K72" i="27"/>
  <c r="K71" i="27"/>
  <c r="K60" i="27" s="1"/>
  <c r="K67" i="27"/>
  <c r="K66" i="27"/>
  <c r="K65" i="27"/>
  <c r="Q33" i="27"/>
  <c r="Q32" i="27"/>
  <c r="Q30" i="27"/>
  <c r="Q27" i="27"/>
  <c r="Q21" i="27"/>
  <c r="F78" i="27"/>
  <c r="D78" i="27"/>
  <c r="D64" i="27" s="1"/>
  <c r="C78" i="27"/>
  <c r="C64" i="27" s="1"/>
  <c r="F77" i="27"/>
  <c r="D77" i="27"/>
  <c r="C77" i="27"/>
  <c r="F76" i="27"/>
  <c r="D76" i="27"/>
  <c r="C76" i="27"/>
  <c r="F75" i="27"/>
  <c r="D75" i="27"/>
  <c r="D62" i="27" s="1"/>
  <c r="F62" i="27" s="1"/>
  <c r="C75" i="27"/>
  <c r="C62" i="27" s="1"/>
  <c r="F74" i="27"/>
  <c r="D74" i="27"/>
  <c r="C74" i="27"/>
  <c r="F73" i="27"/>
  <c r="D73" i="27"/>
  <c r="C73" i="27"/>
  <c r="F72" i="27"/>
  <c r="D72" i="27"/>
  <c r="C72" i="27"/>
  <c r="F71" i="27"/>
  <c r="D71" i="27"/>
  <c r="D60" i="27" s="1"/>
  <c r="C71" i="27"/>
  <c r="C60" i="27" s="1"/>
  <c r="F70" i="27"/>
  <c r="D70" i="27"/>
  <c r="C70" i="27"/>
  <c r="F69" i="27"/>
  <c r="D69" i="27"/>
  <c r="C69" i="27"/>
  <c r="F68" i="27"/>
  <c r="C68" i="27"/>
  <c r="F67" i="27"/>
  <c r="D67" i="27"/>
  <c r="C67" i="27"/>
  <c r="F66" i="27"/>
  <c r="D66" i="27"/>
  <c r="C66" i="27"/>
  <c r="D65" i="27"/>
  <c r="F65" i="27"/>
  <c r="C65" i="27"/>
  <c r="C58" i="27" s="1"/>
  <c r="O64" i="27"/>
  <c r="O63" i="27"/>
  <c r="O57" i="27" s="1"/>
  <c r="O62" i="27"/>
  <c r="O56" i="27" s="1"/>
  <c r="O61" i="27"/>
  <c r="O60" i="27"/>
  <c r="O59" i="27"/>
  <c r="O58" i="27"/>
  <c r="G68" i="26"/>
  <c r="H68" i="26"/>
  <c r="I68" i="26"/>
  <c r="J68" i="26"/>
  <c r="M68" i="26"/>
  <c r="R23" i="26"/>
  <c r="N68" i="26"/>
  <c r="J70" i="27"/>
  <c r="E70" i="27"/>
  <c r="L70" i="27"/>
  <c r="G70" i="27"/>
  <c r="N70" i="27"/>
  <c r="M70" i="27"/>
  <c r="H70" i="27"/>
  <c r="I70" i="27"/>
  <c r="K70" i="27"/>
  <c r="K70" i="17"/>
  <c r="P56" i="17"/>
  <c r="X7" i="4"/>
  <c r="R25" i="26"/>
  <c r="Q28" i="27"/>
  <c r="I70" i="17"/>
  <c r="J70" i="26"/>
  <c r="N70" i="26"/>
  <c r="I70" i="26"/>
  <c r="E70" i="26"/>
  <c r="H70" i="26"/>
  <c r="G70" i="26"/>
  <c r="L70" i="26"/>
  <c r="M70" i="26"/>
  <c r="H70" i="17"/>
  <c r="H59" i="17" s="1"/>
  <c r="E70" i="17"/>
  <c r="L70" i="17"/>
  <c r="M70" i="17"/>
  <c r="N70" i="17"/>
  <c r="E68" i="27"/>
  <c r="L58" i="17"/>
  <c r="Q73" i="27"/>
  <c r="E58" i="26"/>
  <c r="J66" i="17"/>
  <c r="I58" i="17"/>
  <c r="D58" i="27"/>
  <c r="K61" i="27"/>
  <c r="I58" i="27"/>
  <c r="L59" i="26"/>
  <c r="L64" i="17"/>
  <c r="N63" i="17"/>
  <c r="M68" i="17"/>
  <c r="M53" i="4"/>
  <c r="N53" i="4" s="1"/>
  <c r="D61" i="27" l="1"/>
  <c r="G63" i="27"/>
  <c r="K65" i="26"/>
  <c r="D58" i="26"/>
  <c r="M72" i="17"/>
  <c r="J69" i="17"/>
  <c r="J65" i="17"/>
  <c r="G63" i="17"/>
  <c r="C63" i="26"/>
  <c r="C57" i="26" s="1"/>
  <c r="F64" i="17"/>
  <c r="Q78" i="27"/>
  <c r="L63" i="27"/>
  <c r="R66" i="27"/>
  <c r="I61" i="27"/>
  <c r="C63" i="27"/>
  <c r="C57" i="27" s="1"/>
  <c r="I63" i="27"/>
  <c r="Q74" i="27"/>
  <c r="E63" i="27"/>
  <c r="Q65" i="27"/>
  <c r="M58" i="27"/>
  <c r="F64" i="27"/>
  <c r="R78" i="27"/>
  <c r="K64" i="27"/>
  <c r="Q72" i="27"/>
  <c r="L63" i="26"/>
  <c r="N59" i="26"/>
  <c r="H61" i="26"/>
  <c r="N58" i="26"/>
  <c r="R67" i="26"/>
  <c r="E61" i="26"/>
  <c r="S67" i="26"/>
  <c r="G56" i="17"/>
  <c r="M76" i="17"/>
  <c r="J68" i="17"/>
  <c r="C58" i="17"/>
  <c r="C55" i="17" s="1"/>
  <c r="J67" i="17"/>
  <c r="J58" i="17" s="1"/>
  <c r="J75" i="17"/>
  <c r="J62" i="17" s="1"/>
  <c r="H61" i="17"/>
  <c r="N57" i="17"/>
  <c r="M66" i="17"/>
  <c r="R66" i="17" s="1"/>
  <c r="M77" i="17"/>
  <c r="J77" i="17"/>
  <c r="J63" i="17" s="1"/>
  <c r="G59" i="17"/>
  <c r="M59" i="26"/>
  <c r="I59" i="17"/>
  <c r="E59" i="17"/>
  <c r="R73" i="27"/>
  <c r="K78" i="26"/>
  <c r="R78" i="26" s="1"/>
  <c r="F64" i="26"/>
  <c r="H64" i="26"/>
  <c r="J63" i="27"/>
  <c r="I63" i="26"/>
  <c r="D63" i="26"/>
  <c r="D57" i="26" s="1"/>
  <c r="K77" i="26"/>
  <c r="S77" i="26" s="1"/>
  <c r="H63" i="26"/>
  <c r="L63" i="17"/>
  <c r="S77" i="17"/>
  <c r="H63" i="17"/>
  <c r="C63" i="17"/>
  <c r="C57" i="17" s="1"/>
  <c r="I63" i="17"/>
  <c r="M63" i="26"/>
  <c r="K63" i="17"/>
  <c r="N61" i="27"/>
  <c r="G61" i="27"/>
  <c r="J61" i="26"/>
  <c r="J56" i="26" s="1"/>
  <c r="D56" i="27"/>
  <c r="H56" i="17"/>
  <c r="F62" i="17"/>
  <c r="M75" i="17"/>
  <c r="C61" i="27"/>
  <c r="C56" i="27" s="1"/>
  <c r="R72" i="27"/>
  <c r="J61" i="27"/>
  <c r="N61" i="26"/>
  <c r="J72" i="17"/>
  <c r="S72" i="17" s="1"/>
  <c r="F60" i="26"/>
  <c r="F60" i="17"/>
  <c r="D59" i="27"/>
  <c r="D55" i="27" s="1"/>
  <c r="G59" i="26"/>
  <c r="K59" i="17"/>
  <c r="L59" i="17"/>
  <c r="C59" i="27"/>
  <c r="C55" i="27" s="1"/>
  <c r="M69" i="17"/>
  <c r="R69" i="17" s="1"/>
  <c r="Q69" i="27"/>
  <c r="Q67" i="27"/>
  <c r="R67" i="27"/>
  <c r="N58" i="27"/>
  <c r="H58" i="27"/>
  <c r="C58" i="26"/>
  <c r="R65" i="26"/>
  <c r="S65" i="26"/>
  <c r="L58" i="26"/>
  <c r="R65" i="17"/>
  <c r="J58" i="27"/>
  <c r="K58" i="27"/>
  <c r="Q66" i="27"/>
  <c r="G58" i="26"/>
  <c r="I56" i="27"/>
  <c r="M63" i="27"/>
  <c r="E63" i="17"/>
  <c r="K69" i="26"/>
  <c r="H58" i="17"/>
  <c r="K56" i="17"/>
  <c r="K70" i="26"/>
  <c r="S70" i="26" s="1"/>
  <c r="Q70" i="27"/>
  <c r="I59" i="26"/>
  <c r="AB7" i="4"/>
  <c r="J78" i="17"/>
  <c r="J64" i="17" s="1"/>
  <c r="E59" i="26"/>
  <c r="D63" i="27"/>
  <c r="D57" i="27" s="1"/>
  <c r="H63" i="27"/>
  <c r="D58" i="17"/>
  <c r="F58" i="17" s="1"/>
  <c r="K73" i="26"/>
  <c r="H58" i="26"/>
  <c r="E61" i="27"/>
  <c r="J71" i="21"/>
  <c r="F58" i="26"/>
  <c r="R75" i="27"/>
  <c r="N63" i="27"/>
  <c r="L61" i="27"/>
  <c r="M30" i="4"/>
  <c r="N30" i="4" s="1"/>
  <c r="M57" i="4"/>
  <c r="N57" i="4" s="1"/>
  <c r="K56" i="27"/>
  <c r="H61" i="27"/>
  <c r="C59" i="26"/>
  <c r="M67" i="17"/>
  <c r="R77" i="17"/>
  <c r="J70" i="17"/>
  <c r="R70" i="17" s="1"/>
  <c r="N59" i="17"/>
  <c r="E61" i="17"/>
  <c r="F60" i="27"/>
  <c r="O55" i="27"/>
  <c r="O54" i="27" s="1"/>
  <c r="J71" i="17"/>
  <c r="J60" i="17" s="1"/>
  <c r="R69" i="27"/>
  <c r="J28" i="21"/>
  <c r="J85" i="21"/>
  <c r="J55" i="21"/>
  <c r="P43" i="30"/>
  <c r="J76" i="21"/>
  <c r="J22" i="21"/>
  <c r="J59" i="21"/>
  <c r="AA7" i="4"/>
  <c r="Y7" i="4"/>
  <c r="N87" i="4"/>
  <c r="M13" i="4"/>
  <c r="N13" i="4" s="1"/>
  <c r="Z7" i="4"/>
  <c r="M69" i="4"/>
  <c r="N69" i="4" s="1"/>
  <c r="M16" i="28"/>
  <c r="E56" i="26"/>
  <c r="E55" i="17"/>
  <c r="S67" i="17"/>
  <c r="F62" i="26"/>
  <c r="S65" i="17"/>
  <c r="G57" i="17"/>
  <c r="E56" i="17"/>
  <c r="J67" i="21"/>
  <c r="S68" i="17"/>
  <c r="I61" i="26"/>
  <c r="K72" i="26"/>
  <c r="J74" i="17"/>
  <c r="J61" i="17" s="1"/>
  <c r="J56" i="17" s="1"/>
  <c r="I61" i="17"/>
  <c r="E57" i="27"/>
  <c r="L58" i="27"/>
  <c r="R65" i="27"/>
  <c r="J18" i="21"/>
  <c r="N61" i="17"/>
  <c r="H57" i="17"/>
  <c r="G57" i="26"/>
  <c r="Q71" i="27"/>
  <c r="F63" i="27"/>
  <c r="N62" i="27"/>
  <c r="M10" i="28"/>
  <c r="G57" i="27"/>
  <c r="D61" i="26"/>
  <c r="D56" i="26" s="1"/>
  <c r="J60" i="26"/>
  <c r="K71" i="26"/>
  <c r="M78" i="17"/>
  <c r="K64" i="17"/>
  <c r="M74" i="17"/>
  <c r="E58" i="27"/>
  <c r="M20" i="4"/>
  <c r="N20" i="4" s="1"/>
  <c r="M15" i="4"/>
  <c r="N15" i="4" s="1"/>
  <c r="J26" i="21"/>
  <c r="Q77" i="27"/>
  <c r="R77" i="27"/>
  <c r="K63" i="27"/>
  <c r="K57" i="27" s="1"/>
  <c r="J51" i="21"/>
  <c r="G56" i="27"/>
  <c r="M57" i="27"/>
  <c r="R70" i="27"/>
  <c r="H59" i="26"/>
  <c r="M73" i="17"/>
  <c r="L61" i="17"/>
  <c r="M34" i="4"/>
  <c r="N34" i="4" s="1"/>
  <c r="R68" i="17"/>
  <c r="I57" i="17"/>
  <c r="R75" i="17"/>
  <c r="K58" i="17"/>
  <c r="M71" i="17"/>
  <c r="G61" i="26"/>
  <c r="R71" i="27"/>
  <c r="Q76" i="27"/>
  <c r="I57" i="27"/>
  <c r="E59" i="27"/>
  <c r="F59" i="27" s="1"/>
  <c r="L57" i="27"/>
  <c r="R76" i="27"/>
  <c r="J56" i="27"/>
  <c r="H62" i="26"/>
  <c r="K75" i="26"/>
  <c r="H60" i="17"/>
  <c r="D59" i="17"/>
  <c r="K74" i="26"/>
  <c r="N58" i="17"/>
  <c r="M58" i="26"/>
  <c r="I58" i="26"/>
  <c r="K66" i="26"/>
  <c r="K68" i="26"/>
  <c r="R74" i="27"/>
  <c r="J63" i="26"/>
  <c r="N63" i="26"/>
  <c r="M61" i="26"/>
  <c r="G58" i="27"/>
  <c r="E63" i="26"/>
  <c r="K76" i="26"/>
  <c r="G58" i="17"/>
  <c r="J58" i="26"/>
  <c r="M17" i="4"/>
  <c r="N17" i="4" s="1"/>
  <c r="M78" i="4"/>
  <c r="N78" i="4" s="1"/>
  <c r="J59" i="26"/>
  <c r="Q75" i="27"/>
  <c r="M61" i="27"/>
  <c r="D59" i="26"/>
  <c r="D55" i="26" s="1"/>
  <c r="C61" i="26"/>
  <c r="C56" i="26" s="1"/>
  <c r="L61" i="26"/>
  <c r="C61" i="17"/>
  <c r="C56" i="17" s="1"/>
  <c r="J32" i="21"/>
  <c r="M43" i="4"/>
  <c r="N43" i="4" s="1"/>
  <c r="J41" i="21"/>
  <c r="M61" i="4"/>
  <c r="N61" i="4" s="1"/>
  <c r="M73" i="4"/>
  <c r="N73" i="4" s="1"/>
  <c r="M24" i="4"/>
  <c r="N24" i="4" s="1"/>
  <c r="R70" i="26" l="1"/>
  <c r="S74" i="17"/>
  <c r="M58" i="17"/>
  <c r="R67" i="17"/>
  <c r="M63" i="17"/>
  <c r="R19" i="26"/>
  <c r="D55" i="17"/>
  <c r="F55" i="17" s="1"/>
  <c r="H57" i="27"/>
  <c r="L56" i="27"/>
  <c r="Q18" i="27"/>
  <c r="J57" i="17"/>
  <c r="N55" i="26"/>
  <c r="C55" i="26"/>
  <c r="C54" i="26" s="1"/>
  <c r="N56" i="26"/>
  <c r="I57" i="26"/>
  <c r="M57" i="26"/>
  <c r="S78" i="26"/>
  <c r="L57" i="26"/>
  <c r="K64" i="26"/>
  <c r="S69" i="17"/>
  <c r="L57" i="17"/>
  <c r="S66" i="17"/>
  <c r="M59" i="17"/>
  <c r="S76" i="17"/>
  <c r="R14" i="17"/>
  <c r="R76" i="17"/>
  <c r="I55" i="17"/>
  <c r="L55" i="17"/>
  <c r="Q19" i="27"/>
  <c r="H57" i="26"/>
  <c r="D54" i="27"/>
  <c r="J57" i="27"/>
  <c r="R77" i="26"/>
  <c r="M10" i="4"/>
  <c r="H56" i="27"/>
  <c r="F61" i="27"/>
  <c r="R74" i="17"/>
  <c r="R17" i="26"/>
  <c r="C54" i="27"/>
  <c r="R17" i="17"/>
  <c r="M62" i="17"/>
  <c r="S75" i="17"/>
  <c r="D54" i="26"/>
  <c r="R72" i="17"/>
  <c r="Q15" i="27"/>
  <c r="R15" i="26"/>
  <c r="R15" i="17"/>
  <c r="M12" i="4"/>
  <c r="N12" i="4" s="1"/>
  <c r="L55" i="26"/>
  <c r="G55" i="26"/>
  <c r="M11" i="4"/>
  <c r="N11" i="4" s="1"/>
  <c r="E57" i="17"/>
  <c r="R73" i="26"/>
  <c r="S73" i="26"/>
  <c r="F61" i="26"/>
  <c r="F59" i="17"/>
  <c r="N57" i="27"/>
  <c r="E55" i="26"/>
  <c r="F55" i="26" s="1"/>
  <c r="J59" i="17"/>
  <c r="J55" i="17" s="1"/>
  <c r="J54" i="17" s="1"/>
  <c r="S70" i="17"/>
  <c r="E56" i="27"/>
  <c r="R69" i="26"/>
  <c r="S69" i="26"/>
  <c r="S76" i="26"/>
  <c r="R76" i="26"/>
  <c r="K63" i="26"/>
  <c r="M11" i="28"/>
  <c r="G56" i="26"/>
  <c r="S73" i="17"/>
  <c r="M61" i="17"/>
  <c r="M56" i="17" s="1"/>
  <c r="R73" i="17"/>
  <c r="M9" i="28"/>
  <c r="M14" i="28"/>
  <c r="R72" i="26"/>
  <c r="S72" i="26"/>
  <c r="K61" i="26"/>
  <c r="M56" i="27"/>
  <c r="N57" i="26"/>
  <c r="N55" i="17"/>
  <c r="H55" i="26"/>
  <c r="F58" i="27"/>
  <c r="E55" i="27"/>
  <c r="M64" i="17"/>
  <c r="M57" i="17" s="1"/>
  <c r="R78" i="17"/>
  <c r="S78" i="17"/>
  <c r="M16" i="4"/>
  <c r="N16" i="4" s="1"/>
  <c r="I56" i="17"/>
  <c r="I56" i="26"/>
  <c r="L56" i="26"/>
  <c r="J55" i="26"/>
  <c r="J57" i="26"/>
  <c r="I55" i="26"/>
  <c r="S74" i="26"/>
  <c r="R74" i="26"/>
  <c r="S71" i="17"/>
  <c r="M60" i="17"/>
  <c r="M55" i="17" s="1"/>
  <c r="R71" i="17"/>
  <c r="C54" i="17"/>
  <c r="F59" i="26"/>
  <c r="F57" i="27"/>
  <c r="M56" i="26"/>
  <c r="K59" i="26"/>
  <c r="S68" i="26"/>
  <c r="R68" i="26"/>
  <c r="R75" i="26"/>
  <c r="S75" i="26"/>
  <c r="K62" i="26"/>
  <c r="R19" i="17"/>
  <c r="K57" i="17"/>
  <c r="M9" i="4"/>
  <c r="M14" i="4"/>
  <c r="N14" i="4" s="1"/>
  <c r="E57" i="26"/>
  <c r="F63" i="26"/>
  <c r="R66" i="26"/>
  <c r="S66" i="26"/>
  <c r="K58" i="26"/>
  <c r="H55" i="17"/>
  <c r="H56" i="26"/>
  <c r="G55" i="17"/>
  <c r="M55" i="26"/>
  <c r="K55" i="17"/>
  <c r="L56" i="17"/>
  <c r="S71" i="26"/>
  <c r="K60" i="26"/>
  <c r="R71" i="26"/>
  <c r="Q17" i="27"/>
  <c r="N56" i="27"/>
  <c r="N56" i="17"/>
  <c r="F56" i="26"/>
  <c r="Q12" i="27" l="1"/>
  <c r="K57" i="26"/>
  <c r="Q16" i="27"/>
  <c r="D76" i="17"/>
  <c r="D63" i="17" s="1"/>
  <c r="R18" i="26"/>
  <c r="E54" i="17"/>
  <c r="R18" i="17"/>
  <c r="R16" i="26"/>
  <c r="R16" i="17"/>
  <c r="D72" i="17"/>
  <c r="D61" i="17" s="1"/>
  <c r="R14" i="26"/>
  <c r="Q13" i="27"/>
  <c r="R13" i="26"/>
  <c r="R13" i="17"/>
  <c r="M54" i="17"/>
  <c r="F56" i="27"/>
  <c r="M54" i="26"/>
  <c r="G54" i="17"/>
  <c r="H54" i="17"/>
  <c r="J54" i="26"/>
  <c r="N54" i="26"/>
  <c r="M8" i="28"/>
  <c r="M7" i="28"/>
  <c r="F57" i="26"/>
  <c r="E54" i="26"/>
  <c r="F54" i="26" s="1"/>
  <c r="G54" i="26"/>
  <c r="L54" i="17"/>
  <c r="K55" i="26"/>
  <c r="L54" i="26"/>
  <c r="I54" i="17"/>
  <c r="H54" i="26"/>
  <c r="N54" i="17"/>
  <c r="K56" i="26"/>
  <c r="M7" i="4"/>
  <c r="M8" i="4"/>
  <c r="K54" i="17"/>
  <c r="I54" i="26"/>
  <c r="F55" i="27"/>
  <c r="E54" i="27"/>
  <c r="F54" i="27" s="1"/>
  <c r="R12" i="26" l="1"/>
  <c r="R11" i="17"/>
  <c r="D57" i="17"/>
  <c r="F57" i="17" s="1"/>
  <c r="F63" i="17"/>
  <c r="R12" i="17"/>
  <c r="Q11" i="27"/>
  <c r="R11" i="26"/>
  <c r="D56" i="17"/>
  <c r="F61" i="17"/>
  <c r="R10" i="26"/>
  <c r="R10" i="17"/>
  <c r="K54" i="26"/>
  <c r="R9" i="26" l="1"/>
  <c r="D54" i="17"/>
  <c r="F54" i="17" s="1"/>
  <c r="F56" i="17"/>
  <c r="R9" i="17"/>
  <c r="Q23" i="27" l="1"/>
  <c r="I68" i="27"/>
  <c r="I59" i="27" s="1"/>
  <c r="H68" i="27"/>
  <c r="H59" i="27" s="1"/>
  <c r="M68" i="27"/>
  <c r="M59" i="27" s="1"/>
  <c r="N68" i="27"/>
  <c r="N59" i="27" s="1"/>
  <c r="J68" i="27"/>
  <c r="J59" i="27" s="1"/>
  <c r="G68" i="27"/>
  <c r="G59" i="27" s="1"/>
  <c r="K68" i="27"/>
  <c r="K59" i="27" s="1"/>
  <c r="K55" i="27" s="1"/>
  <c r="K54" i="27" s="1"/>
  <c r="L68" i="27"/>
  <c r="L59" i="27"/>
  <c r="I55" i="27" l="1"/>
  <c r="L55" i="27"/>
  <c r="Q68" i="27"/>
  <c r="G55" i="27"/>
  <c r="R68" i="27"/>
  <c r="M55" i="27"/>
  <c r="J55" i="27"/>
  <c r="H55" i="27"/>
  <c r="N55" i="27"/>
  <c r="I54" i="27"/>
  <c r="L54" i="27"/>
  <c r="G54" i="27" l="1"/>
  <c r="M54" i="27"/>
  <c r="Q14" i="27"/>
  <c r="N54" i="27"/>
  <c r="J54" i="27"/>
  <c r="H54" i="27"/>
  <c r="Q10" i="27" l="1"/>
  <c r="Q9" i="27"/>
</calcChain>
</file>

<file path=xl/sharedStrings.xml><?xml version="1.0" encoding="utf-8"?>
<sst xmlns="http://schemas.openxmlformats.org/spreadsheetml/2006/main" count="1731" uniqueCount="584">
  <si>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</si>
  <si>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</si>
  <si>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</si>
  <si>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</si>
  <si>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</si>
  <si>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</si>
  <si>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</si>
  <si>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</si>
  <si>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</si>
  <si>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</si>
  <si>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</si>
  <si>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</si>
  <si>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</si>
  <si>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</si>
  <si>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</si>
  <si>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</si>
  <si>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湛　水</t>
  </si>
  <si>
    <t>乾　田</t>
  </si>
  <si>
    <t>以上</t>
  </si>
  <si>
    <t>直　播</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</si>
  <si>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</si>
  <si>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</si>
  <si>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</si>
  <si>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</si>
  <si>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</si>
  <si>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</si>
  <si>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</si>
  <si>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</si>
  <si>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</si>
  <si>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</si>
  <si>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</si>
  <si>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</si>
  <si>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</si>
  <si>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</si>
  <si>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</si>
  <si>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</si>
  <si>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</si>
  <si>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経営規模別内訳</t>
    <rPh sb="0" eb="2">
      <t>ケイエイ</t>
    </rPh>
    <rPh sb="2" eb="4">
      <t>キボ</t>
    </rPh>
    <rPh sb="4" eb="5">
      <t>ベツ</t>
    </rPh>
    <rPh sb="5" eb="7">
      <t>ウチワケ</t>
    </rPh>
    <phoneticPr fontId="8"/>
  </si>
  <si>
    <t>加工</t>
    <rPh sb="0" eb="2">
      <t>カコウ</t>
    </rPh>
    <phoneticPr fontId="4"/>
  </si>
  <si>
    <t>その他</t>
    <rPh sb="0" eb="3">
      <t>ソノタ</t>
    </rPh>
    <phoneticPr fontId="4"/>
  </si>
  <si>
    <t>堆肥</t>
    <rPh sb="0" eb="2">
      <t>タイヒ</t>
    </rPh>
    <phoneticPr fontId="4"/>
  </si>
  <si>
    <t>マルチ</t>
    <phoneticPr fontId="4"/>
  </si>
  <si>
    <t>飼料</t>
    <rPh sb="0" eb="2">
      <t>シリョウ</t>
    </rPh>
    <phoneticPr fontId="4"/>
  </si>
  <si>
    <t>敷料</t>
    <rPh sb="0" eb="1">
      <t>シ</t>
    </rPh>
    <rPh sb="1" eb="2">
      <t>リョウ</t>
    </rPh>
    <phoneticPr fontId="4"/>
  </si>
  <si>
    <t>利用量</t>
    <rPh sb="0" eb="2">
      <t>リヨウ</t>
    </rPh>
    <rPh sb="2" eb="3">
      <t>リョウ</t>
    </rPh>
    <phoneticPr fontId="4"/>
  </si>
  <si>
    <t>導入計画面積</t>
    <rPh sb="0" eb="2">
      <t>ドウニュウ</t>
    </rPh>
    <rPh sb="2" eb="4">
      <t>ケイカク</t>
    </rPh>
    <rPh sb="4" eb="6">
      <t>メンセキ</t>
    </rPh>
    <phoneticPr fontId="8"/>
  </si>
  <si>
    <t>認定者数</t>
    <rPh sb="0" eb="3">
      <t>ニンテイシャ</t>
    </rPh>
    <rPh sb="3" eb="4">
      <t>スウ</t>
    </rPh>
    <phoneticPr fontId="8"/>
  </si>
  <si>
    <t>発生量</t>
    <rPh sb="0" eb="2">
      <t>ハッセイ</t>
    </rPh>
    <rPh sb="2" eb="3">
      <t>リョウ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</si>
  <si>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</si>
  <si>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</si>
  <si>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小計</t>
    <rPh sb="0" eb="2">
      <t>ショウケイ</t>
    </rPh>
    <phoneticPr fontId="4"/>
  </si>
  <si>
    <t>収穫量</t>
    <rPh sb="0" eb="2">
      <t>シュウカク</t>
    </rPh>
    <rPh sb="2" eb="3">
      <t>リョウ</t>
    </rPh>
    <phoneticPr fontId="4"/>
  </si>
  <si>
    <t>(廃棄等）</t>
    <rPh sb="1" eb="3">
      <t>ハイキ</t>
    </rPh>
    <rPh sb="3" eb="4">
      <t>トウ</t>
    </rPh>
    <phoneticPr fontId="4"/>
  </si>
  <si>
    <t>稲　　わ　　ら　　の　　利　　用</t>
    <rPh sb="0" eb="1">
      <t>イナ</t>
    </rPh>
    <rPh sb="12" eb="13">
      <t>リ</t>
    </rPh>
    <rPh sb="15" eb="16">
      <t>ヨウ</t>
    </rPh>
    <phoneticPr fontId="4"/>
  </si>
  <si>
    <t>稲わらの</t>
    <rPh sb="0" eb="1">
      <t>イナ</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</si>
  <si>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</si>
  <si>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玄米</t>
    <rPh sb="0" eb="2">
      <t>ゲンマイ</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</si>
  <si>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</si>
  <si>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耕　　種</t>
    <rPh sb="0" eb="1">
      <t>コウ</t>
    </rPh>
    <rPh sb="3" eb="4">
      <t>シュ</t>
    </rPh>
    <phoneticPr fontId="4"/>
  </si>
  <si>
    <t>畜　　産</t>
    <rPh sb="0" eb="1">
      <t>チク</t>
    </rPh>
    <rPh sb="3" eb="4">
      <t>サン</t>
    </rPh>
    <phoneticPr fontId="4"/>
  </si>
  <si>
    <t>利用率</t>
    <rPh sb="0" eb="2">
      <t>リヨウ</t>
    </rPh>
    <rPh sb="2" eb="3">
      <t>リツ</t>
    </rPh>
    <phoneticPr fontId="4"/>
  </si>
  <si>
    <t>(人)</t>
    <rPh sb="1" eb="2">
      <t>ニン</t>
    </rPh>
    <phoneticPr fontId="8"/>
  </si>
  <si>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</si>
  <si>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</si>
  <si>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</si>
  <si>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稲わら</t>
    <rPh sb="0" eb="1">
      <t>イネ</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</si>
  <si>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</si>
  <si>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</si>
  <si>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</si>
  <si>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</si>
  <si>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</si>
  <si>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</si>
  <si>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</si>
  <si>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</si>
  <si>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</si>
  <si>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当たり</t>
    <rPh sb="0" eb="1">
      <t>ア</t>
    </rPh>
    <phoneticPr fontId="4"/>
  </si>
  <si>
    <t>収量</t>
    <rPh sb="0" eb="2">
      <t>シュウリョウ</t>
    </rPh>
    <phoneticPr fontId="4"/>
  </si>
  <si>
    <t>300m
未満</t>
    <rPh sb="5" eb="7">
      <t>ミマン</t>
    </rPh>
    <phoneticPr fontId="4"/>
  </si>
  <si>
    <t>600m
以上</t>
    <rPh sb="5" eb="7">
      <t>イジョウ</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</si>
  <si>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</si>
  <si>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</si>
  <si>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</si>
  <si>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</si>
  <si>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県　　 北</t>
    <rPh sb="0" eb="1">
      <t>ケン</t>
    </rPh>
    <rPh sb="4" eb="5">
      <t>ホク</t>
    </rPh>
    <phoneticPr fontId="4"/>
  </si>
  <si>
    <t>県 　　中</t>
    <rPh sb="0" eb="1">
      <t>ケン</t>
    </rPh>
    <rPh sb="4" eb="5">
      <t>チュウ</t>
    </rPh>
    <phoneticPr fontId="4"/>
  </si>
  <si>
    <t>県　　 南</t>
    <rPh sb="0" eb="1">
      <t>ケン</t>
    </rPh>
    <rPh sb="4" eb="5">
      <t>ミナミ</t>
    </rPh>
    <phoneticPr fontId="4"/>
  </si>
  <si>
    <t>会 　　津</t>
    <rPh sb="0" eb="1">
      <t>カイ</t>
    </rPh>
    <rPh sb="4" eb="5">
      <t>ツ</t>
    </rPh>
    <phoneticPr fontId="4"/>
  </si>
  <si>
    <t>南 会 津</t>
    <rPh sb="0" eb="1">
      <t>ミナミ</t>
    </rPh>
    <rPh sb="2" eb="3">
      <t>カイ</t>
    </rPh>
    <rPh sb="4" eb="5">
      <t>ツ</t>
    </rPh>
    <phoneticPr fontId="4"/>
  </si>
  <si>
    <t>相 　　双</t>
    <rPh sb="0" eb="1">
      <t>ソウ</t>
    </rPh>
    <rPh sb="4" eb="5">
      <t>ソウ</t>
    </rPh>
    <phoneticPr fontId="4"/>
  </si>
  <si>
    <t>農林事務所</t>
    <rPh sb="0" eb="1">
      <t>ノウ</t>
    </rPh>
    <rPh sb="1" eb="2">
      <t>ハヤシ</t>
    </rPh>
    <rPh sb="2" eb="3">
      <t>コト</t>
    </rPh>
    <rPh sb="3" eb="4">
      <t>ツトム</t>
    </rPh>
    <rPh sb="4" eb="5">
      <t>ショ</t>
    </rPh>
    <phoneticPr fontId="4"/>
  </si>
  <si>
    <t>玄　 米
収穫量</t>
    <rPh sb="5" eb="7">
      <t>シュウカク</t>
    </rPh>
    <rPh sb="7" eb="8">
      <t>リョウ</t>
    </rPh>
    <phoneticPr fontId="4"/>
  </si>
  <si>
    <t>い わ き</t>
    <phoneticPr fontId="4"/>
  </si>
  <si>
    <t>県　　 北</t>
    <rPh sb="0" eb="1">
      <t>ケン</t>
    </rPh>
    <rPh sb="4" eb="5">
      <t>キタ</t>
    </rPh>
    <phoneticPr fontId="5"/>
  </si>
  <si>
    <t>農業普及部・農業普及所</t>
    <rPh sb="0" eb="2">
      <t>ノウギョウ</t>
    </rPh>
    <rPh sb="2" eb="4">
      <t>フキュウ</t>
    </rPh>
    <rPh sb="4" eb="5">
      <t>ブ</t>
    </rPh>
    <rPh sb="6" eb="8">
      <t>ノウギョウ</t>
    </rPh>
    <rPh sb="8" eb="10">
      <t>フキュウ</t>
    </rPh>
    <rPh sb="10" eb="11">
      <t>ショ</t>
    </rPh>
    <phoneticPr fontId="5"/>
  </si>
  <si>
    <t>会津若松</t>
    <rPh sb="0" eb="4">
      <t>アイヅワカマツ</t>
    </rPh>
    <phoneticPr fontId="5"/>
  </si>
  <si>
    <t>会津坂下</t>
    <rPh sb="0" eb="4">
      <t>アイヅバンゲ</t>
    </rPh>
    <phoneticPr fontId="5"/>
  </si>
  <si>
    <t>双　　 葉</t>
    <rPh sb="0" eb="1">
      <t>ソウ</t>
    </rPh>
    <rPh sb="4" eb="5">
      <t>ハ</t>
    </rPh>
    <phoneticPr fontId="5"/>
  </si>
  <si>
    <t>伊　　 達</t>
    <rPh sb="0" eb="1">
      <t>イ</t>
    </rPh>
    <rPh sb="4" eb="5">
      <t>タチ</t>
    </rPh>
    <phoneticPr fontId="5"/>
  </si>
  <si>
    <t>安 　　達</t>
    <rPh sb="0" eb="1">
      <t>アン</t>
    </rPh>
    <rPh sb="4" eb="5">
      <t>タチ</t>
    </rPh>
    <phoneticPr fontId="5"/>
  </si>
  <si>
    <t>県　　 中</t>
    <rPh sb="0" eb="1">
      <t>ケン</t>
    </rPh>
    <rPh sb="4" eb="5">
      <t>チュウ</t>
    </rPh>
    <phoneticPr fontId="5"/>
  </si>
  <si>
    <t>田 　　村</t>
    <rPh sb="0" eb="1">
      <t>タ</t>
    </rPh>
    <rPh sb="4" eb="5">
      <t>ムラ</t>
    </rPh>
    <phoneticPr fontId="5"/>
  </si>
  <si>
    <t>須 賀 川</t>
    <rPh sb="0" eb="1">
      <t>ス</t>
    </rPh>
    <rPh sb="2" eb="3">
      <t>ガ</t>
    </rPh>
    <rPh sb="4" eb="5">
      <t>カワ</t>
    </rPh>
    <phoneticPr fontId="5"/>
  </si>
  <si>
    <t>県 　　南</t>
    <rPh sb="0" eb="1">
      <t>ケン</t>
    </rPh>
    <rPh sb="4" eb="5">
      <t>ミナミ</t>
    </rPh>
    <phoneticPr fontId="5"/>
  </si>
  <si>
    <t>喜 多 方</t>
    <rPh sb="0" eb="1">
      <t>キ</t>
    </rPh>
    <rPh sb="2" eb="3">
      <t>タ</t>
    </rPh>
    <rPh sb="4" eb="5">
      <t>カタ</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</si>
  <si>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</si>
  <si>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</si>
  <si>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</si>
  <si>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利　　用　　の　　割　　合　　(％)</t>
    <rPh sb="0" eb="1">
      <t>リ</t>
    </rPh>
    <rPh sb="3" eb="4">
      <t>ヨウ</t>
    </rPh>
    <rPh sb="9" eb="10">
      <t>ワリ</t>
    </rPh>
    <rPh sb="12" eb="13">
      <t>ゴウ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</si>
  <si>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</si>
  <si>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</si>
  <si>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</si>
  <si>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</si>
  <si>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</si>
  <si>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</si>
  <si>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</si>
  <si>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</si>
  <si>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</si>
  <si>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</si>
  <si>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</si>
  <si>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</si>
  <si>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</si>
  <si>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3"/>
  </si>
  <si>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3"/>
  </si>
  <si>
    <t>区分</t>
    <rPh sb="0" eb="2">
      <t>クブン</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</si>
  <si>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</si>
  <si>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</si>
  <si>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</si>
  <si>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</si>
  <si>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</si>
  <si>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</si>
  <si>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稲わら</t>
    <rPh sb="0" eb="1">
      <t>イネ</t>
    </rPh>
    <phoneticPr fontId="3"/>
  </si>
  <si>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3"/>
  </si>
  <si>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3"/>
  </si>
  <si>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3"/>
  </si>
  <si>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</si>
  <si>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</si>
  <si>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</si>
  <si>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</si>
  <si>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</si>
  <si>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</si>
  <si>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</si>
  <si>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</si>
  <si>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</si>
  <si>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</si>
  <si>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</si>
  <si>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</si>
  <si>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</si>
  <si>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</si>
  <si>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</si>
  <si>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</si>
  <si>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</si>
  <si>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</si>
  <si>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</si>
  <si>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</si>
  <si>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</si>
  <si>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</si>
  <si>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</si>
  <si>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</si>
  <si>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</si>
  <si>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</si>
  <si>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</si>
  <si>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</si>
  <si>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</si>
  <si>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</si>
  <si>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</si>
  <si>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</si>
  <si>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3"/>
  </si>
  <si>
    <t>籾がらの</t>
    <rPh sb="0" eb="1">
      <t>モミ</t>
    </rPh>
    <phoneticPr fontId="3"/>
  </si>
  <si>
    <t>処理量</t>
    <rPh sb="0" eb="2">
      <t>ショリ</t>
    </rPh>
    <rPh sb="2" eb="3">
      <t>リョウ</t>
    </rPh>
    <phoneticPr fontId="3"/>
  </si>
  <si>
    <t>籾がらの利用（うち共同乾燥調製（貯蔵）</t>
    <rPh sb="0" eb="1">
      <t>モミ</t>
    </rPh>
    <phoneticPr fontId="3"/>
  </si>
  <si>
    <t>施設分）</t>
    <rPh sb="0" eb="2">
      <t>シセツ</t>
    </rPh>
    <rPh sb="2" eb="3">
      <t>ブン</t>
    </rPh>
    <phoneticPr fontId="3"/>
  </si>
  <si>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</si>
  <si>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</si>
  <si>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</si>
  <si>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</si>
  <si>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</si>
  <si>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</si>
  <si>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利用量試算</t>
    <rPh sb="0" eb="2">
      <t>リヨウ</t>
    </rPh>
    <rPh sb="2" eb="3">
      <t>リョウ</t>
    </rPh>
    <rPh sb="3" eb="5">
      <t>シサン</t>
    </rPh>
    <phoneticPr fontId="4"/>
  </si>
  <si>
    <t>利　　用　　量　　(ｔ)</t>
    <rPh sb="0" eb="1">
      <t>リ</t>
    </rPh>
    <rPh sb="3" eb="4">
      <t>ヨウ</t>
    </rPh>
    <rPh sb="6" eb="7">
      <t>リョウ</t>
    </rPh>
    <phoneticPr fontId="4"/>
  </si>
  <si>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</si>
  <si>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</si>
  <si>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</si>
  <si>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</si>
  <si>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(t)</t>
    <phoneticPr fontId="4"/>
  </si>
  <si>
    <t xml:space="preserve">  </t>
    <phoneticPr fontId="4"/>
  </si>
  <si>
    <t>すき</t>
    <phoneticPr fontId="4"/>
  </si>
  <si>
    <t>(%)</t>
    <phoneticPr fontId="4"/>
  </si>
  <si>
    <t>いわき</t>
    <phoneticPr fontId="4"/>
  </si>
  <si>
    <t>もみがら</t>
    <phoneticPr fontId="4"/>
  </si>
  <si>
    <t>いわき</t>
    <phoneticPr fontId="3"/>
  </si>
  <si>
    <t>もみがら</t>
    <phoneticPr fontId="3"/>
  </si>
  <si>
    <t>玄米の</t>
    <phoneticPr fontId="3"/>
  </si>
  <si>
    <t>床土</t>
    <phoneticPr fontId="3"/>
  </si>
  <si>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</si>
  <si>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</si>
  <si>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</si>
  <si>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</si>
  <si>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</si>
  <si>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</si>
  <si>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</si>
  <si>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</si>
  <si>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</si>
  <si>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(ha)</t>
    <phoneticPr fontId="3"/>
  </si>
  <si>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</si>
  <si>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</si>
  <si>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</si>
  <si>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</si>
  <si>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</si>
  <si>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</si>
  <si>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</si>
  <si>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</si>
  <si>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</si>
  <si>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</si>
  <si>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</si>
  <si>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</si>
  <si>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</si>
  <si>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</si>
  <si>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</si>
  <si>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</si>
  <si>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</si>
  <si>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猪 苗 代 町</t>
    <phoneticPr fontId="20"/>
  </si>
  <si>
    <t>喜 多 方 市</t>
    <phoneticPr fontId="20"/>
  </si>
  <si>
    <t>浪 江 町</t>
    <phoneticPr fontId="20"/>
  </si>
  <si>
    <t>葛 尾 村</t>
    <phoneticPr fontId="20"/>
  </si>
  <si>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</si>
  <si>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</si>
  <si>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</si>
  <si>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特栽</t>
    <rPh sb="0" eb="2">
      <t>トクサイ</t>
    </rPh>
    <phoneticPr fontId="8"/>
  </si>
  <si>
    <t>うち
A,B,C以外で実態
確認されている面積</t>
    <rPh sb="8" eb="10">
      <t>イガイ</t>
    </rPh>
    <rPh sb="11" eb="13">
      <t>ジッタイ</t>
    </rPh>
    <rPh sb="14" eb="16">
      <t>カクニン</t>
    </rPh>
    <rPh sb="21" eb="23">
      <t>メンセキ</t>
    </rPh>
    <phoneticPr fontId="8"/>
  </si>
  <si>
    <t>標高別　計</t>
    <rPh sb="0" eb="2">
      <t>ヒョウコウ</t>
    </rPh>
    <rPh sb="2" eb="3">
      <t>ベツ</t>
    </rPh>
    <rPh sb="4" eb="5">
      <t>ケイ</t>
    </rPh>
    <phoneticPr fontId="4"/>
  </si>
  <si>
    <t>標高別計
－作付面積計</t>
    <rPh sb="0" eb="2">
      <t>ヒョウコウ</t>
    </rPh>
    <rPh sb="2" eb="3">
      <t>ベツ</t>
    </rPh>
    <rPh sb="3" eb="4">
      <t>ケイ</t>
    </rPh>
    <rPh sb="6" eb="8">
      <t>サクツ</t>
    </rPh>
    <rPh sb="8" eb="10">
      <t>メンセキ</t>
    </rPh>
    <rPh sb="10" eb="11">
      <t>ケイ</t>
    </rPh>
    <phoneticPr fontId="4"/>
  </si>
  <si>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</si>
  <si>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</si>
  <si>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</si>
  <si>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</si>
  <si>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</si>
  <si>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</si>
  <si>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</si>
  <si>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</si>
  <si>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</si>
  <si>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</si>
  <si>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</si>
  <si>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</si>
  <si>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</si>
  <si>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</si>
  <si>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</si>
  <si>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</si>
  <si>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有機＋特栽
＋エコ</t>
    <rPh sb="0" eb="2">
      <t>ユウキ</t>
    </rPh>
    <rPh sb="3" eb="5">
      <t>トクサイ</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</si>
  <si>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</si>
  <si>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</si>
  <si>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</si>
  <si>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</si>
  <si>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</si>
  <si>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</si>
  <si>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</si>
  <si>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</si>
  <si>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</si>
  <si>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</si>
  <si>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</si>
  <si>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</si>
  <si>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</si>
  <si>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</si>
  <si>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</si>
  <si>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</si>
  <si>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</si>
  <si>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</si>
  <si>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</si>
  <si>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</si>
  <si>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</si>
  <si>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</si>
  <si>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</si>
  <si>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</si>
  <si>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桑 折 町</t>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</si>
  <si>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</si>
  <si>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</si>
  <si>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</si>
  <si>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</si>
  <si>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</si>
  <si>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4"/>
  </si>
  <si>
    <t>安　達</t>
    <rPh sb="0" eb="1">
      <t>アン</t>
    </rPh>
    <rPh sb="2" eb="3">
      <t>タチ</t>
    </rPh>
    <phoneticPr fontId="4"/>
  </si>
  <si>
    <t>会　津</t>
    <rPh sb="0" eb="1">
      <t>カイ</t>
    </rPh>
    <rPh sb="2" eb="3">
      <t>ツ</t>
    </rPh>
    <phoneticPr fontId="4"/>
  </si>
  <si>
    <t>南会津</t>
    <rPh sb="0" eb="1">
      <t>ミナミ</t>
    </rPh>
    <rPh sb="1" eb="2">
      <t>カイ</t>
    </rPh>
    <rPh sb="2" eb="3">
      <t>ツ</t>
    </rPh>
    <phoneticPr fontId="4"/>
  </si>
  <si>
    <t>双　葉</t>
    <rPh sb="0" eb="1">
      <t>ソウ</t>
    </rPh>
    <rPh sb="2" eb="3">
      <t>ハ</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</si>
  <si>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</si>
  <si>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</si>
  <si>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</si>
  <si>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</si>
  <si>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</si>
  <si>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</si>
  <si>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</si>
  <si>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１０ａ</t>
    <phoneticPr fontId="4"/>
  </si>
  <si>
    <t>(ha)</t>
    <phoneticPr fontId="4"/>
  </si>
  <si>
    <t>(kg)</t>
    <phoneticPr fontId="4"/>
  </si>
  <si>
    <t>(t)</t>
    <phoneticPr fontId="4"/>
  </si>
  <si>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</si>
  <si>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</si>
  <si>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</si>
  <si>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</si>
  <si>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</si>
  <si>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</si>
  <si>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</si>
  <si>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</si>
  <si>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</si>
  <si>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</si>
  <si>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</si>
  <si>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</si>
  <si>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猪 苗 代 町</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</si>
  <si>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</si>
  <si>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</si>
  <si>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</si>
  <si>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</si>
  <si>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</si>
  <si>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</si>
  <si>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</si>
  <si>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</si>
  <si>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</si>
  <si>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</si>
  <si>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</si>
  <si>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</si>
  <si>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</si>
  <si>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</si>
  <si>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</si>
  <si>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い わ き 市</t>
    <rPh sb="6" eb="7">
      <t>シ</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</si>
  <si>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</si>
  <si>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</si>
  <si>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</si>
  <si>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</si>
  <si>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</si>
  <si>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</si>
  <si>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</si>
  <si>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</si>
  <si>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</si>
  <si>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</si>
  <si>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</si>
  <si>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</si>
  <si>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</si>
  <si>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</si>
  <si>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</si>
  <si>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い わ き 市</t>
    <phoneticPr fontId="20"/>
  </si>
  <si>
    <t>（１）田植機及び収穫機</t>
    <phoneticPr fontId="5"/>
  </si>
  <si>
    <t>（２）　共同育苗施設</t>
    <phoneticPr fontId="3"/>
  </si>
  <si>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</si>
  <si>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</si>
  <si>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</si>
  <si>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</si>
  <si>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</si>
  <si>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</si>
  <si>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</si>
  <si>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100ha</t>
    <phoneticPr fontId="3"/>
  </si>
  <si>
    <t>（３）共同乾燥調製（貯蔵）施設</t>
    <rPh sb="3" eb="5">
      <t>キョウドウ</t>
    </rPh>
    <rPh sb="5" eb="7">
      <t>カンソウ</t>
    </rPh>
    <rPh sb="7" eb="9">
      <t>チョウセイ</t>
    </rPh>
    <rPh sb="10" eb="12">
      <t>チョゾウ</t>
    </rPh>
    <rPh sb="13" eb="15">
      <t>シセツ</t>
    </rPh>
    <phoneticPr fontId="5"/>
  </si>
  <si>
    <t>二本松市</t>
    <phoneticPr fontId="20"/>
  </si>
  <si>
    <t>猪苗代町</t>
    <phoneticPr fontId="20"/>
  </si>
  <si>
    <t>喜多方市</t>
    <phoneticPr fontId="20"/>
  </si>
  <si>
    <t>北塩原村</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</si>
  <si>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</si>
  <si>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</si>
  <si>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いわき市</t>
    <phoneticPr fontId="20"/>
  </si>
  <si>
    <t>須賀川市</t>
    <phoneticPr fontId="3"/>
  </si>
  <si>
    <t>西会津町</t>
    <phoneticPr fontId="20"/>
  </si>
  <si>
    <t>※１</t>
    <phoneticPr fontId="8"/>
  </si>
  <si>
    <t>※２</t>
    <phoneticPr fontId="8"/>
  </si>
  <si>
    <t>A＋B＋C＋D</t>
    <phoneticPr fontId="8"/>
  </si>
  <si>
    <t>A</t>
    <phoneticPr fontId="8"/>
  </si>
  <si>
    <t>B</t>
    <phoneticPr fontId="8"/>
  </si>
  <si>
    <t>C</t>
    <phoneticPr fontId="8"/>
  </si>
  <si>
    <t>D</t>
    <phoneticPr fontId="8"/>
  </si>
  <si>
    <t>　</t>
    <phoneticPr fontId="8"/>
  </si>
  <si>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</si>
  <si>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</si>
  <si>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</si>
  <si>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</si>
  <si>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</si>
  <si>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</si>
  <si>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</si>
  <si>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</si>
  <si>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</si>
  <si>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</si>
  <si>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</si>
  <si>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</si>
  <si>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</si>
  <si>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</si>
  <si>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</si>
  <si>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</si>
  <si>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籾　が　ら　の　利　用</t>
    <rPh sb="0" eb="1">
      <t>モミ</t>
    </rPh>
    <rPh sb="8" eb="9">
      <t>リ</t>
    </rPh>
    <rPh sb="10" eb="11">
      <t>ヨウ</t>
    </rPh>
    <phoneticPr fontId="3"/>
  </si>
  <si>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</si>
  <si>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</si>
  <si>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</si>
  <si>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</si>
  <si>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</si>
  <si>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</si>
  <si>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</si>
  <si>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</si>
  <si>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</si>
  <si>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</si>
  <si>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</si>
  <si>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3"/>
  </si>
  <si>
    <t>いわき</t>
    <phoneticPr fontId="4"/>
  </si>
  <si>
    <t>県　北</t>
    <rPh sb="0" eb="1">
      <t>ケン</t>
    </rPh>
    <rPh sb="2" eb="3">
      <t>ホク</t>
    </rPh>
    <phoneticPr fontId="3"/>
  </si>
  <si>
    <t>県　中</t>
    <rPh sb="0" eb="1">
      <t>ケン</t>
    </rPh>
    <rPh sb="2" eb="3">
      <t>チュウ</t>
    </rPh>
    <phoneticPr fontId="3"/>
  </si>
  <si>
    <t>須賀川</t>
    <rPh sb="0" eb="3">
      <t>スカガワ</t>
    </rPh>
    <phoneticPr fontId="3"/>
  </si>
  <si>
    <t>喜多方</t>
    <rPh sb="0" eb="1">
      <t>キ</t>
    </rPh>
    <rPh sb="1" eb="2">
      <t>タ</t>
    </rPh>
    <rPh sb="2" eb="3">
      <t>カタ</t>
    </rPh>
    <phoneticPr fontId="3"/>
  </si>
  <si>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</si>
  <si>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t>コシヒカリ</t>
    <phoneticPr fontId="3"/>
  </si>
  <si>
    <t>ひとめぼれ</t>
    <phoneticPr fontId="3"/>
  </si>
  <si>
    <t>あきた
こまち</t>
    <phoneticPr fontId="3"/>
  </si>
  <si>
    <t>チヨニシキ</t>
    <phoneticPr fontId="3"/>
  </si>
  <si>
    <t>まいひめ</t>
    <phoneticPr fontId="3"/>
  </si>
  <si>
    <t>こがねもち</t>
    <phoneticPr fontId="3"/>
  </si>
  <si>
    <t>ヒメノモチ</t>
    <phoneticPr fontId="3"/>
  </si>
  <si>
    <t>会津坂下</t>
    <rPh sb="0" eb="2">
      <t>アイヅ</t>
    </rPh>
    <rPh sb="2" eb="4">
      <t>サカシタ</t>
    </rPh>
    <phoneticPr fontId="3"/>
  </si>
  <si>
    <t>天のつぶ</t>
    <rPh sb="0" eb="1">
      <t>テン</t>
    </rPh>
    <phoneticPr fontId="8"/>
  </si>
  <si>
    <t>天のつぶ</t>
    <rPh sb="0" eb="1">
      <t>テン</t>
    </rPh>
    <phoneticPr fontId="3"/>
  </si>
  <si>
    <t>五百川</t>
    <rPh sb="0" eb="3">
      <t>ゴヒャクガワ</t>
    </rPh>
    <phoneticPr fontId="8"/>
  </si>
  <si>
    <t>つくばＳＤ1号</t>
    <rPh sb="6" eb="7">
      <t>ゴウ</t>
    </rPh>
    <phoneticPr fontId="8"/>
  </si>
  <si>
    <t>みどり豊</t>
    <rPh sb="3" eb="4">
      <t>ユタ</t>
    </rPh>
    <phoneticPr fontId="8"/>
  </si>
  <si>
    <t>小野町</t>
    <rPh sb="0" eb="3">
      <t>オノマチ</t>
    </rPh>
    <phoneticPr fontId="3"/>
  </si>
  <si>
    <t>小　計</t>
    <phoneticPr fontId="4"/>
  </si>
  <si>
    <t>小　計</t>
    <phoneticPr fontId="4"/>
  </si>
  <si>
    <t>桑 折 町</t>
    <phoneticPr fontId="20"/>
  </si>
  <si>
    <t>国 見 町</t>
    <phoneticPr fontId="20"/>
  </si>
  <si>
    <t>品  種</t>
    <phoneticPr fontId="8"/>
  </si>
  <si>
    <t>産  地</t>
    <phoneticPr fontId="8"/>
  </si>
  <si>
    <t>総　計
（t）</t>
    <phoneticPr fontId="8"/>
  </si>
  <si>
    <t>あきたこまち</t>
    <phoneticPr fontId="8"/>
  </si>
  <si>
    <t>あきだわら</t>
    <phoneticPr fontId="8"/>
  </si>
  <si>
    <t>ＬＧＣソフト</t>
    <phoneticPr fontId="8"/>
  </si>
  <si>
    <t>おきにいり</t>
    <phoneticPr fontId="8"/>
  </si>
  <si>
    <t>コシヒカリ</t>
    <phoneticPr fontId="8"/>
  </si>
  <si>
    <t>ササニシキ</t>
    <phoneticPr fontId="8"/>
  </si>
  <si>
    <t>たかねみのり</t>
    <phoneticPr fontId="8"/>
  </si>
  <si>
    <t>チヨニシキ</t>
    <phoneticPr fontId="8"/>
  </si>
  <si>
    <t>はえぬき</t>
    <phoneticPr fontId="8"/>
  </si>
  <si>
    <t>ひとめぼれ</t>
    <phoneticPr fontId="8"/>
  </si>
  <si>
    <t>まいひめ</t>
    <phoneticPr fontId="8"/>
  </si>
  <si>
    <t>ミルキープリンセス</t>
    <phoneticPr fontId="8"/>
  </si>
  <si>
    <t xml:space="preserve">総  計
（t） </t>
    <phoneticPr fontId="8"/>
  </si>
  <si>
    <t>こがねもち</t>
    <phoneticPr fontId="8"/>
  </si>
  <si>
    <t>ヒメノモチ</t>
    <phoneticPr fontId="8"/>
  </si>
  <si>
    <t>総  計
（t）</t>
    <phoneticPr fontId="8"/>
  </si>
  <si>
    <t>小　計</t>
    <phoneticPr fontId="8"/>
  </si>
  <si>
    <t>小　計</t>
    <phoneticPr fontId="3"/>
  </si>
  <si>
    <t>会津坂下</t>
  </si>
  <si>
    <t>広 野 町</t>
  </si>
  <si>
    <t>楢 葉 町</t>
  </si>
  <si>
    <t>富 岡 町</t>
  </si>
  <si>
    <t>川 内 村</t>
  </si>
  <si>
    <t>大 熊 町</t>
  </si>
  <si>
    <t>双 葉 町</t>
  </si>
  <si>
    <t>浪 江 町</t>
  </si>
  <si>
    <t>葛 尾 村</t>
  </si>
  <si>
    <t>ミルキークイーン</t>
    <phoneticPr fontId="8"/>
  </si>
  <si>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</si>
  <si>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</si>
  <si>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</si>
  <si>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</si>
  <si>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</si>
  <si>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</si>
  <si>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</si>
  <si>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　　 ＷＣＳ　</t>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</si>
  <si>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</si>
  <si>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</si>
  <si>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</si>
  <si>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</si>
  <si>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</si>
  <si>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</si>
  <si>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</si>
  <si>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　試験研究機関及び教育機関における実施面積は含まない。</t>
  </si>
  <si>
    <t>※被災等の理由により稼働の無かった育苗施設については括弧書きで記入してください。</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5"/>
  </si>
  <si>
    <t>※「利用量の内訳（％）」の合計は１００となるようにしてください。</t>
    <rPh sb="2" eb="5">
      <t>リヨウリョウ</t>
    </rPh>
    <rPh sb="6" eb="8">
      <t>ウチワケ</t>
    </rPh>
    <rPh sb="13" eb="15">
      <t>ゴウケイ</t>
    </rPh>
    <phoneticPr fontId="4"/>
  </si>
  <si>
    <t>※「苗の種類別個所数」「苗の種類別」「出荷段階別」の個所数・面積の各々の合計は、
それぞれ「共同育苗施設数」「同左処理面積」と整合性を図ってください。</t>
    <rPh sb="2" eb="3">
      <t>ナエ</t>
    </rPh>
    <rPh sb="4" eb="7">
      <t>シュルイベツ</t>
    </rPh>
    <rPh sb="7" eb="9">
      <t>コショ</t>
    </rPh>
    <rPh sb="9" eb="10">
      <t>スウ</t>
    </rPh>
    <rPh sb="63" eb="65">
      <t>セイゴウ</t>
    </rPh>
    <rPh sb="65" eb="66">
      <t>セイ</t>
    </rPh>
    <rPh sb="67" eb="68">
      <t>ハカ</t>
    </rPh>
    <phoneticPr fontId="3"/>
  </si>
  <si>
    <t>※数値については、東北農政局福島県拠点の公表数値と整合性を図ってください。</t>
    <rPh sb="16" eb="17">
      <t>ケン</t>
    </rPh>
    <rPh sb="17" eb="19">
      <t>キョテン</t>
    </rPh>
    <rPh sb="27" eb="28">
      <t>セイ</t>
    </rPh>
    <phoneticPr fontId="4"/>
  </si>
  <si>
    <t>県中</t>
    <rPh sb="0" eb="1">
      <t>ケン</t>
    </rPh>
    <rPh sb="1" eb="2">
      <t>チュウ</t>
    </rPh>
    <phoneticPr fontId="4"/>
  </si>
  <si>
    <t>(ha)</t>
    <phoneticPr fontId="8"/>
  </si>
  <si>
    <t>京の華１号</t>
    <rPh sb="0" eb="1">
      <t>キョウ</t>
    </rPh>
    <rPh sb="2" eb="3">
      <t>ハナ</t>
    </rPh>
    <rPh sb="4" eb="5">
      <t>ゴウ</t>
    </rPh>
    <phoneticPr fontId="8"/>
  </si>
  <si>
    <t>あぶくまもち</t>
    <phoneticPr fontId="8"/>
  </si>
  <si>
    <t>笑みの絆</t>
    <rPh sb="0" eb="1">
      <t>エ</t>
    </rPh>
    <rPh sb="3" eb="4">
      <t>キズナ</t>
    </rPh>
    <phoneticPr fontId="8"/>
  </si>
  <si>
    <t>大粒ダイヤ</t>
    <rPh sb="0" eb="2">
      <t>オオツブ</t>
    </rPh>
    <phoneticPr fontId="8"/>
  </si>
  <si>
    <t>さいこううち</t>
    <phoneticPr fontId="8"/>
  </si>
  <si>
    <t>里山のつぶ</t>
    <rPh sb="0" eb="2">
      <t>サトヤマ</t>
    </rPh>
    <phoneticPr fontId="8"/>
  </si>
  <si>
    <t>ふくのさち</t>
    <phoneticPr fontId="8"/>
  </si>
  <si>
    <t>ほむすめ舞</t>
    <rPh sb="4" eb="5">
      <t>マイ</t>
    </rPh>
    <phoneticPr fontId="8"/>
  </si>
  <si>
    <t>みつひかり</t>
    <phoneticPr fontId="8"/>
  </si>
  <si>
    <t>ゆめさやか</t>
    <phoneticPr fontId="8"/>
  </si>
  <si>
    <t>30ha～
50ha</t>
    <phoneticPr fontId="8"/>
  </si>
  <si>
    <t>50ha以上</t>
    <rPh sb="4" eb="6">
      <t>イジョウ</t>
    </rPh>
    <phoneticPr fontId="8"/>
  </si>
  <si>
    <t>20ha以上
経営体数
合計</t>
    <rPh sb="4" eb="6">
      <t>イジョウ</t>
    </rPh>
    <rPh sb="7" eb="9">
      <t>ケイエイ</t>
    </rPh>
    <rPh sb="9" eb="10">
      <t>タイ</t>
    </rPh>
    <rPh sb="10" eb="11">
      <t>スウ</t>
    </rPh>
    <rPh sb="12" eb="14">
      <t>ゴウケイ</t>
    </rPh>
    <phoneticPr fontId="8"/>
  </si>
  <si>
    <t>※　認定農業者数、農地所有適格法人数は重複カウントを含む。</t>
    <rPh sb="10" eb="11">
      <t>チ</t>
    </rPh>
    <rPh sb="11" eb="13">
      <t>ショユウ</t>
    </rPh>
    <rPh sb="13" eb="15">
      <t>テキカク</t>
    </rPh>
    <phoneticPr fontId="8"/>
  </si>
  <si>
    <t>　　（例：認定農業者である農地所有適格法人）</t>
    <rPh sb="14" eb="15">
      <t>チ</t>
    </rPh>
    <rPh sb="15" eb="17">
      <t>ショユウ</t>
    </rPh>
    <rPh sb="17" eb="19">
      <t>テキカク</t>
    </rPh>
    <phoneticPr fontId="8"/>
  </si>
  <si>
    <r>
      <t xml:space="preserve">     ※</t>
    </r>
    <r>
      <rPr>
        <sz val="10"/>
        <color indexed="8"/>
        <rFont val="ＭＳ 明朝"/>
        <family val="1"/>
        <charset val="128"/>
      </rPr>
      <t xml:space="preserve">
うち
農地所有適格
法人</t>
    </r>
    <rPh sb="10" eb="12">
      <t>ノウチ</t>
    </rPh>
    <rPh sb="12" eb="14">
      <t>ショユウ</t>
    </rPh>
    <rPh sb="14" eb="16">
      <t>テキカク</t>
    </rPh>
    <rPh sb="17" eb="19">
      <t>ホウジン</t>
    </rPh>
    <phoneticPr fontId="8"/>
  </si>
  <si>
    <t>小　計</t>
  </si>
  <si>
    <t>小　計</t>
    <phoneticPr fontId="4"/>
  </si>
  <si>
    <t>只 見 町</t>
    <phoneticPr fontId="20"/>
  </si>
  <si>
    <t>里山のつぶ</t>
    <rPh sb="0" eb="2">
      <t>サトヤマ</t>
    </rPh>
    <phoneticPr fontId="3"/>
  </si>
  <si>
    <t>小　計</t>
    <phoneticPr fontId="3"/>
  </si>
  <si>
    <t>ちほみのり</t>
    <phoneticPr fontId="8"/>
  </si>
  <si>
    <t>つくばＳＤ2号</t>
    <rPh sb="6" eb="7">
      <t>ゴウ</t>
    </rPh>
    <phoneticPr fontId="8"/>
  </si>
  <si>
    <t>山田錦</t>
    <rPh sb="0" eb="3">
      <t>ヤマダニシキ</t>
    </rPh>
    <phoneticPr fontId="8"/>
  </si>
  <si>
    <t>土　壌　改　良　資　材　の　活　用</t>
    <rPh sb="0" eb="1">
      <t>ツチ</t>
    </rPh>
    <rPh sb="2" eb="3">
      <t>ツチ</t>
    </rPh>
    <rPh sb="4" eb="5">
      <t>アラタ</t>
    </rPh>
    <rPh sb="6" eb="7">
      <t>リョウ</t>
    </rPh>
    <rPh sb="8" eb="9">
      <t>シ</t>
    </rPh>
    <rPh sb="10" eb="11">
      <t>ザイ</t>
    </rPh>
    <rPh sb="14" eb="15">
      <t>カツ</t>
    </rPh>
    <rPh sb="16" eb="17">
      <t>ヨウ</t>
    </rPh>
    <phoneticPr fontId="3"/>
  </si>
  <si>
    <t>秋　耕</t>
    <phoneticPr fontId="3"/>
  </si>
  <si>
    <t>わ　　　ら</t>
    <phoneticPr fontId="3"/>
  </si>
  <si>
    <t>堆　き　ゅ　う  肥</t>
    <phoneticPr fontId="3"/>
  </si>
  <si>
    <t>珪　カ　ル</t>
    <phoneticPr fontId="3"/>
  </si>
  <si>
    <t>よ　う　り　ん</t>
    <phoneticPr fontId="3"/>
  </si>
  <si>
    <t>含　鉄　資　材</t>
    <phoneticPr fontId="3"/>
  </si>
  <si>
    <t>施用</t>
    <phoneticPr fontId="3"/>
  </si>
  <si>
    <t>同左
10ａ
当たり
(kg)</t>
    <phoneticPr fontId="3"/>
  </si>
  <si>
    <t>当たり</t>
    <rPh sb="0" eb="1">
      <t>ア</t>
    </rPh>
    <phoneticPr fontId="3"/>
  </si>
  <si>
    <t>量</t>
    <rPh sb="0" eb="1">
      <t>リョウ</t>
    </rPh>
    <phoneticPr fontId="3"/>
  </si>
  <si>
    <t>(kg)</t>
    <phoneticPr fontId="3"/>
  </si>
  <si>
    <t>稲　わ　ら　の　利　用</t>
    <rPh sb="0" eb="1">
      <t>イネ</t>
    </rPh>
    <rPh sb="8" eb="9">
      <t>リ</t>
    </rPh>
    <rPh sb="10" eb="11">
      <t>ヨウ</t>
    </rPh>
    <phoneticPr fontId="3"/>
  </si>
  <si>
    <t>稲わらの</t>
    <rPh sb="0" eb="1">
      <t>イナ</t>
    </rPh>
    <phoneticPr fontId="3"/>
  </si>
  <si>
    <t>すき</t>
    <phoneticPr fontId="3"/>
  </si>
  <si>
    <t>耕　種</t>
    <rPh sb="0" eb="1">
      <t>コウ</t>
    </rPh>
    <rPh sb="2" eb="3">
      <t>タネ</t>
    </rPh>
    <phoneticPr fontId="3"/>
  </si>
  <si>
    <t>畜　産</t>
    <rPh sb="0" eb="1">
      <t>チク</t>
    </rPh>
    <rPh sb="2" eb="3">
      <t>サン</t>
    </rPh>
    <phoneticPr fontId="3"/>
  </si>
  <si>
    <t>加工</t>
    <rPh sb="0" eb="2">
      <t>カコウ</t>
    </rPh>
    <phoneticPr fontId="3"/>
  </si>
  <si>
    <t>込み</t>
    <rPh sb="0" eb="1">
      <t>コ</t>
    </rPh>
    <phoneticPr fontId="3"/>
  </si>
  <si>
    <t>飼料</t>
    <rPh sb="0" eb="2">
      <t>シリョウ</t>
    </rPh>
    <phoneticPr fontId="3"/>
  </si>
  <si>
    <t>敷料</t>
    <rPh sb="0" eb="1">
      <t>シ</t>
    </rPh>
    <rPh sb="1" eb="2">
      <t>リョウ</t>
    </rPh>
    <phoneticPr fontId="3"/>
  </si>
  <si>
    <t>合計</t>
    <rPh sb="0" eb="1">
      <t>ゴウ</t>
    </rPh>
    <rPh sb="1" eb="2">
      <t>ケイ</t>
    </rPh>
    <phoneticPr fontId="3"/>
  </si>
  <si>
    <t>田植機</t>
    <rPh sb="0" eb="2">
      <t>タウエ</t>
    </rPh>
    <rPh sb="2" eb="3">
      <t>キ</t>
    </rPh>
    <phoneticPr fontId="3"/>
  </si>
  <si>
    <t>共同乾燥</t>
    <phoneticPr fontId="3"/>
  </si>
  <si>
    <t>能力別箇所数及び処理面積</t>
    <rPh sb="0" eb="3">
      <t>ノウリョクベツ</t>
    </rPh>
    <rPh sb="3" eb="5">
      <t>カショ</t>
    </rPh>
    <rPh sb="5" eb="6">
      <t>スウ</t>
    </rPh>
    <rPh sb="6" eb="7">
      <t>オヨ</t>
    </rPh>
    <rPh sb="8" eb="10">
      <t>ショリ</t>
    </rPh>
    <rPh sb="10" eb="12">
      <t>メンセキ</t>
    </rPh>
    <phoneticPr fontId="3"/>
  </si>
  <si>
    <t>バラ出荷</t>
    <phoneticPr fontId="3"/>
  </si>
  <si>
    <t>調製（貯蔵）施設</t>
    <rPh sb="2" eb="8">
      <t>シセツ</t>
    </rPh>
    <phoneticPr fontId="3"/>
  </si>
  <si>
    <t>20ha未満</t>
    <phoneticPr fontId="3"/>
  </si>
  <si>
    <t>20～50ha</t>
    <phoneticPr fontId="3"/>
  </si>
  <si>
    <t>50～100ha</t>
    <phoneticPr fontId="3"/>
  </si>
  <si>
    <t>100～200ha</t>
    <phoneticPr fontId="3"/>
  </si>
  <si>
    <t>200ha以上</t>
    <phoneticPr fontId="3"/>
  </si>
  <si>
    <t>総箇</t>
    <phoneticPr fontId="3"/>
  </si>
  <si>
    <t>出荷</t>
    <phoneticPr fontId="3"/>
  </si>
  <si>
    <t>ＲＣ</t>
    <phoneticPr fontId="3"/>
  </si>
  <si>
    <t>色彩選別</t>
    <rPh sb="0" eb="2">
      <t>シキサイ</t>
    </rPh>
    <rPh sb="2" eb="4">
      <t>センベツ</t>
    </rPh>
    <phoneticPr fontId="3"/>
  </si>
  <si>
    <t>ＤＳ</t>
    <phoneticPr fontId="3"/>
  </si>
  <si>
    <t>ＣＥ</t>
    <phoneticPr fontId="3"/>
  </si>
  <si>
    <t>箇所</t>
    <phoneticPr fontId="3"/>
  </si>
  <si>
    <t>数量</t>
    <phoneticPr fontId="3"/>
  </si>
  <si>
    <t>所数</t>
    <phoneticPr fontId="3"/>
  </si>
  <si>
    <t>面積</t>
    <phoneticPr fontId="3"/>
  </si>
  <si>
    <t>機の導入</t>
    <rPh sb="0" eb="1">
      <t>キ</t>
    </rPh>
    <rPh sb="2" eb="4">
      <t>ドウニュウ</t>
    </rPh>
    <phoneticPr fontId="3"/>
  </si>
  <si>
    <t>小　計</t>
    <rPh sb="0" eb="1">
      <t>ショウ</t>
    </rPh>
    <rPh sb="2" eb="3">
      <t>ケイ</t>
    </rPh>
    <phoneticPr fontId="3"/>
  </si>
  <si>
    <t>直播</t>
    <rPh sb="0" eb="2">
      <t>チョクハ</t>
    </rPh>
    <phoneticPr fontId="3"/>
  </si>
  <si>
    <t>直播栽培実施状況（子実収穫）</t>
    <rPh sb="4" eb="6">
      <t>ジッシ</t>
    </rPh>
    <rPh sb="9" eb="10">
      <t>シ</t>
    </rPh>
    <rPh sb="10" eb="11">
      <t>ジツ</t>
    </rPh>
    <rPh sb="11" eb="13">
      <t>シュウカク</t>
    </rPh>
    <phoneticPr fontId="3"/>
  </si>
  <si>
    <t>※</t>
    <phoneticPr fontId="3"/>
  </si>
  <si>
    <t>Ⅰ　水稲の部</t>
    <rPh sb="2" eb="4">
      <t>スイトウ</t>
    </rPh>
    <rPh sb="5" eb="6">
      <t>ブ</t>
    </rPh>
    <phoneticPr fontId="8"/>
  </si>
  <si>
    <t>１　水稲生産状況と標高別作付面積（令和3年産）</t>
    <rPh sb="2" eb="4">
      <t>スイトウ</t>
    </rPh>
    <rPh sb="4" eb="6">
      <t>セイサン</t>
    </rPh>
    <rPh sb="6" eb="8">
      <t>ジョウキョウ</t>
    </rPh>
    <rPh sb="9" eb="11">
      <t>ヒョウコウ</t>
    </rPh>
    <rPh sb="11" eb="12">
      <t>ベツ</t>
    </rPh>
    <rPh sb="12" eb="14">
      <t>サクツ</t>
    </rPh>
    <rPh sb="14" eb="16">
      <t>メンセキ</t>
    </rPh>
    <rPh sb="17" eb="19">
      <t>レイワ</t>
    </rPh>
    <rPh sb="20" eb="22">
      <t>ネンサン</t>
    </rPh>
    <rPh sb="21" eb="22">
      <t>サン</t>
    </rPh>
    <phoneticPr fontId="3"/>
  </si>
  <si>
    <t>＊</t>
  </si>
  <si>
    <t>２　令和３年産米の検査結果（令和４年３月31日現在）</t>
    <rPh sb="2" eb="4">
      <t>レイワ</t>
    </rPh>
    <rPh sb="5" eb="6">
      <t>ネン</t>
    </rPh>
    <rPh sb="6" eb="8">
      <t>サンマイ</t>
    </rPh>
    <rPh sb="9" eb="11">
      <t>ケンサ</t>
    </rPh>
    <rPh sb="11" eb="13">
      <t>ケッカ</t>
    </rPh>
    <rPh sb="14" eb="16">
      <t>レイワ</t>
    </rPh>
    <rPh sb="17" eb="18">
      <t>ネン</t>
    </rPh>
    <rPh sb="19" eb="20">
      <t>ガツ</t>
    </rPh>
    <rPh sb="22" eb="25">
      <t>ニチゲンザイ</t>
    </rPh>
    <rPh sb="23" eb="25">
      <t>ゲンザイ</t>
    </rPh>
    <phoneticPr fontId="8"/>
  </si>
  <si>
    <t>つきあかり</t>
    <phoneticPr fontId="8"/>
  </si>
  <si>
    <t>福笑い</t>
    <rPh sb="0" eb="2">
      <t>フクワラ</t>
    </rPh>
    <phoneticPr fontId="8"/>
  </si>
  <si>
    <t>ゆうだい２１</t>
    <phoneticPr fontId="8"/>
  </si>
  <si>
    <t>－</t>
  </si>
  <si>
    <t>福乃香</t>
    <rPh sb="0" eb="2">
      <t>フクノ</t>
    </rPh>
    <rPh sb="2" eb="3">
      <t>カオ</t>
    </rPh>
    <phoneticPr fontId="8"/>
  </si>
  <si>
    <t>令和３年播種用として、福島県米改良協会から配付した種子の数量を
事業所の所在する市町村別に集計したもの。</t>
    <rPh sb="0" eb="2">
      <t>レイワ</t>
    </rPh>
    <rPh sb="3" eb="4">
      <t>ネン</t>
    </rPh>
    <rPh sb="4" eb="6">
      <t>ハシュ</t>
    </rPh>
    <rPh sb="6" eb="7">
      <t>ヨウ</t>
    </rPh>
    <rPh sb="11" eb="14">
      <t>フクシマケン</t>
    </rPh>
    <rPh sb="14" eb="17">
      <t>コメカイリョウ</t>
    </rPh>
    <rPh sb="17" eb="19">
      <t>キョウカイ</t>
    </rPh>
    <rPh sb="21" eb="23">
      <t>ハイフ</t>
    </rPh>
    <rPh sb="25" eb="27">
      <t>シュシ</t>
    </rPh>
    <rPh sb="28" eb="30">
      <t>スウリョウ</t>
    </rPh>
    <rPh sb="32" eb="35">
      <t>ジギョウショ</t>
    </rPh>
    <rPh sb="36" eb="38">
      <t>ショザイ</t>
    </rPh>
    <rPh sb="40" eb="43">
      <t>シチョウソン</t>
    </rPh>
    <rPh sb="43" eb="44">
      <t>ベツ</t>
    </rPh>
    <rPh sb="45" eb="47">
      <t>シュウケイ</t>
    </rPh>
    <phoneticPr fontId="3"/>
  </si>
  <si>
    <t>福、笑い</t>
    <rPh sb="0" eb="1">
      <t>フク</t>
    </rPh>
    <rPh sb="2" eb="3">
      <t>ワラ</t>
    </rPh>
    <phoneticPr fontId="8"/>
  </si>
  <si>
    <t>ふくひびき</t>
    <phoneticPr fontId="3"/>
  </si>
  <si>
    <t>３　令和２年産水稲種子の品種別配付実績</t>
    <rPh sb="2" eb="4">
      <t>レイワ</t>
    </rPh>
    <rPh sb="5" eb="7">
      <t>ネンサン</t>
    </rPh>
    <rPh sb="7" eb="9">
      <t>スイトウ</t>
    </rPh>
    <rPh sb="9" eb="11">
      <t>シュシ</t>
    </rPh>
    <rPh sb="12" eb="15">
      <t>ヒンシュベツ</t>
    </rPh>
    <rPh sb="15" eb="17">
      <t>ハイフ</t>
    </rPh>
    <rPh sb="17" eb="19">
      <t>ジッセキ</t>
    </rPh>
    <phoneticPr fontId="3"/>
  </si>
  <si>
    <t>４　地力の維持増強（令和３年）</t>
    <rPh sb="10" eb="12">
      <t>レイワ</t>
    </rPh>
    <rPh sb="13" eb="14">
      <t>ネン</t>
    </rPh>
    <phoneticPr fontId="5"/>
  </si>
  <si>
    <t>５　　稲わら・もみがらの発生量及び利用状況（令和３年）</t>
    <rPh sb="3" eb="4">
      <t>イナ</t>
    </rPh>
    <rPh sb="12" eb="15">
      <t>ハッセイリョウ</t>
    </rPh>
    <rPh sb="15" eb="16">
      <t>オヨ</t>
    </rPh>
    <rPh sb="17" eb="19">
      <t>リヨウ</t>
    </rPh>
    <rPh sb="19" eb="21">
      <t>ジョウキョウ</t>
    </rPh>
    <rPh sb="22" eb="24">
      <t>レイワ</t>
    </rPh>
    <rPh sb="25" eb="26">
      <t>ネン</t>
    </rPh>
    <phoneticPr fontId="4"/>
  </si>
  <si>
    <t>稲わらの利用（令和３年）</t>
    <rPh sb="0" eb="1">
      <t>イナ</t>
    </rPh>
    <rPh sb="4" eb="6">
      <t>リヨウ</t>
    </rPh>
    <rPh sb="7" eb="9">
      <t>レイワ</t>
    </rPh>
    <rPh sb="10" eb="11">
      <t>ネン</t>
    </rPh>
    <rPh sb="11" eb="12">
      <t>ガンネン</t>
    </rPh>
    <phoneticPr fontId="4"/>
  </si>
  <si>
    <t>５　　稲わら・もみがらの発生量及び利用状況（令和３年）</t>
    <rPh sb="3" eb="4">
      <t>イナ</t>
    </rPh>
    <rPh sb="12" eb="15">
      <t>ハッセイリョウ</t>
    </rPh>
    <rPh sb="15" eb="16">
      <t>オヨ</t>
    </rPh>
    <rPh sb="17" eb="19">
      <t>リヨウ</t>
    </rPh>
    <rPh sb="19" eb="21">
      <t>ジョウキョウ</t>
    </rPh>
    <rPh sb="22" eb="24">
      <t>レイワ</t>
    </rPh>
    <rPh sb="25" eb="26">
      <t>ネン</t>
    </rPh>
    <rPh sb="26" eb="27">
      <t>ガンネン</t>
    </rPh>
    <phoneticPr fontId="4"/>
  </si>
  <si>
    <t>もみがらの利用（令和３年）</t>
    <rPh sb="5" eb="7">
      <t>リヨウ</t>
    </rPh>
    <rPh sb="8" eb="10">
      <t>レイワ</t>
    </rPh>
    <rPh sb="11" eb="12">
      <t>ネン</t>
    </rPh>
    <rPh sb="12" eb="13">
      <t>ガンネン</t>
    </rPh>
    <phoneticPr fontId="3"/>
  </si>
  <si>
    <t>もみがらの利用（共同乾燥調製（貯蔵）施設分)（令和３年)</t>
    <rPh sb="5" eb="7">
      <t>リヨウ</t>
    </rPh>
    <rPh sb="8" eb="10">
      <t>キョウドウ</t>
    </rPh>
    <rPh sb="10" eb="12">
      <t>カンソウ</t>
    </rPh>
    <rPh sb="12" eb="14">
      <t>チョウセイ</t>
    </rPh>
    <rPh sb="15" eb="17">
      <t>チョゾウ</t>
    </rPh>
    <rPh sb="18" eb="20">
      <t>シセツ</t>
    </rPh>
    <rPh sb="20" eb="21">
      <t>ブン</t>
    </rPh>
    <rPh sb="26" eb="27">
      <t>ネン</t>
    </rPh>
    <phoneticPr fontId="3"/>
  </si>
  <si>
    <t>６　農業機械、施設の普及と利用状況（令和３年）</t>
    <rPh sb="13" eb="15">
      <t>リヨウ</t>
    </rPh>
    <rPh sb="15" eb="17">
      <t>ジョウキョウ</t>
    </rPh>
    <rPh sb="18" eb="20">
      <t>レイワ</t>
    </rPh>
    <rPh sb="21" eb="22">
      <t>ネン</t>
    </rPh>
    <phoneticPr fontId="5"/>
  </si>
  <si>
    <t>田植機 機構別利用面積(ha)</t>
    <rPh sb="0" eb="2">
      <t>タウ</t>
    </rPh>
    <rPh sb="2" eb="3">
      <t>キ</t>
    </rPh>
    <rPh sb="7" eb="9">
      <t>リヨウ</t>
    </rPh>
    <rPh sb="9" eb="11">
      <t>メンセキ</t>
    </rPh>
    <phoneticPr fontId="3"/>
  </si>
  <si>
    <t>水管理(ha)</t>
    <rPh sb="0" eb="1">
      <t>ミズ</t>
    </rPh>
    <rPh sb="1" eb="3">
      <t>カンリ</t>
    </rPh>
    <phoneticPr fontId="3"/>
  </si>
  <si>
    <t>収穫機利用面積（ha）</t>
    <rPh sb="3" eb="5">
      <t>リヨウ</t>
    </rPh>
    <rPh sb="5" eb="7">
      <t>メンセキ</t>
    </rPh>
    <phoneticPr fontId="3"/>
  </si>
  <si>
    <t>バインダ
・その他</t>
    <rPh sb="8" eb="9">
      <t>タ</t>
    </rPh>
    <phoneticPr fontId="3"/>
  </si>
  <si>
    <t>コンバイン
合計</t>
    <rPh sb="6" eb="8">
      <t>ゴウケイ</t>
    </rPh>
    <phoneticPr fontId="3"/>
  </si>
  <si>
    <t>可変施肥</t>
    <rPh sb="0" eb="2">
      <t>カヘン</t>
    </rPh>
    <phoneticPr fontId="3"/>
  </si>
  <si>
    <t>高密度播種</t>
    <rPh sb="0" eb="3">
      <t>コウミツド</t>
    </rPh>
    <rPh sb="3" eb="5">
      <t>ハシュ</t>
    </rPh>
    <phoneticPr fontId="3"/>
  </si>
  <si>
    <t>GPS誘導による</t>
    <rPh sb="3" eb="5">
      <t>ユウドウ</t>
    </rPh>
    <phoneticPr fontId="3"/>
  </si>
  <si>
    <t>自動水管理</t>
    <rPh sb="0" eb="2">
      <t>ジドウ</t>
    </rPh>
    <rPh sb="2" eb="3">
      <t>ミズ</t>
    </rPh>
    <rPh sb="3" eb="5">
      <t>カンリ</t>
    </rPh>
    <phoneticPr fontId="3"/>
  </si>
  <si>
    <t>収量・食味（※）</t>
    <rPh sb="0" eb="2">
      <t>シュウリョウ</t>
    </rPh>
    <rPh sb="3" eb="5">
      <t>ショクミ</t>
    </rPh>
    <phoneticPr fontId="3"/>
  </si>
  <si>
    <t>直進アシスト</t>
    <rPh sb="0" eb="2">
      <t>チョクシン</t>
    </rPh>
    <phoneticPr fontId="3"/>
  </si>
  <si>
    <t>システム</t>
    <phoneticPr fontId="3"/>
  </si>
  <si>
    <t>コンバイン</t>
    <phoneticPr fontId="3"/>
  </si>
  <si>
    <t>田植機</t>
  </si>
  <si>
    <t>６　農業機械、施設の普及と利用状況（令和３年）</t>
    <rPh sb="13" eb="15">
      <t>リヨウ</t>
    </rPh>
    <rPh sb="15" eb="17">
      <t>ジョウキョウ</t>
    </rPh>
    <rPh sb="18" eb="20">
      <t>レイワ</t>
    </rPh>
    <rPh sb="21" eb="22">
      <t>ネン</t>
    </rPh>
    <phoneticPr fontId="3"/>
  </si>
  <si>
    <t>※被災等の理由により稼働の無かった共同乾燥調製（貯蔵）施設については括弧書きで記入しています。</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キニュウ</t>
    </rPh>
    <phoneticPr fontId="3"/>
  </si>
  <si>
    <t>７　直播栽培実施状況（令和３年）</t>
    <rPh sb="2" eb="4">
      <t>チョクハ</t>
    </rPh>
    <rPh sb="4" eb="6">
      <t>サイバイ</t>
    </rPh>
    <rPh sb="6" eb="8">
      <t>ジッシ</t>
    </rPh>
    <rPh sb="11" eb="13">
      <t>レイワ</t>
    </rPh>
    <rPh sb="14" eb="15">
      <t>ネン</t>
    </rPh>
    <phoneticPr fontId="3"/>
  </si>
  <si>
    <t>８　環境に配慮した稲作の状況（令和３年）</t>
    <rPh sb="2" eb="4">
      <t>カンキョウ</t>
    </rPh>
    <rPh sb="5" eb="7">
      <t>ハイリョ</t>
    </rPh>
    <rPh sb="9" eb="11">
      <t>イナサク</t>
    </rPh>
    <rPh sb="12" eb="14">
      <t>ジョウキョウ</t>
    </rPh>
    <rPh sb="15" eb="17">
      <t>レイワ</t>
    </rPh>
    <rPh sb="18" eb="19">
      <t>ネン</t>
    </rPh>
    <phoneticPr fontId="8"/>
  </si>
  <si>
    <t>９　大規模稲作経営体数（作業受託面積含む）（令和３年度実績）</t>
    <rPh sb="2" eb="5">
      <t>ダイキボ</t>
    </rPh>
    <rPh sb="5" eb="7">
      <t>イナサク</t>
    </rPh>
    <rPh sb="7" eb="9">
      <t>ケイエイ</t>
    </rPh>
    <rPh sb="9" eb="10">
      <t>カラダ</t>
    </rPh>
    <rPh sb="10" eb="11">
      <t>スウ</t>
    </rPh>
    <rPh sb="12" eb="14">
      <t>サギョウ</t>
    </rPh>
    <rPh sb="14" eb="16">
      <t>ジュタク</t>
    </rPh>
    <rPh sb="16" eb="18">
      <t>メンセキ</t>
    </rPh>
    <rPh sb="18" eb="19">
      <t>フク</t>
    </rPh>
    <rPh sb="22" eb="24">
      <t>レイワ</t>
    </rPh>
    <rPh sb="25" eb="27">
      <t>ネンド</t>
    </rPh>
    <rPh sb="26" eb="27">
      <t>ド</t>
    </rPh>
    <rPh sb="27" eb="29">
      <t>ジッセキ</t>
    </rPh>
    <phoneticPr fontId="8"/>
  </si>
  <si>
    <r>
      <t>エコファーマー　</t>
    </r>
    <r>
      <rPr>
        <b/>
        <sz val="11"/>
        <rFont val="ＭＳ 明朝"/>
        <family val="1"/>
        <charset val="128"/>
      </rPr>
      <t>※３</t>
    </r>
    <r>
      <rPr>
        <sz val="11"/>
        <rFont val="ＭＳ 明朝"/>
        <family val="1"/>
        <charset val="128"/>
      </rPr>
      <t>　　
（令和4年3月末現在）</t>
    </r>
    <rPh sb="14" eb="16">
      <t>レイワ</t>
    </rPh>
    <rPh sb="17" eb="18">
      <t>ネン</t>
    </rPh>
    <rPh sb="18" eb="19">
      <t>ヘイネン</t>
    </rPh>
    <rPh sb="19" eb="20">
      <t>ガツ</t>
    </rPh>
    <rPh sb="20" eb="21">
      <t>マツ</t>
    </rPh>
    <rPh sb="21" eb="23">
      <t>ゲンザイ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</si>
</sst>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_ "/>
  </numFmts>
  <fonts count="41" x14ac:knownFonts="1">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vertAlign val="superscript"/>
      <sz val="10"/>
      <name val="ＭＳ 明朝"/>
      <family val="1"/>
      <charset val="128"/>
    </font>
    <font>
      <b/>
      <sz val="10"/>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1"/>
      <color theme="1"/>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style="thin">
        <color indexed="8"/>
      </left>
      <right style="thin">
        <color indexed="8"/>
      </right>
      <top/>
      <bottom style="dotted">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right style="medium">
        <color indexed="64"/>
      </right>
      <top style="dotted">
        <color indexed="64"/>
      </top>
      <bottom style="medium">
        <color indexed="64"/>
      </bottom>
      <diagonal/>
    </border>
    <border>
      <left/>
      <right style="thin">
        <color indexed="64"/>
      </right>
      <top style="thin">
        <color indexed="8"/>
      </top>
      <bottom/>
      <diagonal/>
    </border>
    <border>
      <left/>
      <right style="thin">
        <color indexed="64"/>
      </right>
      <top/>
      <bottom style="medium">
        <color indexed="8"/>
      </bottom>
      <diagonal/>
    </border>
    <border>
      <left/>
      <right style="thin">
        <color indexed="64"/>
      </right>
      <top style="thin">
        <color indexed="8"/>
      </top>
      <bottom style="double">
        <color indexed="8"/>
      </bottom>
      <diagonal/>
    </border>
    <border>
      <left/>
      <right style="thin">
        <color indexed="64"/>
      </right>
      <top/>
      <bottom style="thin">
        <color indexed="8"/>
      </bottom>
      <diagonal/>
    </border>
    <border>
      <left/>
      <right style="thin">
        <color indexed="64"/>
      </right>
      <top style="double">
        <color indexed="64"/>
      </top>
      <bottom style="medium">
        <color indexed="8"/>
      </bottom>
      <diagonal/>
    </border>
    <border>
      <left/>
      <right style="thin">
        <color indexed="8"/>
      </right>
      <top style="thin">
        <color indexed="8"/>
      </top>
      <bottom style="double">
        <color indexed="8"/>
      </bottom>
      <diagonal/>
    </border>
    <border>
      <left/>
      <right style="thin">
        <color indexed="8"/>
      </right>
      <top style="double">
        <color indexed="64"/>
      </top>
      <bottom style="medium">
        <color indexed="8"/>
      </bottom>
      <diagonal/>
    </border>
    <border>
      <left/>
      <right style="thin">
        <color indexed="64"/>
      </right>
      <top style="double">
        <color indexed="64"/>
      </top>
      <bottom/>
      <diagonal/>
    </border>
    <border>
      <left/>
      <right style="medium">
        <color indexed="8"/>
      </right>
      <top style="medium">
        <color indexed="8"/>
      </top>
      <bottom/>
      <diagonal/>
    </border>
    <border>
      <left style="thin">
        <color indexed="64"/>
      </left>
      <right style="medium">
        <color indexed="8"/>
      </right>
      <top style="double">
        <color indexed="8"/>
      </top>
      <bottom style="medium">
        <color indexed="64"/>
      </bottom>
      <diagonal/>
    </border>
    <border>
      <left/>
      <right style="medium">
        <color indexed="8"/>
      </right>
      <top style="double">
        <color indexed="8"/>
      </top>
      <bottom style="medium">
        <color indexed="8"/>
      </bottom>
      <diagonal/>
    </border>
    <border>
      <left style="thin">
        <color indexed="64"/>
      </left>
      <right/>
      <top style="medium">
        <color indexed="64"/>
      </top>
      <bottom/>
      <diagonal/>
    </border>
    <border>
      <left/>
      <right style="thin">
        <color indexed="64"/>
      </right>
      <top/>
      <bottom style="medium">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167">
    <xf numFmtId="0" fontId="0" fillId="0" borderId="0" xfId="0"/>
    <xf numFmtId="179" fontId="15" fillId="0" borderId="0" xfId="0" applyNumberFormat="1" applyFont="1"/>
    <xf numFmtId="179" fontId="30"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0" fillId="0" borderId="0" xfId="0" applyNumberFormat="1" applyFont="1" applyBorder="1" applyAlignment="1">
      <alignment vertical="center"/>
    </xf>
    <xf numFmtId="179" fontId="30"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0" xfId="0" applyFont="1" applyFill="1"/>
    <xf numFmtId="179" fontId="10" fillId="2" borderId="0" xfId="0" applyNumberFormat="1" applyFont="1" applyFill="1" applyProtection="1">
      <protection locked="0"/>
    </xf>
    <xf numFmtId="182" fontId="15" fillId="2" borderId="9" xfId="5" applyNumberFormat="1" applyFont="1" applyFill="1" applyBorder="1" applyAlignment="1" applyProtection="1">
      <alignment vertical="center"/>
    </xf>
    <xf numFmtId="182" fontId="15" fillId="2" borderId="7" xfId="5" applyNumberFormat="1" applyFont="1" applyFill="1" applyBorder="1" applyAlignment="1" applyProtection="1">
      <alignment vertical="center"/>
    </xf>
    <xf numFmtId="182" fontId="24" fillId="2" borderId="18" xfId="5" applyNumberFormat="1" applyFont="1" applyFill="1" applyBorder="1" applyAlignment="1" applyProtection="1">
      <alignment vertical="center"/>
    </xf>
    <xf numFmtId="182" fontId="24" fillId="2" borderId="9" xfId="5" applyNumberFormat="1" applyFont="1" applyFill="1" applyBorder="1" applyAlignment="1" applyProtection="1">
      <alignment vertical="center"/>
    </xf>
    <xf numFmtId="179" fontId="7" fillId="2" borderId="0" xfId="0" applyNumberFormat="1" applyFont="1" applyFill="1" applyProtection="1">
      <protection locked="0"/>
    </xf>
    <xf numFmtId="0" fontId="22" fillId="2" borderId="0" xfId="5" applyFont="1" applyFill="1" applyProtection="1"/>
    <xf numFmtId="0" fontId="9" fillId="2" borderId="20"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2" fillId="2" borderId="0" xfId="5" applyNumberFormat="1" applyFont="1" applyFill="1" applyBorder="1" applyAlignment="1"/>
    <xf numFmtId="182" fontId="15" fillId="2" borderId="37" xfId="5" applyNumberFormat="1" applyFont="1" applyFill="1" applyBorder="1" applyAlignment="1" applyProtection="1">
      <alignment horizontal="right" vertical="center"/>
    </xf>
    <xf numFmtId="182" fontId="15" fillId="2" borderId="37" xfId="5" applyNumberFormat="1" applyFont="1" applyFill="1" applyBorder="1" applyAlignment="1" applyProtection="1">
      <alignment vertical="center"/>
    </xf>
    <xf numFmtId="182" fontId="14" fillId="2" borderId="0" xfId="5" applyNumberFormat="1" applyFont="1" applyFill="1" applyBorder="1" applyAlignment="1"/>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9" fillId="2" borderId="0" xfId="2" applyNumberFormat="1" applyFont="1" applyFill="1" applyBorder="1" applyAlignment="1"/>
    <xf numFmtId="182" fontId="15" fillId="2" borderId="18" xfId="0" applyNumberFormat="1" applyFont="1" applyFill="1" applyBorder="1" applyAlignment="1">
      <alignment vertical="center"/>
    </xf>
    <xf numFmtId="182" fontId="24" fillId="2" borderId="44"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15" fillId="2" borderId="9" xfId="0" applyNumberFormat="1" applyFont="1" applyFill="1" applyBorder="1" applyAlignment="1">
      <alignment vertical="center"/>
    </xf>
    <xf numFmtId="182" fontId="24" fillId="2" borderId="45"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15" fillId="2" borderId="28"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6" xfId="5" applyNumberFormat="1" applyFont="1" applyFill="1" applyBorder="1" applyAlignment="1" applyProtection="1">
      <alignment vertical="center"/>
    </xf>
    <xf numFmtId="182" fontId="15" fillId="2" borderId="47"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49" xfId="5" applyNumberFormat="1" applyFont="1" applyFill="1" applyBorder="1" applyAlignment="1" applyProtection="1">
      <alignment vertical="center"/>
    </xf>
    <xf numFmtId="182" fontId="15" fillId="2" borderId="34" xfId="5" applyNumberFormat="1" applyFont="1" applyFill="1" applyBorder="1" applyAlignment="1" applyProtection="1">
      <alignment vertical="center"/>
    </xf>
    <xf numFmtId="182" fontId="15" fillId="2" borderId="50"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78" fontId="2" fillId="2" borderId="0" xfId="5" applyNumberFormat="1" applyFont="1" applyFill="1"/>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24" fillId="2" borderId="33"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15" fillId="2" borderId="56" xfId="5" applyNumberFormat="1" applyFont="1" applyFill="1" applyBorder="1" applyAlignment="1" applyProtection="1">
      <alignment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0" xfId="0" applyFont="1" applyFill="1" applyAlignment="1">
      <alignment wrapText="1"/>
    </xf>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182" fontId="9" fillId="2" borderId="20" xfId="4" applyNumberFormat="1" applyFont="1" applyFill="1" applyBorder="1" applyAlignment="1" applyProtection="1">
      <alignment vertical="center"/>
    </xf>
    <xf numFmtId="182" fontId="9" fillId="2" borderId="0" xfId="4" applyNumberFormat="1" applyFont="1" applyFill="1" applyBorder="1" applyAlignment="1" applyProtection="1">
      <alignment vertical="center"/>
    </xf>
    <xf numFmtId="0" fontId="9" fillId="2" borderId="58" xfId="0" applyFont="1" applyFill="1" applyBorder="1"/>
    <xf numFmtId="182" fontId="9" fillId="2" borderId="0" xfId="0" applyNumberFormat="1" applyFont="1" applyFill="1"/>
    <xf numFmtId="182" fontId="9" fillId="2" borderId="33"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2" fontId="9" fillId="2" borderId="52"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9" fillId="2" borderId="0" xfId="0" applyNumberFormat="1" applyFont="1" applyFill="1" applyBorder="1"/>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182" fontId="9" fillId="2" borderId="0" xfId="0" applyNumberFormat="1" applyFont="1" applyFill="1" applyBorder="1"/>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62" xfId="0" applyNumberFormat="1" applyFont="1" applyBorder="1" applyAlignment="1">
      <alignment vertical="center"/>
    </xf>
    <xf numFmtId="179" fontId="15" fillId="0" borderId="63" xfId="0" applyNumberFormat="1" applyFont="1" applyBorder="1" applyAlignment="1">
      <alignment vertical="center"/>
    </xf>
    <xf numFmtId="179" fontId="15" fillId="0" borderId="63" xfId="0" applyNumberFormat="1" applyFont="1" applyBorder="1"/>
    <xf numFmtId="179" fontId="15" fillId="0" borderId="64" xfId="0" applyNumberFormat="1" applyFont="1" applyBorder="1"/>
    <xf numFmtId="179" fontId="15" fillId="0" borderId="65" xfId="0" applyNumberFormat="1" applyFont="1" applyBorder="1"/>
    <xf numFmtId="179" fontId="15" fillId="0" borderId="66" xfId="0" applyNumberFormat="1" applyFont="1" applyBorder="1"/>
    <xf numFmtId="179" fontId="15" fillId="0" borderId="67" xfId="0" applyNumberFormat="1" applyFont="1" applyBorder="1"/>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8" xfId="5" applyNumberFormat="1" applyFont="1" applyFill="1" applyBorder="1" applyAlignment="1" applyProtection="1">
      <alignment vertical="center"/>
    </xf>
    <xf numFmtId="182" fontId="15" fillId="2" borderId="69" xfId="5" applyNumberFormat="1" applyFont="1" applyFill="1" applyBorder="1" applyAlignment="1" applyProtection="1">
      <alignment vertical="center"/>
    </xf>
    <xf numFmtId="0" fontId="9" fillId="2" borderId="75" xfId="5" applyFont="1" applyFill="1" applyBorder="1" applyAlignment="1" applyProtection="1">
      <alignment horizontal="center" vertical="center"/>
    </xf>
    <xf numFmtId="0" fontId="9" fillId="2" borderId="76" xfId="5" applyFont="1" applyFill="1" applyBorder="1" applyAlignment="1" applyProtection="1">
      <alignment horizontal="center" vertical="center"/>
    </xf>
    <xf numFmtId="0" fontId="9" fillId="0" borderId="0" xfId="5" applyFont="1" applyFill="1" applyBorder="1" applyProtection="1"/>
    <xf numFmtId="0" fontId="2" fillId="0" borderId="0" xfId="5" applyFont="1" applyFill="1" applyBorder="1"/>
    <xf numFmtId="182" fontId="9" fillId="0" borderId="9" xfId="5" applyNumberFormat="1" applyFont="1" applyFill="1" applyBorder="1" applyAlignment="1" applyProtection="1">
      <alignment vertical="center"/>
    </xf>
    <xf numFmtId="182" fontId="15" fillId="2" borderId="28" xfId="5" applyNumberFormat="1" applyFont="1" applyFill="1" applyBorder="1" applyAlignment="1" applyProtection="1">
      <alignment horizontal="right" vertical="center"/>
    </xf>
    <xf numFmtId="182" fontId="15" fillId="2" borderId="85" xfId="5" applyNumberFormat="1" applyFont="1" applyFill="1" applyBorder="1" applyAlignment="1" applyProtection="1">
      <alignment vertical="center"/>
    </xf>
    <xf numFmtId="182" fontId="15" fillId="2" borderId="86" xfId="5" applyNumberFormat="1" applyFont="1" applyFill="1" applyBorder="1" applyAlignment="1" applyProtection="1">
      <alignment vertical="center"/>
    </xf>
    <xf numFmtId="0" fontId="2" fillId="0" borderId="0" xfId="5" applyFont="1" applyFill="1"/>
    <xf numFmtId="0" fontId="9" fillId="0" borderId="0" xfId="5" applyFont="1" applyFill="1"/>
    <xf numFmtId="182" fontId="15" fillId="2" borderId="87" xfId="5" applyNumberFormat="1" applyFont="1" applyFill="1" applyBorder="1" applyAlignment="1" applyProtection="1">
      <alignment vertical="center"/>
    </xf>
    <xf numFmtId="182" fontId="15" fillId="2" borderId="95" xfId="5" applyNumberFormat="1" applyFont="1" applyFill="1" applyBorder="1" applyAlignment="1" applyProtection="1">
      <alignment vertical="center"/>
    </xf>
    <xf numFmtId="182" fontId="15" fillId="2" borderId="93" xfId="5" applyNumberFormat="1" applyFont="1" applyFill="1" applyBorder="1" applyAlignment="1" applyProtection="1">
      <alignment vertical="center"/>
    </xf>
    <xf numFmtId="182" fontId="15" fillId="2" borderId="97" xfId="5" applyNumberFormat="1" applyFont="1" applyFill="1" applyBorder="1" applyAlignment="1" applyProtection="1">
      <alignment vertical="center"/>
    </xf>
    <xf numFmtId="182" fontId="15" fillId="2" borderId="75" xfId="5" applyNumberFormat="1" applyFont="1" applyFill="1" applyBorder="1" applyAlignment="1" applyProtection="1">
      <alignment vertical="center"/>
    </xf>
    <xf numFmtId="182" fontId="15" fillId="2" borderId="98" xfId="5" applyNumberFormat="1" applyFont="1" applyFill="1" applyBorder="1" applyAlignment="1" applyProtection="1">
      <alignment vertical="center"/>
    </xf>
    <xf numFmtId="182" fontId="13" fillId="2" borderId="0" xfId="5" applyNumberFormat="1" applyFont="1" applyFill="1" applyBorder="1" applyAlignment="1" applyProtection="1"/>
    <xf numFmtId="182" fontId="15" fillId="2" borderId="49" xfId="5" applyNumberFormat="1" applyFont="1" applyFill="1" applyBorder="1" applyAlignment="1" applyProtection="1">
      <alignment horizontal="right" vertical="center"/>
    </xf>
    <xf numFmtId="182" fontId="15" fillId="2" borderId="101" xfId="5" applyNumberFormat="1" applyFont="1" applyFill="1" applyBorder="1" applyAlignment="1" applyProtection="1">
      <alignment vertical="center"/>
    </xf>
    <xf numFmtId="182" fontId="15" fillId="2" borderId="72" xfId="5" applyNumberFormat="1" applyFont="1" applyFill="1" applyBorder="1" applyAlignment="1" applyProtection="1">
      <alignment vertical="center"/>
    </xf>
    <xf numFmtId="182" fontId="15" fillId="2" borderId="68" xfId="0" applyNumberFormat="1" applyFont="1" applyFill="1" applyBorder="1" applyAlignment="1" applyProtection="1">
      <alignment vertical="center"/>
      <protection locked="0"/>
    </xf>
    <xf numFmtId="0" fontId="9" fillId="2" borderId="72" xfId="5" applyFont="1" applyFill="1" applyBorder="1" applyAlignment="1" applyProtection="1">
      <alignment vertical="center"/>
    </xf>
    <xf numFmtId="0" fontId="9" fillId="2" borderId="72" xfId="5" applyFont="1" applyFill="1" applyBorder="1" applyAlignment="1" applyProtection="1">
      <alignment horizontal="center" vertical="center"/>
    </xf>
    <xf numFmtId="0" fontId="9" fillId="2" borderId="106" xfId="0" applyFont="1" applyFill="1" applyBorder="1" applyAlignment="1">
      <alignment horizontal="center" vertical="center"/>
    </xf>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1"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3" fontId="15" fillId="0" borderId="9" xfId="0" applyNumberFormat="1" applyFont="1" applyBorder="1" applyAlignment="1">
      <alignment vertical="center"/>
    </xf>
    <xf numFmtId="183" fontId="15" fillId="0" borderId="13" xfId="0" applyNumberFormat="1" applyFont="1" applyBorder="1" applyAlignment="1">
      <alignment vertical="center"/>
    </xf>
    <xf numFmtId="180" fontId="15" fillId="0" borderId="113" xfId="0" applyNumberFormat="1" applyFont="1" applyBorder="1" applyAlignment="1">
      <alignment horizontal="right" vertical="center"/>
    </xf>
    <xf numFmtId="180" fontId="15" fillId="0" borderId="10"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Protection="1"/>
    <xf numFmtId="182" fontId="24" fillId="0" borderId="38" xfId="5" applyNumberFormat="1" applyFont="1" applyFill="1" applyBorder="1" applyProtection="1"/>
    <xf numFmtId="0" fontId="11" fillId="0" borderId="114"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5" xfId="6" applyNumberFormat="1" applyFont="1" applyFill="1" applyBorder="1" applyAlignment="1">
      <alignment horizontal="center" vertical="center"/>
    </xf>
    <xf numFmtId="182" fontId="24" fillId="0" borderId="32" xfId="5" applyNumberFormat="1" applyFont="1" applyFill="1" applyBorder="1" applyAlignment="1" applyProtection="1"/>
    <xf numFmtId="182" fontId="9" fillId="0" borderId="35" xfId="5" applyNumberFormat="1" applyFont="1" applyFill="1" applyBorder="1" applyAlignment="1">
      <alignment vertical="center"/>
    </xf>
    <xf numFmtId="179" fontId="23" fillId="0" borderId="116" xfId="0" applyNumberFormat="1" applyFont="1" applyFill="1" applyBorder="1" applyAlignment="1" applyProtection="1">
      <alignment horizontal="center" vertical="center"/>
      <protection locked="0"/>
    </xf>
    <xf numFmtId="182" fontId="9" fillId="0" borderId="117" xfId="2" applyNumberFormat="1" applyFont="1" applyFill="1" applyBorder="1" applyProtection="1"/>
    <xf numFmtId="182" fontId="9" fillId="0" borderId="117" xfId="5" applyNumberFormat="1" applyFont="1" applyFill="1" applyBorder="1" applyProtection="1"/>
    <xf numFmtId="182" fontId="9" fillId="0" borderId="118" xfId="2" applyNumberFormat="1" applyFont="1" applyFill="1" applyBorder="1" applyProtection="1"/>
    <xf numFmtId="182" fontId="9" fillId="0" borderId="119" xfId="5" applyNumberFormat="1" applyFont="1" applyFill="1" applyBorder="1" applyProtection="1"/>
    <xf numFmtId="182" fontId="9" fillId="0" borderId="36" xfId="5" applyNumberFormat="1" applyFont="1" applyFill="1" applyBorder="1" applyAlignment="1">
      <alignment vertical="center"/>
    </xf>
    <xf numFmtId="182" fontId="9" fillId="0" borderId="120" xfId="5" applyNumberFormat="1" applyFont="1" applyFill="1" applyBorder="1" applyAlignment="1">
      <alignment vertical="center"/>
    </xf>
    <xf numFmtId="182" fontId="15" fillId="0" borderId="33" xfId="5" applyNumberFormat="1" applyFont="1" applyFill="1" applyBorder="1" applyAlignment="1" applyProtection="1">
      <alignment vertical="center"/>
    </xf>
    <xf numFmtId="0" fontId="9" fillId="0" borderId="34" xfId="5" applyFont="1" applyFill="1" applyBorder="1" applyAlignment="1">
      <alignment horizontal="center" vertical="center"/>
    </xf>
    <xf numFmtId="182" fontId="9" fillId="0" borderId="38" xfId="0" applyNumberFormat="1" applyFont="1" applyFill="1" applyBorder="1" applyAlignment="1">
      <alignment vertical="center"/>
    </xf>
    <xf numFmtId="182" fontId="9" fillId="0" borderId="122"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123"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4" xfId="2" applyNumberFormat="1" applyFont="1" applyFill="1" applyBorder="1" applyProtection="1"/>
    <xf numFmtId="182" fontId="9" fillId="0" borderId="48" xfId="5" applyNumberFormat="1" applyFont="1" applyFill="1" applyBorder="1" applyProtection="1"/>
    <xf numFmtId="182" fontId="9" fillId="0" borderId="123" xfId="2" applyNumberFormat="1" applyFont="1" applyFill="1" applyBorder="1" applyProtection="1"/>
    <xf numFmtId="182" fontId="9" fillId="0" borderId="49" xfId="5" applyNumberFormat="1" applyFont="1" applyFill="1" applyBorder="1" applyProtection="1"/>
    <xf numFmtId="182" fontId="9" fillId="0" borderId="86" xfId="2" applyNumberFormat="1" applyFont="1" applyFill="1" applyBorder="1" applyProtection="1"/>
    <xf numFmtId="182" fontId="9" fillId="0" borderId="84" xfId="5" applyNumberFormat="1" applyFont="1" applyFill="1" applyBorder="1" applyProtection="1"/>
    <xf numFmtId="182" fontId="9" fillId="0" borderId="125" xfId="2" applyNumberFormat="1" applyFont="1" applyFill="1" applyBorder="1" applyProtection="1"/>
    <xf numFmtId="182" fontId="9" fillId="0" borderId="84" xfId="2" applyNumberFormat="1" applyFont="1" applyFill="1" applyBorder="1" applyProtection="1"/>
    <xf numFmtId="182" fontId="9" fillId="0" borderId="9" xfId="5" applyNumberFormat="1" applyFont="1" applyFill="1" applyBorder="1" applyAlignment="1">
      <alignment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9" fillId="0" borderId="37" xfId="5" applyNumberFormat="1" applyFont="1" applyFill="1" applyBorder="1" applyAlignment="1">
      <alignment vertical="center"/>
    </xf>
    <xf numFmtId="182" fontId="15" fillId="0" borderId="0" xfId="5" applyNumberFormat="1" applyFont="1" applyFill="1" applyAlignment="1">
      <alignment horizontal="left"/>
    </xf>
    <xf numFmtId="182" fontId="9" fillId="0" borderId="95" xfId="5" applyNumberFormat="1" applyFont="1" applyFill="1" applyBorder="1" applyAlignment="1">
      <alignment vertical="center"/>
    </xf>
    <xf numFmtId="182" fontId="9" fillId="0" borderId="127"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15" fillId="0" borderId="69"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6"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8" xfId="5" applyNumberFormat="1" applyFont="1" applyFill="1" applyBorder="1" applyAlignment="1" applyProtection="1">
      <alignment vertical="center"/>
    </xf>
    <xf numFmtId="0" fontId="9" fillId="0" borderId="85"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9" xfId="5" applyNumberFormat="1" applyFont="1" applyFill="1" applyBorder="1" applyProtection="1"/>
    <xf numFmtId="0" fontId="9" fillId="0" borderId="85"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6"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28"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29" xfId="0" applyNumberFormat="1" applyFont="1" applyFill="1" applyBorder="1" applyAlignment="1" applyProtection="1">
      <protection locked="0"/>
    </xf>
    <xf numFmtId="184" fontId="15" fillId="0" borderId="130" xfId="0" applyNumberFormat="1" applyFont="1" applyFill="1" applyBorder="1" applyAlignment="1" applyProtection="1">
      <protection locked="0"/>
    </xf>
    <xf numFmtId="177" fontId="24" fillId="0" borderId="130" xfId="0" applyNumberFormat="1" applyFont="1" applyFill="1" applyBorder="1" applyAlignment="1" applyProtection="1">
      <protection locked="0"/>
    </xf>
    <xf numFmtId="184" fontId="24" fillId="0" borderId="130" xfId="0" applyNumberFormat="1" applyFont="1" applyFill="1" applyBorder="1" applyAlignment="1" applyProtection="1">
      <protection locked="0"/>
    </xf>
    <xf numFmtId="180" fontId="24" fillId="0" borderId="130"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4" xfId="5" applyNumberFormat="1" applyFont="1" applyFill="1" applyBorder="1" applyProtection="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9" xfId="5" applyNumberFormat="1" applyFont="1" applyFill="1" applyBorder="1" applyAlignment="1" applyProtection="1"/>
    <xf numFmtId="182" fontId="24" fillId="0" borderId="49" xfId="5" applyNumberFormat="1" applyFont="1" applyFill="1" applyBorder="1" applyProtection="1"/>
    <xf numFmtId="182" fontId="15" fillId="0" borderId="69"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8" xfId="5" applyNumberFormat="1" applyFont="1" applyFill="1" applyBorder="1" applyProtection="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1" xfId="5" applyNumberFormat="1" applyFont="1" applyFill="1" applyBorder="1" applyAlignment="1">
      <alignment vertical="center"/>
    </xf>
    <xf numFmtId="179" fontId="9" fillId="0" borderId="132" xfId="5" applyNumberFormat="1" applyFont="1" applyFill="1" applyBorder="1" applyAlignment="1">
      <alignment vertical="center"/>
    </xf>
    <xf numFmtId="0" fontId="9" fillId="0" borderId="133" xfId="0" applyFont="1" applyFill="1" applyBorder="1" applyAlignment="1">
      <alignment horizontal="center" vertical="center"/>
    </xf>
    <xf numFmtId="178" fontId="22" fillId="0" borderId="0" xfId="5" applyNumberFormat="1" applyFont="1" applyFill="1" applyBorder="1"/>
    <xf numFmtId="178" fontId="22" fillId="0" borderId="0" xfId="5" applyNumberFormat="1" applyFont="1" applyFill="1"/>
    <xf numFmtId="178" fontId="2" fillId="0" borderId="0" xfId="5" applyNumberFormat="1" applyFont="1" applyFill="1" applyBorder="1"/>
    <xf numFmtId="178" fontId="2" fillId="0" borderId="0" xfId="5" applyNumberFormat="1" applyFont="1" applyFill="1"/>
    <xf numFmtId="182" fontId="9" fillId="0" borderId="33" xfId="5" applyNumberFormat="1" applyFont="1" applyFill="1" applyBorder="1" applyAlignment="1" applyProtection="1">
      <alignment vertical="center"/>
    </xf>
    <xf numFmtId="182" fontId="9" fillId="0" borderId="111" xfId="5" applyNumberFormat="1" applyFont="1" applyFill="1" applyBorder="1" applyAlignment="1" applyProtection="1">
      <alignment vertical="center"/>
    </xf>
    <xf numFmtId="0" fontId="11" fillId="0" borderId="0" xfId="5" applyFont="1" applyFill="1" applyProtection="1"/>
    <xf numFmtId="182" fontId="2" fillId="0" borderId="0" xfId="5" applyNumberFormat="1" applyFont="1" applyFill="1"/>
    <xf numFmtId="182" fontId="9" fillId="0" borderId="134" xfId="5" applyNumberFormat="1" applyFont="1" applyFill="1" applyBorder="1" applyAlignment="1">
      <alignment vertical="center"/>
    </xf>
    <xf numFmtId="182" fontId="9" fillId="0" borderId="135" xfId="5" applyNumberFormat="1" applyFont="1" applyFill="1" applyBorder="1" applyAlignment="1">
      <alignment vertical="center"/>
    </xf>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1" xfId="5" applyNumberFormat="1" applyFont="1" applyFill="1" applyBorder="1" applyAlignment="1">
      <alignment vertical="center"/>
    </xf>
    <xf numFmtId="0" fontId="11" fillId="0" borderId="30" xfId="0" applyFont="1" applyFill="1" applyBorder="1" applyAlignment="1">
      <alignment horizontal="center" vertical="center"/>
    </xf>
    <xf numFmtId="182" fontId="11" fillId="0" borderId="19" xfId="4" applyNumberFormat="1" applyFont="1" applyFill="1" applyBorder="1" applyAlignment="1" applyProtection="1">
      <alignment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0" fontId="9" fillId="0" borderId="0" xfId="0" applyFont="1" applyFill="1"/>
    <xf numFmtId="182" fontId="9" fillId="0" borderId="138" xfId="5" applyNumberFormat="1" applyFont="1" applyFill="1" applyBorder="1" applyAlignment="1">
      <alignment vertical="center"/>
    </xf>
    <xf numFmtId="182" fontId="9" fillId="0" borderId="69" xfId="5" applyNumberFormat="1" applyFont="1" applyFill="1" applyBorder="1" applyAlignment="1" applyProtection="1">
      <alignment vertical="center"/>
    </xf>
    <xf numFmtId="182" fontId="9" fillId="0" borderId="139" xfId="2" applyNumberFormat="1" applyFont="1" applyFill="1" applyBorder="1" applyProtection="1"/>
    <xf numFmtId="182" fontId="9" fillId="0" borderId="140" xfId="5" applyNumberFormat="1" applyFont="1" applyFill="1" applyBorder="1" applyProtection="1"/>
    <xf numFmtId="182" fontId="24" fillId="2" borderId="69"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56" xfId="5" applyNumberFormat="1" applyFont="1" applyFill="1" applyBorder="1" applyAlignment="1" applyProtection="1">
      <alignment vertical="center"/>
    </xf>
    <xf numFmtId="182" fontId="9" fillId="0" borderId="38" xfId="3" applyNumberFormat="1" applyFont="1" applyFill="1" applyBorder="1" applyProtection="1"/>
    <xf numFmtId="182" fontId="9" fillId="0" borderId="123"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2" xfId="2" applyNumberFormat="1" applyFont="1" applyFill="1" applyBorder="1" applyProtection="1"/>
    <xf numFmtId="182" fontId="9" fillId="0" borderId="39" xfId="2" applyNumberFormat="1" applyFont="1" applyFill="1" applyBorder="1" applyProtection="1"/>
    <xf numFmtId="182" fontId="9" fillId="0" borderId="68" xfId="2" applyNumberFormat="1" applyFont="1" applyFill="1" applyBorder="1" applyProtection="1"/>
    <xf numFmtId="0" fontId="9" fillId="0" borderId="27" xfId="0" applyFont="1" applyFill="1" applyBorder="1" applyAlignment="1">
      <alignment horizontal="center" vertical="center"/>
    </xf>
    <xf numFmtId="182" fontId="9" fillId="0" borderId="74" xfId="5" applyNumberFormat="1" applyFont="1" applyFill="1" applyBorder="1" applyAlignment="1">
      <alignment vertical="center"/>
    </xf>
    <xf numFmtId="182" fontId="9" fillId="0" borderId="87" xfId="5" applyNumberFormat="1" applyFont="1" applyFill="1" applyBorder="1" applyAlignment="1">
      <alignment vertical="center"/>
    </xf>
    <xf numFmtId="182" fontId="9" fillId="0" borderId="88"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88" xfId="5" applyNumberFormat="1" applyFont="1" applyFill="1" applyBorder="1" applyAlignment="1">
      <alignment vertical="center"/>
    </xf>
    <xf numFmtId="179" fontId="9" fillId="0" borderId="138" xfId="5" applyNumberFormat="1" applyFont="1" applyFill="1" applyBorder="1" applyAlignment="1">
      <alignment vertical="center"/>
    </xf>
    <xf numFmtId="182" fontId="9" fillId="0" borderId="143" xfId="5" applyNumberFormat="1" applyFont="1" applyFill="1" applyBorder="1" applyAlignment="1">
      <alignment vertical="center"/>
    </xf>
    <xf numFmtId="182" fontId="9" fillId="0" borderId="144" xfId="5" applyNumberFormat="1" applyFont="1" applyFill="1" applyBorder="1" applyAlignment="1">
      <alignment vertical="center"/>
    </xf>
    <xf numFmtId="179" fontId="9" fillId="0" borderId="145"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Alignment="1" applyProtection="1">
      <alignment horizontal="left"/>
    </xf>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6" xfId="5" applyFont="1" applyFill="1" applyBorder="1"/>
    <xf numFmtId="0" fontId="2" fillId="0" borderId="0" xfId="5" applyFont="1" applyFill="1" applyAlignment="1">
      <alignment horizontal="left"/>
    </xf>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47"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48" xfId="5" applyFont="1" applyFill="1" applyBorder="1" applyAlignment="1">
      <alignment horizontal="center"/>
    </xf>
    <xf numFmtId="0" fontId="20" fillId="0" borderId="147"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47"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49" xfId="5" applyNumberFormat="1" applyFont="1" applyFill="1" applyBorder="1" applyAlignment="1">
      <alignment vertical="center"/>
    </xf>
    <xf numFmtId="179" fontId="9" fillId="0" borderId="150"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5"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152" xfId="5" applyNumberFormat="1" applyFont="1" applyFill="1" applyBorder="1" applyAlignment="1">
      <alignment horizontal="right" vertical="center"/>
    </xf>
    <xf numFmtId="182" fontId="9" fillId="0" borderId="27" xfId="2" applyNumberFormat="1" applyFont="1" applyFill="1" applyBorder="1" applyAlignment="1" applyProtection="1">
      <alignment vertical="center"/>
    </xf>
    <xf numFmtId="182" fontId="9" fillId="0" borderId="152" xfId="5" applyNumberFormat="1" applyFont="1" applyFill="1" applyBorder="1" applyAlignment="1">
      <alignment vertical="center"/>
    </xf>
    <xf numFmtId="182" fontId="9" fillId="0" borderId="27" xfId="0" applyNumberFormat="1" applyFont="1" applyFill="1" applyBorder="1" applyAlignment="1">
      <alignment vertical="center"/>
    </xf>
    <xf numFmtId="182" fontId="9" fillId="0" borderId="155" xfId="0" applyNumberFormat="1" applyFont="1" applyFill="1" applyBorder="1" applyAlignment="1">
      <alignment vertical="center"/>
    </xf>
    <xf numFmtId="182" fontId="9" fillId="0" borderId="155" xfId="5"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5" xfId="0" applyNumberFormat="1" applyFont="1" applyFill="1" applyBorder="1" applyAlignment="1">
      <alignment vertical="center"/>
    </xf>
    <xf numFmtId="182" fontId="9" fillId="0" borderId="154" xfId="5" applyNumberFormat="1" applyFont="1" applyFill="1" applyBorder="1" applyAlignment="1">
      <alignment vertical="center"/>
    </xf>
    <xf numFmtId="0" fontId="9" fillId="0" borderId="0" xfId="5" applyFont="1" applyFill="1" applyAlignment="1">
      <alignment horizontal="left"/>
    </xf>
    <xf numFmtId="0" fontId="9" fillId="0" borderId="9" xfId="5" applyFont="1" applyFill="1" applyBorder="1"/>
    <xf numFmtId="0" fontId="9" fillId="0" borderId="9" xfId="5" applyFont="1" applyFill="1" applyBorder="1" applyProtection="1"/>
    <xf numFmtId="0" fontId="6" fillId="0" borderId="0" xfId="5" applyFont="1" applyFill="1"/>
    <xf numFmtId="0" fontId="6" fillId="0" borderId="0" xfId="5" applyFont="1" applyFill="1" applyAlignment="1">
      <alignment horizontal="left"/>
    </xf>
    <xf numFmtId="0" fontId="9" fillId="0" borderId="0" xfId="5" applyFont="1" applyFill="1" applyProtection="1"/>
    <xf numFmtId="0" fontId="9" fillId="0" borderId="30" xfId="5" applyFont="1" applyFill="1" applyBorder="1" applyAlignment="1" applyProtection="1">
      <alignment horizontal="center"/>
    </xf>
    <xf numFmtId="0" fontId="9" fillId="0" borderId="20" xfId="5" applyFont="1" applyFill="1" applyBorder="1"/>
    <xf numFmtId="0" fontId="9" fillId="0" borderId="31" xfId="5" applyFont="1" applyFill="1" applyBorder="1" applyAlignment="1">
      <alignment vertical="center"/>
    </xf>
    <xf numFmtId="0" fontId="9" fillId="0" borderId="31" xfId="5" applyFont="1" applyFill="1" applyBorder="1"/>
    <xf numFmtId="0" fontId="9" fillId="0" borderId="16" xfId="5" applyFont="1" applyFill="1" applyBorder="1" applyAlignment="1" applyProtection="1">
      <alignment horizontal="center"/>
    </xf>
    <xf numFmtId="0" fontId="2" fillId="0" borderId="21" xfId="5" applyFont="1" applyFill="1" applyBorder="1"/>
    <xf numFmtId="0" fontId="9" fillId="0" borderId="24" xfId="5" applyFont="1" applyFill="1" applyBorder="1"/>
    <xf numFmtId="0" fontId="9" fillId="0" borderId="24" xfId="5" applyFont="1" applyFill="1" applyBorder="1" applyAlignment="1">
      <alignment vertical="center"/>
    </xf>
    <xf numFmtId="0" fontId="2" fillId="0" borderId="24" xfId="5" applyFont="1" applyFill="1" applyBorder="1"/>
    <xf numFmtId="0" fontId="2" fillId="0" borderId="27" xfId="5" applyFont="1" applyFill="1" applyBorder="1"/>
    <xf numFmtId="0" fontId="9" fillId="0" borderId="29" xfId="5" applyFont="1" applyFill="1" applyBorder="1"/>
    <xf numFmtId="0" fontId="9" fillId="0" borderId="148" xfId="5" applyFont="1" applyFill="1" applyBorder="1"/>
    <xf numFmtId="0" fontId="9" fillId="0" borderId="25" xfId="5" applyFont="1" applyFill="1" applyBorder="1"/>
    <xf numFmtId="0" fontId="9" fillId="0" borderId="0" xfId="5" applyFont="1" applyFill="1" applyBorder="1"/>
    <xf numFmtId="0" fontId="10" fillId="0" borderId="30" xfId="0" applyFont="1" applyFill="1" applyBorder="1" applyAlignment="1" applyProtection="1">
      <alignment horizontal="center" vertical="center"/>
      <protection locked="0"/>
    </xf>
    <xf numFmtId="182" fontId="14" fillId="0" borderId="0" xfId="5" applyNumberFormat="1" applyFont="1" applyFill="1"/>
    <xf numFmtId="182" fontId="9" fillId="0" borderId="152" xfId="5" applyNumberFormat="1" applyFont="1" applyFill="1" applyBorder="1" applyAlignment="1">
      <alignment horizontal="center" vertical="center"/>
    </xf>
    <xf numFmtId="182" fontId="15" fillId="0" borderId="95" xfId="5" applyNumberFormat="1" applyFont="1" applyFill="1" applyBorder="1" applyAlignment="1" applyProtection="1">
      <alignment vertical="center"/>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4" xfId="5" applyNumberFormat="1" applyFont="1" applyFill="1" applyBorder="1" applyProtection="1"/>
    <xf numFmtId="182" fontId="24" fillId="0" borderId="156" xfId="5" applyNumberFormat="1" applyFont="1" applyFill="1" applyBorder="1" applyProtection="1"/>
    <xf numFmtId="182" fontId="24" fillId="0" borderId="139" xfId="5" applyNumberFormat="1" applyFont="1" applyFill="1" applyBorder="1" applyProtection="1"/>
    <xf numFmtId="0" fontId="11" fillId="0" borderId="21" xfId="0" applyFont="1" applyFill="1" applyBorder="1" applyAlignment="1">
      <alignment horizontal="center" vertical="center"/>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0" fontId="9" fillId="0" borderId="0" xfId="5" applyFont="1" applyFill="1" applyBorder="1" applyAlignment="1" applyProtection="1">
      <alignment horizontal="left"/>
    </xf>
    <xf numFmtId="184" fontId="15" fillId="0" borderId="163" xfId="0" applyNumberFormat="1" applyFont="1" applyFill="1" applyBorder="1" applyAlignment="1" applyProtection="1">
      <protection locked="0"/>
    </xf>
    <xf numFmtId="0" fontId="9" fillId="0" borderId="164" xfId="5" applyFont="1" applyFill="1" applyBorder="1" applyAlignment="1" applyProtection="1">
      <alignment horizontal="center" vertical="center"/>
    </xf>
    <xf numFmtId="0" fontId="22" fillId="0" borderId="0" xfId="5" applyFont="1" applyFill="1" applyProtection="1"/>
    <xf numFmtId="179" fontId="10" fillId="0" borderId="0" xfId="0" applyNumberFormat="1" applyFont="1" applyFill="1" applyProtection="1">
      <protection locked="0"/>
    </xf>
    <xf numFmtId="0" fontId="11" fillId="0" borderId="20" xfId="5" applyFont="1" applyFill="1" applyBorder="1" applyAlignment="1" applyProtection="1">
      <alignment horizontal="center" vertical="center"/>
    </xf>
    <xf numFmtId="49" fontId="11" fillId="0" borderId="20" xfId="5" applyNumberFormat="1" applyFont="1" applyFill="1" applyBorder="1" applyAlignment="1" applyProtection="1">
      <alignment horizontal="center" vertical="center"/>
    </xf>
    <xf numFmtId="0" fontId="11" fillId="0" borderId="33" xfId="5" applyFont="1" applyFill="1" applyBorder="1" applyAlignment="1" applyProtection="1">
      <alignment vertical="center"/>
    </xf>
    <xf numFmtId="0" fontId="11" fillId="0" borderId="19" xfId="5" applyFont="1" applyFill="1" applyBorder="1" applyAlignment="1" applyProtection="1">
      <alignment horizontal="center" vertical="center"/>
    </xf>
    <xf numFmtId="0" fontId="11" fillId="0" borderId="132" xfId="5" applyFont="1" applyFill="1" applyBorder="1" applyAlignment="1" applyProtection="1">
      <alignment vertical="center"/>
    </xf>
    <xf numFmtId="0" fontId="11" fillId="0" borderId="28" xfId="5" applyFont="1" applyFill="1" applyBorder="1" applyAlignment="1" applyProtection="1">
      <alignment horizontal="center" vertical="center"/>
    </xf>
    <xf numFmtId="37" fontId="22" fillId="0" borderId="0" xfId="5" applyNumberFormat="1" applyFont="1" applyFill="1" applyProtection="1"/>
    <xf numFmtId="0" fontId="11" fillId="0" borderId="52" xfId="5" applyFont="1" applyFill="1" applyBorder="1" applyAlignment="1" applyProtection="1">
      <alignment horizontal="center" vertical="center"/>
    </xf>
    <xf numFmtId="0" fontId="11" fillId="0" borderId="165" xfId="5" applyFont="1" applyFill="1" applyBorder="1" applyAlignment="1" applyProtection="1">
      <alignment horizontal="center" vertical="center"/>
    </xf>
    <xf numFmtId="181" fontId="11" fillId="0" borderId="0" xfId="5" applyNumberFormat="1" applyFont="1" applyFill="1" applyAlignment="1" applyProtection="1">
      <alignment vertical="center"/>
    </xf>
    <xf numFmtId="181" fontId="11" fillId="0" borderId="28" xfId="5" applyNumberFormat="1" applyFont="1" applyFill="1" applyBorder="1" applyAlignment="1" applyProtection="1">
      <alignment vertical="center"/>
    </xf>
    <xf numFmtId="182" fontId="11" fillId="0" borderId="28" xfId="5" applyNumberFormat="1" applyFont="1" applyFill="1" applyBorder="1" applyAlignment="1" applyProtection="1">
      <alignment vertical="center"/>
    </xf>
    <xf numFmtId="181" fontId="11" fillId="0" borderId="147" xfId="5" applyNumberFormat="1" applyFont="1" applyFill="1" applyBorder="1" applyAlignment="1" applyProtection="1">
      <alignment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11" xfId="2"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9" xfId="2" applyNumberFormat="1" applyFont="1" applyFill="1" applyBorder="1" applyAlignment="1" applyProtection="1">
      <alignment vertical="center"/>
    </xf>
    <xf numFmtId="181" fontId="11" fillId="0" borderId="33" xfId="2" applyNumberFormat="1" applyFont="1" applyFill="1" applyBorder="1" applyAlignment="1" applyProtection="1">
      <alignment vertical="center"/>
    </xf>
    <xf numFmtId="182" fontId="11" fillId="0" borderId="33" xfId="5" applyNumberFormat="1" applyFont="1" applyFill="1" applyBorder="1" applyAlignment="1" applyProtection="1">
      <alignment vertical="center"/>
    </xf>
    <xf numFmtId="181" fontId="11" fillId="0" borderId="111"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138"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6" xfId="2" applyNumberFormat="1" applyFont="1" applyFill="1" applyBorder="1" applyAlignment="1" applyProtection="1">
      <alignment vertical="center"/>
    </xf>
    <xf numFmtId="181" fontId="11" fillId="0" borderId="21" xfId="2" applyNumberFormat="1" applyFont="1" applyFill="1" applyBorder="1" applyAlignment="1" applyProtection="1">
      <alignment vertical="center"/>
    </xf>
    <xf numFmtId="182" fontId="11" fillId="0" borderId="21" xfId="5" applyNumberFormat="1" applyFont="1" applyFill="1" applyBorder="1" applyAlignment="1" applyProtection="1">
      <alignment vertical="center"/>
    </xf>
    <xf numFmtId="181" fontId="11" fillId="0" borderId="152" xfId="2" applyNumberFormat="1" applyFont="1" applyFill="1" applyBorder="1" applyAlignment="1" applyProtection="1">
      <alignment vertical="center"/>
    </xf>
    <xf numFmtId="181" fontId="11" fillId="0" borderId="36" xfId="2" applyNumberFormat="1" applyFont="1" applyFill="1" applyBorder="1" applyAlignment="1" applyProtection="1">
      <alignment vertical="center"/>
    </xf>
    <xf numFmtId="182" fontId="11" fillId="0" borderId="36" xfId="5" applyNumberFormat="1" applyFont="1" applyFill="1" applyBorder="1" applyAlignment="1" applyProtection="1">
      <alignment vertical="center"/>
    </xf>
    <xf numFmtId="181" fontId="11" fillId="0" borderId="154" xfId="2"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152" xfId="5" applyNumberFormat="1" applyFont="1" applyFill="1" applyBorder="1" applyAlignment="1" applyProtection="1">
      <alignment vertical="center"/>
    </xf>
    <xf numFmtId="182" fontId="9" fillId="0" borderId="56" xfId="5" applyNumberFormat="1" applyFont="1" applyFill="1" applyBorder="1" applyAlignment="1" applyProtection="1">
      <alignment vertical="center"/>
    </xf>
    <xf numFmtId="182" fontId="9" fillId="0" borderId="36" xfId="5" applyNumberFormat="1" applyFont="1" applyFill="1" applyBorder="1" applyAlignment="1" applyProtection="1">
      <alignment vertical="center"/>
    </xf>
    <xf numFmtId="182" fontId="9" fillId="0" borderId="154" xfId="5" applyNumberFormat="1" applyFont="1" applyFill="1" applyBorder="1" applyAlignment="1" applyProtection="1">
      <alignment vertical="center"/>
    </xf>
    <xf numFmtId="182" fontId="9" fillId="0" borderId="100" xfId="5" applyNumberFormat="1" applyFont="1" applyFill="1" applyBorder="1" applyAlignment="1" applyProtection="1">
      <alignment vertical="center"/>
    </xf>
    <xf numFmtId="182" fontId="9" fillId="0" borderId="111" xfId="2" applyNumberFormat="1" applyFont="1" applyFill="1" applyBorder="1" applyProtection="1"/>
    <xf numFmtId="182" fontId="9" fillId="0" borderId="69" xfId="5" applyNumberFormat="1" applyFont="1" applyFill="1" applyBorder="1" applyProtection="1"/>
    <xf numFmtId="182" fontId="9" fillId="0" borderId="22" xfId="2" applyNumberFormat="1" applyFont="1" applyFill="1" applyBorder="1" applyProtection="1"/>
    <xf numFmtId="182" fontId="9" fillId="0" borderId="136" xfId="3" applyNumberFormat="1" applyFont="1" applyFill="1" applyBorder="1" applyProtection="1"/>
    <xf numFmtId="182" fontId="9" fillId="0" borderId="111" xfId="3" applyNumberFormat="1" applyFont="1" applyFill="1" applyBorder="1" applyProtection="1"/>
    <xf numFmtId="182" fontId="9" fillId="0" borderId="22" xfId="3" applyNumberFormat="1" applyFont="1" applyFill="1" applyBorder="1" applyProtection="1"/>
    <xf numFmtId="182" fontId="9" fillId="0" borderId="142" xfId="3" applyNumberFormat="1" applyFont="1" applyFill="1" applyBorder="1" applyProtection="1"/>
    <xf numFmtId="182" fontId="9" fillId="0" borderId="39" xfId="3" applyNumberFormat="1" applyFont="1" applyFill="1" applyBorder="1" applyProtection="1"/>
    <xf numFmtId="182" fontId="9" fillId="0" borderId="68" xfId="3" applyNumberFormat="1" applyFont="1" applyFill="1" applyBorder="1" applyProtection="1"/>
    <xf numFmtId="182" fontId="9" fillId="0" borderId="167" xfId="2" applyNumberFormat="1" applyFont="1" applyFill="1" applyBorder="1" applyProtection="1"/>
    <xf numFmtId="182" fontId="9" fillId="0" borderId="168" xfId="2" applyNumberFormat="1" applyFont="1" applyFill="1" applyBorder="1" applyProtection="1"/>
    <xf numFmtId="182" fontId="9" fillId="0" borderId="21" xfId="5" applyNumberFormat="1" applyFont="1" applyFill="1" applyBorder="1" applyProtection="1"/>
    <xf numFmtId="182" fontId="9" fillId="0" borderId="152" xfId="2" applyNumberFormat="1" applyFont="1" applyFill="1" applyBorder="1" applyProtection="1"/>
    <xf numFmtId="182" fontId="9" fillId="0" borderId="56" xfId="5" applyNumberFormat="1" applyFont="1" applyFill="1" applyBorder="1" applyProtection="1"/>
    <xf numFmtId="182" fontId="9" fillId="0" borderId="169" xfId="2" applyNumberFormat="1" applyFont="1" applyFill="1" applyBorder="1" applyProtection="1"/>
    <xf numFmtId="182" fontId="9" fillId="0" borderId="147" xfId="2" applyNumberFormat="1" applyFont="1" applyFill="1" applyBorder="1" applyProtection="1"/>
    <xf numFmtId="182" fontId="9" fillId="0" borderId="72" xfId="5" applyNumberFormat="1" applyFont="1" applyFill="1" applyBorder="1" applyProtection="1"/>
    <xf numFmtId="182" fontId="11" fillId="0" borderId="33" xfId="5" applyNumberFormat="1" applyFont="1" applyFill="1" applyBorder="1" applyProtection="1"/>
    <xf numFmtId="182" fontId="11" fillId="0" borderId="69"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9" fillId="0" borderId="170" xfId="2" applyNumberFormat="1" applyFont="1" applyFill="1" applyBorder="1" applyProtection="1"/>
    <xf numFmtId="182" fontId="9" fillId="0" borderId="171" xfId="2" applyNumberFormat="1" applyFont="1" applyFill="1" applyBorder="1" applyProtection="1"/>
    <xf numFmtId="182" fontId="9" fillId="0" borderId="172" xfId="5" applyNumberFormat="1" applyFont="1" applyFill="1" applyBorder="1" applyProtection="1"/>
    <xf numFmtId="182" fontId="9" fillId="0" borderId="173" xfId="5" applyNumberFormat="1" applyFont="1" applyFill="1" applyBorder="1" applyProtection="1"/>
    <xf numFmtId="182" fontId="9" fillId="0" borderId="59" xfId="2" applyNumberFormat="1" applyFont="1" applyFill="1" applyBorder="1" applyProtection="1"/>
    <xf numFmtId="182" fontId="9" fillId="0" borderId="174" xfId="5" applyNumberFormat="1" applyFont="1" applyFill="1" applyBorder="1" applyProtection="1"/>
    <xf numFmtId="182" fontId="9" fillId="0" borderId="108" xfId="5" applyNumberFormat="1" applyFont="1" applyFill="1" applyBorder="1" applyProtection="1"/>
    <xf numFmtId="182" fontId="9" fillId="0" borderId="28" xfId="2"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182" fontId="9" fillId="0" borderId="175" xfId="5" applyNumberFormat="1" applyFont="1" applyFill="1" applyBorder="1" applyProtection="1"/>
    <xf numFmtId="182" fontId="9" fillId="0" borderId="176" xfId="2" applyNumberFormat="1" applyFont="1" applyFill="1" applyBorder="1" applyProtection="1"/>
    <xf numFmtId="182" fontId="9" fillId="0" borderId="175" xfId="2" applyNumberFormat="1" applyFont="1" applyFill="1" applyBorder="1" applyProtection="1"/>
    <xf numFmtId="182" fontId="9" fillId="0" borderId="177" xfId="2" applyNumberFormat="1" applyFont="1" applyFill="1" applyBorder="1" applyProtection="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4" xfId="5" applyNumberFormat="1" applyFont="1" applyFill="1" applyBorder="1" applyAlignment="1" applyProtection="1">
      <alignment horizontal="center" vertical="center"/>
    </xf>
    <xf numFmtId="0" fontId="15" fillId="0" borderId="164" xfId="5" applyFont="1" applyFill="1" applyBorder="1" applyAlignment="1" applyProtection="1">
      <alignment horizontal="center" vertical="center" wrapText="1"/>
    </xf>
    <xf numFmtId="0" fontId="15" fillId="0" borderId="164" xfId="5" applyFont="1" applyFill="1" applyBorder="1" applyAlignment="1" applyProtection="1">
      <alignment horizontal="center" vertical="center"/>
    </xf>
    <xf numFmtId="0" fontId="15" fillId="0" borderId="164" xfId="5" applyFont="1" applyFill="1" applyBorder="1" applyAlignment="1">
      <alignment horizontal="center" vertical="center"/>
    </xf>
    <xf numFmtId="182" fontId="15" fillId="0" borderId="83" xfId="5"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1" xfId="0" applyNumberFormat="1" applyFont="1" applyFill="1" applyBorder="1" applyAlignment="1" applyProtection="1">
      <alignment horizontal="center" vertical="center" wrapText="1"/>
      <protection locked="0"/>
    </xf>
    <xf numFmtId="0" fontId="9" fillId="0" borderId="182" xfId="6" applyNumberFormat="1" applyFont="1" applyFill="1" applyBorder="1" applyAlignment="1">
      <alignment horizontal="center" vertical="center"/>
    </xf>
    <xf numFmtId="182" fontId="15" fillId="0" borderId="182" xfId="5" applyNumberFormat="1" applyFont="1" applyFill="1" applyBorder="1" applyAlignment="1" applyProtection="1">
      <alignment vertical="center"/>
    </xf>
    <xf numFmtId="182" fontId="15" fillId="0" borderId="182" xfId="5" applyNumberFormat="1" applyFont="1" applyFill="1" applyBorder="1" applyAlignment="1">
      <alignment vertical="center"/>
    </xf>
    <xf numFmtId="179" fontId="9" fillId="0" borderId="77" xfId="0" applyNumberFormat="1" applyFont="1" applyFill="1" applyBorder="1" applyAlignment="1" applyProtection="1">
      <alignment horizontal="center" vertical="center" wrapText="1"/>
      <protection locked="0"/>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79" fontId="9" fillId="0" borderId="14" xfId="0" applyNumberFormat="1" applyFont="1" applyFill="1" applyBorder="1" applyAlignment="1" applyProtection="1">
      <alignment horizontal="center" vertical="center" wrapText="1"/>
      <protection locked="0"/>
    </xf>
    <xf numFmtId="0" fontId="28" fillId="0" borderId="183" xfId="0" applyFont="1" applyFill="1" applyBorder="1" applyAlignment="1">
      <alignment horizontal="center" vertical="center"/>
    </xf>
    <xf numFmtId="179" fontId="9" fillId="0" borderId="83" xfId="0" applyNumberFormat="1" applyFont="1" applyFill="1" applyBorder="1" applyAlignment="1" applyProtection="1">
      <alignment horizontal="center" vertical="center" wrapText="1"/>
      <protection locked="0"/>
    </xf>
    <xf numFmtId="182" fontId="15" fillId="0" borderId="83" xfId="5" applyNumberFormat="1" applyFont="1" applyFill="1" applyBorder="1" applyAlignment="1">
      <alignment vertical="center"/>
    </xf>
    <xf numFmtId="182" fontId="15" fillId="0" borderId="164" xfId="5" applyNumberFormat="1" applyFont="1" applyFill="1" applyBorder="1" applyAlignment="1" applyProtection="1">
      <alignment vertical="center"/>
    </xf>
    <xf numFmtId="182" fontId="15" fillId="0" borderId="80"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4" xfId="0" applyNumberFormat="1" applyFont="1" applyFill="1" applyBorder="1" applyAlignment="1">
      <alignment vertical="center"/>
    </xf>
    <xf numFmtId="179" fontId="9" fillId="0" borderId="185" xfId="0" applyNumberFormat="1" applyFont="1" applyFill="1" applyBorder="1" applyAlignment="1">
      <alignment vertical="center"/>
    </xf>
    <xf numFmtId="182" fontId="24" fillId="0" borderId="182" xfId="5" applyNumberFormat="1" applyFont="1" applyFill="1" applyBorder="1" applyAlignment="1" applyProtection="1">
      <alignment vertical="center"/>
    </xf>
    <xf numFmtId="0" fontId="9" fillId="0" borderId="182"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179" fontId="9" fillId="0" borderId="9" xfId="5" applyNumberFormat="1" applyFont="1" applyFill="1" applyBorder="1" applyAlignment="1">
      <alignment vertical="center"/>
    </xf>
    <xf numFmtId="182" fontId="15" fillId="0" borderId="81" xfId="5" applyNumberFormat="1" applyFont="1" applyFill="1" applyBorder="1" applyAlignment="1">
      <alignment vertical="center"/>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2"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60"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188" xfId="5" applyNumberFormat="1" applyFont="1" applyFill="1" applyBorder="1" applyAlignment="1">
      <alignment vertical="center"/>
    </xf>
    <xf numFmtId="182" fontId="9" fillId="0" borderId="189" xfId="5" applyNumberFormat="1" applyFont="1" applyFill="1" applyBorder="1" applyAlignment="1">
      <alignment vertical="center"/>
    </xf>
    <xf numFmtId="182" fontId="9" fillId="0" borderId="190" xfId="5" applyNumberFormat="1" applyFont="1" applyFill="1" applyBorder="1" applyAlignment="1">
      <alignment vertical="center"/>
    </xf>
    <xf numFmtId="182" fontId="9" fillId="0" borderId="191" xfId="5" applyNumberFormat="1" applyFont="1" applyFill="1" applyBorder="1" applyAlignment="1">
      <alignment vertical="center"/>
    </xf>
    <xf numFmtId="182" fontId="9" fillId="0" borderId="192"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05"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153"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182" fontId="9" fillId="0" borderId="24" xfId="5" applyNumberFormat="1" applyFont="1" applyFill="1" applyBorder="1" applyAlignment="1" applyProtection="1">
      <alignment vertical="center"/>
    </xf>
    <xf numFmtId="182" fontId="9" fillId="0" borderId="88" xfId="5" applyNumberFormat="1" applyFont="1" applyFill="1" applyBorder="1" applyAlignment="1" applyProtection="1">
      <alignment vertical="center"/>
    </xf>
    <xf numFmtId="0" fontId="11" fillId="0" borderId="38" xfId="5" applyFont="1" applyFill="1" applyBorder="1" applyAlignment="1" applyProtection="1">
      <alignment horizontal="center" vertical="center"/>
    </xf>
    <xf numFmtId="182" fontId="9" fillId="0" borderId="4" xfId="5" applyNumberFormat="1" applyFont="1" applyFill="1" applyBorder="1" applyAlignment="1">
      <alignment vertical="center"/>
    </xf>
    <xf numFmtId="0" fontId="9" fillId="0" borderId="0" xfId="5" applyFont="1" applyFill="1" applyAlignment="1" applyProtection="1">
      <alignment horizontal="left"/>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07" xfId="5" applyFont="1" applyFill="1" applyBorder="1" applyAlignment="1" applyProtection="1">
      <alignment horizontal="center" vertical="center"/>
    </xf>
    <xf numFmtId="0" fontId="9" fillId="0" borderId="164" xfId="5" applyFont="1" applyFill="1" applyBorder="1" applyAlignment="1">
      <alignment horizontal="center" vertical="center"/>
    </xf>
    <xf numFmtId="0" fontId="9" fillId="0" borderId="178"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06" xfId="5" applyFont="1" applyFill="1" applyBorder="1" applyAlignment="1">
      <alignment horizontal="center" vertical="center"/>
    </xf>
    <xf numFmtId="0" fontId="9" fillId="0" borderId="208"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08"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06" xfId="5" applyFont="1" applyFill="1" applyBorder="1" applyAlignment="1">
      <alignment vertical="center"/>
    </xf>
    <xf numFmtId="0" fontId="9" fillId="0" borderId="208" xfId="5" applyFont="1" applyFill="1" applyBorder="1" applyAlignment="1">
      <alignment vertical="center"/>
    </xf>
    <xf numFmtId="0" fontId="9" fillId="0" borderId="73" xfId="5" applyFont="1" applyFill="1" applyBorder="1" applyAlignment="1">
      <alignment horizontal="center" vertical="center"/>
    </xf>
    <xf numFmtId="0" fontId="9" fillId="0" borderId="92" xfId="5" applyFont="1" applyFill="1" applyBorder="1" applyAlignment="1">
      <alignment horizontal="center" vertical="center"/>
    </xf>
    <xf numFmtId="0" fontId="9" fillId="0" borderId="77" xfId="5" applyFont="1" applyFill="1" applyBorder="1" applyAlignment="1">
      <alignment horizontal="center" vertical="center"/>
    </xf>
    <xf numFmtId="0" fontId="9" fillId="0" borderId="186"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09" xfId="5" applyNumberFormat="1" applyFont="1" applyFill="1" applyBorder="1" applyAlignment="1">
      <alignment vertical="center"/>
    </xf>
    <xf numFmtId="179" fontId="9" fillId="0" borderId="210" xfId="5" applyNumberFormat="1" applyFont="1" applyFill="1" applyBorder="1" applyAlignment="1">
      <alignment vertical="center"/>
    </xf>
    <xf numFmtId="179" fontId="9" fillId="0" borderId="211" xfId="5" applyNumberFormat="1" applyFont="1" applyFill="1" applyBorder="1" applyAlignment="1">
      <alignment vertical="center"/>
    </xf>
    <xf numFmtId="179" fontId="9" fillId="0" borderId="212"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2" xfId="5" applyNumberFormat="1" applyFont="1" applyFill="1" applyBorder="1" applyAlignment="1">
      <alignment vertical="center"/>
    </xf>
    <xf numFmtId="179" fontId="9" fillId="0" borderId="213" xfId="5" applyNumberFormat="1" applyFont="1" applyFill="1" applyBorder="1" applyAlignment="1">
      <alignment vertical="center"/>
    </xf>
    <xf numFmtId="182" fontId="9" fillId="0" borderId="21" xfId="5" applyNumberFormat="1" applyFont="1" applyFill="1" applyBorder="1" applyAlignment="1">
      <alignment horizontal="right" vertical="center"/>
    </xf>
    <xf numFmtId="182" fontId="9" fillId="0" borderId="214" xfId="5" applyNumberFormat="1" applyFont="1" applyFill="1" applyBorder="1" applyAlignment="1">
      <alignment horizontal="right" vertical="center"/>
    </xf>
    <xf numFmtId="0" fontId="9" fillId="0" borderId="171" xfId="5" applyFont="1" applyFill="1" applyBorder="1" applyAlignment="1" applyProtection="1">
      <alignment horizontal="center" vertical="center"/>
    </xf>
    <xf numFmtId="182" fontId="9" fillId="0" borderId="171" xfId="5" applyNumberFormat="1" applyFont="1" applyFill="1" applyBorder="1" applyAlignment="1">
      <alignment horizontal="right" vertical="center"/>
    </xf>
    <xf numFmtId="182" fontId="9" fillId="0" borderId="172"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216" xfId="5" applyNumberFormat="1" applyFont="1" applyFill="1" applyBorder="1" applyAlignment="1">
      <alignment horizontal="right" vertical="center"/>
    </xf>
    <xf numFmtId="182" fontId="9" fillId="0" borderId="28" xfId="5" applyNumberFormat="1" applyFont="1" applyFill="1" applyBorder="1" applyAlignment="1">
      <alignment vertical="center"/>
    </xf>
    <xf numFmtId="182" fontId="9" fillId="0" borderId="2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85" xfId="5" applyNumberFormat="1" applyFont="1" applyFill="1" applyBorder="1" applyAlignment="1">
      <alignment vertical="center"/>
    </xf>
    <xf numFmtId="179" fontId="9" fillId="0" borderId="79" xfId="5" applyNumberFormat="1" applyFont="1" applyFill="1" applyBorder="1" applyAlignment="1">
      <alignment vertical="center"/>
    </xf>
    <xf numFmtId="182" fontId="9" fillId="0" borderId="217" xfId="5" applyNumberFormat="1" applyFont="1" applyFill="1" applyBorder="1" applyAlignment="1">
      <alignment vertical="center"/>
    </xf>
    <xf numFmtId="182" fontId="9" fillId="0" borderId="171" xfId="5" applyNumberFormat="1" applyFont="1" applyFill="1" applyBorder="1" applyAlignment="1">
      <alignment vertical="center"/>
    </xf>
    <xf numFmtId="182" fontId="9" fillId="0" borderId="215" xfId="5" applyNumberFormat="1" applyFont="1" applyFill="1" applyBorder="1" applyAlignment="1">
      <alignment vertical="center"/>
    </xf>
    <xf numFmtId="182" fontId="9" fillId="0" borderId="66"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204" xfId="5" applyNumberFormat="1" applyFont="1" applyFill="1" applyBorder="1" applyAlignment="1">
      <alignment vertical="center"/>
    </xf>
    <xf numFmtId="182" fontId="9" fillId="0" borderId="219" xfId="5" applyNumberFormat="1" applyFont="1" applyFill="1" applyBorder="1" applyAlignment="1">
      <alignment vertical="center"/>
    </xf>
    <xf numFmtId="0" fontId="9" fillId="0" borderId="30" xfId="5" applyFont="1" applyFill="1" applyBorder="1" applyAlignment="1" applyProtection="1">
      <alignment horizontal="center" vertical="center"/>
    </xf>
    <xf numFmtId="0" fontId="9" fillId="0" borderId="20" xfId="5" applyFont="1" applyFill="1" applyBorder="1" applyAlignment="1">
      <alignment vertical="center"/>
    </xf>
    <xf numFmtId="0" fontId="9" fillId="0" borderId="146" xfId="5" applyFont="1" applyFill="1" applyBorder="1" applyAlignment="1">
      <alignment vertical="center"/>
    </xf>
    <xf numFmtId="0" fontId="2" fillId="0" borderId="21" xfId="5" applyFont="1" applyFill="1" applyBorder="1" applyAlignment="1">
      <alignment vertical="center"/>
    </xf>
    <xf numFmtId="0" fontId="2" fillId="0" borderId="24" xfId="5" applyFont="1" applyFill="1" applyBorder="1" applyAlignment="1">
      <alignment vertical="center"/>
    </xf>
    <xf numFmtId="0" fontId="2" fillId="0" borderId="27" xfId="5" applyFont="1" applyFill="1" applyBorder="1" applyAlignment="1">
      <alignment vertical="center"/>
    </xf>
    <xf numFmtId="0" fontId="2" fillId="0" borderId="0" xfId="5" applyFont="1" applyFill="1" applyBorder="1" applyAlignment="1">
      <alignment vertical="center"/>
    </xf>
    <xf numFmtId="0" fontId="9" fillId="0" borderId="147" xfId="5" applyFont="1" applyFill="1" applyBorder="1" applyAlignment="1">
      <alignment horizontal="center" vertical="center"/>
    </xf>
    <xf numFmtId="0" fontId="9" fillId="0" borderId="21" xfId="5" applyFont="1" applyFill="1" applyBorder="1" applyAlignment="1">
      <alignment vertical="center"/>
    </xf>
    <xf numFmtId="0" fontId="9" fillId="0" borderId="148" xfId="5" applyFont="1" applyFill="1" applyBorder="1" applyAlignment="1">
      <alignment vertical="center"/>
    </xf>
    <xf numFmtId="0" fontId="9" fillId="0" borderId="28" xfId="5" applyFont="1" applyFill="1" applyBorder="1" applyAlignment="1">
      <alignment horizontal="center" vertical="center"/>
    </xf>
    <xf numFmtId="0" fontId="9" fillId="0" borderId="147" xfId="5" applyFont="1" applyFill="1" applyBorder="1" applyAlignment="1">
      <alignment vertical="center"/>
    </xf>
    <xf numFmtId="182" fontId="15" fillId="0" borderId="0" xfId="5" applyNumberFormat="1" applyFont="1" applyFill="1"/>
    <xf numFmtId="0" fontId="9" fillId="0" borderId="207" xfId="5" applyFont="1" applyFill="1" applyBorder="1" applyAlignment="1" applyProtection="1">
      <alignment horizontal="center"/>
    </xf>
    <xf numFmtId="0" fontId="9" fillId="0" borderId="178" xfId="5" applyFont="1" applyFill="1" applyBorder="1"/>
    <xf numFmtId="0" fontId="9" fillId="0" borderId="208" xfId="5" applyFont="1" applyFill="1" applyBorder="1" applyAlignment="1">
      <alignment horizontal="center"/>
    </xf>
    <xf numFmtId="0" fontId="9" fillId="0" borderId="206" xfId="5" applyFont="1" applyFill="1" applyBorder="1" applyAlignment="1">
      <alignment horizontal="center"/>
    </xf>
    <xf numFmtId="0" fontId="20" fillId="0" borderId="208" xfId="5" applyFont="1" applyFill="1" applyBorder="1" applyAlignment="1">
      <alignment horizontal="center"/>
    </xf>
    <xf numFmtId="0" fontId="9" fillId="0" borderId="16" xfId="5" applyFont="1" applyFill="1" applyBorder="1" applyProtection="1"/>
    <xf numFmtId="0" fontId="9" fillId="0" borderId="206" xfId="5" applyFont="1" applyFill="1" applyBorder="1"/>
    <xf numFmtId="0" fontId="9" fillId="0" borderId="208" xfId="5" applyFont="1" applyFill="1" applyBorder="1"/>
    <xf numFmtId="0" fontId="9" fillId="0" borderId="73" xfId="5" applyFont="1" applyFill="1" applyBorder="1" applyAlignment="1">
      <alignment horizontal="center"/>
    </xf>
    <xf numFmtId="0" fontId="9" fillId="0" borderId="51" xfId="5" applyFont="1" applyFill="1" applyBorder="1" applyAlignment="1">
      <alignment horizontal="center"/>
    </xf>
    <xf numFmtId="0" fontId="9" fillId="0" borderId="77" xfId="5" applyFont="1" applyFill="1" applyBorder="1" applyAlignment="1">
      <alignment horizontal="center"/>
    </xf>
    <xf numFmtId="0" fontId="9" fillId="0" borderId="186"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48" xfId="5" applyNumberFormat="1" applyFont="1" applyFill="1" applyBorder="1" applyAlignment="1">
      <alignment vertical="center"/>
    </xf>
    <xf numFmtId="179" fontId="9" fillId="0" borderId="195" xfId="5" applyNumberFormat="1" applyFont="1" applyFill="1" applyBorder="1" applyAlignment="1">
      <alignment vertical="center"/>
    </xf>
    <xf numFmtId="179" fontId="9" fillId="0" borderId="220" xfId="5" applyNumberFormat="1" applyFont="1" applyFill="1" applyBorder="1" applyAlignment="1">
      <alignment vertical="center"/>
    </xf>
    <xf numFmtId="179" fontId="9" fillId="0" borderId="221" xfId="5" applyNumberFormat="1" applyFont="1" applyFill="1" applyBorder="1" applyAlignment="1">
      <alignment vertical="center"/>
    </xf>
    <xf numFmtId="182" fontId="9" fillId="0" borderId="131" xfId="5" applyNumberFormat="1" applyFont="1" applyFill="1" applyBorder="1" applyAlignment="1">
      <alignment vertical="center"/>
    </xf>
    <xf numFmtId="182" fontId="9" fillId="0" borderId="137" xfId="5" applyNumberFormat="1" applyFont="1" applyFill="1" applyBorder="1" applyAlignment="1">
      <alignment vertical="center"/>
    </xf>
    <xf numFmtId="182" fontId="9" fillId="0" borderId="0" xfId="5" applyNumberFormat="1" applyFont="1" applyFill="1" applyBorder="1" applyAlignment="1">
      <alignment vertical="center"/>
    </xf>
    <xf numFmtId="182" fontId="9" fillId="0" borderId="87" xfId="5" applyNumberFormat="1" applyFont="1" applyFill="1" applyBorder="1" applyAlignment="1">
      <alignment horizontal="right" vertical="center"/>
    </xf>
    <xf numFmtId="182" fontId="9" fillId="0" borderId="138" xfId="5" applyNumberFormat="1" applyFont="1" applyFill="1" applyBorder="1" applyAlignment="1">
      <alignment horizontal="right" vertical="center"/>
    </xf>
    <xf numFmtId="182" fontId="9" fillId="0" borderId="88" xfId="5" applyNumberFormat="1" applyFont="1" applyFill="1" applyBorder="1" applyAlignment="1">
      <alignment horizontal="right" vertical="center"/>
    </xf>
    <xf numFmtId="182" fontId="9" fillId="0" borderId="145" xfId="5" applyNumberFormat="1" applyFont="1" applyFill="1" applyBorder="1" applyAlignment="1">
      <alignment horizontal="right" vertical="center"/>
    </xf>
    <xf numFmtId="185" fontId="9" fillId="0" borderId="196"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182" fontId="9" fillId="0" borderId="85" xfId="0" applyNumberFormat="1" applyFont="1" applyFill="1" applyBorder="1" applyAlignment="1">
      <alignment vertical="center"/>
    </xf>
    <xf numFmtId="182" fontId="9" fillId="0" borderId="203" xfId="5" quotePrefix="1" applyNumberFormat="1" applyFont="1" applyFill="1" applyBorder="1" applyAlignment="1">
      <alignment vertical="center"/>
    </xf>
    <xf numFmtId="182" fontId="9" fillId="0" borderId="90" xfId="5" applyNumberFormat="1" applyFont="1" applyFill="1" applyBorder="1" applyAlignment="1">
      <alignment vertical="center"/>
    </xf>
    <xf numFmtId="0" fontId="9" fillId="0" borderId="222" xfId="5" applyFont="1" applyFill="1" applyBorder="1" applyAlignment="1">
      <alignment horizontal="center" vertical="center"/>
    </xf>
    <xf numFmtId="182" fontId="9" fillId="0" borderId="94" xfId="5" applyNumberFormat="1" applyFont="1" applyFill="1" applyBorder="1" applyAlignment="1">
      <alignment vertical="center"/>
    </xf>
    <xf numFmtId="0" fontId="9" fillId="0" borderId="0" xfId="5" applyFont="1" applyFill="1" applyBorder="1" applyAlignment="1">
      <alignment horizontal="center"/>
    </xf>
    <xf numFmtId="0" fontId="9" fillId="0" borderId="28" xfId="5" applyFont="1" applyFill="1" applyBorder="1" applyAlignment="1">
      <alignment horizontal="center"/>
    </xf>
    <xf numFmtId="182" fontId="15" fillId="2" borderId="168" xfId="5" applyNumberFormat="1" applyFont="1" applyFill="1" applyBorder="1" applyAlignment="1" applyProtection="1">
      <alignment vertical="center"/>
    </xf>
    <xf numFmtId="182" fontId="15" fillId="2" borderId="225" xfId="5" applyNumberFormat="1" applyFont="1" applyFill="1" applyBorder="1" applyAlignment="1" applyProtection="1">
      <alignment vertical="center"/>
    </xf>
    <xf numFmtId="182" fontId="15" fillId="2" borderId="136" xfId="5" applyNumberFormat="1" applyFont="1" applyFill="1" applyBorder="1" applyAlignment="1" applyProtection="1">
      <alignment vertical="center"/>
    </xf>
    <xf numFmtId="182" fontId="15" fillId="2" borderId="158" xfId="5" applyNumberFormat="1" applyFont="1" applyFill="1" applyBorder="1" applyAlignment="1" applyProtection="1">
      <alignment vertical="center"/>
    </xf>
    <xf numFmtId="182" fontId="15" fillId="2" borderId="226" xfId="5" applyNumberFormat="1" applyFont="1" applyFill="1" applyBorder="1" applyAlignment="1" applyProtection="1">
      <alignment vertical="center"/>
    </xf>
    <xf numFmtId="182" fontId="15" fillId="0" borderId="168" xfId="5" applyNumberFormat="1" applyFont="1" applyFill="1" applyBorder="1" applyAlignment="1" applyProtection="1">
      <alignment vertical="center"/>
    </xf>
    <xf numFmtId="0" fontId="9" fillId="2" borderId="91" xfId="5" applyFont="1" applyFill="1" applyBorder="1" applyAlignment="1" applyProtection="1">
      <alignment vertical="center"/>
    </xf>
    <xf numFmtId="182" fontId="15" fillId="2" borderId="96" xfId="5" applyNumberFormat="1" applyFont="1" applyFill="1" applyBorder="1" applyAlignment="1" applyProtection="1">
      <alignment vertical="center"/>
    </xf>
    <xf numFmtId="182" fontId="15" fillId="0" borderId="93" xfId="5" applyNumberFormat="1" applyFont="1" applyFill="1" applyBorder="1" applyAlignment="1" applyProtection="1">
      <alignment vertical="center"/>
    </xf>
    <xf numFmtId="182" fontId="15" fillId="0" borderId="87" xfId="5" applyNumberFormat="1" applyFont="1" applyFill="1" applyBorder="1" applyAlignment="1" applyProtection="1">
      <alignment vertical="center"/>
    </xf>
    <xf numFmtId="182" fontId="15" fillId="0" borderId="96" xfId="5" applyNumberFormat="1" applyFont="1" applyFill="1" applyBorder="1" applyAlignment="1" applyProtection="1">
      <alignment vertical="center"/>
    </xf>
    <xf numFmtId="0" fontId="9" fillId="2" borderId="224" xfId="5" applyFont="1" applyFill="1" applyBorder="1" applyAlignment="1" applyProtection="1">
      <alignment horizontal="center" vertical="center"/>
    </xf>
    <xf numFmtId="0" fontId="9" fillId="2" borderId="158" xfId="5" applyFont="1" applyFill="1" applyBorder="1" applyAlignment="1" applyProtection="1">
      <alignment horizontal="center" vertical="center"/>
    </xf>
    <xf numFmtId="0" fontId="9" fillId="2" borderId="228" xfId="5" applyFont="1" applyFill="1" applyBorder="1" applyAlignment="1" applyProtection="1">
      <alignment horizontal="center" vertical="center"/>
    </xf>
    <xf numFmtId="178" fontId="15" fillId="2" borderId="0" xfId="5" applyNumberFormat="1" applyFont="1" applyFill="1" applyBorder="1"/>
    <xf numFmtId="182" fontId="15" fillId="2" borderId="229" xfId="5" applyNumberFormat="1" applyFont="1" applyFill="1" applyBorder="1" applyAlignment="1" applyProtection="1">
      <alignment vertical="center"/>
    </xf>
    <xf numFmtId="182" fontId="15" fillId="2" borderId="161" xfId="5" applyNumberFormat="1" applyFont="1" applyFill="1" applyBorder="1" applyAlignment="1" applyProtection="1">
      <alignment vertical="center"/>
    </xf>
    <xf numFmtId="182" fontId="15" fillId="2" borderId="159" xfId="5" applyNumberFormat="1" applyFont="1" applyFill="1" applyBorder="1" applyAlignment="1" applyProtection="1">
      <alignment vertical="center"/>
    </xf>
    <xf numFmtId="182" fontId="15" fillId="0" borderId="136" xfId="5" applyNumberFormat="1" applyFont="1" applyFill="1" applyBorder="1" applyAlignment="1" applyProtection="1">
      <alignment vertical="center"/>
    </xf>
    <xf numFmtId="182" fontId="15" fillId="0" borderId="159" xfId="5" applyNumberFormat="1" applyFont="1" applyFill="1" applyBorder="1" applyAlignment="1" applyProtection="1">
      <alignment vertical="center"/>
    </xf>
    <xf numFmtId="182" fontId="15" fillId="0" borderId="229" xfId="5" applyNumberFormat="1" applyFont="1" applyFill="1" applyBorder="1" applyAlignment="1" applyProtection="1">
      <alignment vertical="center"/>
    </xf>
    <xf numFmtId="179" fontId="11" fillId="0" borderId="22" xfId="0" applyNumberFormat="1" applyFont="1" applyFill="1" applyBorder="1" applyAlignment="1" applyProtection="1">
      <alignment horizontal="center" vertical="center" wrapText="1"/>
      <protection locked="0"/>
    </xf>
    <xf numFmtId="179" fontId="32"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0"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2"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07" xfId="5" applyFont="1" applyFill="1" applyBorder="1" applyAlignment="1" applyProtection="1">
      <alignment horizontal="center" vertical="center"/>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39" xfId="5" applyNumberFormat="1" applyFont="1" applyFill="1" applyBorder="1" applyProtection="1"/>
    <xf numFmtId="182" fontId="24" fillId="0" borderId="22" xfId="5" applyNumberFormat="1" applyFont="1" applyFill="1" applyBorder="1" applyProtection="1"/>
    <xf numFmtId="182" fontId="24" fillId="0" borderId="68" xfId="5" applyNumberFormat="1" applyFont="1" applyFill="1" applyBorder="1" applyProtection="1"/>
    <xf numFmtId="182" fontId="24" fillId="0" borderId="39" xfId="5" applyNumberFormat="1" applyFont="1" applyFill="1" applyBorder="1" applyAlignment="1" applyProtection="1"/>
    <xf numFmtId="182" fontId="24" fillId="0" borderId="30" xfId="5" applyNumberFormat="1" applyFont="1" applyFill="1" applyBorder="1" applyProtection="1"/>
    <xf numFmtId="182" fontId="24" fillId="0" borderId="59" xfId="5" applyNumberFormat="1" applyFont="1" applyFill="1" applyBorder="1" applyProtection="1"/>
    <xf numFmtId="0" fontId="11" fillId="0" borderId="230" xfId="6" applyNumberFormat="1" applyFont="1" applyFill="1" applyBorder="1" applyAlignment="1">
      <alignment horizontal="center" vertical="center"/>
    </xf>
    <xf numFmtId="182" fontId="24" fillId="0" borderId="60"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67" xfId="6" applyNumberFormat="1" applyFont="1" applyFill="1" applyBorder="1" applyAlignment="1">
      <alignment horizontal="center" vertical="center"/>
    </xf>
    <xf numFmtId="0" fontId="25" fillId="0" borderId="231" xfId="6" applyNumberFormat="1" applyFont="1" applyFill="1" applyBorder="1" applyAlignment="1">
      <alignment horizontal="center" vertical="center"/>
    </xf>
    <xf numFmtId="182" fontId="24" fillId="0" borderId="50" xfId="5" applyNumberFormat="1" applyFont="1" applyFill="1" applyBorder="1" applyProtection="1"/>
    <xf numFmtId="0" fontId="25" fillId="0" borderId="9" xfId="6" applyNumberFormat="1" applyFont="1" applyFill="1" applyBorder="1" applyAlignment="1">
      <alignment horizontal="center" vertical="center"/>
    </xf>
    <xf numFmtId="0" fontId="25" fillId="0" borderId="9" xfId="6" applyFont="1" applyFill="1" applyBorder="1" applyAlignment="1">
      <alignment horizontal="center" vertical="center"/>
    </xf>
    <xf numFmtId="0" fontId="11" fillId="0" borderId="231" xfId="6" applyFont="1" applyFill="1" applyBorder="1" applyAlignment="1">
      <alignment horizontal="center" vertical="center"/>
    </xf>
    <xf numFmtId="0" fontId="11" fillId="0" borderId="232" xfId="0" applyFont="1" applyFill="1" applyBorder="1" applyAlignment="1">
      <alignment horizontal="center" vertical="center" textRotation="255"/>
    </xf>
    <xf numFmtId="0" fontId="26" fillId="0" borderId="116" xfId="0" applyFont="1" applyFill="1" applyBorder="1" applyAlignment="1">
      <alignment horizontal="center" vertical="center"/>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2" xfId="5" applyNumberFormat="1" applyFont="1" applyFill="1" applyBorder="1" applyProtection="1"/>
    <xf numFmtId="182" fontId="24" fillId="0" borderId="43" xfId="5" applyNumberFormat="1" applyFont="1" applyFill="1" applyBorder="1" applyAlignment="1" applyProtection="1"/>
    <xf numFmtId="182" fontId="24" fillId="0" borderId="101" xfId="5" applyNumberFormat="1" applyFont="1" applyFill="1" applyBorder="1" applyAlignment="1" applyProtection="1"/>
    <xf numFmtId="0" fontId="22" fillId="0" borderId="23" xfId="5" applyFont="1" applyFill="1" applyBorder="1"/>
    <xf numFmtId="179" fontId="34" fillId="0" borderId="0" xfId="0" applyNumberFormat="1" applyFont="1" applyFill="1" applyProtection="1">
      <protection locked="0"/>
    </xf>
    <xf numFmtId="179" fontId="9" fillId="0" borderId="157" xfId="0" applyNumberFormat="1" applyFont="1" applyFill="1" applyBorder="1" applyAlignment="1" applyProtection="1">
      <alignment horizontal="center" vertical="center" wrapText="1"/>
      <protection locked="0"/>
    </xf>
    <xf numFmtId="179" fontId="9" fillId="0" borderId="129"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34" xfId="5" applyFont="1" applyFill="1" applyBorder="1" applyAlignment="1" applyProtection="1">
      <alignment vertical="center"/>
    </xf>
    <xf numFmtId="0" fontId="9" fillId="0" borderId="235"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36" xfId="5"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37"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184" fontId="15" fillId="0" borderId="46" xfId="5" applyNumberFormat="1" applyFont="1" applyFill="1" applyBorder="1" applyProtection="1"/>
    <xf numFmtId="184" fontId="15" fillId="0" borderId="226" xfId="5" applyNumberFormat="1" applyFont="1" applyFill="1" applyBorder="1" applyProtection="1"/>
    <xf numFmtId="184" fontId="15" fillId="0" borderId="98"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4" xfId="5" applyNumberFormat="1" applyFont="1" applyFill="1" applyBorder="1" applyProtection="1"/>
    <xf numFmtId="184" fontId="15" fillId="0" borderId="159" xfId="5" applyNumberFormat="1" applyFont="1" applyFill="1" applyBorder="1" applyProtection="1"/>
    <xf numFmtId="184" fontId="15" fillId="0" borderId="87" xfId="5" applyNumberFormat="1" applyFont="1" applyFill="1" applyBorder="1" applyProtection="1"/>
    <xf numFmtId="184" fontId="15" fillId="0" borderId="89" xfId="5" applyNumberFormat="1" applyFont="1" applyFill="1" applyBorder="1" applyProtection="1"/>
    <xf numFmtId="177" fontId="24" fillId="0" borderId="24" xfId="5" applyNumberFormat="1" applyFont="1" applyFill="1" applyBorder="1" applyProtection="1"/>
    <xf numFmtId="179" fontId="9" fillId="0" borderId="84" xfId="0" applyNumberFormat="1" applyFont="1" applyFill="1" applyBorder="1" applyAlignment="1" applyProtection="1">
      <alignment horizontal="center" vertical="center" wrapText="1"/>
      <protection locked="0"/>
    </xf>
    <xf numFmtId="0" fontId="9" fillId="0" borderId="171" xfId="6" applyNumberFormat="1" applyFont="1" applyFill="1" applyBorder="1" applyAlignment="1">
      <alignment horizontal="center" vertical="center"/>
    </xf>
    <xf numFmtId="184" fontId="15" fillId="0" borderId="136" xfId="5" applyNumberFormat="1" applyFont="1" applyFill="1" applyBorder="1" applyProtection="1"/>
    <xf numFmtId="184" fontId="15" fillId="0" borderId="93" xfId="5" applyNumberFormat="1" applyFont="1" applyFill="1" applyBorder="1" applyProtection="1"/>
    <xf numFmtId="184" fontId="15" fillId="0" borderId="106" xfId="5" applyNumberFormat="1" applyFont="1" applyFill="1" applyBorder="1" applyProtection="1"/>
    <xf numFmtId="177" fontId="24" fillId="0" borderId="19" xfId="5" applyNumberFormat="1" applyFont="1" applyFill="1" applyBorder="1" applyProtection="1"/>
    <xf numFmtId="0" fontId="9" fillId="0" borderId="242"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3" xfId="5" applyNumberFormat="1" applyFont="1" applyFill="1" applyBorder="1" applyProtection="1"/>
    <xf numFmtId="184" fontId="15" fillId="0" borderId="244" xfId="5" applyNumberFormat="1" applyFont="1" applyFill="1" applyBorder="1" applyProtection="1"/>
    <xf numFmtId="184" fontId="15" fillId="0" borderId="245" xfId="5" applyNumberFormat="1" applyFont="1" applyFill="1" applyBorder="1" applyProtection="1"/>
    <xf numFmtId="177" fontId="24" fillId="0" borderId="246" xfId="5" applyNumberFormat="1" applyFont="1" applyFill="1" applyBorder="1" applyProtection="1"/>
    <xf numFmtId="184" fontId="24" fillId="0" borderId="243" xfId="5" applyNumberFormat="1" applyFont="1" applyFill="1" applyBorder="1" applyProtection="1"/>
    <xf numFmtId="177" fontId="24" fillId="0" borderId="243" xfId="5" applyNumberFormat="1" applyFont="1" applyFill="1" applyBorder="1" applyProtection="1"/>
    <xf numFmtId="180" fontId="24" fillId="0" borderId="243" xfId="5" applyNumberFormat="1" applyFont="1" applyFill="1" applyBorder="1" applyProtection="1"/>
    <xf numFmtId="180" fontId="24" fillId="0" borderId="247"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8" xfId="0" applyNumberFormat="1" applyFont="1" applyFill="1" applyBorder="1" applyAlignment="1" applyProtection="1">
      <protection locked="0"/>
    </xf>
    <xf numFmtId="184" fontId="15" fillId="0" borderId="19" xfId="5" applyNumberFormat="1" applyFont="1" applyFill="1" applyBorder="1" applyProtection="1"/>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184" fontId="15" fillId="0" borderId="24" xfId="5" applyNumberFormat="1" applyFont="1" applyFill="1" applyBorder="1" applyProtection="1"/>
    <xf numFmtId="184" fontId="15" fillId="0" borderId="16" xfId="0" applyNumberFormat="1" applyFont="1" applyFill="1" applyBorder="1" applyAlignment="1" applyProtection="1">
      <protection locked="0"/>
    </xf>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84" fontId="15" fillId="0" borderId="51" xfId="5" applyNumberFormat="1" applyFont="1" applyFill="1" applyBorder="1" applyProtection="1"/>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57" xfId="0" applyNumberFormat="1" applyFont="1" applyFill="1" applyBorder="1" applyAlignment="1" applyProtection="1">
      <protection locked="0"/>
    </xf>
    <xf numFmtId="184" fontId="15" fillId="0" borderId="248" xfId="0" applyNumberFormat="1" applyFont="1" applyFill="1" applyBorder="1" applyAlignment="1" applyProtection="1">
      <protection locked="0"/>
    </xf>
    <xf numFmtId="177" fontId="15" fillId="0" borderId="157" xfId="0" applyNumberFormat="1" applyFont="1" applyFill="1" applyBorder="1" applyAlignment="1" applyProtection="1">
      <protection locked="0"/>
    </xf>
    <xf numFmtId="184" fontId="24" fillId="0" borderId="248" xfId="0" applyNumberFormat="1" applyFont="1" applyFill="1" applyBorder="1" applyAlignment="1" applyProtection="1">
      <protection locked="0"/>
    </xf>
    <xf numFmtId="184" fontId="15" fillId="0" borderId="162" xfId="0" applyNumberFormat="1" applyFont="1" applyFill="1" applyBorder="1" applyAlignment="1" applyProtection="1">
      <protection locked="0"/>
    </xf>
    <xf numFmtId="0" fontId="9" fillId="0" borderId="250" xfId="6" applyNumberFormat="1" applyFont="1" applyFill="1" applyBorder="1" applyAlignment="1">
      <alignment horizontal="center" vertical="center"/>
    </xf>
    <xf numFmtId="179" fontId="9" fillId="0" borderId="73" xfId="0" applyNumberFormat="1" applyFont="1" applyFill="1" applyBorder="1" applyAlignment="1" applyProtection="1">
      <alignment horizontal="center" vertical="center" wrapText="1"/>
      <protection locked="0"/>
    </xf>
    <xf numFmtId="184" fontId="15" fillId="0" borderId="47" xfId="0" applyNumberFormat="1" applyFont="1" applyFill="1" applyBorder="1" applyAlignment="1" applyProtection="1">
      <protection locked="0"/>
    </xf>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07" xfId="0" applyNumberFormat="1" applyFont="1" applyFill="1" applyBorder="1" applyAlignment="1" applyProtection="1">
      <protection locked="0"/>
    </xf>
    <xf numFmtId="0" fontId="28" fillId="0" borderId="85" xfId="6" applyNumberFormat="1" applyFont="1" applyFill="1" applyBorder="1" applyAlignment="1">
      <alignment horizontal="center" vertical="center"/>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8" fillId="0" borderId="242" xfId="6" applyFont="1" applyFill="1" applyBorder="1" applyAlignment="1">
      <alignment horizontal="center" vertical="center"/>
    </xf>
    <xf numFmtId="177" fontId="15" fillId="0" borderId="22" xfId="0" applyNumberFormat="1" applyFont="1" applyFill="1" applyBorder="1" applyAlignment="1" applyProtection="1">
      <protection locked="0"/>
    </xf>
    <xf numFmtId="0" fontId="23" fillId="0" borderId="116" xfId="0" applyFont="1" applyFill="1" applyBorder="1" applyAlignment="1">
      <alignment horizontal="center" vertical="center"/>
    </xf>
    <xf numFmtId="0" fontId="9" fillId="0" borderId="117" xfId="6" applyFont="1" applyFill="1" applyBorder="1" applyAlignment="1">
      <alignment horizontal="center" vertical="center"/>
    </xf>
    <xf numFmtId="184" fontId="15" fillId="0" borderId="117" xfId="0" applyNumberFormat="1" applyFont="1" applyFill="1" applyBorder="1" applyAlignment="1" applyProtection="1">
      <protection locked="0"/>
    </xf>
    <xf numFmtId="184" fontId="15" fillId="0" borderId="119" xfId="5" applyNumberFormat="1" applyFont="1" applyFill="1" applyBorder="1" applyProtection="1"/>
    <xf numFmtId="177" fontId="24" fillId="0" borderId="119" xfId="5" applyNumberFormat="1" applyFont="1" applyFill="1" applyBorder="1" applyProtection="1"/>
    <xf numFmtId="184" fontId="24" fillId="0" borderId="119" xfId="5" applyNumberFormat="1" applyFont="1" applyFill="1" applyBorder="1" applyProtection="1"/>
    <xf numFmtId="180" fontId="24" fillId="0" borderId="119" xfId="5" applyNumberFormat="1" applyFont="1" applyFill="1" applyBorder="1" applyProtection="1"/>
    <xf numFmtId="180" fontId="24" fillId="0" borderId="140" xfId="5" applyNumberFormat="1" applyFont="1" applyFill="1" applyBorder="1" applyProtection="1"/>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1" xfId="5" applyFont="1" applyFill="1" applyBorder="1" applyAlignment="1" applyProtection="1">
      <alignment horizontal="center" vertical="center"/>
    </xf>
    <xf numFmtId="184" fontId="15" fillId="0" borderId="252" xfId="5" applyNumberFormat="1" applyFont="1" applyFill="1" applyBorder="1" applyProtection="1"/>
    <xf numFmtId="184" fontId="15" fillId="0" borderId="96" xfId="0" applyNumberFormat="1" applyFont="1" applyFill="1" applyBorder="1" applyAlignment="1" applyProtection="1">
      <protection locked="0"/>
    </xf>
    <xf numFmtId="184" fontId="15" fillId="0" borderId="92" xfId="5" applyNumberFormat="1" applyFont="1" applyFill="1" applyBorder="1" applyProtection="1"/>
    <xf numFmtId="184" fontId="15" fillId="0" borderId="253" xfId="0" applyNumberFormat="1" applyFont="1" applyFill="1" applyBorder="1" applyAlignment="1" applyProtection="1">
      <protection locked="0"/>
    </xf>
    <xf numFmtId="184" fontId="15" fillId="0" borderId="76" xfId="0" applyNumberFormat="1" applyFont="1" applyFill="1" applyBorder="1" applyAlignment="1" applyProtection="1">
      <protection locked="0"/>
    </xf>
    <xf numFmtId="184" fontId="15" fillId="0" borderId="254" xfId="0" applyNumberFormat="1" applyFont="1" applyFill="1" applyBorder="1" applyAlignment="1" applyProtection="1">
      <protection locked="0"/>
    </xf>
    <xf numFmtId="184" fontId="15" fillId="0" borderId="255" xfId="5" applyNumberFormat="1" applyFont="1" applyFill="1" applyBorder="1" applyProtection="1"/>
    <xf numFmtId="184" fontId="15" fillId="0" borderId="228" xfId="0" applyNumberFormat="1" applyFont="1" applyFill="1" applyBorder="1" applyAlignment="1" applyProtection="1">
      <protection locked="0"/>
    </xf>
    <xf numFmtId="184" fontId="15" fillId="0" borderId="161" xfId="0" applyNumberFormat="1" applyFont="1" applyFill="1" applyBorder="1" applyAlignment="1" applyProtection="1">
      <protection locked="0"/>
    </xf>
    <xf numFmtId="184" fontId="15" fillId="0" borderId="256" xfId="0" applyNumberFormat="1" applyFont="1" applyFill="1" applyBorder="1" applyAlignment="1" applyProtection="1">
      <protection locked="0"/>
    </xf>
    <xf numFmtId="184" fontId="15" fillId="0" borderId="257" xfId="5" applyNumberFormat="1" applyFont="1" applyFill="1" applyBorder="1" applyProtection="1"/>
    <xf numFmtId="184" fontId="15" fillId="0" borderId="88" xfId="5" applyNumberFormat="1" applyFont="1" applyFill="1" applyBorder="1" applyProtection="1"/>
    <xf numFmtId="184" fontId="15" fillId="0" borderId="131" xfId="5" applyNumberFormat="1" applyFont="1" applyFill="1" applyBorder="1" applyProtection="1"/>
    <xf numFmtId="184" fontId="15" fillId="0" borderId="135" xfId="5" applyNumberFormat="1" applyFont="1" applyFill="1" applyBorder="1" applyProtection="1"/>
    <xf numFmtId="184" fontId="14" fillId="0" borderId="159" xfId="5" applyNumberFormat="1" applyFont="1" applyFill="1" applyBorder="1" applyProtection="1"/>
    <xf numFmtId="0" fontId="9" fillId="0" borderId="201" xfId="5" applyFont="1" applyFill="1" applyBorder="1" applyAlignment="1" applyProtection="1">
      <alignment horizontal="center" vertical="center"/>
    </xf>
    <xf numFmtId="184" fontId="15" fillId="0" borderId="199" xfId="5" applyNumberFormat="1" applyFont="1" applyFill="1" applyBorder="1" applyProtection="1"/>
    <xf numFmtId="184" fontId="15" fillId="0" borderId="259" xfId="5" applyNumberFormat="1" applyFont="1" applyFill="1" applyBorder="1" applyProtection="1"/>
    <xf numFmtId="184" fontId="15" fillId="0" borderId="260" xfId="0" applyNumberFormat="1" applyFont="1" applyFill="1" applyBorder="1" applyAlignment="1" applyProtection="1">
      <protection locked="0"/>
    </xf>
    <xf numFmtId="0" fontId="18" fillId="0" borderId="0" xfId="0" applyFont="1" applyFill="1"/>
    <xf numFmtId="0" fontId="11" fillId="0" borderId="0" xfId="0" applyFont="1" applyFill="1"/>
    <xf numFmtId="0" fontId="33"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1"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60"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4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3"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0" fontId="11" fillId="0" borderId="218" xfId="6" applyNumberFormat="1" applyFont="1" applyFill="1" applyBorder="1" applyAlignment="1">
      <alignment horizontal="center" vertical="center"/>
    </xf>
    <xf numFmtId="0" fontId="11" fillId="0" borderId="45" xfId="6" applyNumberFormat="1" applyFont="1" applyFill="1" applyBorder="1" applyAlignment="1">
      <alignment horizontal="center" vertical="center"/>
    </xf>
    <xf numFmtId="0" fontId="11" fillId="0" borderId="155" xfId="6" applyNumberFormat="1" applyFont="1" applyFill="1" applyBorder="1" applyAlignment="1">
      <alignment horizontal="center" vertical="center"/>
    </xf>
    <xf numFmtId="0" fontId="9" fillId="0" borderId="45" xfId="6" applyNumberFormat="1" applyFont="1" applyFill="1" applyBorder="1" applyAlignment="1">
      <alignment horizontal="center" vertical="center"/>
    </xf>
    <xf numFmtId="0" fontId="11" fillId="0" borderId="45" xfId="6" applyFont="1" applyFill="1" applyBorder="1" applyAlignment="1">
      <alignment horizontal="center" vertical="center"/>
    </xf>
    <xf numFmtId="0" fontId="11" fillId="0" borderId="218" xfId="6" applyFont="1" applyFill="1" applyBorder="1" applyAlignment="1">
      <alignment horizontal="center" vertical="center"/>
    </xf>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179" fontId="26" fillId="0" borderId="61" xfId="0" applyNumberFormat="1" applyFont="1" applyFill="1" applyBorder="1" applyAlignment="1" applyProtection="1">
      <alignment horizontal="center" vertical="center"/>
      <protection locked="0"/>
    </xf>
    <xf numFmtId="0" fontId="11" fillId="0" borderId="264" xfId="6" applyFont="1" applyFill="1" applyBorder="1" applyAlignment="1">
      <alignment horizontal="center" vertical="center"/>
    </xf>
    <xf numFmtId="0" fontId="11" fillId="0" borderId="0" xfId="0" applyFont="1" applyFill="1" applyBorder="1"/>
    <xf numFmtId="0" fontId="31" fillId="0" borderId="0" xfId="0" applyFont="1" applyFill="1"/>
    <xf numFmtId="0" fontId="37" fillId="0" borderId="0" xfId="0" applyFont="1" applyAlignment="1">
      <alignment horizontal="left" vertical="center" readingOrder="1"/>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1" xfId="3" applyNumberFormat="1" applyFont="1" applyFill="1" applyBorder="1" applyProtection="1"/>
    <xf numFmtId="182" fontId="9" fillId="2" borderId="69"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3"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9" xfId="5" applyNumberFormat="1" applyFont="1" applyFill="1" applyBorder="1" applyAlignment="1">
      <alignment vertical="center"/>
    </xf>
    <xf numFmtId="182" fontId="9" fillId="2" borderId="135" xfId="5" applyNumberFormat="1" applyFont="1" applyFill="1" applyBorder="1" applyAlignment="1">
      <alignment vertical="center"/>
    </xf>
    <xf numFmtId="182" fontId="9" fillId="2" borderId="198"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67" xfId="5" applyNumberFormat="1" applyFont="1" applyFill="1" applyBorder="1" applyAlignment="1">
      <alignment vertical="center"/>
    </xf>
    <xf numFmtId="182" fontId="9" fillId="2" borderId="131" xfId="5" applyNumberFormat="1" applyFont="1" applyFill="1" applyBorder="1" applyAlignment="1">
      <alignment vertical="center"/>
    </xf>
    <xf numFmtId="182" fontId="9" fillId="2" borderId="137" xfId="5" applyNumberFormat="1" applyFont="1" applyFill="1" applyBorder="1" applyAlignment="1">
      <alignment vertical="center"/>
    </xf>
    <xf numFmtId="182" fontId="9" fillId="2" borderId="111"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9"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70" xfId="0" applyNumberFormat="1" applyFont="1" applyFill="1" applyBorder="1" applyAlignment="1" applyProtection="1">
      <protection locked="0"/>
    </xf>
    <xf numFmtId="184" fontId="15" fillId="2" borderId="46" xfId="5" applyNumberFormat="1" applyFont="1" applyFill="1" applyBorder="1" applyProtection="1"/>
    <xf numFmtId="184" fontId="15" fillId="2" borderId="268" xfId="5" applyNumberFormat="1" applyFont="1" applyFill="1" applyBorder="1" applyProtection="1"/>
    <xf numFmtId="184" fontId="15" fillId="2" borderId="198" xfId="5" applyNumberFormat="1" applyFont="1" applyFill="1" applyBorder="1" applyProtection="1"/>
    <xf numFmtId="184" fontId="15" fillId="2" borderId="269" xfId="5" applyNumberFormat="1" applyFont="1" applyFill="1" applyBorder="1" applyProtection="1"/>
    <xf numFmtId="177" fontId="24" fillId="2" borderId="70" xfId="5" applyNumberFormat="1" applyFont="1" applyFill="1" applyBorder="1" applyProtection="1"/>
    <xf numFmtId="184" fontId="24" fillId="2" borderId="46" xfId="5" applyNumberFormat="1" applyFont="1" applyFill="1" applyBorder="1" applyProtection="1"/>
    <xf numFmtId="177"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4" xfId="5" applyNumberFormat="1" applyFont="1" applyFill="1" applyBorder="1" applyProtection="1"/>
    <xf numFmtId="184" fontId="15" fillId="2" borderId="88" xfId="5" applyNumberFormat="1" applyFont="1" applyFill="1" applyBorder="1" applyProtection="1"/>
    <xf numFmtId="184" fontId="15" fillId="2" borderId="89" xfId="5" applyNumberFormat="1" applyFont="1" applyFill="1" applyBorder="1" applyProtection="1"/>
    <xf numFmtId="177" fontId="24" fillId="2" borderId="24"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6" xfId="5" applyNumberFormat="1" applyFont="1" applyFill="1" applyBorder="1" applyProtection="1"/>
    <xf numFmtId="182" fontId="9" fillId="2" borderId="167" xfId="5" applyNumberFormat="1" applyFont="1" applyFill="1" applyBorder="1" applyAlignment="1" applyProtection="1">
      <alignment vertical="center"/>
    </xf>
    <xf numFmtId="182" fontId="9" fillId="2" borderId="22" xfId="3" applyNumberFormat="1" applyFont="1" applyFill="1" applyBorder="1" applyProtection="1"/>
    <xf numFmtId="182" fontId="9" fillId="2" borderId="39" xfId="5" applyNumberFormat="1" applyFont="1" applyFill="1" applyBorder="1" applyProtection="1"/>
    <xf numFmtId="182" fontId="9" fillId="2" borderId="142" xfId="3" applyNumberFormat="1" applyFont="1" applyFill="1" applyBorder="1" applyProtection="1"/>
    <xf numFmtId="182" fontId="9" fillId="2" borderId="169" xfId="3" applyNumberFormat="1" applyFont="1" applyFill="1" applyBorder="1" applyProtection="1"/>
    <xf numFmtId="182" fontId="9" fillId="2" borderId="39" xfId="3" applyNumberFormat="1" applyFont="1" applyFill="1" applyBorder="1" applyProtection="1"/>
    <xf numFmtId="182" fontId="9" fillId="2" borderId="68" xfId="3" applyNumberFormat="1" applyFont="1" applyFill="1" applyBorder="1" applyProtection="1"/>
    <xf numFmtId="179" fontId="9" fillId="0" borderId="0" xfId="0" applyNumberFormat="1" applyFont="1" applyFill="1"/>
    <xf numFmtId="183" fontId="15" fillId="0" borderId="7" xfId="0" applyNumberFormat="1" applyFont="1" applyBorder="1" applyAlignment="1">
      <alignment horizontal="center" vertical="center"/>
    </xf>
    <xf numFmtId="183" fontId="15" fillId="0" borderId="113" xfId="0" applyNumberFormat="1" applyFont="1" applyBorder="1" applyAlignment="1">
      <alignment horizontal="center" vertical="center"/>
    </xf>
    <xf numFmtId="180" fontId="15" fillId="0" borderId="7" xfId="0" applyNumberFormat="1" applyFont="1" applyBorder="1" applyAlignment="1">
      <alignment horizontal="center" vertical="center"/>
    </xf>
    <xf numFmtId="183" fontId="15" fillId="0" borderId="9" xfId="0" applyNumberFormat="1" applyFont="1" applyBorder="1" applyAlignment="1">
      <alignment horizontal="center" vertical="center"/>
    </xf>
    <xf numFmtId="180" fontId="15" fillId="0" borderId="113" xfId="0" applyNumberFormat="1" applyFont="1" applyBorder="1" applyAlignment="1">
      <alignment horizontal="center" vertical="center"/>
    </xf>
    <xf numFmtId="183" fontId="15" fillId="0" borderId="10"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79" fontId="11" fillId="2" borderId="33" xfId="5" applyNumberFormat="1" applyFont="1" applyFill="1" applyBorder="1" applyProtection="1"/>
    <xf numFmtId="179" fontId="11" fillId="2" borderId="111" xfId="3" applyNumberFormat="1" applyFont="1" applyFill="1" applyBorder="1" applyProtection="1"/>
    <xf numFmtId="182" fontId="11" fillId="2" borderId="33" xfId="5" applyNumberFormat="1" applyFont="1" applyFill="1" applyBorder="1" applyProtection="1"/>
    <xf numFmtId="182" fontId="11" fillId="2" borderId="69" xfId="5" applyNumberFormat="1" applyFont="1" applyFill="1" applyBorder="1" applyProtection="1"/>
    <xf numFmtId="179" fontId="11" fillId="2" borderId="37" xfId="5" applyNumberFormat="1" applyFont="1" applyFill="1" applyBorder="1" applyProtection="1"/>
    <xf numFmtId="179" fontId="11" fillId="2" borderId="123" xfId="3"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9" fillId="2" borderId="9" xfId="5" applyNumberFormat="1" applyFont="1" applyFill="1" applyBorder="1" applyAlignment="1">
      <alignment vertical="center"/>
    </xf>
    <xf numFmtId="182" fontId="9" fillId="2" borderId="27" xfId="5" applyNumberFormat="1" applyFont="1" applyFill="1" applyBorder="1" applyAlignment="1">
      <alignment vertical="center"/>
    </xf>
    <xf numFmtId="182" fontId="9" fillId="2" borderId="138" xfId="5" applyNumberFormat="1" applyFont="1" applyFill="1" applyBorder="1" applyAlignment="1">
      <alignment vertical="center"/>
    </xf>
    <xf numFmtId="182" fontId="9" fillId="2" borderId="88" xfId="5" applyNumberFormat="1" applyFont="1" applyFill="1" applyBorder="1" applyAlignment="1">
      <alignment vertical="center"/>
    </xf>
    <xf numFmtId="182" fontId="9" fillId="2" borderId="145" xfId="5" applyNumberFormat="1" applyFont="1" applyFill="1" applyBorder="1" applyAlignment="1">
      <alignment vertical="center"/>
    </xf>
    <xf numFmtId="182" fontId="9" fillId="2" borderId="152" xfId="5" applyNumberFormat="1" applyFont="1" applyFill="1" applyBorder="1" applyAlignment="1">
      <alignment vertical="center"/>
    </xf>
    <xf numFmtId="182" fontId="24" fillId="3" borderId="32"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3" borderId="22" xfId="0" applyNumberFormat="1" applyFont="1" applyFill="1" applyBorder="1" applyAlignment="1" applyProtection="1">
      <alignment vertical="center"/>
      <protection locked="0"/>
    </xf>
    <xf numFmtId="182" fontId="24" fillId="2" borderId="32" xfId="0" applyNumberFormat="1" applyFont="1" applyFill="1" applyBorder="1"/>
    <xf numFmtId="182" fontId="24" fillId="2" borderId="34" xfId="0" applyNumberFormat="1" applyFont="1" applyFill="1" applyBorder="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8" xfId="5" applyNumberFormat="1" applyFont="1" applyFill="1" applyBorder="1" applyProtection="1"/>
    <xf numFmtId="184" fontId="15" fillId="2" borderId="34" xfId="0" applyNumberFormat="1" applyFont="1" applyFill="1" applyBorder="1" applyAlignment="1" applyProtection="1">
      <protection locked="0"/>
    </xf>
    <xf numFmtId="184" fontId="15" fillId="2" borderId="20" xfId="5" applyNumberFormat="1" applyFont="1" applyFill="1" applyBorder="1" applyProtection="1"/>
    <xf numFmtId="184" fontId="15" fillId="2" borderId="33" xfId="5" applyNumberFormat="1" applyFont="1" applyFill="1" applyBorder="1" applyProtection="1"/>
    <xf numFmtId="183" fontId="15" fillId="2" borderId="270" xfId="0" applyNumberFormat="1" applyFont="1" applyFill="1" applyBorder="1"/>
    <xf numFmtId="183" fontId="15" fillId="2" borderId="44" xfId="0" applyNumberFormat="1" applyFont="1" applyFill="1" applyBorder="1"/>
    <xf numFmtId="183"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9" xfId="5" applyNumberFormat="1" applyFont="1" applyFill="1" applyBorder="1" applyProtection="1"/>
    <xf numFmtId="184" fontId="15" fillId="2" borderId="34" xfId="5" applyNumberFormat="1" applyFont="1" applyFill="1" applyBorder="1" applyProtection="1"/>
    <xf numFmtId="183" fontId="15" fillId="2" borderId="112" xfId="0" applyNumberFormat="1" applyFont="1" applyFill="1" applyBorder="1"/>
    <xf numFmtId="183" fontId="15" fillId="2" borderId="21" xfId="5" applyNumberFormat="1" applyFont="1" applyFill="1" applyBorder="1" applyProtection="1"/>
    <xf numFmtId="184" fontId="15" fillId="3" borderId="34" xfId="0" applyNumberFormat="1" applyFont="1" applyFill="1" applyBorder="1" applyAlignment="1" applyProtection="1">
      <protection locked="0"/>
    </xf>
    <xf numFmtId="184" fontId="15" fillId="3" borderId="34" xfId="5" applyNumberFormat="1" applyFont="1" applyFill="1" applyBorder="1" applyProtection="1"/>
    <xf numFmtId="184" fontId="15" fillId="3" borderId="21" xfId="5" applyNumberFormat="1" applyFont="1" applyFill="1" applyBorder="1" applyProtection="1"/>
    <xf numFmtId="183" fontId="15" fillId="3" borderId="21" xfId="5" applyNumberFormat="1" applyFont="1" applyFill="1" applyBorder="1" applyProtection="1"/>
    <xf numFmtId="183" fontId="15" fillId="3" borderId="21" xfId="5" applyNumberFormat="1" applyFont="1" applyFill="1" applyBorder="1" applyAlignment="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6" xfId="5" applyNumberFormat="1" applyFont="1" applyFill="1" applyBorder="1" applyProtection="1"/>
    <xf numFmtId="180" fontId="15" fillId="3" borderId="65" xfId="0" applyNumberFormat="1" applyFont="1" applyFill="1" applyBorder="1"/>
    <xf numFmtId="180" fontId="15" fillId="3" borderId="112" xfId="0" applyNumberFormat="1" applyFont="1" applyFill="1" applyBorder="1"/>
    <xf numFmtId="184" fontId="15" fillId="2" borderId="50" xfId="0" applyNumberFormat="1" applyFont="1" applyFill="1" applyBorder="1" applyAlignment="1" applyProtection="1">
      <protection locked="0"/>
    </xf>
    <xf numFmtId="184" fontId="15" fillId="2" borderId="50" xfId="5" applyNumberFormat="1" applyFont="1" applyFill="1" applyBorder="1" applyProtection="1"/>
    <xf numFmtId="184" fontId="15" fillId="2" borderId="271" xfId="5" applyNumberFormat="1" applyFont="1" applyFill="1" applyBorder="1" applyProtection="1"/>
    <xf numFmtId="183" fontId="15" fillId="2" borderId="243" xfId="5" applyNumberFormat="1" applyFont="1" applyFill="1" applyBorder="1" applyProtection="1"/>
    <xf numFmtId="180" fontId="15" fillId="2" borderId="272" xfId="0" applyNumberFormat="1" applyFont="1" applyFill="1" applyBorder="1"/>
    <xf numFmtId="184" fontId="15" fillId="2" borderId="243" xfId="5" applyNumberFormat="1" applyFont="1" applyFill="1" applyBorder="1" applyProtection="1"/>
    <xf numFmtId="177" fontId="24" fillId="2" borderId="243" xfId="5" applyNumberFormat="1" applyFont="1" applyFill="1" applyBorder="1" applyProtection="1"/>
    <xf numFmtId="184" fontId="24" fillId="2" borderId="243" xfId="5" applyNumberFormat="1" applyFont="1" applyFill="1" applyBorder="1" applyProtection="1"/>
    <xf numFmtId="180" fontId="24" fillId="2" borderId="243" xfId="5" applyNumberFormat="1" applyFont="1" applyFill="1" applyBorder="1" applyProtection="1"/>
    <xf numFmtId="180" fontId="24" fillId="2" borderId="247" xfId="5" applyNumberFormat="1" applyFont="1" applyFill="1" applyBorder="1" applyProtection="1"/>
    <xf numFmtId="184" fontId="15" fillId="2" borderId="39" xfId="0" applyNumberFormat="1" applyFont="1" applyFill="1" applyBorder="1" applyAlignment="1" applyProtection="1">
      <protection locked="0"/>
    </xf>
    <xf numFmtId="179" fontId="9" fillId="0" borderId="38" xfId="5" applyNumberFormat="1" applyFont="1" applyFill="1" applyBorder="1" applyAlignment="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68"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2" fontId="9" fillId="2" borderId="155" xfId="5" applyNumberFormat="1" applyFont="1" applyFill="1" applyBorder="1" applyAlignment="1">
      <alignment vertical="center"/>
    </xf>
    <xf numFmtId="182" fontId="9" fillId="2" borderId="219" xfId="5" applyNumberFormat="1" applyFont="1" applyFill="1" applyBorder="1" applyAlignment="1">
      <alignment horizontal="right" vertical="center"/>
    </xf>
    <xf numFmtId="182" fontId="24" fillId="2" borderId="49" xfId="5" applyNumberFormat="1" applyFont="1" applyFill="1" applyBorder="1" applyProtection="1"/>
    <xf numFmtId="184" fontId="15" fillId="2" borderId="32" xfId="0" applyNumberFormat="1" applyFont="1" applyFill="1" applyBorder="1" applyAlignment="1" applyProtection="1">
      <protection locked="0"/>
    </xf>
    <xf numFmtId="184" fontId="15" fillId="2" borderId="26" xfId="0" applyNumberFormat="1" applyFont="1" applyFill="1" applyBorder="1" applyAlignment="1" applyProtection="1">
      <protection locked="0"/>
    </xf>
    <xf numFmtId="184" fontId="15" fillId="2" borderId="29" xfId="5" applyNumberFormat="1" applyFont="1" applyFill="1" applyBorder="1" applyProtection="1"/>
    <xf numFmtId="184" fontId="15" fillId="2" borderId="157" xfId="0" applyNumberFormat="1" applyFont="1" applyFill="1" applyBorder="1" applyAlignment="1" applyProtection="1">
      <protection locked="0"/>
    </xf>
    <xf numFmtId="184" fontId="24" fillId="2" borderId="157" xfId="0" applyNumberFormat="1" applyFont="1" applyFill="1" applyBorder="1" applyAlignment="1" applyProtection="1">
      <protection locked="0"/>
    </xf>
    <xf numFmtId="177" fontId="24" fillId="2" borderId="157" xfId="0" applyNumberFormat="1" applyFont="1" applyFill="1" applyBorder="1" applyAlignment="1" applyProtection="1">
      <protection locked="0"/>
    </xf>
    <xf numFmtId="182" fontId="9" fillId="2" borderId="155" xfId="0" applyNumberFormat="1" applyFont="1" applyFill="1" applyBorder="1" applyAlignment="1">
      <alignment vertical="center"/>
    </xf>
    <xf numFmtId="182" fontId="24" fillId="0" borderId="44" xfId="5" applyNumberFormat="1" applyFont="1" applyFill="1" applyBorder="1" applyProtection="1"/>
    <xf numFmtId="182" fontId="24" fillId="0" borderId="251" xfId="5" applyNumberFormat="1" applyFont="1" applyFill="1" applyBorder="1" applyProtection="1"/>
    <xf numFmtId="182" fontId="24" fillId="0" borderId="273"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5" xfId="5" applyNumberFormat="1" applyFont="1" applyFill="1" applyBorder="1" applyProtection="1"/>
    <xf numFmtId="182" fontId="24" fillId="0" borderId="85" xfId="5" applyNumberFormat="1" applyFont="1" applyFill="1" applyBorder="1" applyProtection="1"/>
    <xf numFmtId="182" fontId="24" fillId="0" borderId="115" xfId="5" applyNumberFormat="1" applyFont="1" applyFill="1" applyBorder="1" applyProtection="1"/>
    <xf numFmtId="182" fontId="24" fillId="0" borderId="274" xfId="5" applyNumberFormat="1" applyFont="1" applyFill="1" applyBorder="1" applyProtection="1"/>
    <xf numFmtId="182" fontId="24" fillId="0" borderId="242" xfId="5" applyNumberFormat="1" applyFont="1" applyFill="1" applyBorder="1" applyProtection="1"/>
    <xf numFmtId="182" fontId="15" fillId="0" borderId="275" xfId="5" applyNumberFormat="1" applyFont="1" applyFill="1" applyBorder="1" applyProtection="1"/>
    <xf numFmtId="182" fontId="24" fillId="0" borderId="275" xfId="5" applyNumberFormat="1" applyFont="1" applyFill="1" applyBorder="1" applyProtection="1"/>
    <xf numFmtId="182" fontId="15" fillId="2" borderId="47" xfId="5" applyNumberFormat="1" applyFont="1" applyFill="1" applyBorder="1" applyProtection="1"/>
    <xf numFmtId="182" fontId="15" fillId="2" borderId="33" xfId="5" applyNumberFormat="1" applyFont="1" applyFill="1" applyBorder="1" applyProtection="1"/>
    <xf numFmtId="182" fontId="15" fillId="2" borderId="32" xfId="5" applyNumberFormat="1" applyFont="1" applyFill="1" applyBorder="1" applyProtection="1"/>
    <xf numFmtId="182" fontId="15" fillId="2" borderId="32" xfId="5" applyNumberFormat="1" applyFont="1" applyFill="1" applyBorder="1" applyAlignment="1" applyProtection="1"/>
    <xf numFmtId="182" fontId="15" fillId="2" borderId="69" xfId="5" applyNumberFormat="1" applyFont="1" applyFill="1" applyBorder="1" applyAlignment="1" applyProtection="1"/>
    <xf numFmtId="182" fontId="15" fillId="2" borderId="34" xfId="5" applyNumberFormat="1" applyFont="1" applyFill="1" applyBorder="1" applyProtection="1"/>
    <xf numFmtId="182" fontId="15" fillId="2" borderId="37" xfId="5" applyNumberFormat="1" applyFont="1" applyFill="1" applyBorder="1" applyProtection="1"/>
    <xf numFmtId="182" fontId="15" fillId="2" borderId="38" xfId="5" applyNumberFormat="1" applyFont="1" applyFill="1" applyBorder="1" applyProtection="1"/>
    <xf numFmtId="182" fontId="15" fillId="2" borderId="38" xfId="5" applyNumberFormat="1" applyFont="1" applyFill="1" applyBorder="1" applyAlignment="1" applyProtection="1"/>
    <xf numFmtId="182" fontId="15" fillId="2" borderId="49" xfId="5" applyNumberFormat="1" applyFont="1" applyFill="1" applyBorder="1" applyAlignment="1" applyProtection="1"/>
    <xf numFmtId="182" fontId="15" fillId="2" borderId="49" xfId="5" applyNumberFormat="1" applyFont="1" applyFill="1" applyBorder="1" applyProtection="1"/>
    <xf numFmtId="182" fontId="15" fillId="2" borderId="39" xfId="5" applyNumberFormat="1" applyFont="1" applyFill="1" applyBorder="1" applyProtection="1"/>
    <xf numFmtId="182" fontId="15" fillId="2" borderId="22" xfId="5" applyNumberFormat="1" applyFont="1" applyFill="1" applyBorder="1" applyProtection="1"/>
    <xf numFmtId="182" fontId="15" fillId="2" borderId="68" xfId="5" applyNumberFormat="1" applyFont="1" applyFill="1" applyBorder="1" applyProtection="1"/>
    <xf numFmtId="177" fontId="15" fillId="2" borderId="33" xfId="5" applyNumberFormat="1" applyFont="1" applyFill="1" applyBorder="1" applyProtection="1"/>
    <xf numFmtId="180" fontId="15" fillId="2" borderId="33" xfId="5" applyNumberFormat="1" applyFont="1" applyFill="1" applyBorder="1" applyProtection="1"/>
    <xf numFmtId="180" fontId="15" fillId="2" borderId="69" xfId="5" applyNumberFormat="1" applyFont="1" applyFill="1" applyBorder="1" applyProtection="1"/>
    <xf numFmtId="177" fontId="15" fillId="2" borderId="21" xfId="5" applyNumberFormat="1" applyFont="1" applyFill="1" applyBorder="1" applyProtection="1"/>
    <xf numFmtId="180" fontId="15" fillId="2" borderId="21" xfId="5" applyNumberFormat="1" applyFont="1" applyFill="1" applyBorder="1" applyAlignment="1" applyProtection="1"/>
    <xf numFmtId="180" fontId="15" fillId="2" borderId="56" xfId="5" applyNumberFormat="1" applyFont="1" applyFill="1" applyBorder="1" applyAlignment="1" applyProtection="1"/>
    <xf numFmtId="180" fontId="15" fillId="2" borderId="21" xfId="5" applyNumberFormat="1" applyFont="1" applyFill="1" applyBorder="1" applyProtection="1"/>
    <xf numFmtId="180" fontId="15" fillId="2" borderId="56" xfId="5" applyNumberFormat="1" applyFont="1" applyFill="1" applyBorder="1" applyProtection="1"/>
    <xf numFmtId="177" fontId="15" fillId="2" borderId="39" xfId="0" applyNumberFormat="1" applyFont="1" applyFill="1" applyBorder="1" applyAlignment="1" applyProtection="1">
      <protection locked="0"/>
    </xf>
    <xf numFmtId="184" fontId="15" fillId="2" borderId="68" xfId="0" applyNumberFormat="1" applyFont="1" applyFill="1" applyBorder="1" applyAlignment="1" applyProtection="1">
      <protection locked="0"/>
    </xf>
    <xf numFmtId="179" fontId="23" fillId="0" borderId="183" xfId="0" applyNumberFormat="1" applyFont="1" applyFill="1" applyBorder="1" applyAlignment="1" applyProtection="1">
      <alignment horizontal="center" vertical="center"/>
      <protection locked="0"/>
    </xf>
    <xf numFmtId="0" fontId="11" fillId="0" borderId="207" xfId="5" applyFont="1" applyFill="1" applyBorder="1" applyAlignment="1" applyProtection="1">
      <alignment horizontal="center" vertical="center"/>
    </xf>
    <xf numFmtId="182" fontId="24" fillId="0" borderId="48" xfId="5" applyNumberFormat="1" applyFont="1" applyFill="1" applyBorder="1" applyProtection="1"/>
    <xf numFmtId="184" fontId="15" fillId="2" borderId="73" xfId="0" applyNumberFormat="1" applyFont="1" applyFill="1" applyBorder="1" applyAlignment="1" applyProtection="1">
      <protection locked="0"/>
    </xf>
    <xf numFmtId="184" fontId="15" fillId="2" borderId="51" xfId="0" applyNumberFormat="1" applyFont="1" applyFill="1" applyBorder="1" applyAlignment="1" applyProtection="1">
      <protection locked="0"/>
    </xf>
    <xf numFmtId="180" fontId="24" fillId="2" borderId="156" xfId="0" applyNumberFormat="1" applyFont="1" applyFill="1" applyBorder="1" applyAlignment="1" applyProtection="1">
      <protection locked="0"/>
    </xf>
    <xf numFmtId="184" fontId="15" fillId="2" borderId="156" xfId="0" applyNumberFormat="1" applyFont="1" applyFill="1" applyBorder="1" applyAlignment="1" applyProtection="1">
      <protection locked="0"/>
    </xf>
    <xf numFmtId="177" fontId="24" fillId="2" borderId="156" xfId="0" applyNumberFormat="1" applyFont="1" applyFill="1" applyBorder="1" applyAlignment="1" applyProtection="1">
      <protection locked="0"/>
    </xf>
    <xf numFmtId="184" fontId="24" fillId="2" borderId="156" xfId="0" applyNumberFormat="1" applyFont="1" applyFill="1" applyBorder="1" applyAlignment="1" applyProtection="1">
      <protection locked="0"/>
    </xf>
    <xf numFmtId="180" fontId="24" fillId="2" borderId="139" xfId="0" applyNumberFormat="1" applyFont="1" applyFill="1" applyBorder="1" applyAlignment="1" applyProtection="1">
      <protection locked="0"/>
    </xf>
    <xf numFmtId="184" fontId="24" fillId="2" borderId="162" xfId="0" applyNumberFormat="1" applyFont="1" applyFill="1" applyBorder="1" applyAlignment="1" applyProtection="1">
      <protection locked="0"/>
    </xf>
    <xf numFmtId="177" fontId="9" fillId="0" borderId="0" xfId="5" applyNumberFormat="1" applyFont="1" applyFill="1" applyBorder="1" applyAlignment="1" applyProtection="1">
      <alignment horizontal="center" vertical="center"/>
    </xf>
    <xf numFmtId="177" fontId="9" fillId="0" borderId="235"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79" xfId="5" applyFont="1" applyFill="1" applyBorder="1" applyAlignment="1" applyProtection="1">
      <alignment vertical="center"/>
    </xf>
    <xf numFmtId="0" fontId="9" fillId="0" borderId="179" xfId="5" applyFont="1" applyFill="1" applyBorder="1" applyAlignment="1" applyProtection="1">
      <alignment vertical="center"/>
    </xf>
    <xf numFmtId="177" fontId="9" fillId="0" borderId="75" xfId="5" applyNumberFormat="1" applyFont="1" applyFill="1" applyBorder="1" applyAlignment="1" applyProtection="1">
      <alignment horizontal="center" vertical="center"/>
    </xf>
    <xf numFmtId="0" fontId="9" fillId="0" borderId="236"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4"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80" xfId="5" applyFont="1" applyFill="1" applyBorder="1" applyAlignment="1" applyProtection="1">
      <alignment horizontal="center" vertical="center"/>
    </xf>
    <xf numFmtId="177" fontId="9" fillId="0" borderId="210" xfId="5" applyNumberFormat="1" applyFont="1" applyFill="1" applyBorder="1" applyAlignment="1" applyProtection="1">
      <alignment vertical="center"/>
    </xf>
    <xf numFmtId="177" fontId="9" fillId="0" borderId="76" xfId="5" applyNumberFormat="1" applyFont="1" applyFill="1" applyBorder="1" applyAlignment="1" applyProtection="1">
      <alignment horizontal="center" vertical="center"/>
    </xf>
    <xf numFmtId="177" fontId="9" fillId="0" borderId="92" xfId="5" applyNumberFormat="1" applyFont="1" applyFill="1" applyBorder="1" applyAlignment="1" applyProtection="1">
      <alignment horizontal="center" vertical="center"/>
    </xf>
    <xf numFmtId="184" fontId="15" fillId="2" borderId="98" xfId="5" applyNumberFormat="1" applyFont="1" applyFill="1" applyBorder="1" applyProtection="1"/>
    <xf numFmtId="184" fontId="15" fillId="2" borderId="87" xfId="5" applyNumberFormat="1" applyFont="1" applyFill="1" applyBorder="1" applyProtection="1"/>
    <xf numFmtId="184" fontId="15" fillId="2" borderId="93" xfId="5" applyNumberFormat="1" applyFont="1" applyFill="1" applyBorder="1" applyProtection="1"/>
    <xf numFmtId="184" fontId="15" fillId="3" borderId="87" xfId="5" applyNumberFormat="1" applyFont="1" applyFill="1" applyBorder="1" applyProtection="1"/>
    <xf numFmtId="184" fontId="15" fillId="2" borderId="252" xfId="5" applyNumberFormat="1" applyFont="1" applyFill="1" applyBorder="1" applyProtection="1"/>
    <xf numFmtId="180" fontId="24" fillId="2" borderId="240" xfId="0" applyNumberFormat="1" applyFont="1" applyFill="1" applyBorder="1" applyAlignment="1" applyProtection="1">
      <protection locked="0"/>
    </xf>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182" fontId="24" fillId="0" borderId="16" xfId="5" applyNumberFormat="1" applyFont="1" applyFill="1" applyBorder="1" applyProtection="1"/>
    <xf numFmtId="0" fontId="11" fillId="0" borderId="346" xfId="5" applyFont="1" applyFill="1" applyBorder="1" applyAlignment="1" applyProtection="1">
      <alignment vertical="center"/>
    </xf>
    <xf numFmtId="0" fontId="25" fillId="0" borderId="52" xfId="5"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23" xfId="0" applyNumberFormat="1" applyFont="1" applyFill="1" applyBorder="1" applyAlignment="1" applyProtection="1">
      <alignment vertical="center"/>
      <protection locked="0"/>
    </xf>
    <xf numFmtId="179" fontId="34" fillId="0" borderId="23" xfId="0" applyNumberFormat="1" applyFont="1" applyFill="1" applyBorder="1" applyAlignment="1" applyProtection="1">
      <alignment vertical="center"/>
      <protection locked="0"/>
    </xf>
    <xf numFmtId="0" fontId="22" fillId="0" borderId="23" xfId="5" applyFont="1" applyFill="1" applyBorder="1" applyAlignment="1">
      <alignment vertical="center"/>
    </xf>
    <xf numFmtId="179" fontId="24" fillId="0" borderId="0" xfId="0" applyNumberFormat="1" applyFont="1" applyFill="1" applyAlignment="1" applyProtection="1">
      <alignment vertical="center"/>
      <protection locked="0"/>
    </xf>
    <xf numFmtId="0" fontId="9" fillId="0" borderId="0" xfId="5" applyFont="1" applyFill="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0" fontId="9" fillId="0" borderId="28" xfId="0" applyFont="1" applyFill="1" applyBorder="1" applyAlignment="1">
      <alignment horizontal="center" vertical="center"/>
    </xf>
    <xf numFmtId="182" fontId="24" fillId="2" borderId="93" xfId="5" applyNumberFormat="1" applyFont="1" applyFill="1" applyBorder="1" applyAlignment="1" applyProtection="1">
      <alignment vertical="center"/>
    </xf>
    <xf numFmtId="182" fontId="24" fillId="2" borderId="95" xfId="5" applyNumberFormat="1" applyFont="1" applyFill="1" applyBorder="1" applyAlignment="1" applyProtection="1">
      <alignment vertical="center"/>
    </xf>
    <xf numFmtId="182" fontId="24" fillId="2" borderId="87" xfId="5" applyNumberFormat="1" applyFont="1" applyFill="1" applyBorder="1" applyAlignment="1" applyProtection="1">
      <alignment vertical="center"/>
    </xf>
    <xf numFmtId="0" fontId="9" fillId="2" borderId="233"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11" xfId="5" applyFont="1" applyFill="1" applyBorder="1" applyAlignment="1" applyProtection="1">
      <alignment vertical="center"/>
    </xf>
    <xf numFmtId="182" fontId="15" fillId="0" borderId="161" xfId="5" applyNumberFormat="1" applyFont="1" applyFill="1" applyBorder="1" applyAlignment="1" applyProtection="1">
      <alignment vertical="center"/>
    </xf>
    <xf numFmtId="0" fontId="11" fillId="0" borderId="89" xfId="5" applyFont="1" applyFill="1" applyBorder="1" applyAlignment="1" applyProtection="1">
      <alignment vertical="center"/>
    </xf>
    <xf numFmtId="0" fontId="25" fillId="0" borderId="75" xfId="5" applyFont="1" applyFill="1" applyBorder="1" applyAlignment="1" applyProtection="1">
      <alignment horizontal="center" vertical="center"/>
    </xf>
    <xf numFmtId="0" fontId="25" fillId="0" borderId="76" xfId="5" applyFont="1" applyFill="1" applyBorder="1" applyAlignment="1" applyProtection="1">
      <alignment horizontal="center" vertical="center"/>
    </xf>
    <xf numFmtId="182" fontId="24" fillId="2" borderId="93" xfId="5" applyNumberFormat="1" applyFont="1" applyFill="1" applyBorder="1" applyProtection="1"/>
    <xf numFmtId="182" fontId="24" fillId="2" borderId="95" xfId="5" applyNumberFormat="1" applyFont="1" applyFill="1" applyBorder="1" applyProtection="1"/>
    <xf numFmtId="182" fontId="24" fillId="0" borderId="96" xfId="5" applyNumberFormat="1" applyFont="1" applyFill="1" applyBorder="1" applyProtection="1"/>
    <xf numFmtId="182" fontId="24" fillId="0" borderId="93" xfId="5" applyNumberFormat="1" applyFont="1" applyFill="1" applyBorder="1" applyProtection="1"/>
    <xf numFmtId="182" fontId="24" fillId="0" borderId="95" xfId="5" applyNumberFormat="1" applyFont="1" applyFill="1" applyBorder="1" applyProtection="1"/>
    <xf numFmtId="182" fontId="24" fillId="2" borderId="96" xfId="5" applyNumberFormat="1" applyFont="1" applyFill="1" applyBorder="1" applyProtection="1"/>
    <xf numFmtId="182" fontId="24" fillId="0" borderId="87" xfId="5" applyNumberFormat="1" applyFont="1" applyFill="1" applyBorder="1" applyProtection="1"/>
    <xf numFmtId="182" fontId="24" fillId="0" borderId="98" xfId="5" applyNumberFormat="1" applyFont="1" applyFill="1" applyBorder="1" applyProtection="1"/>
    <xf numFmtId="182" fontId="24" fillId="0" borderId="240" xfId="5" applyNumberFormat="1" applyFont="1" applyFill="1" applyBorder="1" applyProtection="1"/>
    <xf numFmtId="182" fontId="15" fillId="2" borderId="93" xfId="5" applyNumberFormat="1" applyFont="1" applyFill="1" applyBorder="1" applyProtection="1"/>
    <xf numFmtId="182" fontId="15" fillId="2" borderId="95" xfId="5" applyNumberFormat="1" applyFont="1" applyFill="1" applyBorder="1" applyProtection="1"/>
    <xf numFmtId="182" fontId="15" fillId="2" borderId="96" xfId="5" applyNumberFormat="1" applyFont="1" applyFill="1" applyBorder="1" applyProtection="1"/>
    <xf numFmtId="182" fontId="15" fillId="0" borderId="93" xfId="5" applyNumberFormat="1" applyFont="1" applyFill="1" applyBorder="1" applyProtection="1"/>
    <xf numFmtId="182" fontId="15" fillId="0" borderId="95" xfId="5" applyNumberFormat="1" applyFont="1" applyFill="1" applyBorder="1" applyProtection="1"/>
    <xf numFmtId="182" fontId="15" fillId="0" borderId="96" xfId="5" applyNumberFormat="1" applyFont="1" applyFill="1" applyBorder="1" applyProtection="1"/>
    <xf numFmtId="182" fontId="24" fillId="0" borderId="97" xfId="5" applyNumberFormat="1" applyFont="1" applyFill="1" applyBorder="1" applyProtection="1"/>
    <xf numFmtId="0" fontId="11" fillId="0" borderId="236" xfId="5" applyFont="1" applyFill="1" applyBorder="1" applyAlignment="1" applyProtection="1">
      <alignment horizontal="center" vertical="center"/>
    </xf>
    <xf numFmtId="0" fontId="11" fillId="0" borderId="237" xfId="5" applyFont="1" applyFill="1" applyBorder="1" applyAlignment="1" applyProtection="1">
      <alignment vertical="center"/>
    </xf>
    <xf numFmtId="182" fontId="24" fillId="2" borderId="136" xfId="5" applyNumberFormat="1" applyFont="1" applyFill="1" applyBorder="1" applyProtection="1"/>
    <xf numFmtId="182" fontId="24" fillId="2" borderId="168" xfId="5" applyNumberFormat="1" applyFont="1" applyFill="1" applyBorder="1" applyProtection="1"/>
    <xf numFmtId="182" fontId="24" fillId="0" borderId="161" xfId="5" applyNumberFormat="1" applyFont="1" applyFill="1" applyBorder="1" applyProtection="1"/>
    <xf numFmtId="182" fontId="24" fillId="0" borderId="136" xfId="5" applyNumberFormat="1" applyFont="1" applyFill="1" applyBorder="1" applyProtection="1"/>
    <xf numFmtId="182" fontId="24" fillId="0" borderId="168" xfId="5" applyNumberFormat="1" applyFont="1" applyFill="1" applyBorder="1" applyProtection="1"/>
    <xf numFmtId="182" fontId="15" fillId="0" borderId="168" xfId="5" applyNumberFormat="1" applyFont="1" applyFill="1" applyBorder="1" applyProtection="1"/>
    <xf numFmtId="182" fontId="24" fillId="2" borderId="161" xfId="5" applyNumberFormat="1" applyFont="1" applyFill="1" applyBorder="1" applyProtection="1"/>
    <xf numFmtId="182" fontId="24" fillId="0" borderId="159" xfId="5" applyNumberFormat="1" applyFont="1" applyFill="1" applyBorder="1" applyProtection="1"/>
    <xf numFmtId="182" fontId="24" fillId="0" borderId="226" xfId="5" applyNumberFormat="1" applyFont="1" applyFill="1" applyBorder="1" applyProtection="1"/>
    <xf numFmtId="182" fontId="24" fillId="0" borderId="281" xfId="5" applyNumberFormat="1" applyFont="1" applyFill="1" applyBorder="1" applyProtection="1"/>
    <xf numFmtId="182" fontId="15" fillId="2" borderId="136" xfId="5" applyNumberFormat="1" applyFont="1" applyFill="1" applyBorder="1" applyProtection="1"/>
    <xf numFmtId="182" fontId="15" fillId="2" borderId="168" xfId="5" applyNumberFormat="1" applyFont="1" applyFill="1" applyBorder="1" applyProtection="1"/>
    <xf numFmtId="182" fontId="15" fillId="2" borderId="161" xfId="5" applyNumberFormat="1" applyFont="1" applyFill="1" applyBorder="1" applyProtection="1"/>
    <xf numFmtId="182" fontId="15" fillId="0" borderId="136" xfId="5" applyNumberFormat="1" applyFont="1" applyFill="1" applyBorder="1" applyProtection="1"/>
    <xf numFmtId="182" fontId="15" fillId="0" borderId="161" xfId="5" applyNumberFormat="1" applyFont="1" applyFill="1" applyBorder="1" applyProtection="1"/>
    <xf numFmtId="182" fontId="24" fillId="0" borderId="225" xfId="5" applyNumberFormat="1" applyFont="1" applyFill="1" applyBorder="1" applyProtection="1"/>
    <xf numFmtId="0" fontId="9" fillId="0" borderId="107" xfId="5" applyFont="1" applyFill="1" applyBorder="1" applyAlignment="1" applyProtection="1">
      <alignment horizontal="center" vertical="center"/>
    </xf>
    <xf numFmtId="0" fontId="9" fillId="0" borderId="190" xfId="5" applyFont="1" applyFill="1" applyBorder="1" applyAlignment="1" applyProtection="1">
      <alignment vertical="center"/>
    </xf>
    <xf numFmtId="184" fontId="24" fillId="2" borderId="248" xfId="0" applyNumberFormat="1" applyFont="1" applyFill="1" applyBorder="1" applyAlignment="1" applyProtection="1">
      <protection locked="0"/>
    </xf>
    <xf numFmtId="184" fontId="15" fillId="0" borderId="268" xfId="5" applyNumberFormat="1" applyFont="1" applyFill="1" applyBorder="1" applyProtection="1"/>
    <xf numFmtId="184" fontId="15" fillId="0" borderId="352" xfId="5" applyNumberFormat="1" applyFont="1" applyFill="1" applyBorder="1" applyProtection="1"/>
    <xf numFmtId="184" fontId="15" fillId="0" borderId="237" xfId="0" applyNumberFormat="1" applyFont="1" applyFill="1" applyBorder="1" applyAlignment="1" applyProtection="1">
      <protection locked="0"/>
    </xf>
    <xf numFmtId="184" fontId="15" fillId="2" borderId="259" xfId="5" applyNumberFormat="1" applyFont="1" applyFill="1" applyBorder="1" applyProtection="1"/>
    <xf numFmtId="184" fontId="24" fillId="2" borderId="353" xfId="0" applyNumberFormat="1" applyFont="1" applyFill="1" applyBorder="1" applyAlignment="1" applyProtection="1">
      <protection locked="0"/>
    </xf>
    <xf numFmtId="184" fontId="15" fillId="0" borderId="229" xfId="0" applyNumberFormat="1" applyFont="1" applyFill="1" applyBorder="1" applyAlignment="1" applyProtection="1">
      <protection locked="0"/>
    </xf>
    <xf numFmtId="184" fontId="15" fillId="0" borderId="201" xfId="5" applyNumberFormat="1" applyFont="1" applyFill="1" applyBorder="1" applyProtection="1"/>
    <xf numFmtId="184" fontId="15" fillId="0" borderId="351" xfId="5" applyNumberFormat="1" applyFont="1" applyFill="1" applyBorder="1" applyProtection="1"/>
    <xf numFmtId="184" fontId="15" fillId="2" borderId="253" xfId="0" applyNumberFormat="1" applyFont="1" applyFill="1" applyBorder="1" applyAlignment="1" applyProtection="1">
      <protection locked="0"/>
    </xf>
    <xf numFmtId="179" fontId="16" fillId="0" borderId="23" xfId="0" applyNumberFormat="1" applyFont="1" applyFill="1" applyBorder="1" applyAlignment="1" applyProtection="1">
      <alignment horizontal="left" vertical="center"/>
      <protection locked="0"/>
    </xf>
    <xf numFmtId="179" fontId="28" fillId="2" borderId="23" xfId="0" applyNumberFormat="1" applyFont="1" applyFill="1" applyBorder="1" applyAlignment="1" applyProtection="1">
      <alignment vertical="center"/>
      <protection locked="0"/>
    </xf>
    <xf numFmtId="0" fontId="24" fillId="0" borderId="147" xfId="5" applyFont="1" applyFill="1" applyBorder="1" applyAlignment="1" applyProtection="1">
      <alignment horizontal="center" vertical="center" shrinkToFit="1"/>
    </xf>
    <xf numFmtId="182" fontId="9" fillId="0" borderId="151" xfId="5" applyNumberFormat="1" applyFont="1" applyFill="1" applyBorder="1" applyAlignment="1">
      <alignment vertical="center"/>
    </xf>
    <xf numFmtId="0" fontId="11" fillId="0" borderId="26" xfId="5" applyFont="1" applyFill="1" applyBorder="1" applyAlignment="1" applyProtection="1">
      <alignment vertical="center"/>
    </xf>
    <xf numFmtId="0" fontId="11" fillId="0" borderId="261" xfId="5" applyFont="1" applyFill="1" applyBorder="1" applyAlignment="1" applyProtection="1">
      <alignment vertical="center"/>
    </xf>
    <xf numFmtId="0" fontId="24" fillId="0" borderId="165" xfId="5" applyFont="1" applyFill="1" applyBorder="1" applyAlignment="1" applyProtection="1">
      <alignment horizontal="center" vertical="center" shrinkToFit="1"/>
    </xf>
    <xf numFmtId="182" fontId="9" fillId="0" borderId="32" xfId="3" applyNumberFormat="1" applyFont="1" applyFill="1" applyBorder="1" applyProtection="1"/>
    <xf numFmtId="0" fontId="15" fillId="0" borderId="80" xfId="5" applyFont="1" applyFill="1" applyBorder="1" applyAlignment="1">
      <alignment horizontal="center" vertical="center"/>
    </xf>
    <xf numFmtId="182" fontId="15" fillId="0" borderId="356" xfId="5" applyNumberFormat="1" applyFont="1" applyFill="1" applyBorder="1" applyAlignment="1" applyProtection="1">
      <alignment vertical="center"/>
    </xf>
    <xf numFmtId="182" fontId="15" fillId="0" borderId="78" xfId="5" applyNumberFormat="1" applyFont="1" applyFill="1" applyBorder="1" applyAlignment="1" applyProtection="1">
      <alignment vertical="center"/>
    </xf>
    <xf numFmtId="182" fontId="15" fillId="0" borderId="10" xfId="5" applyNumberFormat="1" applyFont="1" applyFill="1" applyBorder="1" applyAlignment="1" applyProtection="1">
      <alignment vertical="center"/>
    </xf>
    <xf numFmtId="182" fontId="15" fillId="0" borderId="5" xfId="5" applyNumberFormat="1" applyFont="1" applyFill="1" applyBorder="1" applyAlignment="1" applyProtection="1">
      <alignment vertical="center"/>
    </xf>
    <xf numFmtId="182" fontId="15" fillId="0" borderId="113" xfId="5" applyNumberFormat="1" applyFont="1" applyFill="1" applyBorder="1" applyAlignment="1">
      <alignment vertical="center"/>
    </xf>
    <xf numFmtId="182" fontId="15" fillId="0" borderId="82" xfId="5" applyNumberFormat="1" applyFont="1" applyFill="1" applyBorder="1" applyAlignment="1">
      <alignment vertical="center"/>
    </xf>
    <xf numFmtId="182" fontId="15" fillId="0" borderId="356" xfId="5" applyNumberFormat="1" applyFont="1" applyFill="1" applyBorder="1" applyAlignment="1">
      <alignment vertical="center"/>
    </xf>
    <xf numFmtId="22" fontId="24" fillId="0" borderId="0" xfId="5" applyNumberFormat="1" applyFont="1" applyFill="1" applyAlignment="1" applyProtection="1">
      <alignment horizontal="center"/>
    </xf>
    <xf numFmtId="183" fontId="15" fillId="0" borderId="206" xfId="0" applyNumberFormat="1" applyFont="1" applyBorder="1" applyAlignment="1">
      <alignment horizontal="center" vertical="center"/>
    </xf>
    <xf numFmtId="183" fontId="15" fillId="0" borderId="266" xfId="0" applyNumberFormat="1" applyFont="1" applyBorder="1" applyAlignment="1">
      <alignment horizontal="center" vertical="center"/>
    </xf>
    <xf numFmtId="179" fontId="15" fillId="0" borderId="6" xfId="0" applyNumberFormat="1" applyFont="1" applyFill="1" applyBorder="1" applyAlignment="1">
      <alignment vertical="center"/>
    </xf>
    <xf numFmtId="179" fontId="15" fillId="0" borderId="8" xfId="0" applyNumberFormat="1" applyFont="1" applyFill="1" applyBorder="1" applyAlignment="1">
      <alignment vertical="center"/>
    </xf>
    <xf numFmtId="179" fontId="15" fillId="0" borderId="187" xfId="0" applyNumberFormat="1" applyFont="1" applyFill="1" applyBorder="1" applyAlignment="1">
      <alignment vertical="center"/>
    </xf>
    <xf numFmtId="179" fontId="21" fillId="0" borderId="28" xfId="0" applyNumberFormat="1" applyFont="1" applyFill="1" applyBorder="1" applyAlignment="1" applyProtection="1">
      <alignment horizontal="center" vertical="center"/>
      <protection locked="0"/>
    </xf>
    <xf numFmtId="182" fontId="2" fillId="2" borderId="278" xfId="5" applyNumberFormat="1" applyFont="1" applyFill="1" applyBorder="1" applyAlignment="1"/>
    <xf numFmtId="182" fontId="9" fillId="0" borderId="188" xfId="5" applyNumberFormat="1" applyFont="1" applyFill="1" applyBorder="1" applyAlignment="1" applyProtection="1">
      <alignment vertical="center"/>
      <protection locked="0"/>
    </xf>
    <xf numFmtId="182" fontId="9" fillId="0" borderId="9" xfId="5" applyNumberFormat="1" applyFont="1" applyFill="1" applyBorder="1" applyAlignment="1" applyProtection="1">
      <alignment vertical="center"/>
      <protection locked="0"/>
    </xf>
    <xf numFmtId="182" fontId="9" fillId="0" borderId="88" xfId="5" applyNumberFormat="1" applyFont="1" applyFill="1" applyBorder="1" applyAlignment="1" applyProtection="1">
      <alignment vertical="center"/>
      <protection locked="0"/>
    </xf>
    <xf numFmtId="182" fontId="9" fillId="0" borderId="24" xfId="5" applyNumberFormat="1" applyFont="1" applyFill="1" applyBorder="1" applyAlignment="1" applyProtection="1">
      <alignment vertical="center"/>
      <protection locked="0"/>
    </xf>
    <xf numFmtId="182" fontId="9" fillId="0" borderId="34" xfId="5" applyNumberFormat="1" applyFont="1" applyFill="1" applyBorder="1" applyAlignment="1" applyProtection="1">
      <alignment vertical="center"/>
      <protection locked="0"/>
    </xf>
    <xf numFmtId="182" fontId="9" fillId="0" borderId="21" xfId="5" applyNumberFormat="1" applyFont="1" applyFill="1" applyBorder="1" applyAlignment="1" applyProtection="1">
      <alignment vertical="center"/>
      <protection locked="0"/>
    </xf>
    <xf numFmtId="182" fontId="11" fillId="0" borderId="21" xfId="5" applyNumberFormat="1" applyFont="1" applyFill="1" applyBorder="1" applyAlignment="1" applyProtection="1">
      <alignment vertical="center"/>
      <protection locked="0"/>
    </xf>
    <xf numFmtId="182" fontId="9" fillId="0" borderId="152" xfId="5" applyNumberFormat="1" applyFont="1" applyFill="1" applyBorder="1" applyAlignment="1" applyProtection="1">
      <alignment vertical="center"/>
      <protection locked="0"/>
    </xf>
    <xf numFmtId="182" fontId="11" fillId="0" borderId="34" xfId="5" applyNumberFormat="1" applyFont="1" applyFill="1" applyBorder="1" applyAlignment="1" applyProtection="1">
      <alignment vertical="center"/>
      <protection locked="0"/>
    </xf>
    <xf numFmtId="184" fontId="15" fillId="0" borderId="50" xfId="0" applyNumberFormat="1" applyFont="1" applyFill="1" applyBorder="1" applyAlignment="1" applyProtection="1">
      <alignment horizontal="center"/>
      <protection locked="0"/>
    </xf>
    <xf numFmtId="182" fontId="9" fillId="0" borderId="30" xfId="5" applyNumberFormat="1" applyFont="1" applyFill="1" applyBorder="1" applyAlignment="1" applyProtection="1">
      <alignment vertical="center"/>
      <protection locked="0"/>
    </xf>
    <xf numFmtId="182" fontId="9" fillId="0" borderId="20" xfId="5" applyNumberFormat="1" applyFont="1" applyFill="1" applyBorder="1" applyAlignment="1" applyProtection="1">
      <alignment vertical="center"/>
      <protection locked="0"/>
    </xf>
    <xf numFmtId="182" fontId="9" fillId="0" borderId="29" xfId="5" applyNumberFormat="1" applyFont="1" applyFill="1" applyBorder="1" applyAlignment="1" applyProtection="1">
      <alignment vertical="center"/>
      <protection locked="0"/>
    </xf>
    <xf numFmtId="182" fontId="9" fillId="0" borderId="198" xfId="5" applyNumberFormat="1" applyFont="1" applyFill="1" applyBorder="1" applyAlignment="1" applyProtection="1">
      <alignment vertical="center"/>
      <protection locked="0"/>
    </xf>
    <xf numFmtId="182" fontId="9" fillId="0" borderId="31" xfId="5" applyNumberFormat="1" applyFont="1" applyFill="1" applyBorder="1" applyAlignment="1" applyProtection="1">
      <alignment vertical="center"/>
      <protection locked="0"/>
    </xf>
    <xf numFmtId="182" fontId="11" fillId="0" borderId="20" xfId="5" applyNumberFormat="1" applyFont="1" applyFill="1" applyBorder="1" applyAlignment="1" applyProtection="1">
      <alignment vertical="center"/>
      <protection locked="0"/>
    </xf>
    <xf numFmtId="182" fontId="15" fillId="2" borderId="32" xfId="5" applyNumberFormat="1" applyFont="1" applyFill="1" applyBorder="1" applyAlignment="1">
      <alignment vertical="center"/>
    </xf>
    <xf numFmtId="182" fontId="15" fillId="2" borderId="39" xfId="0" applyNumberFormat="1" applyFont="1" applyFill="1" applyBorder="1" applyAlignment="1" applyProtection="1">
      <alignment horizontal="right" vertical="center"/>
      <protection locked="0"/>
    </xf>
    <xf numFmtId="182" fontId="15" fillId="2" borderId="68" xfId="0" applyNumberFormat="1" applyFont="1" applyFill="1" applyBorder="1" applyAlignment="1" applyProtection="1">
      <alignment horizontal="right" vertical="center"/>
      <protection locked="0"/>
    </xf>
    <xf numFmtId="184" fontId="15" fillId="0" borderId="239" xfId="0" applyNumberFormat="1" applyFont="1" applyFill="1" applyBorder="1" applyAlignment="1" applyProtection="1">
      <protection locked="0"/>
    </xf>
    <xf numFmtId="184" fontId="15" fillId="0" borderId="156" xfId="0" applyNumberFormat="1" applyFont="1" applyFill="1" applyBorder="1" applyAlignment="1" applyProtection="1">
      <protection locked="0"/>
    </xf>
    <xf numFmtId="184" fontId="15" fillId="0" borderId="240" xfId="0" applyNumberFormat="1" applyFont="1" applyFill="1" applyBorder="1" applyAlignment="1" applyProtection="1">
      <protection locked="0"/>
    </xf>
    <xf numFmtId="184" fontId="15" fillId="0" borderId="258" xfId="0" applyNumberFormat="1" applyFont="1" applyFill="1" applyBorder="1" applyAlignment="1" applyProtection="1">
      <protection locked="0"/>
    </xf>
    <xf numFmtId="184" fontId="15" fillId="0" borderId="241" xfId="0" applyNumberFormat="1" applyFont="1" applyFill="1" applyBorder="1" applyAlignment="1" applyProtection="1">
      <protection locked="0"/>
    </xf>
    <xf numFmtId="177" fontId="24" fillId="0" borderId="239" xfId="0" applyNumberFormat="1" applyFont="1" applyFill="1" applyBorder="1" applyAlignment="1" applyProtection="1">
      <protection locked="0"/>
    </xf>
    <xf numFmtId="184" fontId="24" fillId="0" borderId="156" xfId="0" applyNumberFormat="1" applyFont="1" applyFill="1" applyBorder="1" applyAlignment="1" applyProtection="1">
      <protection locked="0"/>
    </xf>
    <xf numFmtId="177" fontId="24" fillId="0" borderId="156" xfId="0" applyNumberFormat="1" applyFont="1" applyFill="1" applyBorder="1" applyAlignment="1" applyProtection="1">
      <protection locked="0"/>
    </xf>
    <xf numFmtId="177" fontId="15" fillId="0" borderId="156" xfId="0" applyNumberFormat="1" applyFont="1" applyFill="1" applyBorder="1" applyAlignment="1" applyProtection="1">
      <protection locked="0"/>
    </xf>
    <xf numFmtId="180" fontId="24" fillId="0" borderId="156" xfId="0" applyNumberFormat="1" applyFont="1" applyFill="1" applyBorder="1" applyAlignment="1" applyProtection="1">
      <protection locked="0"/>
    </xf>
    <xf numFmtId="184" fontId="15" fillId="0" borderId="139" xfId="0" applyNumberFormat="1" applyFont="1" applyFill="1" applyBorder="1" applyAlignment="1" applyProtection="1">
      <protection locked="0"/>
    </xf>
    <xf numFmtId="182" fontId="11" fillId="0" borderId="38" xfId="5" applyNumberFormat="1" applyFont="1" applyFill="1" applyBorder="1" applyAlignment="1" applyProtection="1">
      <alignment horizontal="right" vertical="center"/>
      <protection locked="0"/>
    </xf>
    <xf numFmtId="182" fontId="9" fillId="0" borderId="37" xfId="5" applyNumberFormat="1" applyFont="1" applyFill="1" applyBorder="1" applyAlignment="1" applyProtection="1">
      <alignment vertical="center"/>
      <protection locked="0"/>
    </xf>
    <xf numFmtId="182" fontId="9" fillId="0" borderId="7" xfId="5" applyNumberFormat="1" applyFont="1" applyFill="1" applyBorder="1" applyAlignment="1" applyProtection="1">
      <alignment vertical="center"/>
      <protection locked="0"/>
    </xf>
    <xf numFmtId="182" fontId="9" fillId="0" borderId="194" xfId="5" applyNumberFormat="1" applyFont="1" applyFill="1" applyBorder="1" applyAlignment="1" applyProtection="1">
      <alignment vertical="center"/>
      <protection locked="0"/>
    </xf>
    <xf numFmtId="182" fontId="9" fillId="0" borderId="40" xfId="5" applyNumberFormat="1" applyFont="1" applyFill="1" applyBorder="1" applyAlignment="1" applyProtection="1">
      <alignment vertical="center"/>
      <protection locked="0"/>
    </xf>
    <xf numFmtId="182" fontId="9" fillId="0" borderId="38" xfId="5" applyNumberFormat="1" applyFont="1" applyFill="1" applyBorder="1" applyAlignment="1" applyProtection="1">
      <alignment vertical="center"/>
      <protection locked="0"/>
    </xf>
    <xf numFmtId="182" fontId="9" fillId="0" borderId="87" xfId="5" applyNumberFormat="1" applyFont="1" applyFill="1" applyBorder="1" applyAlignment="1" applyProtection="1">
      <alignment vertical="center"/>
      <protection locked="0"/>
    </xf>
    <xf numFmtId="182" fontId="11" fillId="0" borderId="37" xfId="5" applyNumberFormat="1" applyFont="1" applyFill="1" applyBorder="1" applyAlignment="1" applyProtection="1">
      <alignment vertical="center"/>
      <protection locked="0"/>
    </xf>
    <xf numFmtId="182" fontId="9" fillId="0" borderId="123" xfId="5" applyNumberFormat="1" applyFont="1" applyFill="1" applyBorder="1" applyAlignment="1" applyProtection="1">
      <alignment vertical="center"/>
      <protection locked="0"/>
    </xf>
    <xf numFmtId="182" fontId="24" fillId="3" borderId="30" xfId="5" applyNumberFormat="1" applyFont="1" applyFill="1" applyBorder="1" applyProtection="1"/>
    <xf numFmtId="182" fontId="24" fillId="3" borderId="33" xfId="5" applyNumberFormat="1" applyFont="1" applyFill="1" applyBorder="1" applyProtection="1"/>
    <xf numFmtId="182" fontId="15" fillId="3" borderId="33" xfId="5" applyNumberFormat="1" applyFont="1" applyFill="1" applyBorder="1" applyProtection="1"/>
    <xf numFmtId="182" fontId="24" fillId="3" borderId="32" xfId="5" applyNumberFormat="1" applyFont="1" applyFill="1" applyBorder="1" applyProtection="1"/>
    <xf numFmtId="182" fontId="24" fillId="3" borderId="93" xfId="5" applyNumberFormat="1" applyFont="1" applyFill="1" applyBorder="1" applyProtection="1"/>
    <xf numFmtId="182" fontId="24" fillId="3" borderId="136" xfId="5" applyNumberFormat="1" applyFont="1" applyFill="1" applyBorder="1" applyProtection="1"/>
    <xf numFmtId="182" fontId="24" fillId="3" borderId="32" xfId="5" applyNumberFormat="1" applyFont="1" applyFill="1" applyBorder="1" applyAlignment="1" applyProtection="1"/>
    <xf numFmtId="182" fontId="24" fillId="3" borderId="69" xfId="5" applyNumberFormat="1" applyFont="1" applyFill="1" applyBorder="1" applyAlignment="1" applyProtection="1"/>
    <xf numFmtId="182" fontId="24" fillId="3" borderId="59" xfId="5" applyNumberFormat="1" applyFont="1" applyFill="1" applyBorder="1" applyProtection="1"/>
    <xf numFmtId="182" fontId="24" fillId="3" borderId="37" xfId="5" applyNumberFormat="1" applyFont="1" applyFill="1" applyBorder="1" applyProtection="1"/>
    <xf numFmtId="182" fontId="24" fillId="3" borderId="38" xfId="5" applyNumberFormat="1" applyFont="1" applyFill="1" applyBorder="1" applyProtection="1"/>
    <xf numFmtId="182" fontId="24" fillId="3" borderId="95" xfId="5" applyNumberFormat="1" applyFont="1" applyFill="1" applyBorder="1" applyProtection="1"/>
    <xf numFmtId="182" fontId="24" fillId="3" borderId="168" xfId="5" applyNumberFormat="1" applyFont="1" applyFill="1" applyBorder="1" applyProtection="1"/>
    <xf numFmtId="182" fontId="24" fillId="3" borderId="49" xfId="5" applyNumberFormat="1" applyFont="1" applyFill="1" applyBorder="1" applyProtection="1"/>
    <xf numFmtId="182" fontId="15" fillId="3" borderId="168" xfId="5" applyNumberFormat="1" applyFont="1" applyFill="1" applyBorder="1" applyProtection="1"/>
    <xf numFmtId="182" fontId="15" fillId="3" borderId="38" xfId="5" applyNumberFormat="1" applyFont="1" applyFill="1" applyBorder="1" applyProtection="1"/>
    <xf numFmtId="182" fontId="15" fillId="3" borderId="38" xfId="5" applyNumberFormat="1" applyFont="1" applyFill="1" applyBorder="1" applyAlignment="1" applyProtection="1"/>
    <xf numFmtId="182" fontId="15" fillId="3" borderId="49" xfId="5" applyNumberFormat="1" applyFont="1" applyFill="1" applyBorder="1" applyAlignment="1" applyProtection="1"/>
    <xf numFmtId="184" fontId="15" fillId="0" borderId="20" xfId="5" applyNumberFormat="1" applyFont="1" applyFill="1" applyBorder="1" applyProtection="1"/>
    <xf numFmtId="177" fontId="15" fillId="0" borderId="248" xfId="0" applyNumberFormat="1" applyFont="1" applyFill="1" applyBorder="1" applyAlignment="1" applyProtection="1">
      <protection locked="0"/>
    </xf>
    <xf numFmtId="182" fontId="9" fillId="0" borderId="199"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shrinkToFit="1"/>
      <protection locked="0"/>
    </xf>
    <xf numFmtId="182" fontId="9" fillId="2" borderId="21" xfId="5" applyNumberFormat="1" applyFont="1" applyFill="1" applyBorder="1" applyAlignment="1" applyProtection="1">
      <alignment vertical="center"/>
      <protection locked="0"/>
    </xf>
    <xf numFmtId="182" fontId="9" fillId="2" borderId="152"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protection locked="0"/>
    </xf>
    <xf numFmtId="182" fontId="11" fillId="2" borderId="21" xfId="5" applyNumberFormat="1" applyFont="1" applyFill="1" applyBorder="1" applyAlignment="1" applyProtection="1">
      <alignment vertical="center" shrinkToFit="1"/>
      <protection locked="0"/>
    </xf>
    <xf numFmtId="182" fontId="9" fillId="2" borderId="9" xfId="5" applyNumberFormat="1" applyFont="1" applyFill="1" applyBorder="1" applyAlignment="1" applyProtection="1">
      <alignment vertical="center"/>
      <protection locked="0"/>
    </xf>
    <xf numFmtId="182" fontId="11" fillId="2" borderId="27" xfId="5" applyNumberFormat="1" applyFont="1" applyFill="1" applyBorder="1" applyAlignment="1" applyProtection="1">
      <alignment vertical="center" shrinkToFit="1"/>
      <protection locked="0"/>
    </xf>
    <xf numFmtId="182" fontId="11" fillId="2" borderId="74" xfId="5" applyNumberFormat="1" applyFont="1" applyFill="1" applyBorder="1" applyAlignment="1" applyProtection="1">
      <alignment vertical="center" shrinkToFit="1"/>
      <protection locked="0"/>
    </xf>
    <xf numFmtId="182" fontId="11" fillId="2" borderId="88" xfId="5" applyNumberFormat="1" applyFont="1" applyFill="1" applyBorder="1" applyAlignment="1" applyProtection="1">
      <alignment vertical="center" shrinkToFit="1"/>
      <protection locked="0"/>
    </xf>
    <xf numFmtId="182" fontId="9" fillId="2" borderId="34" xfId="5" applyNumberFormat="1" applyFont="1" applyFill="1" applyBorder="1" applyAlignment="1" applyProtection="1">
      <alignment vertical="center"/>
      <protection locked="0"/>
    </xf>
    <xf numFmtId="182" fontId="11" fillId="2" borderId="26" xfId="5" applyNumberFormat="1" applyFont="1" applyFill="1" applyBorder="1" applyAlignment="1" applyProtection="1">
      <alignment vertical="center"/>
      <protection locked="0"/>
    </xf>
    <xf numFmtId="182" fontId="9" fillId="2" borderId="26" xfId="5" applyNumberFormat="1" applyFont="1" applyFill="1" applyBorder="1" applyAlignment="1">
      <alignment vertical="center"/>
    </xf>
    <xf numFmtId="182" fontId="9" fillId="3" borderId="34" xfId="5" applyNumberFormat="1" applyFont="1" applyFill="1" applyBorder="1" applyAlignment="1">
      <alignment vertical="center"/>
    </xf>
    <xf numFmtId="182" fontId="9" fillId="0" borderId="74" xfId="5" applyNumberFormat="1" applyFont="1" applyFill="1" applyBorder="1" applyAlignment="1" applyProtection="1">
      <alignment vertical="center"/>
      <protection locked="0"/>
    </xf>
    <xf numFmtId="182" fontId="9" fillId="0" borderId="135" xfId="5" applyNumberFormat="1" applyFont="1" applyFill="1" applyBorder="1" applyAlignment="1" applyProtection="1">
      <alignment vertical="center"/>
      <protection locked="0"/>
    </xf>
    <xf numFmtId="182" fontId="11" fillId="0" borderId="9" xfId="5" applyNumberFormat="1" applyFont="1" applyFill="1" applyBorder="1" applyAlignment="1" applyProtection="1">
      <alignment vertical="center"/>
      <protection locked="0"/>
    </xf>
    <xf numFmtId="177" fontId="9" fillId="0" borderId="9" xfId="1" applyNumberFormat="1" applyFont="1" applyFill="1" applyBorder="1" applyAlignment="1">
      <alignment horizontal="right" vertical="center"/>
    </xf>
    <xf numFmtId="38" fontId="9" fillId="0" borderId="34" xfId="5" applyNumberFormat="1" applyFont="1" applyFill="1" applyBorder="1" applyAlignment="1">
      <alignment vertical="center"/>
    </xf>
    <xf numFmtId="182" fontId="9" fillId="0" borderId="122" xfId="5" applyNumberFormat="1" applyFont="1" applyFill="1" applyBorder="1" applyAlignment="1">
      <alignment vertical="center"/>
    </xf>
    <xf numFmtId="182" fontId="9" fillId="0" borderId="47" xfId="8" applyNumberFormat="1" applyFont="1" applyFill="1" applyBorder="1" applyProtection="1"/>
    <xf numFmtId="182" fontId="9" fillId="0" borderId="124" xfId="8" applyNumberFormat="1" applyFont="1" applyFill="1" applyBorder="1" applyAlignment="1" applyProtection="1">
      <alignment horizontal="right" vertical="center"/>
    </xf>
    <xf numFmtId="182" fontId="9" fillId="0" borderId="38" xfId="8" applyNumberFormat="1" applyFont="1" applyFill="1" applyBorder="1" applyProtection="1"/>
    <xf numFmtId="182" fontId="9" fillId="0" borderId="123" xfId="8" applyNumberFormat="1" applyFont="1" applyFill="1" applyBorder="1" applyAlignment="1" applyProtection="1">
      <alignment horizontal="right" vertical="center"/>
    </xf>
    <xf numFmtId="182" fontId="9" fillId="0" borderId="141" xfId="8" applyNumberFormat="1" applyFont="1" applyFill="1" applyBorder="1" applyProtection="1"/>
    <xf numFmtId="182" fontId="9" fillId="0" borderId="142" xfId="8" applyNumberFormat="1" applyFont="1" applyFill="1" applyBorder="1" applyProtection="1"/>
    <xf numFmtId="182" fontId="9" fillId="0" borderId="39" xfId="8" applyNumberFormat="1" applyFont="1" applyFill="1" applyBorder="1" applyProtection="1"/>
    <xf numFmtId="182" fontId="9" fillId="0" borderId="68" xfId="8" applyNumberFormat="1" applyFont="1" applyFill="1" applyBorder="1" applyProtection="1"/>
    <xf numFmtId="182" fontId="11" fillId="0" borderId="38" xfId="5" applyNumberFormat="1" applyFont="1" applyFill="1" applyBorder="1" applyAlignment="1" applyProtection="1">
      <alignment vertical="center"/>
      <protection locked="0"/>
    </xf>
    <xf numFmtId="182" fontId="38" fillId="0" borderId="34" xfId="5" applyNumberFormat="1" applyFont="1" applyFill="1" applyBorder="1" applyAlignment="1">
      <alignment vertical="center"/>
    </xf>
    <xf numFmtId="182" fontId="38" fillId="0" borderId="152" xfId="5" applyNumberFormat="1" applyFont="1" applyFill="1" applyBorder="1" applyAlignment="1">
      <alignment vertical="center"/>
    </xf>
    <xf numFmtId="182" fontId="9" fillId="0" borderId="113" xfId="5" applyNumberFormat="1" applyFont="1" applyFill="1" applyBorder="1" applyAlignment="1">
      <alignment vertical="center"/>
    </xf>
    <xf numFmtId="182" fontId="11" fillId="0" borderId="155" xfId="5" applyNumberFormat="1" applyFont="1" applyFill="1" applyBorder="1" applyAlignment="1" applyProtection="1">
      <alignment vertical="center"/>
      <protection locked="0"/>
    </xf>
    <xf numFmtId="182" fontId="9" fillId="0" borderId="204" xfId="5" applyNumberFormat="1" applyFont="1" applyFill="1" applyBorder="1" applyAlignment="1" applyProtection="1">
      <alignment vertical="center"/>
      <protection locked="0"/>
    </xf>
    <xf numFmtId="182" fontId="9" fillId="0" borderId="205" xfId="5" applyNumberFormat="1" applyFont="1" applyFill="1" applyBorder="1" applyAlignment="1" applyProtection="1">
      <alignment vertical="center"/>
      <protection locked="0"/>
    </xf>
    <xf numFmtId="182" fontId="9" fillId="0" borderId="134" xfId="5" applyNumberFormat="1" applyFont="1" applyFill="1" applyBorder="1" applyAlignment="1" applyProtection="1">
      <alignment vertical="center"/>
      <protection locked="0"/>
    </xf>
    <xf numFmtId="182" fontId="11" fillId="0" borderId="204" xfId="5" applyNumberFormat="1" applyFont="1" applyFill="1" applyBorder="1" applyAlignment="1" applyProtection="1">
      <alignment vertical="center"/>
      <protection locked="0"/>
    </xf>
    <xf numFmtId="182" fontId="11" fillId="0" borderId="171" xfId="5" applyNumberFormat="1" applyFont="1" applyFill="1" applyBorder="1" applyAlignment="1" applyProtection="1">
      <alignment vertical="center"/>
      <protection locked="0"/>
    </xf>
    <xf numFmtId="177" fontId="15" fillId="0" borderId="33" xfId="5" applyNumberFormat="1" applyFont="1" applyFill="1" applyBorder="1" applyProtection="1"/>
    <xf numFmtId="177" fontId="15" fillId="0" borderId="21" xfId="5" applyNumberFormat="1" applyFont="1" applyFill="1" applyBorder="1" applyProtection="1"/>
    <xf numFmtId="182" fontId="11" fillId="0" borderId="85" xfId="5" applyNumberFormat="1" applyFont="1" applyFill="1" applyBorder="1" applyAlignment="1" applyProtection="1">
      <alignment vertical="center"/>
      <protection locked="0"/>
    </xf>
    <xf numFmtId="182" fontId="9" fillId="0" borderId="115" xfId="5" applyNumberFormat="1" applyFont="1" applyFill="1" applyBorder="1" applyAlignment="1" applyProtection="1">
      <alignment vertical="center"/>
      <protection locked="0"/>
    </xf>
    <xf numFmtId="182" fontId="9" fillId="0" borderId="126" xfId="5" applyNumberFormat="1" applyFont="1" applyFill="1" applyBorder="1" applyAlignment="1" applyProtection="1">
      <alignment vertical="center"/>
      <protection locked="0"/>
    </xf>
    <xf numFmtId="182" fontId="11" fillId="0" borderId="115" xfId="5" applyNumberFormat="1" applyFont="1" applyFill="1" applyBorder="1" applyAlignment="1" applyProtection="1">
      <alignment vertical="center"/>
      <protection locked="0"/>
    </xf>
    <xf numFmtId="182" fontId="9" fillId="0" borderId="85" xfId="5" applyNumberFormat="1" applyFont="1" applyFill="1" applyBorder="1" applyAlignment="1" applyProtection="1">
      <alignment vertical="center"/>
      <protection locked="0"/>
    </xf>
    <xf numFmtId="182" fontId="9" fillId="0" borderId="73" xfId="5" applyNumberFormat="1" applyFont="1" applyFill="1" applyBorder="1" applyAlignment="1" applyProtection="1">
      <alignment vertical="center"/>
      <protection locked="0"/>
    </xf>
    <xf numFmtId="182" fontId="9" fillId="0" borderId="51" xfId="5" applyNumberFormat="1" applyFont="1" applyFill="1" applyBorder="1" applyAlignment="1" applyProtection="1">
      <alignment vertical="center"/>
      <protection locked="0"/>
    </xf>
    <xf numFmtId="182" fontId="9" fillId="0" borderId="4" xfId="5" applyNumberFormat="1" applyFont="1" applyFill="1" applyBorder="1" applyAlignment="1" applyProtection="1">
      <alignment vertical="center"/>
      <protection locked="0"/>
    </xf>
    <xf numFmtId="182" fontId="9" fillId="0" borderId="276" xfId="5" applyNumberFormat="1" applyFont="1" applyFill="1" applyBorder="1" applyAlignment="1" applyProtection="1">
      <alignment vertical="center"/>
      <protection locked="0"/>
    </xf>
    <xf numFmtId="182" fontId="9" fillId="0" borderId="222" xfId="5" applyNumberFormat="1" applyFont="1" applyFill="1" applyBorder="1" applyAlignment="1" applyProtection="1">
      <alignment vertical="center"/>
      <protection locked="0"/>
    </xf>
    <xf numFmtId="182" fontId="9" fillId="0" borderId="277" xfId="5" applyNumberFormat="1" applyFont="1" applyFill="1" applyBorder="1" applyAlignment="1" applyProtection="1">
      <alignment vertical="center"/>
      <protection locked="0"/>
    </xf>
    <xf numFmtId="182" fontId="11" fillId="0" borderId="51" xfId="5" applyNumberFormat="1" applyFont="1" applyFill="1" applyBorder="1" applyAlignment="1" applyProtection="1">
      <alignment vertical="center"/>
      <protection locked="0"/>
    </xf>
    <xf numFmtId="182" fontId="9" fillId="0" borderId="354" xfId="5" applyNumberFormat="1" applyFont="1" applyFill="1" applyBorder="1" applyAlignment="1" applyProtection="1">
      <alignment vertical="center"/>
      <protection locked="0"/>
    </xf>
    <xf numFmtId="182" fontId="9" fillId="0" borderId="126"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72" xfId="5" applyNumberFormat="1" applyFont="1" applyFill="1" applyBorder="1" applyAlignment="1">
      <alignment vertical="center"/>
    </xf>
    <xf numFmtId="182" fontId="9" fillId="0" borderId="346" xfId="5" applyNumberFormat="1" applyFont="1" applyFill="1" applyBorder="1" applyAlignment="1">
      <alignment vertical="center"/>
    </xf>
    <xf numFmtId="0" fontId="9" fillId="0" borderId="9" xfId="6" applyNumberFormat="1" applyFont="1" applyFill="1" applyBorder="1" applyAlignment="1">
      <alignment horizontal="center" vertical="center"/>
    </xf>
    <xf numFmtId="0" fontId="9" fillId="0" borderId="18" xfId="6"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9" fillId="0" borderId="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0" xfId="0" applyFont="1" applyFill="1" applyBorder="1" applyAlignment="1">
      <alignment horizontal="center" vertical="center"/>
    </xf>
    <xf numFmtId="179" fontId="15" fillId="0" borderId="206"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vertical="center"/>
    </xf>
    <xf numFmtId="182" fontId="24" fillId="0" borderId="9" xfId="5" applyNumberFormat="1" applyFont="1" applyFill="1" applyBorder="1" applyAlignment="1" applyProtection="1">
      <alignment vertical="center"/>
    </xf>
    <xf numFmtId="182" fontId="15" fillId="0" borderId="18" xfId="5" applyNumberFormat="1" applyFont="1" applyFill="1" applyBorder="1" applyAlignment="1">
      <alignment vertical="center"/>
    </xf>
    <xf numFmtId="182" fontId="15" fillId="0" borderId="9" xfId="5" applyNumberFormat="1" applyFont="1" applyFill="1" applyBorder="1" applyAlignment="1">
      <alignment vertical="center"/>
    </xf>
    <xf numFmtId="182" fontId="15" fillId="0" borderId="78" xfId="5" applyNumberFormat="1" applyFont="1" applyFill="1" applyBorder="1" applyAlignment="1">
      <alignment vertical="center"/>
    </xf>
    <xf numFmtId="182" fontId="15" fillId="0" borderId="10" xfId="5" applyNumberFormat="1" applyFont="1" applyFill="1" applyBorder="1" applyAlignment="1">
      <alignment vertical="center"/>
    </xf>
    <xf numFmtId="0" fontId="9" fillId="0" borderId="2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3" fontId="15" fillId="0" borderId="78" xfId="0" applyNumberFormat="1" applyFont="1" applyBorder="1" applyAlignment="1">
      <alignment horizontal="center" vertical="center"/>
    </xf>
    <xf numFmtId="180" fontId="15" fillId="0" borderId="9" xfId="0" applyNumberFormat="1" applyFont="1" applyBorder="1" applyAlignment="1">
      <alignment horizontal="center" vertical="center"/>
    </xf>
    <xf numFmtId="180" fontId="15" fillId="0" borderId="9" xfId="0" applyNumberFormat="1" applyFont="1" applyBorder="1" applyAlignment="1">
      <alignment vertical="center"/>
    </xf>
    <xf numFmtId="180" fontId="15" fillId="0" borderId="113" xfId="0" applyNumberFormat="1" applyFont="1" applyBorder="1" applyAlignment="1">
      <alignment vertical="center"/>
    </xf>
    <xf numFmtId="182" fontId="15" fillId="0" borderId="7" xfId="8" applyNumberFormat="1" applyFont="1" applyFill="1" applyBorder="1" applyAlignment="1" applyProtection="1">
      <alignment vertical="center"/>
    </xf>
    <xf numFmtId="182" fontId="15" fillId="0" borderId="113"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182" fontId="15" fillId="0" borderId="10" xfId="8" applyNumberFormat="1" applyFont="1" applyFill="1" applyBorder="1" applyAlignment="1" applyProtection="1">
      <alignment vertical="center"/>
    </xf>
    <xf numFmtId="182" fontId="15" fillId="0" borderId="13" xfId="8" applyNumberFormat="1" applyFont="1" applyFill="1" applyBorder="1" applyAlignment="1" applyProtection="1">
      <alignment vertical="center"/>
    </xf>
    <xf numFmtId="182" fontId="15" fillId="0" borderId="81" xfId="8" applyNumberFormat="1" applyFont="1" applyFill="1" applyBorder="1" applyAlignment="1" applyProtection="1">
      <alignment vertical="center"/>
    </xf>
    <xf numFmtId="182" fontId="15" fillId="0" borderId="181" xfId="8" applyNumberFormat="1" applyFont="1" applyFill="1" applyBorder="1" applyAlignment="1" applyProtection="1">
      <alignment vertical="center"/>
    </xf>
    <xf numFmtId="182" fontId="15" fillId="0" borderId="357" xfId="8" applyNumberFormat="1" applyFont="1" applyFill="1" applyBorder="1" applyAlignment="1" applyProtection="1">
      <alignment vertical="center"/>
    </xf>
    <xf numFmtId="182" fontId="15" fillId="0" borderId="18" xfId="8" applyNumberFormat="1" applyFont="1" applyFill="1" applyBorder="1" applyAlignment="1" applyProtection="1">
      <alignment vertical="center"/>
    </xf>
    <xf numFmtId="182" fontId="15" fillId="0" borderId="164" xfId="8" applyNumberFormat="1" applyFont="1" applyFill="1" applyBorder="1" applyAlignment="1" applyProtection="1">
      <alignment vertical="center"/>
    </xf>
    <xf numFmtId="0" fontId="9" fillId="3" borderId="9" xfId="6" applyNumberFormat="1" applyFont="1" applyFill="1" applyBorder="1" applyAlignment="1">
      <alignment horizontal="center" vertical="center"/>
    </xf>
    <xf numFmtId="182" fontId="15" fillId="3" borderId="9" xfId="8" applyNumberFormat="1" applyFont="1" applyFill="1" applyBorder="1" applyAlignment="1" applyProtection="1">
      <alignment vertical="center"/>
    </xf>
    <xf numFmtId="182" fontId="24" fillId="0" borderId="9" xfId="8" applyNumberFormat="1" applyFont="1" applyFill="1" applyBorder="1" applyAlignment="1" applyProtection="1">
      <alignment vertical="center"/>
    </xf>
    <xf numFmtId="182" fontId="24" fillId="0" borderId="10" xfId="8" applyNumberFormat="1" applyFont="1" applyFill="1" applyBorder="1" applyAlignment="1" applyProtection="1">
      <alignment vertical="center"/>
    </xf>
    <xf numFmtId="182" fontId="15" fillId="0" borderId="182" xfId="8" applyNumberFormat="1" applyFont="1" applyFill="1" applyBorder="1" applyAlignment="1" applyProtection="1">
      <alignment vertical="center"/>
    </xf>
    <xf numFmtId="182" fontId="15" fillId="0" borderId="14" xfId="8" applyNumberFormat="1" applyFont="1" applyFill="1" applyBorder="1" applyAlignment="1" applyProtection="1">
      <alignment vertical="center"/>
    </xf>
    <xf numFmtId="182" fontId="15" fillId="0" borderId="15" xfId="8" applyNumberFormat="1" applyFont="1" applyFill="1" applyBorder="1" applyAlignment="1" applyProtection="1">
      <alignment vertical="center"/>
    </xf>
    <xf numFmtId="182" fontId="15" fillId="0" borderId="83" xfId="8" applyNumberFormat="1" applyFont="1" applyFill="1" applyBorder="1" applyAlignment="1" applyProtection="1">
      <alignment vertical="center"/>
    </xf>
    <xf numFmtId="0" fontId="9" fillId="3" borderId="18" xfId="6" applyNumberFormat="1" applyFont="1" applyFill="1" applyBorder="1" applyAlignment="1">
      <alignment horizontal="center" vertical="center"/>
    </xf>
    <xf numFmtId="182" fontId="15" fillId="3" borderId="18" xfId="8" applyNumberFormat="1" applyFont="1" applyFill="1" applyBorder="1" applyAlignment="1" applyProtection="1">
      <alignment vertical="center"/>
    </xf>
    <xf numFmtId="182" fontId="24" fillId="3" borderId="18" xfId="5" applyNumberFormat="1" applyFont="1" applyFill="1" applyBorder="1" applyAlignment="1" applyProtection="1">
      <alignment vertical="center"/>
    </xf>
    <xf numFmtId="182" fontId="24" fillId="3" borderId="18" xfId="8" applyNumberFormat="1" applyFont="1" applyFill="1" applyBorder="1" applyAlignment="1" applyProtection="1">
      <alignment vertical="center"/>
    </xf>
    <xf numFmtId="182" fontId="15" fillId="3" borderId="18" xfId="5" applyNumberFormat="1" applyFont="1" applyFill="1" applyBorder="1" applyAlignment="1">
      <alignment vertical="center"/>
    </xf>
    <xf numFmtId="182" fontId="15" fillId="3" borderId="78" xfId="5" applyNumberFormat="1" applyFont="1" applyFill="1" applyBorder="1" applyAlignment="1">
      <alignment vertical="center"/>
    </xf>
    <xf numFmtId="182" fontId="24" fillId="3" borderId="9" xfId="5" applyNumberFormat="1" applyFont="1" applyFill="1" applyBorder="1" applyAlignment="1" applyProtection="1">
      <alignment vertical="center"/>
    </xf>
    <xf numFmtId="182" fontId="24" fillId="3" borderId="9" xfId="8" applyNumberFormat="1" applyFont="1" applyFill="1" applyBorder="1" applyAlignment="1" applyProtection="1">
      <alignment vertical="center"/>
    </xf>
    <xf numFmtId="182" fontId="15" fillId="3" borderId="9" xfId="5" applyNumberFormat="1" applyFont="1" applyFill="1" applyBorder="1" applyAlignment="1">
      <alignment vertical="center"/>
    </xf>
    <xf numFmtId="182" fontId="15" fillId="3" borderId="10" xfId="5" applyNumberFormat="1" applyFont="1" applyFill="1" applyBorder="1" applyAlignment="1">
      <alignment vertical="center"/>
    </xf>
    <xf numFmtId="182" fontId="24" fillId="0" borderId="182" xfId="8" applyNumberFormat="1" applyFont="1" applyFill="1" applyBorder="1" applyAlignment="1" applyProtection="1">
      <alignment vertical="center"/>
    </xf>
    <xf numFmtId="182" fontId="15" fillId="0" borderId="77" xfId="8" applyNumberFormat="1" applyFont="1" applyFill="1" applyBorder="1" applyAlignment="1" applyProtection="1">
      <alignment vertical="center"/>
    </xf>
    <xf numFmtId="182" fontId="15" fillId="0" borderId="313" xfId="8" applyNumberFormat="1" applyFont="1" applyFill="1" applyBorder="1" applyAlignment="1" applyProtection="1">
      <alignment vertical="center"/>
    </xf>
    <xf numFmtId="182" fontId="15" fillId="3" borderId="18" xfId="5" applyNumberFormat="1" applyFont="1" applyFill="1" applyBorder="1" applyAlignment="1" applyProtection="1">
      <alignment vertical="center"/>
    </xf>
    <xf numFmtId="182" fontId="15" fillId="3" borderId="9" xfId="5" applyNumberFormat="1" applyFont="1" applyFill="1" applyBorder="1" applyAlignment="1" applyProtection="1">
      <alignment vertical="center"/>
    </xf>
    <xf numFmtId="0" fontId="9" fillId="3" borderId="182" xfId="6" applyNumberFormat="1" applyFont="1" applyFill="1" applyBorder="1" applyAlignment="1">
      <alignment horizontal="center" vertical="center"/>
    </xf>
    <xf numFmtId="182" fontId="15" fillId="3" borderId="182" xfId="8" applyNumberFormat="1" applyFont="1" applyFill="1" applyBorder="1" applyAlignment="1" applyProtection="1">
      <alignment vertical="center"/>
    </xf>
    <xf numFmtId="182" fontId="15" fillId="3" borderId="182" xfId="5" applyNumberFormat="1" applyFont="1" applyFill="1" applyBorder="1" applyAlignment="1" applyProtection="1">
      <alignment vertical="center"/>
    </xf>
    <xf numFmtId="182" fontId="15" fillId="3" borderId="182" xfId="5" applyNumberFormat="1" applyFont="1" applyFill="1" applyBorder="1" applyAlignment="1">
      <alignment vertical="center"/>
    </xf>
    <xf numFmtId="182" fontId="15" fillId="3" borderId="82" xfId="5" applyNumberFormat="1" applyFont="1" applyFill="1" applyBorder="1" applyAlignment="1">
      <alignment vertical="center"/>
    </xf>
    <xf numFmtId="179" fontId="9" fillId="3" borderId="77" xfId="0" applyNumberFormat="1" applyFont="1" applyFill="1" applyBorder="1" applyAlignment="1" applyProtection="1">
      <alignment horizontal="center" vertical="center" wrapText="1"/>
      <protection locked="0"/>
    </xf>
    <xf numFmtId="182" fontId="15" fillId="3" borderId="77" xfId="8" applyNumberFormat="1" applyFont="1" applyFill="1" applyBorder="1" applyAlignment="1" applyProtection="1">
      <alignment vertical="center"/>
    </xf>
    <xf numFmtId="182" fontId="15" fillId="3" borderId="313" xfId="8" applyNumberFormat="1" applyFont="1" applyFill="1" applyBorder="1" applyAlignment="1" applyProtection="1">
      <alignment vertical="center"/>
    </xf>
    <xf numFmtId="0" fontId="9" fillId="3" borderId="9" xfId="6" applyFont="1" applyFill="1" applyBorder="1" applyAlignment="1">
      <alignment horizontal="center" vertical="center"/>
    </xf>
    <xf numFmtId="0" fontId="9" fillId="3" borderId="13" xfId="6" applyNumberFormat="1" applyFont="1" applyFill="1" applyBorder="1" applyAlignment="1">
      <alignment horizontal="center" vertical="center"/>
    </xf>
    <xf numFmtId="182" fontId="15" fillId="3" borderId="13" xfId="8" applyNumberFormat="1" applyFont="1" applyFill="1" applyBorder="1" applyAlignment="1" applyProtection="1">
      <alignment vertical="center"/>
    </xf>
    <xf numFmtId="182" fontId="15" fillId="3" borderId="13" xfId="5" applyNumberFormat="1" applyFont="1" applyFill="1" applyBorder="1" applyAlignment="1" applyProtection="1">
      <alignment vertical="center"/>
    </xf>
    <xf numFmtId="182" fontId="15" fillId="3" borderId="13" xfId="5" applyNumberFormat="1" applyFont="1" applyFill="1" applyBorder="1" applyAlignment="1">
      <alignment vertical="center"/>
    </xf>
    <xf numFmtId="182" fontId="15" fillId="3" borderId="81" xfId="5" applyNumberFormat="1" applyFont="1" applyFill="1" applyBorder="1" applyAlignment="1">
      <alignment vertical="center"/>
    </xf>
    <xf numFmtId="187" fontId="9" fillId="0" borderId="0" xfId="5" applyNumberFormat="1" applyFont="1" applyFill="1" applyBorder="1" applyProtection="1">
      <protection locked="0"/>
    </xf>
    <xf numFmtId="0" fontId="11" fillId="3" borderId="34" xfId="5" applyFont="1" applyFill="1" applyBorder="1" applyAlignment="1" applyProtection="1">
      <alignment horizontal="center" vertical="center"/>
    </xf>
    <xf numFmtId="182" fontId="9" fillId="0" borderId="28" xfId="5" applyNumberFormat="1" applyFont="1" applyFill="1" applyBorder="1" applyAlignment="1" applyProtection="1">
      <alignment vertical="center"/>
      <protection locked="0"/>
    </xf>
    <xf numFmtId="182" fontId="9" fillId="0" borderId="0" xfId="5" applyNumberFormat="1" applyFont="1" applyFill="1" applyBorder="1" applyAlignment="1" applyProtection="1">
      <alignment vertical="center"/>
      <protection locked="0"/>
    </xf>
    <xf numFmtId="182" fontId="11" fillId="0" borderId="196" xfId="5" applyNumberFormat="1" applyFont="1" applyFill="1" applyBorder="1" applyAlignment="1" applyProtection="1">
      <alignment vertical="center"/>
      <protection locked="0"/>
    </xf>
    <xf numFmtId="182" fontId="9" fillId="0" borderId="112" xfId="5" applyNumberFormat="1" applyFont="1" applyFill="1" applyBorder="1" applyAlignment="1" applyProtection="1">
      <alignment vertical="center"/>
      <protection locked="0"/>
    </xf>
    <xf numFmtId="182" fontId="9" fillId="0" borderId="79" xfId="5" applyNumberFormat="1" applyFont="1" applyFill="1" applyBorder="1" applyAlignment="1" applyProtection="1">
      <alignment vertical="center"/>
      <protection locked="0"/>
    </xf>
    <xf numFmtId="182" fontId="9" fillId="0" borderId="201" xfId="5" applyNumberFormat="1" applyFont="1" applyFill="1" applyBorder="1" applyAlignment="1" applyProtection="1">
      <alignment vertical="center"/>
      <protection locked="0"/>
    </xf>
    <xf numFmtId="182" fontId="9" fillId="0" borderId="195" xfId="5" applyNumberFormat="1" applyFont="1" applyFill="1" applyBorder="1" applyAlignment="1" applyProtection="1">
      <alignment vertical="center"/>
      <protection locked="0"/>
    </xf>
    <xf numFmtId="182" fontId="9" fillId="0" borderId="148" xfId="5" applyNumberFormat="1" applyFont="1" applyFill="1" applyBorder="1" applyAlignment="1" applyProtection="1">
      <alignment vertical="center"/>
      <protection locked="0"/>
    </xf>
    <xf numFmtId="182" fontId="11" fillId="0" borderId="29" xfId="5" applyNumberFormat="1" applyFont="1" applyFill="1" applyBorder="1" applyAlignment="1" applyProtection="1">
      <alignment vertical="center"/>
      <protection locked="0"/>
    </xf>
    <xf numFmtId="182" fontId="11" fillId="0" borderId="202" xfId="5" applyNumberFormat="1" applyFont="1" applyFill="1" applyBorder="1" applyAlignment="1" applyProtection="1">
      <alignment vertical="center"/>
      <protection locked="0"/>
    </xf>
    <xf numFmtId="182" fontId="9" fillId="0" borderId="65" xfId="5" applyNumberFormat="1" applyFont="1" applyFill="1" applyBorder="1" applyAlignment="1" applyProtection="1">
      <alignment vertical="center"/>
      <protection locked="0"/>
    </xf>
    <xf numFmtId="182" fontId="9" fillId="0" borderId="172" xfId="5" applyNumberFormat="1" applyFont="1" applyFill="1" applyBorder="1" applyAlignment="1" applyProtection="1">
      <alignment vertical="center"/>
      <protection locked="0"/>
    </xf>
    <xf numFmtId="182" fontId="9" fillId="0" borderId="67" xfId="5" applyNumberFormat="1" applyFont="1" applyFill="1" applyBorder="1" applyAlignment="1" applyProtection="1">
      <alignment vertical="center"/>
      <protection locked="0"/>
    </xf>
    <xf numFmtId="182" fontId="9" fillId="0" borderId="200" xfId="5" applyNumberFormat="1" applyFont="1" applyFill="1" applyBorder="1" applyAlignment="1" applyProtection="1">
      <alignment vertical="center"/>
      <protection locked="0"/>
    </xf>
    <xf numFmtId="182" fontId="9" fillId="0" borderId="203" xfId="5" applyNumberFormat="1" applyFont="1" applyFill="1" applyBorder="1" applyAlignment="1" applyProtection="1">
      <alignment vertical="center"/>
      <protection locked="0"/>
    </xf>
    <xf numFmtId="182" fontId="11" fillId="0" borderId="45" xfId="5" applyNumberFormat="1" applyFont="1" applyFill="1" applyBorder="1" applyAlignment="1" applyProtection="1">
      <alignment vertical="center"/>
      <protection locked="0"/>
    </xf>
    <xf numFmtId="182" fontId="9" fillId="2" borderId="17" xfId="8" applyNumberFormat="1" applyFont="1" applyFill="1" applyBorder="1" applyAlignment="1" applyProtection="1">
      <alignment vertical="center"/>
    </xf>
    <xf numFmtId="182" fontId="15" fillId="2" borderId="16" xfId="0" applyNumberFormat="1" applyFont="1" applyFill="1" applyBorder="1" applyAlignment="1" applyProtection="1">
      <alignment vertical="center"/>
      <protection locked="0"/>
    </xf>
    <xf numFmtId="182" fontId="15" fillId="2" borderId="28" xfId="0" applyNumberFormat="1" applyFont="1" applyFill="1" applyBorder="1" applyAlignment="1" applyProtection="1">
      <alignment vertical="center"/>
      <protection locked="0"/>
    </xf>
    <xf numFmtId="182" fontId="15" fillId="2" borderId="99" xfId="0" applyNumberFormat="1" applyFont="1" applyFill="1" applyBorder="1" applyAlignment="1" applyProtection="1">
      <alignment vertical="center"/>
      <protection locked="0"/>
    </xf>
    <xf numFmtId="182" fontId="15" fillId="2" borderId="32" xfId="0" applyNumberFormat="1" applyFont="1" applyFill="1" applyBorder="1" applyAlignment="1" applyProtection="1">
      <alignment vertical="center"/>
      <protection locked="0"/>
    </xf>
    <xf numFmtId="182" fontId="15" fillId="2" borderId="33" xfId="0" applyNumberFormat="1" applyFont="1" applyFill="1" applyBorder="1" applyAlignment="1" applyProtection="1">
      <alignment vertical="center"/>
      <protection locked="0"/>
    </xf>
    <xf numFmtId="182" fontId="15" fillId="2" borderId="93" xfId="0" applyNumberFormat="1" applyFont="1" applyFill="1" applyBorder="1" applyAlignment="1" applyProtection="1">
      <alignment vertical="center"/>
      <protection locked="0"/>
    </xf>
    <xf numFmtId="182" fontId="15" fillId="2" borderId="136" xfId="0" applyNumberFormat="1" applyFont="1" applyFill="1" applyBorder="1" applyAlignment="1" applyProtection="1">
      <alignment vertical="center"/>
      <protection locked="0"/>
    </xf>
    <xf numFmtId="182" fontId="15" fillId="2" borderId="69" xfId="0" applyNumberFormat="1" applyFont="1" applyFill="1" applyBorder="1" applyAlignment="1" applyProtection="1">
      <alignment vertical="center"/>
      <protection locked="0"/>
    </xf>
    <xf numFmtId="182" fontId="15" fillId="2" borderId="34" xfId="0" applyNumberFormat="1" applyFont="1" applyFill="1" applyBorder="1" applyAlignment="1" applyProtection="1">
      <alignment vertical="center"/>
      <protection locked="0"/>
    </xf>
    <xf numFmtId="182" fontId="15" fillId="2" borderId="21" xfId="0" applyNumberFormat="1" applyFont="1" applyFill="1" applyBorder="1" applyAlignment="1" applyProtection="1">
      <alignment vertical="center"/>
      <protection locked="0"/>
    </xf>
    <xf numFmtId="182" fontId="15" fillId="2" borderId="87" xfId="0" applyNumberFormat="1" applyFont="1" applyFill="1" applyBorder="1" applyAlignment="1" applyProtection="1">
      <alignment vertical="center"/>
      <protection locked="0"/>
    </xf>
    <xf numFmtId="182" fontId="15" fillId="2" borderId="88" xfId="0" applyNumberFormat="1" applyFont="1" applyFill="1" applyBorder="1" applyAlignment="1" applyProtection="1">
      <alignment vertical="center"/>
      <protection locked="0"/>
    </xf>
    <xf numFmtId="182" fontId="15" fillId="2" borderId="159" xfId="0" applyNumberFormat="1" applyFont="1" applyFill="1" applyBorder="1" applyAlignment="1" applyProtection="1">
      <alignment vertical="center"/>
      <protection locked="0"/>
    </xf>
    <xf numFmtId="182" fontId="15" fillId="2" borderId="56" xfId="0" applyNumberFormat="1" applyFont="1" applyFill="1" applyBorder="1" applyAlignment="1" applyProtection="1">
      <alignment vertical="center"/>
      <protection locked="0"/>
    </xf>
    <xf numFmtId="182" fontId="15" fillId="2" borderId="35" xfId="0" applyNumberFormat="1" applyFont="1" applyFill="1" applyBorder="1" applyAlignment="1" applyProtection="1">
      <alignment vertical="center"/>
      <protection locked="0"/>
    </xf>
    <xf numFmtId="182" fontId="15" fillId="2" borderId="36" xfId="0" applyNumberFormat="1" applyFont="1" applyFill="1" applyBorder="1" applyAlignment="1" applyProtection="1">
      <alignment vertical="center"/>
      <protection locked="0"/>
    </xf>
    <xf numFmtId="182" fontId="15" fillId="2" borderId="94" xfId="0" applyNumberFormat="1" applyFont="1" applyFill="1" applyBorder="1" applyAlignment="1" applyProtection="1">
      <alignment vertical="center"/>
      <protection locked="0"/>
    </xf>
    <xf numFmtId="182" fontId="15" fillId="2" borderId="160" xfId="0" applyNumberFormat="1" applyFont="1" applyFill="1" applyBorder="1" applyAlignment="1" applyProtection="1">
      <alignment vertical="center"/>
      <protection locked="0"/>
    </xf>
    <xf numFmtId="182" fontId="15" fillId="2" borderId="100" xfId="0" applyNumberFormat="1" applyFont="1" applyFill="1" applyBorder="1" applyAlignment="1" applyProtection="1">
      <alignment vertical="center"/>
      <protection locked="0"/>
    </xf>
    <xf numFmtId="182" fontId="15" fillId="0" borderId="32" xfId="0" applyNumberFormat="1" applyFont="1" applyFill="1" applyBorder="1" applyAlignment="1" applyProtection="1">
      <alignment vertical="center"/>
      <protection locked="0"/>
    </xf>
    <xf numFmtId="182" fontId="15" fillId="0" borderId="33" xfId="0" applyNumberFormat="1" applyFont="1" applyFill="1" applyBorder="1" applyAlignment="1" applyProtection="1">
      <alignment vertical="center"/>
      <protection locked="0"/>
    </xf>
    <xf numFmtId="182" fontId="15" fillId="0" borderId="93" xfId="0" applyNumberFormat="1" applyFont="1" applyFill="1" applyBorder="1" applyAlignment="1" applyProtection="1">
      <alignment vertical="center"/>
      <protection locked="0"/>
    </xf>
    <xf numFmtId="182" fontId="15" fillId="0" borderId="136" xfId="0" applyNumberFormat="1" applyFont="1" applyFill="1" applyBorder="1" applyAlignment="1" applyProtection="1">
      <alignment vertical="center"/>
      <protection locked="0"/>
    </xf>
    <xf numFmtId="182" fontId="15" fillId="0" borderId="69" xfId="0" applyNumberFormat="1" applyFont="1" applyFill="1" applyBorder="1" applyAlignment="1" applyProtection="1">
      <alignment vertical="center"/>
      <protection locked="0"/>
    </xf>
    <xf numFmtId="182" fontId="15" fillId="0" borderId="34" xfId="0" applyNumberFormat="1" applyFont="1" applyFill="1" applyBorder="1" applyAlignment="1" applyProtection="1">
      <alignment vertical="center"/>
      <protection locked="0"/>
    </xf>
    <xf numFmtId="182" fontId="15" fillId="0" borderId="21" xfId="0" applyNumberFormat="1" applyFont="1" applyFill="1" applyBorder="1" applyAlignment="1" applyProtection="1">
      <alignment vertical="center"/>
      <protection locked="0"/>
    </xf>
    <xf numFmtId="182" fontId="15" fillId="0" borderId="87" xfId="0" applyNumberFormat="1" applyFont="1" applyFill="1" applyBorder="1" applyAlignment="1" applyProtection="1">
      <alignment vertical="center"/>
      <protection locked="0"/>
    </xf>
    <xf numFmtId="182" fontId="15" fillId="0" borderId="159" xfId="0" applyNumberFormat="1" applyFont="1" applyFill="1" applyBorder="1" applyAlignment="1" applyProtection="1">
      <alignment vertical="center"/>
      <protection locked="0"/>
    </xf>
    <xf numFmtId="182" fontId="15" fillId="0" borderId="56" xfId="0" applyNumberFormat="1" applyFont="1" applyFill="1" applyBorder="1" applyAlignment="1" applyProtection="1">
      <alignment vertical="center"/>
      <protection locked="0"/>
    </xf>
    <xf numFmtId="182" fontId="28" fillId="3" borderId="121" xfId="0" applyNumberFormat="1" applyFont="1" applyFill="1" applyBorder="1" applyAlignment="1">
      <alignment horizontal="center" vertical="center"/>
    </xf>
    <xf numFmtId="182" fontId="23" fillId="2" borderId="116" xfId="0" applyNumberFormat="1" applyFont="1" applyFill="1" applyBorder="1" applyAlignment="1">
      <alignment horizontal="center" vertical="center"/>
    </xf>
    <xf numFmtId="182" fontId="15" fillId="2" borderId="52" xfId="0" applyNumberFormat="1" applyFont="1" applyFill="1" applyBorder="1" applyAlignment="1" applyProtection="1">
      <alignment vertical="center"/>
      <protection locked="0"/>
    </xf>
    <xf numFmtId="182" fontId="15" fillId="2" borderId="227" xfId="0" applyNumberFormat="1" applyFont="1" applyFill="1" applyBorder="1" applyAlignment="1" applyProtection="1">
      <alignment vertical="center"/>
      <protection locked="0"/>
    </xf>
    <xf numFmtId="182" fontId="15" fillId="2" borderId="228" xfId="0" applyNumberFormat="1" applyFont="1" applyFill="1" applyBorder="1" applyAlignment="1" applyProtection="1">
      <alignment vertical="center"/>
      <protection locked="0"/>
    </xf>
    <xf numFmtId="182" fontId="15" fillId="2" borderId="54" xfId="0" applyNumberFormat="1" applyFont="1" applyFill="1" applyBorder="1" applyAlignment="1" applyProtection="1">
      <alignment vertical="center"/>
      <protection locked="0"/>
    </xf>
    <xf numFmtId="182" fontId="15" fillId="2" borderId="30" xfId="0" applyNumberFormat="1" applyFont="1" applyFill="1" applyBorder="1" applyAlignment="1" applyProtection="1">
      <alignment vertical="center"/>
      <protection locked="0"/>
    </xf>
    <xf numFmtId="182" fontId="15" fillId="2" borderId="102" xfId="0" applyNumberFormat="1" applyFont="1" applyFill="1" applyBorder="1" applyAlignment="1" applyProtection="1">
      <alignment vertical="center"/>
      <protection locked="0"/>
    </xf>
    <xf numFmtId="182" fontId="15" fillId="0" borderId="30" xfId="0" applyNumberFormat="1" applyFont="1" applyFill="1" applyBorder="1" applyAlignment="1" applyProtection="1">
      <alignment vertical="center"/>
      <protection locked="0"/>
    </xf>
    <xf numFmtId="182" fontId="15" fillId="0" borderId="20" xfId="0" applyNumberFormat="1" applyFont="1" applyFill="1" applyBorder="1" applyAlignment="1" applyProtection="1">
      <alignment vertical="center"/>
      <protection locked="0"/>
    </xf>
    <xf numFmtId="182" fontId="15" fillId="2" borderId="9" xfId="0" applyNumberFormat="1" applyFont="1" applyFill="1" applyBorder="1" applyAlignment="1" applyProtection="1">
      <alignment vertical="center"/>
      <protection locked="0"/>
    </xf>
    <xf numFmtId="182" fontId="15" fillId="2" borderId="27" xfId="0" applyNumberFormat="1" applyFont="1" applyFill="1" applyBorder="1" applyAlignment="1" applyProtection="1">
      <alignment vertical="center"/>
      <protection locked="0"/>
    </xf>
    <xf numFmtId="182" fontId="15" fillId="2" borderId="89" xfId="0" applyNumberFormat="1" applyFont="1" applyFill="1" applyBorder="1" applyAlignment="1" applyProtection="1">
      <alignment vertical="center"/>
      <protection locked="0"/>
    </xf>
    <xf numFmtId="182" fontId="15" fillId="2" borderId="24" xfId="0" applyNumberFormat="1" applyFont="1" applyFill="1" applyBorder="1" applyAlignment="1" applyProtection="1">
      <alignment vertical="center"/>
      <protection locked="0"/>
    </xf>
    <xf numFmtId="182" fontId="15" fillId="0" borderId="9" xfId="0" applyNumberFormat="1" applyFont="1" applyFill="1" applyBorder="1" applyAlignment="1" applyProtection="1">
      <alignment vertical="center"/>
      <protection locked="0"/>
    </xf>
    <xf numFmtId="182" fontId="15" fillId="0" borderId="27" xfId="0" applyNumberFormat="1" applyFont="1" applyFill="1" applyBorder="1" applyAlignment="1" applyProtection="1">
      <alignment vertical="center"/>
      <protection locked="0"/>
    </xf>
    <xf numFmtId="182" fontId="15" fillId="0" borderId="89" xfId="0" applyNumberFormat="1" applyFont="1" applyFill="1" applyBorder="1" applyAlignment="1" applyProtection="1">
      <alignment vertical="center"/>
      <protection locked="0"/>
    </xf>
    <xf numFmtId="182" fontId="15" fillId="0" borderId="24" xfId="0" applyNumberFormat="1" applyFont="1" applyFill="1" applyBorder="1" applyAlignment="1" applyProtection="1">
      <alignment vertical="center"/>
      <protection locked="0"/>
    </xf>
    <xf numFmtId="0" fontId="28" fillId="3" borderId="121" xfId="0" applyFont="1" applyFill="1" applyBorder="1" applyAlignment="1">
      <alignment horizontal="center" vertical="center"/>
    </xf>
    <xf numFmtId="0" fontId="23" fillId="2" borderId="116" xfId="0" applyFont="1" applyFill="1" applyBorder="1" applyAlignment="1">
      <alignment horizontal="center" vertical="center"/>
    </xf>
    <xf numFmtId="182" fontId="24" fillId="0" borderId="52" xfId="0" applyNumberFormat="1" applyFont="1" applyFill="1" applyBorder="1" applyAlignment="1" applyProtection="1">
      <alignment vertical="center"/>
      <protection locked="0"/>
    </xf>
    <xf numFmtId="182" fontId="24" fillId="0" borderId="76" xfId="0" applyNumberFormat="1" applyFont="1" applyFill="1" applyBorder="1" applyAlignment="1" applyProtection="1">
      <alignment vertical="center"/>
      <protection locked="0"/>
    </xf>
    <xf numFmtId="182" fontId="24" fillId="0" borderId="237" xfId="0" applyNumberFormat="1" applyFont="1" applyFill="1" applyBorder="1" applyAlignment="1" applyProtection="1">
      <alignment vertical="center"/>
      <protection locked="0"/>
    </xf>
    <xf numFmtId="182" fontId="24" fillId="0" borderId="30" xfId="0" applyNumberFormat="1" applyFont="1" applyFill="1" applyBorder="1" applyAlignment="1" applyProtection="1">
      <alignment vertical="center"/>
      <protection locked="0"/>
    </xf>
    <xf numFmtId="182" fontId="24" fillId="0" borderId="72" xfId="0" applyNumberFormat="1" applyFont="1" applyFill="1" applyBorder="1" applyAlignment="1" applyProtection="1">
      <alignment vertical="center"/>
      <protection locked="0"/>
    </xf>
    <xf numFmtId="182" fontId="24" fillId="0" borderId="33" xfId="0" applyNumberFormat="1" applyFont="1" applyFill="1" applyBorder="1" applyAlignment="1" applyProtection="1">
      <alignment vertical="center"/>
      <protection locked="0"/>
    </xf>
    <xf numFmtId="182" fontId="24" fillId="0" borderId="32" xfId="0" applyNumberFormat="1" applyFont="1" applyFill="1" applyBorder="1" applyAlignment="1" applyProtection="1">
      <alignment vertical="center"/>
      <protection locked="0"/>
    </xf>
    <xf numFmtId="182" fontId="24" fillId="0" borderId="93" xfId="0" applyNumberFormat="1" applyFont="1" applyFill="1" applyBorder="1" applyAlignment="1" applyProtection="1">
      <alignment vertical="center"/>
      <protection locked="0"/>
    </xf>
    <xf numFmtId="182" fontId="24" fillId="0" borderId="136" xfId="0" applyNumberFormat="1" applyFont="1" applyFill="1" applyBorder="1" applyAlignment="1" applyProtection="1">
      <alignment vertical="center"/>
      <protection locked="0"/>
    </xf>
    <xf numFmtId="182" fontId="24" fillId="0" borderId="69" xfId="0" applyNumberFormat="1" applyFont="1" applyFill="1" applyBorder="1" applyAlignment="1" applyProtection="1">
      <alignment vertical="center"/>
      <protection locked="0"/>
    </xf>
    <xf numFmtId="182" fontId="24" fillId="0" borderId="21" xfId="0" applyNumberFormat="1" applyFont="1" applyFill="1" applyBorder="1" applyAlignment="1" applyProtection="1">
      <alignment vertical="center"/>
      <protection locked="0"/>
    </xf>
    <xf numFmtId="182" fontId="24" fillId="0" borderId="87" xfId="0" applyNumberFormat="1" applyFont="1" applyFill="1" applyBorder="1" applyAlignment="1" applyProtection="1">
      <alignment vertical="center"/>
      <protection locked="0"/>
    </xf>
    <xf numFmtId="182" fontId="24" fillId="0" borderId="74" xfId="0" applyNumberFormat="1" applyFont="1" applyFill="1" applyBorder="1" applyAlignment="1" applyProtection="1">
      <alignment vertical="center"/>
      <protection locked="0"/>
    </xf>
    <xf numFmtId="182" fontId="24" fillId="0" borderId="34" xfId="0" applyNumberFormat="1" applyFont="1" applyFill="1" applyBorder="1" applyAlignment="1" applyProtection="1">
      <alignment vertical="center"/>
      <protection locked="0"/>
    </xf>
    <xf numFmtId="182" fontId="24" fillId="0" borderId="56" xfId="0" applyNumberFormat="1" applyFont="1" applyFill="1" applyBorder="1" applyAlignment="1" applyProtection="1">
      <alignment vertical="center"/>
      <protection locked="0"/>
    </xf>
    <xf numFmtId="182" fontId="24" fillId="0" borderId="36" xfId="0" applyNumberFormat="1" applyFont="1" applyFill="1" applyBorder="1" applyAlignment="1" applyProtection="1">
      <alignment vertical="center"/>
      <protection locked="0"/>
    </xf>
    <xf numFmtId="182" fontId="24" fillId="0" borderId="35" xfId="0" applyNumberFormat="1" applyFont="1" applyFill="1" applyBorder="1" applyAlignment="1" applyProtection="1">
      <alignment vertical="center"/>
      <protection locked="0"/>
    </xf>
    <xf numFmtId="182" fontId="24" fillId="0" borderId="94" xfId="0" applyNumberFormat="1" applyFont="1" applyFill="1" applyBorder="1" applyAlignment="1" applyProtection="1">
      <alignment vertical="center"/>
      <protection locked="0"/>
    </xf>
    <xf numFmtId="182" fontId="24" fillId="0" borderId="160" xfId="0" applyNumberFormat="1" applyFont="1" applyFill="1" applyBorder="1" applyAlignment="1" applyProtection="1">
      <alignment vertical="center"/>
      <protection locked="0"/>
    </xf>
    <xf numFmtId="182" fontId="24" fillId="0" borderId="100" xfId="0" applyNumberFormat="1" applyFont="1" applyFill="1" applyBorder="1" applyAlignment="1" applyProtection="1">
      <alignment vertical="center"/>
      <protection locked="0"/>
    </xf>
    <xf numFmtId="182" fontId="24" fillId="0" borderId="159" xfId="0" applyNumberFormat="1" applyFont="1" applyFill="1" applyBorder="1" applyAlignment="1" applyProtection="1">
      <alignment vertical="center"/>
      <protection locked="0"/>
    </xf>
    <xf numFmtId="0" fontId="25" fillId="3" borderId="121" xfId="0" applyFont="1" applyFill="1" applyBorder="1" applyAlignment="1">
      <alignment horizontal="center" vertical="center"/>
    </xf>
    <xf numFmtId="182" fontId="25" fillId="0" borderId="39" xfId="5" applyNumberFormat="1" applyFont="1" applyFill="1" applyBorder="1" applyProtection="1"/>
    <xf numFmtId="179" fontId="9" fillId="0" borderId="233" xfId="0" applyNumberFormat="1" applyFont="1" applyFill="1" applyBorder="1" applyAlignment="1" applyProtection="1">
      <alignment horizontal="center" vertical="center"/>
      <protection locked="0"/>
    </xf>
    <xf numFmtId="179" fontId="9" fillId="0" borderId="28" xfId="0" applyNumberFormat="1" applyFont="1" applyFill="1" applyBorder="1" applyAlignment="1" applyProtection="1">
      <alignment horizontal="center" vertical="center"/>
      <protection locked="0"/>
    </xf>
    <xf numFmtId="0" fontId="9" fillId="0" borderId="359" xfId="5" applyFont="1" applyFill="1" applyBorder="1" applyAlignment="1" applyProtection="1">
      <alignment horizontal="center" vertical="center"/>
    </xf>
    <xf numFmtId="0" fontId="9" fillId="0" borderId="265" xfId="5" applyFont="1" applyFill="1" applyBorder="1" applyAlignment="1" applyProtection="1">
      <alignment horizontal="center" vertical="center"/>
    </xf>
    <xf numFmtId="0" fontId="9" fillId="0" borderId="360" xfId="5" applyFont="1" applyFill="1" applyBorder="1" applyAlignment="1" applyProtection="1">
      <alignment horizontal="center" vertical="center"/>
    </xf>
    <xf numFmtId="184" fontId="15" fillId="0" borderId="60" xfId="0" applyNumberFormat="1" applyFont="1" applyFill="1" applyBorder="1" applyAlignment="1" applyProtection="1">
      <alignment vertical="center"/>
      <protection locked="0"/>
    </xf>
    <xf numFmtId="184" fontId="15" fillId="0" borderId="53" xfId="0" applyNumberFormat="1" applyFont="1" applyFill="1" applyBorder="1" applyAlignment="1" applyProtection="1">
      <alignment vertical="center"/>
      <protection locked="0"/>
    </xf>
    <xf numFmtId="184" fontId="15" fillId="0" borderId="52" xfId="0" applyNumberFormat="1" applyFont="1" applyFill="1" applyBorder="1" applyAlignment="1" applyProtection="1">
      <alignment vertical="center"/>
      <protection locked="0"/>
    </xf>
    <xf numFmtId="184" fontId="15" fillId="0" borderId="238" xfId="0" applyNumberFormat="1" applyFont="1" applyFill="1" applyBorder="1" applyAlignment="1" applyProtection="1">
      <alignment vertical="center"/>
      <protection locked="0"/>
    </xf>
    <xf numFmtId="184" fontId="15" fillId="0" borderId="230" xfId="0" applyNumberFormat="1" applyFont="1" applyFill="1" applyBorder="1" applyAlignment="1" applyProtection="1">
      <alignment vertical="center"/>
      <protection locked="0"/>
    </xf>
    <xf numFmtId="184" fontId="15" fillId="0" borderId="338" xfId="0" applyNumberFormat="1" applyFont="1" applyFill="1" applyBorder="1" applyAlignment="1" applyProtection="1">
      <alignment vertical="center"/>
      <protection locked="0"/>
    </xf>
    <xf numFmtId="184" fontId="15" fillId="0" borderId="227" xfId="0" applyNumberFormat="1" applyFont="1" applyFill="1" applyBorder="1" applyAlignment="1" applyProtection="1">
      <alignment vertical="center"/>
      <protection locked="0"/>
    </xf>
    <xf numFmtId="177" fontId="24" fillId="0" borderId="209" xfId="0" applyNumberFormat="1" applyFont="1" applyFill="1" applyBorder="1" applyAlignment="1" applyProtection="1">
      <alignment vertical="center"/>
      <protection locked="0"/>
    </xf>
    <xf numFmtId="184" fontId="24" fillId="0" borderId="53" xfId="0" applyNumberFormat="1" applyFont="1" applyFill="1" applyBorder="1" applyAlignment="1" applyProtection="1">
      <alignment vertical="center"/>
      <protection locked="0"/>
    </xf>
    <xf numFmtId="177" fontId="24" fillId="0" borderId="53" xfId="0" applyNumberFormat="1" applyFont="1" applyFill="1" applyBorder="1" applyAlignment="1" applyProtection="1">
      <alignment vertical="center"/>
      <protection locked="0"/>
    </xf>
    <xf numFmtId="184" fontId="24" fillId="0" borderId="52" xfId="0" applyNumberFormat="1" applyFont="1" applyFill="1" applyBorder="1" applyAlignment="1" applyProtection="1">
      <alignment vertical="center"/>
      <protection locked="0"/>
    </xf>
    <xf numFmtId="184" fontId="24" fillId="0" borderId="16" xfId="0" applyNumberFormat="1" applyFont="1" applyFill="1" applyBorder="1" applyAlignment="1" applyProtection="1">
      <alignment vertical="center"/>
      <protection locked="0"/>
    </xf>
    <xf numFmtId="177" fontId="24" fillId="0" borderId="16" xfId="0" applyNumberFormat="1" applyFont="1" applyFill="1" applyBorder="1" applyAlignment="1" applyProtection="1">
      <alignment vertical="center"/>
      <protection locked="0"/>
    </xf>
    <xf numFmtId="184" fontId="24" fillId="0" borderId="72" xfId="0" applyNumberFormat="1" applyFont="1" applyFill="1" applyBorder="1" applyAlignment="1" applyProtection="1">
      <alignment vertical="center"/>
      <protection locked="0"/>
    </xf>
    <xf numFmtId="184" fontId="15" fillId="0" borderId="33" xfId="0" applyNumberFormat="1" applyFont="1" applyFill="1" applyBorder="1" applyAlignment="1" applyProtection="1">
      <alignment vertical="center"/>
      <protection locked="0"/>
    </xf>
    <xf numFmtId="184" fontId="15" fillId="0" borderId="32" xfId="0" applyNumberFormat="1" applyFont="1" applyFill="1" applyBorder="1" applyAlignment="1" applyProtection="1">
      <alignment vertical="center"/>
      <protection locked="0"/>
    </xf>
    <xf numFmtId="184" fontId="15" fillId="0" borderId="136" xfId="0" applyNumberFormat="1" applyFont="1" applyFill="1" applyBorder="1" applyAlignment="1" applyProtection="1">
      <alignment vertical="center"/>
      <protection locked="0"/>
    </xf>
    <xf numFmtId="184" fontId="15" fillId="0" borderId="93" xfId="0" applyNumberFormat="1" applyFont="1" applyFill="1" applyBorder="1" applyAlignment="1" applyProtection="1">
      <alignment vertical="center"/>
      <protection locked="0"/>
    </xf>
    <xf numFmtId="184" fontId="15" fillId="0" borderId="106" xfId="0" applyNumberFormat="1" applyFont="1" applyFill="1" applyBorder="1" applyAlignment="1" applyProtection="1">
      <alignment vertical="center"/>
      <protection locked="0"/>
    </xf>
    <xf numFmtId="184" fontId="15" fillId="0" borderId="259" xfId="0" applyNumberFormat="1" applyFont="1" applyFill="1" applyBorder="1" applyAlignment="1" applyProtection="1">
      <alignment vertical="center"/>
      <protection locked="0"/>
    </xf>
    <xf numFmtId="177" fontId="24" fillId="0" borderId="17" xfId="0" applyNumberFormat="1" applyFont="1" applyFill="1" applyBorder="1" applyAlignment="1" applyProtection="1">
      <alignment vertical="center"/>
      <protection locked="0"/>
    </xf>
    <xf numFmtId="184" fontId="24" fillId="0" borderId="32" xfId="0" applyNumberFormat="1" applyFont="1" applyFill="1" applyBorder="1" applyAlignment="1" applyProtection="1">
      <alignment vertical="center"/>
      <protection locked="0"/>
    </xf>
    <xf numFmtId="177" fontId="24" fillId="0" borderId="32" xfId="0" applyNumberFormat="1" applyFont="1" applyFill="1" applyBorder="1" applyAlignment="1" applyProtection="1">
      <alignment vertical="center"/>
      <protection locked="0"/>
    </xf>
    <xf numFmtId="184" fontId="24" fillId="0" borderId="33" xfId="0" applyNumberFormat="1" applyFont="1" applyFill="1" applyBorder="1" applyAlignment="1" applyProtection="1">
      <alignment vertical="center"/>
      <protection locked="0"/>
    </xf>
    <xf numFmtId="177" fontId="24" fillId="0" borderId="33" xfId="0" applyNumberFormat="1" applyFont="1" applyFill="1" applyBorder="1" applyAlignment="1" applyProtection="1">
      <alignment vertical="center"/>
      <protection locked="0"/>
    </xf>
    <xf numFmtId="184" fontId="15" fillId="0" borderId="69" xfId="0" applyNumberFormat="1" applyFont="1" applyFill="1" applyBorder="1" applyAlignment="1" applyProtection="1">
      <alignment vertical="center"/>
      <protection locked="0"/>
    </xf>
    <xf numFmtId="184" fontId="15" fillId="0" borderId="21" xfId="0" applyNumberFormat="1" applyFont="1" applyFill="1" applyBorder="1" applyAlignment="1" applyProtection="1">
      <alignment vertical="center"/>
      <protection locked="0"/>
    </xf>
    <xf numFmtId="184" fontId="15" fillId="0" borderId="87" xfId="0" applyNumberFormat="1" applyFont="1" applyFill="1" applyBorder="1" applyAlignment="1" applyProtection="1">
      <alignment vertical="center"/>
      <protection locked="0"/>
    </xf>
    <xf numFmtId="184" fontId="15" fillId="0" borderId="24" xfId="0" applyNumberFormat="1" applyFont="1" applyFill="1" applyBorder="1" applyAlignment="1" applyProtection="1">
      <alignment vertical="center"/>
      <protection locked="0"/>
    </xf>
    <xf numFmtId="184" fontId="15" fillId="0" borderId="56" xfId="0" applyNumberFormat="1" applyFont="1" applyFill="1" applyBorder="1" applyAlignment="1" applyProtection="1">
      <alignment vertical="center"/>
      <protection locked="0"/>
    </xf>
    <xf numFmtId="184" fontId="15" fillId="0" borderId="36" xfId="0" applyNumberFormat="1" applyFont="1" applyFill="1" applyBorder="1" applyAlignment="1" applyProtection="1">
      <alignment vertical="center"/>
      <protection locked="0"/>
    </xf>
    <xf numFmtId="184" fontId="15" fillId="0" borderId="35" xfId="0" applyNumberFormat="1" applyFont="1" applyFill="1" applyBorder="1" applyAlignment="1" applyProtection="1">
      <alignment vertical="center"/>
      <protection locked="0"/>
    </xf>
    <xf numFmtId="184" fontId="15" fillId="0" borderId="191" xfId="0" applyNumberFormat="1" applyFont="1" applyFill="1" applyBorder="1" applyAlignment="1" applyProtection="1">
      <alignment vertical="center"/>
      <protection locked="0"/>
    </xf>
    <xf numFmtId="184" fontId="15" fillId="0" borderId="94" xfId="0" applyNumberFormat="1" applyFont="1" applyFill="1" applyBorder="1" applyAlignment="1" applyProtection="1">
      <alignment vertical="center"/>
      <protection locked="0"/>
    </xf>
    <xf numFmtId="184" fontId="15" fillId="0" borderId="89" xfId="0" applyNumberFormat="1" applyFont="1" applyFill="1" applyBorder="1" applyAlignment="1" applyProtection="1">
      <alignment vertical="center"/>
      <protection locked="0"/>
    </xf>
    <xf numFmtId="177" fontId="24" fillId="0" borderId="105" xfId="0" applyNumberFormat="1" applyFont="1" applyFill="1" applyBorder="1" applyAlignment="1" applyProtection="1">
      <alignment vertical="center"/>
      <protection locked="0"/>
    </xf>
    <xf numFmtId="184" fontId="24" fillId="0" borderId="35" xfId="0" applyNumberFormat="1" applyFont="1" applyFill="1" applyBorder="1" applyAlignment="1" applyProtection="1">
      <alignment vertical="center"/>
      <protection locked="0"/>
    </xf>
    <xf numFmtId="177" fontId="24" fillId="0" borderId="35" xfId="0" applyNumberFormat="1" applyFont="1" applyFill="1" applyBorder="1" applyAlignment="1" applyProtection="1">
      <alignment vertical="center"/>
      <protection locked="0"/>
    </xf>
    <xf numFmtId="184" fontId="24" fillId="0" borderId="36" xfId="0" applyNumberFormat="1" applyFont="1" applyFill="1" applyBorder="1" applyAlignment="1" applyProtection="1">
      <alignment vertical="center"/>
      <protection locked="0"/>
    </xf>
    <xf numFmtId="177" fontId="24" fillId="0" borderId="36" xfId="0" applyNumberFormat="1" applyFont="1" applyFill="1" applyBorder="1" applyAlignment="1" applyProtection="1">
      <alignment vertical="center"/>
      <protection locked="0"/>
    </xf>
    <xf numFmtId="184" fontId="24" fillId="0" borderId="100" xfId="0" applyNumberFormat="1" applyFont="1" applyFill="1" applyBorder="1" applyAlignment="1" applyProtection="1">
      <alignment vertical="center"/>
      <protection locked="0"/>
    </xf>
    <xf numFmtId="184" fontId="15" fillId="0" borderId="19" xfId="0" applyNumberFormat="1" applyFont="1" applyFill="1" applyBorder="1" applyAlignment="1" applyProtection="1">
      <alignment vertical="center"/>
      <protection locked="0"/>
    </xf>
    <xf numFmtId="184" fontId="15" fillId="0" borderId="34" xfId="0" applyNumberFormat="1" applyFont="1" applyFill="1" applyBorder="1" applyAlignment="1" applyProtection="1">
      <alignment vertical="center"/>
      <protection locked="0"/>
    </xf>
    <xf numFmtId="184" fontId="15" fillId="0" borderId="27" xfId="0" applyNumberFormat="1" applyFont="1" applyFill="1" applyBorder="1" applyAlignment="1" applyProtection="1">
      <alignment vertical="center"/>
      <protection locked="0"/>
    </xf>
    <xf numFmtId="184" fontId="15" fillId="0" borderId="29" xfId="0" applyNumberFormat="1" applyFont="1" applyFill="1" applyBorder="1" applyAlignment="1" applyProtection="1">
      <alignment vertical="center"/>
      <protection locked="0"/>
    </xf>
    <xf numFmtId="184" fontId="15" fillId="0" borderId="91" xfId="0" applyNumberFormat="1" applyFont="1" applyFill="1" applyBorder="1" applyAlignment="1" applyProtection="1">
      <alignment vertical="center"/>
      <protection locked="0"/>
    </xf>
    <xf numFmtId="184" fontId="15" fillId="0" borderId="148" xfId="0" applyNumberFormat="1" applyFont="1" applyFill="1" applyBorder="1" applyAlignment="1" applyProtection="1">
      <alignment vertical="center"/>
      <protection locked="0"/>
    </xf>
    <xf numFmtId="184" fontId="15" fillId="0" borderId="110" xfId="0" applyNumberFormat="1" applyFont="1" applyFill="1" applyBorder="1" applyAlignment="1" applyProtection="1">
      <alignment vertical="center"/>
      <protection locked="0"/>
    </xf>
    <xf numFmtId="184" fontId="15" fillId="0" borderId="361" xfId="5" applyNumberFormat="1" applyFont="1" applyFill="1" applyBorder="1" applyProtection="1"/>
    <xf numFmtId="184" fontId="15" fillId="0" borderId="262" xfId="0" applyNumberFormat="1" applyFont="1" applyFill="1" applyBorder="1" applyAlignment="1" applyProtection="1">
      <protection locked="0"/>
    </xf>
    <xf numFmtId="184" fontId="15" fillId="0" borderId="362" xfId="5" applyNumberFormat="1" applyFont="1" applyFill="1" applyBorder="1" applyProtection="1"/>
    <xf numFmtId="184" fontId="15" fillId="0" borderId="363" xfId="0" applyNumberFormat="1" applyFont="1" applyFill="1" applyBorder="1" applyAlignment="1" applyProtection="1">
      <protection locked="0"/>
    </xf>
    <xf numFmtId="0" fontId="28" fillId="3" borderId="249" xfId="0" applyFont="1" applyFill="1" applyBorder="1" applyAlignment="1">
      <alignment horizontal="center" vertical="center"/>
    </xf>
    <xf numFmtId="184" fontId="15" fillId="2" borderId="17" xfId="5" applyNumberFormat="1" applyFont="1" applyFill="1" applyBorder="1" applyProtection="1"/>
    <xf numFmtId="184" fontId="15" fillId="2" borderId="27" xfId="5" applyNumberFormat="1" applyFont="1" applyFill="1" applyBorder="1" applyProtection="1"/>
    <xf numFmtId="184" fontId="15" fillId="3" borderId="27" xfId="5" applyNumberFormat="1" applyFont="1" applyFill="1" applyBorder="1" applyProtection="1"/>
    <xf numFmtId="184" fontId="15" fillId="2" borderId="364" xfId="5" applyNumberFormat="1" applyFont="1" applyFill="1" applyBorder="1" applyProtection="1"/>
    <xf numFmtId="184" fontId="15" fillId="2" borderId="309" xfId="0" applyNumberFormat="1" applyFont="1" applyFill="1" applyBorder="1" applyAlignment="1" applyProtection="1">
      <protection locked="0"/>
    </xf>
    <xf numFmtId="179" fontId="2" fillId="0" borderId="23" xfId="0" applyNumberFormat="1" applyFont="1" applyFill="1" applyBorder="1" applyProtection="1">
      <protection locked="0"/>
    </xf>
    <xf numFmtId="184" fontId="15" fillId="0" borderId="23" xfId="0" applyNumberFormat="1" applyFont="1" applyFill="1" applyBorder="1" applyAlignment="1" applyProtection="1">
      <protection locked="0"/>
    </xf>
    <xf numFmtId="177" fontId="24" fillId="0" borderId="23" xfId="0" applyNumberFormat="1" applyFont="1" applyFill="1" applyBorder="1" applyAlignment="1" applyProtection="1">
      <protection locked="0"/>
    </xf>
    <xf numFmtId="184" fontId="24" fillId="0" borderId="23" xfId="0" applyNumberFormat="1" applyFont="1" applyFill="1" applyBorder="1" applyAlignment="1" applyProtection="1">
      <protection locked="0"/>
    </xf>
    <xf numFmtId="180" fontId="24" fillId="0" borderId="23" xfId="0" applyNumberFormat="1" applyFont="1" applyFill="1" applyBorder="1" applyAlignment="1" applyProtection="1">
      <protection locked="0"/>
    </xf>
    <xf numFmtId="184" fontId="15" fillId="0" borderId="95" xfId="5" applyNumberFormat="1" applyFont="1" applyFill="1" applyBorder="1" applyProtection="1"/>
    <xf numFmtId="184" fontId="15" fillId="0" borderId="168" xfId="5" applyNumberFormat="1" applyFont="1" applyFill="1" applyBorder="1" applyProtection="1"/>
    <xf numFmtId="180" fontId="15" fillId="0" borderId="37" xfId="5" applyNumberFormat="1" applyFont="1" applyFill="1" applyBorder="1" applyProtection="1"/>
    <xf numFmtId="184" fontId="15" fillId="0" borderId="360" xfId="0" applyNumberFormat="1" applyFont="1" applyFill="1" applyBorder="1" applyAlignment="1" applyProtection="1">
      <protection locked="0"/>
    </xf>
    <xf numFmtId="184" fontId="15" fillId="2" borderId="365" xfId="0" applyNumberFormat="1" applyFont="1" applyFill="1" applyBorder="1" applyAlignment="1" applyProtection="1">
      <protection locked="0"/>
    </xf>
    <xf numFmtId="184" fontId="15" fillId="0" borderId="269" xfId="5" applyNumberFormat="1" applyFont="1" applyFill="1" applyBorder="1" applyProtection="1"/>
    <xf numFmtId="184" fontId="15" fillId="0" borderId="17" xfId="5" applyNumberFormat="1" applyFont="1" applyFill="1" applyBorder="1" applyProtection="1"/>
    <xf numFmtId="184" fontId="15" fillId="0" borderId="27" xfId="5" applyNumberFormat="1" applyFont="1" applyFill="1" applyBorder="1" applyProtection="1"/>
    <xf numFmtId="184" fontId="15" fillId="0" borderId="365" xfId="0" applyNumberFormat="1" applyFont="1" applyFill="1" applyBorder="1" applyAlignment="1" applyProtection="1">
      <protection locked="0"/>
    </xf>
    <xf numFmtId="184" fontId="15" fillId="0" borderId="103" xfId="0" applyNumberFormat="1" applyFont="1" applyFill="1" applyBorder="1" applyAlignment="1" applyProtection="1">
      <protection locked="0"/>
    </xf>
    <xf numFmtId="184" fontId="15" fillId="0" borderId="366" xfId="0" applyNumberFormat="1" applyFont="1" applyFill="1" applyBorder="1" applyAlignment="1" applyProtection="1">
      <protection locked="0"/>
    </xf>
    <xf numFmtId="184" fontId="15" fillId="0" borderId="350" xfId="5" applyNumberFormat="1" applyFont="1" applyFill="1" applyBorder="1" applyProtection="1"/>
    <xf numFmtId="0" fontId="9" fillId="2" borderId="147" xfId="0" applyFont="1" applyFill="1" applyBorder="1" applyAlignment="1">
      <alignment horizontal="center" vertical="center"/>
    </xf>
    <xf numFmtId="0" fontId="9" fillId="2" borderId="165" xfId="0" applyFont="1" applyFill="1" applyBorder="1" applyAlignment="1">
      <alignment horizontal="center" vertical="center"/>
    </xf>
    <xf numFmtId="182" fontId="9" fillId="2" borderId="30" xfId="4" applyNumberFormat="1" applyFont="1" applyFill="1" applyBorder="1" applyAlignment="1" applyProtection="1">
      <alignment vertical="center"/>
    </xf>
    <xf numFmtId="182" fontId="9" fillId="2" borderId="146" xfId="4" applyNumberFormat="1" applyFont="1" applyFill="1" applyBorder="1" applyAlignment="1" applyProtection="1">
      <alignment vertical="center"/>
    </xf>
    <xf numFmtId="182" fontId="9" fillId="2" borderId="32" xfId="4" applyNumberFormat="1" applyFont="1" applyFill="1" applyBorder="1" applyAlignment="1" applyProtection="1">
      <alignment vertical="center"/>
    </xf>
    <xf numFmtId="182" fontId="9" fillId="2" borderId="111" xfId="4" applyNumberFormat="1" applyFont="1" applyFill="1" applyBorder="1" applyAlignment="1" applyProtection="1">
      <alignment vertical="center"/>
    </xf>
    <xf numFmtId="182" fontId="9" fillId="2" borderId="38" xfId="4" applyNumberFormat="1" applyFont="1" applyFill="1" applyBorder="1" applyAlignment="1" applyProtection="1">
      <alignment vertical="center"/>
    </xf>
    <xf numFmtId="182" fontId="9" fillId="2" borderId="123" xfId="4" applyNumberFormat="1" applyFont="1" applyFill="1" applyBorder="1" applyAlignment="1" applyProtection="1">
      <alignment vertical="center"/>
    </xf>
    <xf numFmtId="182" fontId="9" fillId="2" borderId="53" xfId="4" applyNumberFormat="1" applyFont="1" applyFill="1" applyBorder="1" applyAlignment="1" applyProtection="1">
      <alignment vertical="center"/>
    </xf>
    <xf numFmtId="182" fontId="9" fillId="2" borderId="16" xfId="4" applyNumberFormat="1" applyFont="1" applyFill="1" applyBorder="1" applyAlignment="1" applyProtection="1">
      <alignment vertical="center"/>
    </xf>
    <xf numFmtId="182" fontId="9" fillId="2" borderId="165" xfId="4" applyNumberFormat="1" applyFont="1" applyFill="1" applyBorder="1" applyAlignment="1" applyProtection="1">
      <alignment vertical="center"/>
    </xf>
    <xf numFmtId="182" fontId="9" fillId="2" borderId="34" xfId="4" applyNumberFormat="1" applyFont="1" applyFill="1" applyBorder="1" applyAlignment="1" applyProtection="1">
      <alignment vertical="center"/>
    </xf>
    <xf numFmtId="182" fontId="9" fillId="2" borderId="152" xfId="4" applyNumberFormat="1" applyFont="1" applyFill="1" applyBorder="1" applyAlignment="1" applyProtection="1">
      <alignment vertical="center"/>
    </xf>
    <xf numFmtId="182" fontId="9" fillId="2" borderId="35" xfId="4" applyNumberFormat="1" applyFont="1" applyFill="1" applyBorder="1" applyAlignment="1" applyProtection="1">
      <alignment vertical="center"/>
    </xf>
    <xf numFmtId="182" fontId="9" fillId="2" borderId="154" xfId="4" applyNumberFormat="1" applyFont="1" applyFill="1" applyBorder="1" applyAlignment="1" applyProtection="1">
      <alignment vertical="center"/>
    </xf>
    <xf numFmtId="179" fontId="9" fillId="2" borderId="31" xfId="0" applyNumberFormat="1" applyFont="1" applyFill="1" applyBorder="1" applyAlignment="1" applyProtection="1">
      <alignment vertical="center" wrapText="1"/>
      <protection locked="0"/>
    </xf>
    <xf numFmtId="179" fontId="21" fillId="2" borderId="0" xfId="0" applyNumberFormat="1" applyFont="1" applyFill="1" applyBorder="1" applyAlignment="1" applyProtection="1">
      <alignment vertical="center" wrapText="1"/>
      <protection locked="0"/>
    </xf>
    <xf numFmtId="182" fontId="11" fillId="0" borderId="151" xfId="4" applyNumberFormat="1" applyFont="1" applyFill="1" applyBorder="1" applyAlignment="1" applyProtection="1">
      <alignment vertical="center"/>
    </xf>
    <xf numFmtId="182" fontId="11" fillId="0" borderId="111" xfId="4" applyNumberFormat="1" applyFont="1" applyFill="1" applyBorder="1" applyAlignment="1" applyProtection="1">
      <alignment vertical="center"/>
    </xf>
    <xf numFmtId="182" fontId="11" fillId="0" borderId="123" xfId="4" applyNumberFormat="1" applyFont="1" applyFill="1" applyBorder="1" applyAlignment="1" applyProtection="1">
      <alignment vertical="center"/>
    </xf>
    <xf numFmtId="182" fontId="11" fillId="0" borderId="165" xfId="4" applyNumberFormat="1" applyFont="1" applyFill="1" applyBorder="1" applyAlignment="1" applyProtection="1">
      <alignment vertical="center"/>
    </xf>
    <xf numFmtId="182" fontId="11" fillId="0" borderId="152" xfId="4" applyNumberFormat="1" applyFont="1" applyFill="1" applyBorder="1" applyAlignment="1" applyProtection="1">
      <alignment vertical="center"/>
    </xf>
    <xf numFmtId="182" fontId="11" fillId="0" borderId="154" xfId="4" applyNumberFormat="1" applyFont="1" applyFill="1" applyBorder="1" applyAlignment="1" applyProtection="1">
      <alignment vertical="center"/>
    </xf>
    <xf numFmtId="179" fontId="11" fillId="2" borderId="40" xfId="5" applyNumberFormat="1" applyFont="1" applyFill="1" applyBorder="1" applyAlignment="1" applyProtection="1"/>
    <xf numFmtId="179" fontId="11" fillId="2" borderId="38" xfId="5" applyNumberFormat="1" applyFont="1" applyFill="1" applyBorder="1" applyAlignment="1" applyProtection="1"/>
    <xf numFmtId="179" fontId="11" fillId="2" borderId="123" xfId="5" applyNumberFormat="1" applyFont="1" applyFill="1" applyBorder="1" applyAlignment="1" applyProtection="1"/>
    <xf numFmtId="179" fontId="11" fillId="2" borderId="24" xfId="5" applyNumberFormat="1" applyFont="1" applyFill="1" applyBorder="1" applyAlignment="1" applyProtection="1"/>
    <xf numFmtId="179" fontId="11" fillId="2" borderId="21" xfId="5" applyNumberFormat="1" applyFont="1" applyFill="1" applyBorder="1" applyAlignment="1" applyProtection="1"/>
    <xf numFmtId="179" fontId="11" fillId="2" borderId="152" xfId="5" applyNumberFormat="1" applyFont="1" applyFill="1" applyBorder="1" applyAlignment="1" applyProtection="1"/>
    <xf numFmtId="179" fontId="11" fillId="0" borderId="104" xfId="5" applyNumberFormat="1" applyFont="1" applyFill="1" applyBorder="1" applyAlignment="1" applyProtection="1"/>
    <xf numFmtId="179" fontId="11" fillId="0" borderId="22" xfId="5" applyNumberFormat="1" applyFont="1" applyFill="1" applyBorder="1" applyAlignment="1" applyProtection="1"/>
    <xf numFmtId="179" fontId="11" fillId="0" borderId="142" xfId="5" applyNumberFormat="1" applyFont="1" applyFill="1" applyBorder="1" applyAlignment="1" applyProtection="1"/>
    <xf numFmtId="179" fontId="11" fillId="0" borderId="40" xfId="5" applyNumberFormat="1" applyFont="1" applyFill="1" applyBorder="1" applyAlignment="1" applyProtection="1"/>
    <xf numFmtId="179" fontId="11" fillId="0" borderId="32" xfId="5" applyNumberFormat="1" applyFont="1" applyFill="1" applyBorder="1" applyAlignment="1" applyProtection="1"/>
    <xf numFmtId="179" fontId="11" fillId="0" borderId="111" xfId="5" applyNumberFormat="1" applyFont="1" applyFill="1" applyBorder="1" applyAlignment="1" applyProtection="1"/>
    <xf numFmtId="179" fontId="11" fillId="0" borderId="24" xfId="5" applyNumberFormat="1" applyFont="1" applyFill="1" applyBorder="1" applyAlignment="1" applyProtection="1"/>
    <xf numFmtId="179" fontId="11" fillId="0" borderId="152" xfId="5" applyNumberFormat="1" applyFont="1" applyFill="1" applyBorder="1" applyAlignment="1" applyProtection="1"/>
    <xf numFmtId="179" fontId="11" fillId="0" borderId="240" xfId="5" applyNumberFormat="1" applyFont="1" applyFill="1" applyBorder="1" applyAlignment="1" applyProtection="1"/>
    <xf numFmtId="179" fontId="11" fillId="0" borderId="262" xfId="5" applyNumberFormat="1" applyFont="1" applyFill="1" applyBorder="1" applyAlignment="1" applyProtection="1"/>
    <xf numFmtId="179" fontId="11" fillId="0" borderId="258" xfId="5" applyNumberFormat="1" applyFont="1" applyFill="1" applyBorder="1" applyAlignment="1" applyProtection="1"/>
    <xf numFmtId="179" fontId="11" fillId="0" borderId="263" xfId="5" applyNumberFormat="1" applyFont="1" applyFill="1" applyBorder="1" applyAlignment="1" applyProtection="1"/>
    <xf numFmtId="179" fontId="11" fillId="0" borderId="368" xfId="5" applyNumberFormat="1" applyFont="1" applyFill="1" applyBorder="1" applyAlignment="1" applyProtection="1"/>
    <xf numFmtId="179" fontId="11" fillId="0" borderId="70" xfId="5" applyNumberFormat="1" applyFont="1" applyFill="1" applyBorder="1" applyAlignment="1" applyProtection="1"/>
    <xf numFmtId="179" fontId="11" fillId="0" borderId="98" xfId="5" applyNumberFormat="1" applyFont="1" applyFill="1" applyBorder="1" applyAlignment="1" applyProtection="1"/>
    <xf numFmtId="179" fontId="11" fillId="0" borderId="133" xfId="5" applyNumberFormat="1" applyFont="1" applyFill="1" applyBorder="1" applyAlignment="1" applyProtection="1"/>
    <xf numFmtId="179" fontId="11" fillId="0" borderId="47" xfId="5" applyNumberFormat="1" applyFont="1" applyFill="1" applyBorder="1" applyAlignment="1" applyProtection="1"/>
    <xf numFmtId="179" fontId="11" fillId="0" borderId="124" xfId="5" applyNumberFormat="1" applyFont="1" applyFill="1" applyBorder="1" applyAlignment="1" applyProtection="1"/>
    <xf numFmtId="179" fontId="11" fillId="0" borderId="19" xfId="5" applyNumberFormat="1" applyFont="1" applyFill="1" applyBorder="1" applyAlignment="1" applyProtection="1"/>
    <xf numFmtId="179" fontId="9" fillId="0" borderId="40" xfId="5" applyNumberFormat="1" applyFont="1" applyFill="1" applyBorder="1" applyAlignment="1" applyProtection="1"/>
    <xf numFmtId="179" fontId="9" fillId="0" borderId="32" xfId="5" applyNumberFormat="1" applyFont="1" applyFill="1" applyBorder="1" applyAlignment="1" applyProtection="1"/>
    <xf numFmtId="179" fontId="9" fillId="0" borderId="111" xfId="5" applyNumberFormat="1" applyFont="1" applyFill="1" applyBorder="1" applyAlignment="1" applyProtection="1"/>
    <xf numFmtId="179" fontId="9" fillId="0" borderId="24" xfId="5" applyNumberFormat="1" applyFont="1" applyFill="1" applyBorder="1" applyAlignment="1" applyProtection="1"/>
    <xf numFmtId="179" fontId="9" fillId="0" borderId="21" xfId="5" applyNumberFormat="1" applyFont="1" applyFill="1" applyBorder="1" applyAlignment="1" applyProtection="1"/>
    <xf numFmtId="179" fontId="9" fillId="0" borderId="152" xfId="5" applyNumberFormat="1" applyFont="1" applyFill="1" applyBorder="1" applyAlignment="1" applyProtection="1"/>
    <xf numFmtId="179" fontId="9" fillId="0" borderId="96" xfId="5" applyNumberFormat="1" applyFont="1" applyFill="1" applyBorder="1" applyAlignment="1" applyProtection="1"/>
    <xf numFmtId="179" fontId="9" fillId="0" borderId="104" xfId="5" applyNumberFormat="1" applyFont="1" applyFill="1" applyBorder="1" applyAlignment="1" applyProtection="1"/>
    <xf numFmtId="179" fontId="9" fillId="0" borderId="229" xfId="5" applyNumberFormat="1" applyFont="1" applyFill="1" applyBorder="1" applyAlignment="1" applyProtection="1"/>
    <xf numFmtId="179" fontId="9" fillId="0" borderId="223" xfId="5" applyNumberFormat="1" applyFont="1" applyFill="1" applyBorder="1" applyAlignment="1" applyProtection="1"/>
    <xf numFmtId="179" fontId="9" fillId="0" borderId="369" xfId="5" applyNumberFormat="1" applyFont="1" applyFill="1" applyBorder="1" applyAlignment="1" applyProtection="1"/>
    <xf numFmtId="179" fontId="11" fillId="2" borderId="32" xfId="5" applyNumberFormat="1" applyFont="1" applyFill="1" applyBorder="1" applyAlignment="1" applyProtection="1"/>
    <xf numFmtId="179" fontId="11" fillId="2" borderId="111" xfId="5" applyNumberFormat="1" applyFont="1" applyFill="1" applyBorder="1" applyAlignment="1" applyProtection="1"/>
    <xf numFmtId="179" fontId="11" fillId="2" borderId="104" xfId="5" applyNumberFormat="1" applyFont="1" applyFill="1" applyBorder="1" applyAlignment="1" applyProtection="1"/>
    <xf numFmtId="179" fontId="11" fillId="2" borderId="22" xfId="5" applyNumberFormat="1" applyFont="1" applyFill="1" applyBorder="1" applyAlignment="1" applyProtection="1"/>
    <xf numFmtId="179" fontId="11" fillId="2" borderId="142" xfId="5" applyNumberFormat="1" applyFont="1" applyFill="1" applyBorder="1" applyAlignment="1" applyProtection="1"/>
    <xf numFmtId="179" fontId="11" fillId="0" borderId="148" xfId="5" applyNumberFormat="1" applyFont="1" applyFill="1" applyBorder="1" applyAlignment="1" applyProtection="1"/>
    <xf numFmtId="179" fontId="11" fillId="0" borderId="29" xfId="5" applyNumberFormat="1" applyFont="1" applyFill="1" applyBorder="1" applyAlignment="1" applyProtection="1"/>
    <xf numFmtId="179" fontId="11" fillId="0" borderId="261" xfId="5" applyNumberFormat="1" applyFont="1" applyFill="1" applyBorder="1" applyAlignment="1" applyProtection="1"/>
    <xf numFmtId="179" fontId="36" fillId="0" borderId="32" xfId="5" applyNumberFormat="1" applyFont="1" applyFill="1" applyBorder="1" applyAlignment="1" applyProtection="1"/>
    <xf numFmtId="179" fontId="36" fillId="0" borderId="21" xfId="5" applyNumberFormat="1" applyFont="1" applyFill="1" applyBorder="1" applyAlignment="1" applyProtection="1"/>
    <xf numFmtId="179" fontId="36" fillId="0" borderId="152" xfId="5" applyNumberFormat="1" applyFont="1" applyFill="1" applyBorder="1" applyAlignment="1" applyProtection="1"/>
    <xf numFmtId="179" fontId="11" fillId="2" borderId="70" xfId="5" applyNumberFormat="1" applyFont="1" applyFill="1" applyBorder="1" applyAlignment="1" applyProtection="1"/>
    <xf numFmtId="179" fontId="11" fillId="2" borderId="47" xfId="5" applyNumberFormat="1" applyFont="1" applyFill="1" applyBorder="1" applyAlignment="1" applyProtection="1"/>
    <xf numFmtId="179" fontId="11" fillId="2" borderId="124" xfId="5" applyNumberFormat="1" applyFont="1" applyFill="1" applyBorder="1" applyAlignment="1" applyProtection="1"/>
    <xf numFmtId="179" fontId="11" fillId="2" borderId="24" xfId="5" applyNumberFormat="1" applyFont="1" applyFill="1" applyBorder="1" applyAlignment="1" applyProtection="1">
      <alignment vertical="top"/>
    </xf>
    <xf numFmtId="179" fontId="11" fillId="0" borderId="239" xfId="5" applyNumberFormat="1" applyFont="1" applyFill="1" applyBorder="1" applyAlignment="1" applyProtection="1"/>
    <xf numFmtId="179" fontId="11" fillId="0" borderId="156" xfId="5" applyNumberFormat="1" applyFont="1" applyFill="1" applyBorder="1" applyAlignment="1" applyProtection="1"/>
    <xf numFmtId="179" fontId="11" fillId="0" borderId="125" xfId="5" applyNumberFormat="1" applyFont="1" applyFill="1" applyBorder="1" applyAlignment="1" applyProtection="1"/>
    <xf numFmtId="179" fontId="11" fillId="0" borderId="210" xfId="5" applyNumberFormat="1" applyFont="1" applyFill="1" applyBorder="1" applyAlignment="1" applyProtection="1"/>
    <xf numFmtId="179" fontId="11" fillId="0" borderId="60" xfId="5" applyNumberFormat="1" applyFont="1" applyFill="1" applyBorder="1" applyAlignment="1" applyProtection="1"/>
    <xf numFmtId="179" fontId="11" fillId="0" borderId="151" xfId="5" applyNumberFormat="1" applyFont="1" applyFill="1" applyBorder="1" applyAlignment="1" applyProtection="1"/>
    <xf numFmtId="0" fontId="39" fillId="0" borderId="0" xfId="9" applyFont="1" applyAlignment="1"/>
    <xf numFmtId="0" fontId="1" fillId="0" borderId="0" xfId="9"/>
    <xf numFmtId="0" fontId="40" fillId="0" borderId="0" xfId="9" applyFont="1" applyAlignment="1">
      <alignment vertical="center"/>
    </xf>
    <xf numFmtId="179" fontId="15" fillId="0" borderId="7" xfId="0" applyNumberFormat="1" applyFont="1" applyBorder="1" applyAlignment="1">
      <alignment horizontal="center" vertical="center"/>
    </xf>
    <xf numFmtId="182" fontId="9" fillId="2" borderId="70" xfId="5" applyNumberFormat="1" applyFont="1" applyFill="1" applyBorder="1" applyAlignment="1" applyProtection="1">
      <alignment horizontal="center" vertical="center"/>
    </xf>
    <xf numFmtId="186" fontId="9" fillId="2" borderId="0" xfId="5" applyNumberFormat="1" applyFont="1" applyFill="1" applyAlignment="1" applyProtection="1">
      <alignment horizontal="center"/>
    </xf>
    <xf numFmtId="179" fontId="15" fillId="0" borderId="7" xfId="0" applyNumberFormat="1" applyFont="1" applyBorder="1" applyAlignment="1">
      <alignment horizontal="right" vertical="center"/>
    </xf>
    <xf numFmtId="179" fontId="15" fillId="0" borderId="9" xfId="0" applyNumberFormat="1" applyFont="1" applyBorder="1" applyAlignment="1">
      <alignment horizontal="right" vertical="center"/>
    </xf>
    <xf numFmtId="179" fontId="15" fillId="0" borderId="13" xfId="0" applyNumberFormat="1" applyFont="1" applyBorder="1" applyAlignment="1">
      <alignment horizontal="right" vertical="center"/>
    </xf>
    <xf numFmtId="179" fontId="15" fillId="0" borderId="14" xfId="0" applyNumberFormat="1" applyFont="1" applyBorder="1" applyAlignment="1">
      <alignment horizontal="right" vertical="center"/>
    </xf>
    <xf numFmtId="180" fontId="15" fillId="0" borderId="13" xfId="0" applyNumberFormat="1" applyFont="1" applyBorder="1" applyAlignment="1">
      <alignment vertical="center"/>
    </xf>
    <xf numFmtId="180" fontId="15" fillId="0" borderId="9" xfId="0" applyNumberFormat="1" applyFont="1" applyBorder="1" applyAlignment="1">
      <alignment horizontal="right" vertical="center"/>
    </xf>
    <xf numFmtId="0" fontId="15" fillId="0" borderId="164" xfId="5" applyFont="1" applyFill="1" applyBorder="1" applyAlignment="1">
      <alignment horizontal="center" vertical="center" wrapText="1"/>
    </xf>
    <xf numFmtId="0" fontId="15" fillId="0" borderId="370" xfId="5" applyFont="1" applyFill="1" applyBorder="1" applyAlignment="1">
      <alignment horizontal="center" vertical="center"/>
    </xf>
    <xf numFmtId="182" fontId="9" fillId="0" borderId="26" xfId="5" applyNumberFormat="1" applyFont="1" applyFill="1" applyBorder="1" applyAlignment="1" applyProtection="1">
      <alignment horizontal="center" vertical="center"/>
    </xf>
    <xf numFmtId="182" fontId="9" fillId="0" borderId="91" xfId="5" applyNumberFormat="1" applyFont="1" applyFill="1" applyBorder="1" applyAlignment="1" applyProtection="1">
      <alignment horizontal="center" vertical="center"/>
    </xf>
    <xf numFmtId="182" fontId="9" fillId="0" borderId="148" xfId="5" applyNumberFormat="1" applyFont="1" applyFill="1" applyBorder="1" applyAlignment="1" applyProtection="1">
      <alignment horizontal="center" vertical="center"/>
    </xf>
    <xf numFmtId="182" fontId="9" fillId="0" borderId="21" xfId="5" applyNumberFormat="1" applyFont="1" applyFill="1" applyBorder="1" applyAlignment="1" applyProtection="1">
      <alignment horizontal="center" vertical="center"/>
    </xf>
    <xf numFmtId="182" fontId="9" fillId="0" borderId="28" xfId="5" applyNumberFormat="1" applyFont="1" applyFill="1" applyBorder="1" applyAlignment="1" applyProtection="1">
      <alignment horizontal="center" vertical="center"/>
    </xf>
    <xf numFmtId="182" fontId="9" fillId="0" borderId="75" xfId="5" applyNumberFormat="1" applyFont="1" applyFill="1" applyBorder="1" applyAlignment="1" applyProtection="1">
      <alignment horizontal="center" vertical="center"/>
    </xf>
    <xf numFmtId="182" fontId="28" fillId="0" borderId="75" xfId="5" applyNumberFormat="1" applyFont="1" applyFill="1" applyBorder="1" applyAlignment="1" applyProtection="1">
      <alignment horizontal="center" vertical="center"/>
    </xf>
    <xf numFmtId="182" fontId="9" fillId="0" borderId="265" xfId="5" applyNumberFormat="1" applyFont="1" applyFill="1" applyBorder="1" applyAlignment="1" applyProtection="1">
      <alignment horizontal="center" vertical="center"/>
    </xf>
    <xf numFmtId="182" fontId="9" fillId="0" borderId="26" xfId="5" applyNumberFormat="1" applyFont="1" applyFill="1" applyBorder="1" applyAlignment="1" applyProtection="1">
      <alignment horizontal="center" vertical="center" shrinkToFit="1"/>
    </xf>
    <xf numFmtId="182" fontId="9" fillId="0" borderId="16" xfId="5" applyNumberFormat="1" applyFont="1" applyFill="1" applyBorder="1" applyAlignment="1" applyProtection="1">
      <alignment horizontal="center" vertical="center"/>
    </xf>
    <xf numFmtId="182" fontId="9" fillId="0" borderId="51" xfId="5" applyNumberFormat="1" applyFont="1" applyFill="1" applyBorder="1" applyAlignment="1" applyProtection="1">
      <alignment horizontal="center" vertical="center"/>
    </xf>
    <xf numFmtId="182" fontId="9" fillId="0" borderId="92" xfId="5" applyNumberFormat="1" applyFont="1" applyFill="1" applyBorder="1" applyAlignment="1" applyProtection="1">
      <alignment horizontal="center" vertical="center"/>
    </xf>
    <xf numFmtId="182" fontId="28" fillId="0" borderId="92" xfId="5" applyNumberFormat="1" applyFont="1" applyFill="1" applyBorder="1" applyAlignment="1" applyProtection="1">
      <alignment horizontal="center" vertical="center"/>
    </xf>
    <xf numFmtId="182" fontId="9" fillId="0" borderId="371" xfId="5" applyNumberFormat="1" applyFont="1" applyFill="1" applyBorder="1" applyAlignment="1" applyProtection="1">
      <alignment horizontal="center" vertical="center"/>
    </xf>
    <xf numFmtId="182" fontId="9" fillId="0" borderId="73" xfId="5" applyNumberFormat="1" applyFont="1" applyFill="1" applyBorder="1" applyAlignment="1" applyProtection="1">
      <alignment horizontal="center" vertical="center"/>
    </xf>
    <xf numFmtId="182" fontId="15" fillId="0" borderId="83" xfId="5" applyNumberFormat="1" applyFont="1" applyFill="1" applyBorder="1" applyAlignment="1" applyProtection="1">
      <alignment vertical="center" shrinkToFit="1"/>
    </xf>
    <xf numFmtId="182" fontId="15" fillId="0" borderId="7" xfId="8" applyNumberFormat="1" applyFont="1" applyFill="1" applyBorder="1" applyAlignment="1" applyProtection="1">
      <alignment vertical="center" shrinkToFit="1"/>
    </xf>
    <xf numFmtId="182" fontId="9" fillId="0" borderId="54" xfId="5" applyNumberFormat="1" applyFont="1" applyFill="1" applyBorder="1" applyAlignment="1">
      <alignment vertical="center" shrinkToFit="1"/>
    </xf>
    <xf numFmtId="182" fontId="9" fillId="0" borderId="33" xfId="5" applyNumberFormat="1" applyFont="1" applyFill="1" applyBorder="1" applyAlignment="1">
      <alignment vertical="center" shrinkToFit="1"/>
    </xf>
    <xf numFmtId="182" fontId="9" fillId="0" borderId="21" xfId="5" applyNumberFormat="1" applyFont="1" applyFill="1" applyBorder="1" applyAlignment="1">
      <alignment vertical="center" shrinkToFit="1"/>
    </xf>
    <xf numFmtId="182" fontId="9" fillId="0" borderId="36" xfId="5" applyNumberFormat="1" applyFont="1" applyFill="1" applyBorder="1" applyAlignment="1">
      <alignment vertical="center" shrinkToFit="1"/>
    </xf>
    <xf numFmtId="182" fontId="11" fillId="2" borderId="20" xfId="5" applyNumberFormat="1" applyFont="1" applyFill="1" applyBorder="1" applyAlignment="1" applyProtection="1">
      <alignment vertical="center" shrinkToFit="1"/>
    </xf>
    <xf numFmtId="182" fontId="9" fillId="0" borderId="38" xfId="2" applyNumberFormat="1" applyFont="1" applyFill="1" applyBorder="1" applyAlignment="1" applyProtection="1">
      <alignment horizontal="right"/>
    </xf>
    <xf numFmtId="182" fontId="9" fillId="0" borderId="37" xfId="5" applyNumberFormat="1" applyFont="1" applyFill="1" applyBorder="1" applyAlignment="1" applyProtection="1">
      <alignment horizontal="right"/>
    </xf>
    <xf numFmtId="182" fontId="9" fillId="0" borderId="123" xfId="2" applyNumberFormat="1" applyFont="1" applyFill="1" applyBorder="1" applyAlignment="1" applyProtection="1">
      <alignment horizontal="right"/>
    </xf>
    <xf numFmtId="182" fontId="9" fillId="0" borderId="49" xfId="5" applyNumberFormat="1" applyFont="1" applyFill="1" applyBorder="1" applyAlignment="1" applyProtection="1">
      <alignment horizontal="right"/>
    </xf>
    <xf numFmtId="182" fontId="9" fillId="0" borderId="86" xfId="2" applyNumberFormat="1" applyFont="1" applyFill="1" applyBorder="1" applyAlignment="1" applyProtection="1">
      <alignment horizontal="right"/>
    </xf>
    <xf numFmtId="182" fontId="9" fillId="0" borderId="175" xfId="5" applyNumberFormat="1" applyFont="1" applyFill="1" applyBorder="1" applyAlignment="1" applyProtection="1">
      <alignment horizontal="right"/>
    </xf>
    <xf numFmtId="182" fontId="9" fillId="0" borderId="125" xfId="2" applyNumberFormat="1" applyFont="1" applyFill="1" applyBorder="1" applyAlignment="1" applyProtection="1">
      <alignment horizontal="right"/>
    </xf>
    <xf numFmtId="182" fontId="9" fillId="0" borderId="84" xfId="2" applyNumberFormat="1" applyFont="1" applyFill="1" applyBorder="1" applyAlignment="1" applyProtection="1">
      <alignment horizontal="right"/>
    </xf>
    <xf numFmtId="182" fontId="9" fillId="0" borderId="139" xfId="2" applyNumberFormat="1" applyFont="1" applyFill="1" applyBorder="1" applyAlignment="1" applyProtection="1">
      <alignment horizontal="right"/>
    </xf>
    <xf numFmtId="182" fontId="9" fillId="0" borderId="21" xfId="5" applyNumberFormat="1" applyFont="1" applyFill="1" applyBorder="1" applyAlignment="1" applyProtection="1">
      <alignment horizontal="right" vertical="center"/>
    </xf>
    <xf numFmtId="182" fontId="9" fillId="0" borderId="152" xfId="5" applyNumberFormat="1" applyFont="1" applyFill="1" applyBorder="1" applyAlignment="1" applyProtection="1">
      <alignment horizontal="right" vertical="center"/>
    </xf>
    <xf numFmtId="182" fontId="9" fillId="0" borderId="56" xfId="5" applyNumberFormat="1" applyFont="1" applyFill="1" applyBorder="1" applyAlignment="1" applyProtection="1">
      <alignment horizontal="right" vertical="center"/>
    </xf>
    <xf numFmtId="181" fontId="9" fillId="0" borderId="36" xfId="2" applyNumberFormat="1" applyFont="1" applyFill="1" applyBorder="1" applyAlignment="1" applyProtection="1">
      <alignment horizontal="right" vertical="center"/>
    </xf>
    <xf numFmtId="182" fontId="9" fillId="0" borderId="37" xfId="5" applyNumberFormat="1" applyFont="1" applyFill="1" applyBorder="1" applyAlignment="1" applyProtection="1">
      <alignment horizontal="right" vertical="center"/>
    </xf>
    <xf numFmtId="181" fontId="9" fillId="0" borderId="154" xfId="2" applyNumberFormat="1" applyFont="1" applyFill="1" applyBorder="1" applyAlignment="1" applyProtection="1">
      <alignment horizontal="right" vertical="center"/>
    </xf>
    <xf numFmtId="181" fontId="9" fillId="0" borderId="153" xfId="2" applyNumberFormat="1" applyFont="1" applyFill="1" applyBorder="1" applyAlignment="1" applyProtection="1">
      <alignment horizontal="right" vertical="center"/>
    </xf>
    <xf numFmtId="181" fontId="9" fillId="0" borderId="100" xfId="2" applyNumberFormat="1" applyFont="1" applyFill="1" applyBorder="1" applyAlignment="1" applyProtection="1">
      <alignment horizontal="right" vertical="center"/>
    </xf>
    <xf numFmtId="181" fontId="9" fillId="0" borderId="60" xfId="5" applyNumberFormat="1" applyFont="1" applyFill="1" applyBorder="1" applyAlignment="1" applyProtection="1">
      <alignment horizontal="right" vertical="center"/>
    </xf>
    <xf numFmtId="182" fontId="9" fillId="0" borderId="33" xfId="5" applyNumberFormat="1" applyFont="1" applyFill="1" applyBorder="1" applyAlignment="1" applyProtection="1">
      <alignment horizontal="right" vertical="center"/>
    </xf>
    <xf numFmtId="181" fontId="9" fillId="0" borderId="166" xfId="5" applyNumberFormat="1" applyFont="1" applyFill="1" applyBorder="1" applyAlignment="1" applyProtection="1">
      <alignment horizontal="right" vertical="center"/>
    </xf>
    <xf numFmtId="181" fontId="9" fillId="0" borderId="54" xfId="5" applyNumberFormat="1" applyFont="1" applyFill="1" applyBorder="1" applyAlignment="1" applyProtection="1">
      <alignment horizontal="right" vertical="center"/>
    </xf>
    <xf numFmtId="181" fontId="9" fillId="0" borderId="109" xfId="5" applyNumberFormat="1" applyFont="1" applyFill="1" applyBorder="1" applyAlignment="1" applyProtection="1">
      <alignment horizontal="right" vertical="center"/>
    </xf>
    <xf numFmtId="0" fontId="40" fillId="0" borderId="0" xfId="9" applyFont="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3" xfId="0" applyNumberFormat="1" applyFont="1" applyFill="1" applyBorder="1" applyAlignment="1" applyProtection="1">
      <alignment horizontal="center" vertical="center" wrapText="1"/>
      <protection locked="0"/>
    </xf>
    <xf numFmtId="0" fontId="9" fillId="0" borderId="231" xfId="6"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282" xfId="0" applyFont="1" applyFill="1" applyBorder="1" applyAlignment="1">
      <alignment horizontal="center" vertical="center" textRotation="255"/>
    </xf>
    <xf numFmtId="0" fontId="9" fillId="0" borderId="283" xfId="0" applyFont="1" applyFill="1" applyBorder="1" applyAlignment="1">
      <alignment horizontal="center" vertical="center" textRotation="255"/>
    </xf>
    <xf numFmtId="0" fontId="9" fillId="0" borderId="278" xfId="0" applyFont="1" applyFill="1" applyBorder="1" applyAlignment="1">
      <alignment horizontal="center" vertical="center" textRotation="255"/>
    </xf>
    <xf numFmtId="49" fontId="9" fillId="0" borderId="282" xfId="0" applyNumberFormat="1" applyFont="1" applyFill="1" applyBorder="1" applyAlignment="1">
      <alignment horizontal="center" vertical="center" textRotation="255"/>
    </xf>
    <xf numFmtId="49" fontId="9" fillId="0" borderId="278" xfId="0" applyNumberFormat="1" applyFont="1" applyFill="1" applyBorder="1" applyAlignment="1">
      <alignment horizontal="center" vertical="center" textRotation="255"/>
    </xf>
    <xf numFmtId="49" fontId="9" fillId="0" borderId="283" xfId="0" applyNumberFormat="1" applyFont="1" applyFill="1" applyBorder="1" applyAlignment="1">
      <alignment horizontal="center" vertical="center" textRotation="255"/>
    </xf>
    <xf numFmtId="179" fontId="9" fillId="0" borderId="282" xfId="0" applyNumberFormat="1" applyFont="1" applyFill="1" applyBorder="1" applyAlignment="1" applyProtection="1">
      <alignment horizontal="center" vertical="center" textRotation="255"/>
      <protection locked="0"/>
    </xf>
    <xf numFmtId="179" fontId="9" fillId="0" borderId="278" xfId="0" applyNumberFormat="1" applyFont="1" applyFill="1" applyBorder="1" applyAlignment="1" applyProtection="1">
      <alignment horizontal="center" vertical="center" textRotation="255"/>
      <protection locked="0"/>
    </xf>
    <xf numFmtId="179" fontId="9" fillId="0" borderId="285" xfId="0" applyNumberFormat="1" applyFont="1" applyFill="1" applyBorder="1" applyAlignment="1" applyProtection="1">
      <alignment horizontal="center" vertical="center" textRotation="255"/>
      <protection locked="0"/>
    </xf>
    <xf numFmtId="0" fontId="9" fillId="0" borderId="284" xfId="0" applyFont="1" applyFill="1" applyBorder="1" applyAlignment="1">
      <alignment horizontal="center" vertical="center" textRotation="255"/>
    </xf>
    <xf numFmtId="0" fontId="9" fillId="0" borderId="285" xfId="0" applyFont="1" applyFill="1" applyBorder="1" applyAlignment="1">
      <alignment horizontal="center" vertical="center" textRotation="255"/>
    </xf>
    <xf numFmtId="0" fontId="11" fillId="0" borderId="261" xfId="5" applyFont="1" applyFill="1" applyBorder="1" applyAlignment="1" applyProtection="1">
      <alignment horizontal="center" vertical="center" wrapText="1"/>
    </xf>
    <xf numFmtId="0" fontId="11" fillId="0" borderId="147" xfId="5" applyFont="1" applyFill="1" applyBorder="1" applyAlignment="1" applyProtection="1">
      <alignment horizontal="center" vertical="center" wrapText="1"/>
    </xf>
    <xf numFmtId="0" fontId="11" fillId="0" borderId="165" xfId="5" applyFont="1" applyFill="1" applyBorder="1" applyAlignment="1" applyProtection="1">
      <alignment horizontal="center" vertical="center" wrapText="1"/>
    </xf>
    <xf numFmtId="0" fontId="2" fillId="0" borderId="0" xfId="5" applyFont="1" applyFill="1" applyAlignment="1">
      <alignment horizontal="center" wrapText="1"/>
    </xf>
    <xf numFmtId="0" fontId="11" fillId="0" borderId="287" xfId="5" applyFont="1" applyFill="1" applyBorder="1" applyAlignment="1" applyProtection="1">
      <alignment horizontal="center" vertical="center" wrapText="1"/>
    </xf>
    <xf numFmtId="0" fontId="11" fillId="0" borderId="288" xfId="5" applyFont="1" applyFill="1" applyBorder="1" applyAlignment="1" applyProtection="1">
      <alignment horizontal="center" vertical="center" wrapText="1"/>
    </xf>
    <xf numFmtId="0" fontId="11" fillId="0" borderId="289"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1" fillId="0" borderId="16" xfId="5" applyFont="1" applyFill="1" applyBorder="1" applyAlignment="1" applyProtection="1">
      <alignment horizontal="center" vertical="center" wrapText="1"/>
    </xf>
    <xf numFmtId="0" fontId="11" fillId="0" borderId="53" xfId="5" applyFont="1" applyFill="1" applyBorder="1" applyAlignment="1" applyProtection="1">
      <alignment horizontal="center" vertical="center" wrapText="1"/>
    </xf>
    <xf numFmtId="0" fontId="11" fillId="0" borderId="146" xfId="5" applyFont="1" applyFill="1" applyBorder="1" applyAlignment="1" applyProtection="1">
      <alignment horizontal="center" vertical="center" wrapText="1"/>
    </xf>
    <xf numFmtId="0" fontId="11" fillId="0" borderId="147" xfId="5" applyFont="1" applyFill="1" applyBorder="1" applyAlignment="1" applyProtection="1">
      <alignment horizontal="center" vertical="center"/>
    </xf>
    <xf numFmtId="0" fontId="9" fillId="0" borderId="290" xfId="0" applyFont="1" applyFill="1" applyBorder="1" applyAlignment="1">
      <alignment horizontal="center" vertical="center"/>
    </xf>
    <xf numFmtId="0" fontId="9" fillId="0" borderId="150" xfId="0" applyFont="1" applyFill="1" applyBorder="1" applyAlignment="1">
      <alignment horizontal="center" vertical="center"/>
    </xf>
    <xf numFmtId="0" fontId="9" fillId="0" borderId="149" xfId="0" applyFont="1" applyFill="1" applyBorder="1" applyAlignment="1">
      <alignment horizontal="center" vertical="center"/>
    </xf>
    <xf numFmtId="0" fontId="11" fillId="0" borderId="291" xfId="5" applyFont="1" applyFill="1" applyBorder="1" applyAlignment="1" applyProtection="1">
      <alignment horizontal="center" vertical="center"/>
    </xf>
    <xf numFmtId="0" fontId="11" fillId="0" borderId="292" xfId="5" applyFont="1" applyFill="1" applyBorder="1" applyAlignment="1" applyProtection="1">
      <alignment horizontal="center" vertical="center"/>
    </xf>
    <xf numFmtId="0" fontId="9" fillId="0" borderId="293" xfId="0" applyFont="1" applyFill="1" applyBorder="1" applyAlignment="1">
      <alignment horizontal="center" vertical="center"/>
    </xf>
    <xf numFmtId="0" fontId="9" fillId="0" borderId="207"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0" fontId="9" fillId="0" borderId="298" xfId="0" applyFont="1" applyFill="1" applyBorder="1" applyAlignment="1">
      <alignment horizontal="center" vertical="center"/>
    </xf>
    <xf numFmtId="0" fontId="9" fillId="0" borderId="294" xfId="0" applyFont="1" applyFill="1" applyBorder="1" applyAlignment="1">
      <alignment horizontal="center" vertical="center"/>
    </xf>
    <xf numFmtId="0" fontId="9" fillId="0" borderId="29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300" xfId="0" applyFont="1" applyFill="1" applyBorder="1" applyAlignment="1">
      <alignment horizontal="center" vertical="center"/>
    </xf>
    <xf numFmtId="0" fontId="9" fillId="0" borderId="27" xfId="0" applyFont="1" applyFill="1" applyBorder="1" applyAlignment="1">
      <alignment horizontal="center" vertical="center"/>
    </xf>
    <xf numFmtId="0" fontId="11" fillId="0" borderId="298" xfId="5" applyFont="1" applyFill="1" applyBorder="1" applyAlignment="1" applyProtection="1">
      <alignment horizontal="center" vertical="center"/>
    </xf>
    <xf numFmtId="0" fontId="9" fillId="0" borderId="58" xfId="0" applyFont="1" applyFill="1" applyBorder="1" applyAlignment="1">
      <alignment horizontal="center" vertical="center"/>
    </xf>
    <xf numFmtId="0" fontId="9" fillId="0" borderId="302" xfId="0" applyFont="1" applyFill="1" applyBorder="1" applyAlignment="1">
      <alignment horizontal="center" vertical="center"/>
    </xf>
    <xf numFmtId="0" fontId="9" fillId="0" borderId="303" xfId="0" applyFont="1" applyFill="1" applyBorder="1" applyAlignment="1">
      <alignment horizontal="center" vertical="center"/>
    </xf>
    <xf numFmtId="0" fontId="9" fillId="0" borderId="209" xfId="0" applyFont="1" applyFill="1" applyBorder="1" applyAlignment="1">
      <alignment horizontal="center" vertical="center"/>
    </xf>
    <xf numFmtId="0" fontId="9" fillId="0" borderId="93" xfId="6" applyNumberFormat="1" applyFont="1" applyFill="1" applyBorder="1" applyAlignment="1">
      <alignment horizontal="center" vertical="center"/>
    </xf>
    <xf numFmtId="0" fontId="9" fillId="0" borderId="131" xfId="6" applyNumberFormat="1" applyFont="1" applyFill="1" applyBorder="1" applyAlignment="1">
      <alignment horizontal="center" vertical="center"/>
    </xf>
    <xf numFmtId="0" fontId="9" fillId="0" borderId="305" xfId="0" applyFont="1" applyFill="1" applyBorder="1" applyAlignment="1">
      <alignment horizontal="center" vertical="center"/>
    </xf>
    <xf numFmtId="0" fontId="9" fillId="0" borderId="105" xfId="0" applyFont="1" applyFill="1" applyBorder="1" applyAlignment="1">
      <alignment horizontal="center" vertical="center"/>
    </xf>
    <xf numFmtId="179" fontId="10" fillId="0" borderId="103" xfId="0" applyNumberFormat="1" applyFont="1" applyFill="1" applyBorder="1" applyAlignment="1" applyProtection="1">
      <alignment horizontal="center" vertical="center" wrapText="1"/>
      <protection locked="0"/>
    </xf>
    <xf numFmtId="0" fontId="9" fillId="0" borderId="196" xfId="6" applyNumberFormat="1" applyFont="1" applyFill="1" applyBorder="1" applyAlignment="1">
      <alignment horizontal="center" vertical="center"/>
    </xf>
    <xf numFmtId="0" fontId="9" fillId="0" borderId="135" xfId="6" applyNumberFormat="1"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121" xfId="0" applyFont="1" applyFill="1" applyBorder="1" applyAlignment="1">
      <alignment horizontal="center" vertical="center" textRotation="255"/>
    </xf>
    <xf numFmtId="0" fontId="9" fillId="0" borderId="100" xfId="5" applyFont="1" applyFill="1" applyBorder="1" applyAlignment="1" applyProtection="1">
      <alignment horizontal="center" vertical="center" wrapText="1"/>
    </xf>
    <xf numFmtId="0" fontId="9" fillId="0" borderId="109" xfId="5" applyFont="1" applyFill="1" applyBorder="1" applyAlignment="1" applyProtection="1">
      <alignment horizontal="center" vertical="center"/>
    </xf>
    <xf numFmtId="0" fontId="9" fillId="0" borderId="295" xfId="0" applyFont="1" applyFill="1" applyBorder="1" applyAlignment="1">
      <alignment horizontal="center" vertical="center"/>
    </xf>
    <xf numFmtId="0" fontId="9" fillId="0" borderId="19" xfId="0" applyFont="1" applyFill="1" applyBorder="1" applyAlignment="1">
      <alignment horizontal="center" vertical="center"/>
    </xf>
    <xf numFmtId="49" fontId="9" fillId="0" borderId="207"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29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97"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01"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04"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71" xfId="5" applyFont="1" applyFill="1" applyBorder="1" applyAlignment="1" applyProtection="1">
      <alignment horizontal="center" vertical="center"/>
    </xf>
    <xf numFmtId="0" fontId="9" fillId="0" borderId="306" xfId="6" applyNumberFormat="1" applyFont="1" applyFill="1" applyBorder="1" applyAlignment="1">
      <alignment horizontal="center" vertical="center"/>
    </xf>
    <xf numFmtId="0" fontId="9" fillId="0" borderId="286" xfId="5" applyFont="1" applyFill="1" applyBorder="1" applyAlignment="1" applyProtection="1">
      <alignment horizontal="center" vertical="center" wrapText="1"/>
    </xf>
    <xf numFmtId="0" fontId="9" fillId="0" borderId="147" xfId="5" applyFont="1" applyFill="1" applyBorder="1" applyAlignment="1" applyProtection="1">
      <alignment horizontal="center" vertical="center" wrapText="1"/>
    </xf>
    <xf numFmtId="0" fontId="9" fillId="0" borderId="165" xfId="5" applyFont="1" applyFill="1" applyBorder="1" applyAlignment="1" applyProtection="1">
      <alignment horizontal="center" vertical="center" wrapText="1"/>
    </xf>
    <xf numFmtId="0" fontId="9" fillId="0" borderId="20" xfId="0" applyFont="1" applyFill="1" applyBorder="1" applyAlignment="1">
      <alignment horizontal="center" vertical="center"/>
    </xf>
    <xf numFmtId="179" fontId="9" fillId="0" borderId="307" xfId="0" applyNumberFormat="1" applyFont="1" applyFill="1" applyBorder="1" applyAlignment="1" applyProtection="1">
      <alignment horizontal="center" vertical="center" wrapText="1"/>
      <protection locked="0"/>
    </xf>
    <xf numFmtId="179" fontId="9" fillId="0" borderId="308"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179" fontId="9" fillId="0" borderId="156" xfId="0" applyNumberFormat="1" applyFont="1" applyFill="1" applyBorder="1" applyAlignment="1" applyProtection="1">
      <alignment horizontal="center" vertical="center" wrapText="1"/>
      <protection locked="0"/>
    </xf>
    <xf numFmtId="179" fontId="9" fillId="0" borderId="309" xfId="0" applyNumberFormat="1" applyFont="1" applyFill="1" applyBorder="1" applyAlignment="1" applyProtection="1">
      <alignment horizontal="center" vertical="center" wrapText="1"/>
      <protection locked="0"/>
    </xf>
    <xf numFmtId="0" fontId="9" fillId="0" borderId="18" xfId="6" applyNumberFormat="1" applyFont="1" applyFill="1" applyBorder="1" applyAlignment="1">
      <alignment horizontal="center" vertical="center"/>
    </xf>
    <xf numFmtId="0" fontId="9" fillId="0" borderId="231" xfId="6" applyFont="1" applyFill="1" applyBorder="1" applyAlignment="1">
      <alignment horizontal="center" vertical="center"/>
    </xf>
    <xf numFmtId="0" fontId="9" fillId="0" borderId="9" xfId="0" applyFont="1" applyFill="1" applyBorder="1" applyAlignment="1">
      <alignment horizontal="center" vertical="center"/>
    </xf>
    <xf numFmtId="179" fontId="9" fillId="0" borderId="23" xfId="0" applyNumberFormat="1" applyFont="1" applyFill="1" applyBorder="1" applyAlignment="1" applyProtection="1">
      <alignment vertical="center" shrinkToFit="1"/>
      <protection locked="0"/>
    </xf>
    <xf numFmtId="179" fontId="10" fillId="0" borderId="119" xfId="0" applyNumberFormat="1" applyFont="1" applyFill="1" applyBorder="1" applyAlignment="1" applyProtection="1">
      <alignment horizontal="center" vertical="center" wrapText="1"/>
      <protection locked="0"/>
    </xf>
    <xf numFmtId="179" fontId="10" fillId="0" borderId="310" xfId="0" applyNumberFormat="1" applyFont="1" applyFill="1" applyBorder="1" applyAlignment="1" applyProtection="1">
      <alignment horizontal="center" vertical="center" wrapText="1"/>
      <protection locked="0"/>
    </xf>
    <xf numFmtId="179" fontId="15" fillId="0" borderId="324"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30" fillId="0" borderId="0" xfId="0" applyNumberFormat="1" applyFont="1" applyAlignment="1">
      <alignment horizontal="left" vertical="center"/>
    </xf>
    <xf numFmtId="179" fontId="15" fillId="0" borderId="312"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164" xfId="0" applyNumberFormat="1" applyFont="1" applyBorder="1" applyAlignment="1">
      <alignment horizontal="center" vertical="center"/>
    </xf>
    <xf numFmtId="179" fontId="15" fillId="0" borderId="77" xfId="0" applyNumberFormat="1" applyFont="1" applyBorder="1" applyAlignment="1">
      <alignment horizontal="center" vertical="center"/>
    </xf>
    <xf numFmtId="179" fontId="15" fillId="0" borderId="164" xfId="0" applyNumberFormat="1" applyFont="1" applyBorder="1" applyAlignment="1">
      <alignment horizontal="center" vertical="center" wrapText="1"/>
    </xf>
    <xf numFmtId="179" fontId="15" fillId="0" borderId="206" xfId="0" applyNumberFormat="1" applyFont="1" applyBorder="1" applyAlignment="1">
      <alignment horizontal="center" vertical="center"/>
    </xf>
    <xf numFmtId="179" fontId="15" fillId="0" borderId="270" xfId="0" applyNumberFormat="1" applyFont="1" applyBorder="1" applyAlignment="1">
      <alignment horizontal="center" vertical="center"/>
    </xf>
    <xf numFmtId="179" fontId="15" fillId="0" borderId="323" xfId="0" applyNumberFormat="1" applyFont="1" applyBorder="1" applyAlignment="1">
      <alignment horizontal="center" vertical="center"/>
    </xf>
    <xf numFmtId="179" fontId="15" fillId="0" borderId="180" xfId="0" applyNumberFormat="1" applyFont="1" applyBorder="1" applyAlignment="1">
      <alignment horizontal="center" vertical="center"/>
    </xf>
    <xf numFmtId="179" fontId="15" fillId="0" borderId="315" xfId="0" applyNumberFormat="1" applyFont="1" applyBorder="1" applyAlignment="1">
      <alignment vertical="center"/>
    </xf>
    <xf numFmtId="179" fontId="15" fillId="0" borderId="316" xfId="0" applyNumberFormat="1" applyFont="1" applyBorder="1" applyAlignment="1">
      <alignment vertical="center"/>
    </xf>
    <xf numFmtId="179" fontId="15" fillId="0" borderId="18"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21" fillId="0" borderId="0" xfId="0" applyNumberFormat="1" applyFont="1" applyAlignment="1">
      <alignment horizontal="left" vertical="center"/>
    </xf>
    <xf numFmtId="183" fontId="15" fillId="0" borderId="320" xfId="0" applyNumberFormat="1" applyFont="1" applyBorder="1" applyAlignment="1">
      <alignment vertical="center"/>
    </xf>
    <xf numFmtId="183" fontId="15" fillId="0" borderId="321" xfId="0" applyNumberFormat="1" applyFont="1" applyBorder="1" applyAlignment="1">
      <alignment vertical="center"/>
    </xf>
    <xf numFmtId="179" fontId="17" fillId="0" borderId="0" xfId="0" applyNumberFormat="1" applyFont="1" applyBorder="1" applyAlignment="1">
      <alignment horizontal="left" vertical="center"/>
    </xf>
    <xf numFmtId="183" fontId="15" fillId="0" borderId="358" xfId="0" applyNumberFormat="1" applyFont="1" applyBorder="1" applyAlignment="1">
      <alignment vertical="center"/>
    </xf>
    <xf numFmtId="179" fontId="15" fillId="0" borderId="314" xfId="0" applyNumberFormat="1" applyFont="1" applyBorder="1" applyAlignment="1">
      <alignment horizontal="center" vertical="center"/>
    </xf>
    <xf numFmtId="179" fontId="15" fillId="0" borderId="317" xfId="0" applyNumberFormat="1" applyFont="1" applyBorder="1" applyAlignment="1">
      <alignment vertical="center"/>
    </xf>
    <xf numFmtId="179" fontId="15" fillId="0" borderId="318" xfId="0" applyNumberFormat="1" applyFont="1" applyBorder="1" applyAlignment="1">
      <alignment vertical="center"/>
    </xf>
    <xf numFmtId="179" fontId="15" fillId="0" borderId="319" xfId="0" applyNumberFormat="1" applyFont="1" applyBorder="1" applyAlignment="1">
      <alignment vertical="center"/>
    </xf>
    <xf numFmtId="179" fontId="15" fillId="0" borderId="13" xfId="0" applyNumberFormat="1" applyFont="1" applyBorder="1" applyAlignment="1">
      <alignment vertical="center"/>
    </xf>
    <xf numFmtId="179" fontId="15" fillId="0" borderId="81" xfId="0" applyNumberFormat="1" applyFont="1" applyBorder="1" applyAlignment="1">
      <alignment vertical="center"/>
    </xf>
    <xf numFmtId="179" fontId="15" fillId="0" borderId="322" xfId="0" applyNumberFormat="1" applyFont="1" applyBorder="1" applyAlignment="1">
      <alignment vertical="center"/>
    </xf>
    <xf numFmtId="179" fontId="15" fillId="0" borderId="78"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184" xfId="0" applyNumberFormat="1" applyFont="1" applyBorder="1" applyAlignment="1">
      <alignment horizontal="center" vertical="center"/>
    </xf>
    <xf numFmtId="179" fontId="15" fillId="0" borderId="6" xfId="0" applyNumberFormat="1" applyFont="1" applyBorder="1" applyAlignment="1">
      <alignment horizontal="center"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5" applyFont="1" applyFill="1" applyBorder="1" applyAlignment="1">
      <alignment horizontal="center"/>
    </xf>
    <xf numFmtId="0" fontId="11" fillId="0" borderId="312" xfId="5" applyFont="1" applyFill="1" applyBorder="1" applyAlignment="1" applyProtection="1">
      <alignment horizontal="center" vertical="center"/>
    </xf>
    <xf numFmtId="0" fontId="11" fillId="0" borderId="164" xfId="5" applyFont="1" applyFill="1" applyBorder="1" applyAlignment="1" applyProtection="1">
      <alignment horizontal="center" vertical="center"/>
    </xf>
    <xf numFmtId="0" fontId="9" fillId="0" borderId="183"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25"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25" xfId="0" applyNumberFormat="1" applyFont="1" applyFill="1" applyBorder="1" applyAlignment="1">
      <alignment horizontal="center" vertical="center" textRotation="255"/>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25" xfId="0" applyNumberFormat="1" applyFont="1" applyFill="1" applyBorder="1" applyAlignment="1" applyProtection="1">
      <alignment horizontal="center" vertical="center" textRotation="255"/>
      <protection locked="0"/>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46" xfId="5" applyFont="1" applyFill="1" applyBorder="1" applyAlignment="1" applyProtection="1">
      <alignment horizontal="center" vertical="center"/>
    </xf>
    <xf numFmtId="0" fontId="11" fillId="0" borderId="70" xfId="5" applyFont="1" applyFill="1" applyBorder="1" applyAlignment="1" applyProtection="1">
      <alignment horizontal="center" vertical="center"/>
    </xf>
    <xf numFmtId="0" fontId="11" fillId="0" borderId="133" xfId="5" applyFont="1" applyFill="1" applyBorder="1" applyAlignment="1" applyProtection="1">
      <alignment horizontal="center" vertical="center"/>
    </xf>
    <xf numFmtId="179" fontId="9" fillId="0" borderId="284" xfId="0" applyNumberFormat="1" applyFont="1" applyFill="1" applyBorder="1" applyAlignment="1" applyProtection="1">
      <alignment horizontal="center" vertical="center"/>
      <protection locked="0"/>
    </xf>
    <xf numFmtId="179" fontId="9" fillId="0" borderId="328" xfId="0" applyNumberFormat="1" applyFont="1" applyFill="1" applyBorder="1" applyAlignment="1" applyProtection="1">
      <alignment horizontal="center" vertical="center"/>
      <protection locked="0"/>
    </xf>
    <xf numFmtId="179" fontId="9" fillId="0" borderId="278" xfId="0" applyNumberFormat="1" applyFont="1" applyFill="1" applyBorder="1" applyAlignment="1" applyProtection="1">
      <alignment horizontal="center" vertical="center"/>
      <protection locked="0"/>
    </xf>
    <xf numFmtId="179" fontId="9" fillId="0" borderId="302" xfId="0" applyNumberFormat="1" applyFont="1" applyFill="1" applyBorder="1" applyAlignment="1" applyProtection="1">
      <alignment horizontal="center" vertical="center"/>
      <protection locked="0"/>
    </xf>
    <xf numFmtId="179" fontId="9" fillId="0" borderId="283" xfId="0" applyNumberFormat="1" applyFont="1" applyFill="1" applyBorder="1" applyAlignment="1" applyProtection="1">
      <alignment horizontal="center" vertical="center"/>
      <protection locked="0"/>
    </xf>
    <xf numFmtId="179" fontId="9" fillId="0" borderId="209" xfId="0" applyNumberFormat="1" applyFont="1" applyFill="1" applyBorder="1" applyAlignment="1" applyProtection="1">
      <alignment horizontal="center" vertical="center"/>
      <protection locked="0"/>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1" fillId="0" borderId="355" xfId="5" applyFont="1" applyFill="1" applyBorder="1" applyAlignment="1" applyProtection="1">
      <alignment horizontal="center" vertical="center"/>
    </xf>
    <xf numFmtId="0" fontId="9" fillId="0" borderId="121" xfId="0" applyFont="1" applyFill="1" applyBorder="1" applyAlignment="1" applyProtection="1">
      <alignment horizontal="center" vertical="center" textRotation="255"/>
      <protection locked="0"/>
    </xf>
    <xf numFmtId="0" fontId="9" fillId="0" borderId="329" xfId="0" applyFont="1" applyFill="1" applyBorder="1" applyAlignment="1" applyProtection="1">
      <alignment horizontal="center" vertical="center" textRotation="255"/>
      <protection locked="0"/>
    </xf>
    <xf numFmtId="0" fontId="9" fillId="0" borderId="282" xfId="0" applyFont="1" applyFill="1" applyBorder="1" applyAlignment="1">
      <alignment horizontal="center" vertical="center"/>
    </xf>
    <xf numFmtId="0" fontId="9" fillId="0" borderId="326" xfId="0" applyFont="1" applyFill="1" applyBorder="1" applyAlignment="1">
      <alignment horizontal="center" vertical="center" textRotation="255"/>
    </xf>
    <xf numFmtId="0" fontId="9" fillId="0" borderId="327" xfId="0" applyFont="1" applyFill="1" applyBorder="1" applyAlignment="1">
      <alignment horizontal="center" vertical="center" textRotation="255"/>
    </xf>
    <xf numFmtId="0" fontId="9" fillId="0" borderId="249" xfId="0" applyFont="1" applyFill="1" applyBorder="1" applyAlignment="1">
      <alignment horizontal="center" vertical="center" textRotation="255"/>
    </xf>
    <xf numFmtId="0" fontId="9" fillId="0" borderId="112" xfId="5" applyFont="1" applyFill="1" applyBorder="1" applyAlignment="1">
      <alignment horizontal="center"/>
    </xf>
    <xf numFmtId="0" fontId="9" fillId="0" borderId="200" xfId="5" applyFont="1" applyFill="1" applyBorder="1" applyAlignment="1">
      <alignment horizontal="center"/>
    </xf>
    <xf numFmtId="0" fontId="9" fillId="0" borderId="79" xfId="5" applyFont="1" applyFill="1" applyBorder="1" applyAlignment="1">
      <alignment horizont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179" fontId="9" fillId="0" borderId="285" xfId="0" applyNumberFormat="1" applyFont="1" applyFill="1" applyBorder="1" applyAlignment="1" applyProtection="1">
      <alignment horizontal="center" vertical="center"/>
      <protection locked="0"/>
    </xf>
    <xf numFmtId="179" fontId="9" fillId="0" borderId="331" xfId="0" applyNumberFormat="1" applyFont="1" applyFill="1" applyBorder="1" applyAlignment="1" applyProtection="1">
      <alignment horizontal="center" vertical="center"/>
      <protection locked="0"/>
    </xf>
    <xf numFmtId="0" fontId="10" fillId="0" borderId="330" xfId="0" applyFont="1" applyFill="1" applyBorder="1" applyAlignment="1" applyProtection="1">
      <alignment horizontal="center" vertical="center" textRotation="255"/>
      <protection locked="0"/>
    </xf>
    <xf numFmtId="0" fontId="10" fillId="0" borderId="288" xfId="0" applyFont="1" applyFill="1" applyBorder="1" applyAlignment="1" applyProtection="1">
      <alignment horizontal="center" vertical="center" textRotation="255"/>
      <protection locked="0"/>
    </xf>
    <xf numFmtId="0" fontId="10" fillId="0" borderId="289" xfId="0" applyFont="1" applyFill="1" applyBorder="1" applyAlignment="1" applyProtection="1">
      <alignment horizontal="center" vertical="center" textRotation="255"/>
      <protection locked="0"/>
    </xf>
    <xf numFmtId="179" fontId="10" fillId="0" borderId="298" xfId="0" applyNumberFormat="1" applyFont="1" applyFill="1" applyBorder="1" applyAlignment="1" applyProtection="1">
      <alignment horizontal="center" vertical="center"/>
      <protection locked="0"/>
    </xf>
    <xf numFmtId="179" fontId="10" fillId="0" borderId="294" xfId="0" applyNumberFormat="1" applyFont="1" applyFill="1" applyBorder="1" applyAlignment="1" applyProtection="1">
      <alignment horizontal="center" vertical="center"/>
      <protection locked="0"/>
    </xf>
    <xf numFmtId="179" fontId="10" fillId="0" borderId="58" xfId="0" applyNumberFormat="1" applyFont="1" applyFill="1" applyBorder="1" applyAlignment="1" applyProtection="1">
      <alignment horizontal="center" vertical="center"/>
      <protection locked="0"/>
    </xf>
    <xf numFmtId="179" fontId="10" fillId="0" borderId="302" xfId="0" applyNumberFormat="1" applyFont="1" applyFill="1" applyBorder="1" applyAlignment="1" applyProtection="1">
      <alignment horizontal="center" vertical="center"/>
      <protection locked="0"/>
    </xf>
    <xf numFmtId="179" fontId="10" fillId="0" borderId="303" xfId="0" applyNumberFormat="1" applyFont="1" applyFill="1" applyBorder="1" applyAlignment="1" applyProtection="1">
      <alignment horizontal="center" vertical="center"/>
      <protection locked="0"/>
    </xf>
    <xf numFmtId="179" fontId="10" fillId="0" borderId="209" xfId="0" applyNumberFormat="1" applyFont="1" applyFill="1" applyBorder="1" applyAlignment="1" applyProtection="1">
      <alignment horizontal="center" vertical="center"/>
      <protection locked="0"/>
    </xf>
    <xf numFmtId="0" fontId="9" fillId="0" borderId="166" xfId="0" applyFont="1" applyFill="1" applyBorder="1" applyAlignment="1">
      <alignment horizontal="center" vertical="center"/>
    </xf>
    <xf numFmtId="0" fontId="9" fillId="0" borderId="330" xfId="0" applyFont="1" applyFill="1" applyBorder="1" applyAlignment="1">
      <alignment horizontal="center" vertical="center" textRotation="255"/>
    </xf>
    <xf numFmtId="0" fontId="9" fillId="0" borderId="288" xfId="0" applyFont="1" applyFill="1" applyBorder="1" applyAlignment="1">
      <alignment horizontal="center" vertical="center" textRotation="255"/>
    </xf>
    <xf numFmtId="0" fontId="9" fillId="0" borderId="289" xfId="0" applyFont="1" applyFill="1" applyBorder="1" applyAlignment="1">
      <alignment horizontal="center" vertical="center" textRotation="255"/>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330" xfId="0" applyFont="1" applyFill="1" applyBorder="1" applyAlignment="1" applyProtection="1">
      <alignment horizontal="center" vertical="center" textRotation="255"/>
      <protection locked="0"/>
    </xf>
    <xf numFmtId="0" fontId="9" fillId="0" borderId="288" xfId="0" applyFont="1" applyFill="1" applyBorder="1" applyAlignment="1" applyProtection="1">
      <alignment horizontal="center" vertical="center" textRotation="255"/>
      <protection locked="0"/>
    </xf>
    <xf numFmtId="0" fontId="9" fillId="0" borderId="289" xfId="0" applyFont="1" applyFill="1" applyBorder="1" applyAlignment="1" applyProtection="1">
      <alignment horizontal="center" vertical="center" textRotation="255"/>
      <protection locked="0"/>
    </xf>
    <xf numFmtId="0" fontId="9" fillId="0" borderId="46" xfId="5" applyFont="1" applyFill="1" applyBorder="1" applyAlignment="1">
      <alignment horizontal="center" vertical="center"/>
    </xf>
    <xf numFmtId="0" fontId="9" fillId="0" borderId="70" xfId="5" applyFont="1" applyFill="1" applyBorder="1" applyAlignment="1">
      <alignment horizontal="center" vertical="center"/>
    </xf>
    <xf numFmtId="22" fontId="9" fillId="0" borderId="0" xfId="5" applyNumberFormat="1" applyFont="1" applyFill="1" applyBorder="1" applyAlignment="1" applyProtection="1">
      <alignment horizontal="center"/>
    </xf>
    <xf numFmtId="0" fontId="9" fillId="0" borderId="326" xfId="0" applyFont="1" applyFill="1" applyBorder="1" applyAlignment="1" applyProtection="1">
      <alignment horizontal="center" vertical="center" textRotation="255"/>
      <protection locked="0"/>
    </xf>
    <xf numFmtId="0" fontId="9" fillId="0" borderId="327" xfId="0" applyFont="1" applyFill="1" applyBorder="1" applyAlignment="1" applyProtection="1">
      <alignment horizontal="center" vertical="center" textRotation="255"/>
      <protection locked="0"/>
    </xf>
    <xf numFmtId="0" fontId="9" fillId="0" borderId="232" xfId="0" applyFont="1" applyFill="1" applyBorder="1" applyAlignment="1" applyProtection="1">
      <alignment horizontal="center" vertical="center" textRotation="255"/>
      <protection locked="0"/>
    </xf>
    <xf numFmtId="0" fontId="9" fillId="0" borderId="332" xfId="0" applyFont="1" applyFill="1" applyBorder="1" applyAlignment="1">
      <alignment horizontal="center" vertical="center" textRotation="255"/>
    </xf>
    <xf numFmtId="0" fontId="9" fillId="0" borderId="9" xfId="5" applyFont="1" applyFill="1" applyBorder="1" applyAlignment="1">
      <alignment horizontal="center"/>
    </xf>
    <xf numFmtId="0" fontId="9" fillId="0" borderId="33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0" fontId="27" fillId="0" borderId="210" xfId="5" applyFont="1" applyFill="1" applyBorder="1" applyAlignment="1" applyProtection="1">
      <alignment horizontal="left"/>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182" fontId="9" fillId="3" borderId="326" xfId="0" applyNumberFormat="1" applyFont="1" applyFill="1" applyBorder="1" applyAlignment="1">
      <alignment horizontal="center" vertical="center" textRotation="255"/>
    </xf>
    <xf numFmtId="182" fontId="9" fillId="3" borderId="327" xfId="0" applyNumberFormat="1" applyFont="1" applyFill="1" applyBorder="1" applyAlignment="1">
      <alignment horizontal="center" vertical="center" textRotation="255"/>
    </xf>
    <xf numFmtId="182" fontId="9" fillId="3" borderId="232" xfId="0" applyNumberFormat="1" applyFont="1" applyFill="1" applyBorder="1" applyAlignment="1">
      <alignment horizontal="center" vertical="center" textRotation="255"/>
    </xf>
    <xf numFmtId="182" fontId="9" fillId="3" borderId="332" xfId="0" applyNumberFormat="1" applyFont="1" applyFill="1" applyBorder="1" applyAlignment="1">
      <alignment horizontal="center" vertical="center" textRotation="255"/>
    </xf>
    <xf numFmtId="182" fontId="9" fillId="0" borderId="332" xfId="0" applyNumberFormat="1" applyFont="1" applyFill="1" applyBorder="1" applyAlignment="1">
      <alignment horizontal="center" vertical="center" textRotation="255"/>
    </xf>
    <xf numFmtId="182" fontId="9" fillId="0" borderId="327" xfId="0" applyNumberFormat="1" applyFont="1" applyFill="1" applyBorder="1" applyAlignment="1">
      <alignment horizontal="center" vertical="center" textRotation="255"/>
    </xf>
    <xf numFmtId="182" fontId="9" fillId="0" borderId="232" xfId="0" applyNumberFormat="1" applyFont="1" applyFill="1" applyBorder="1" applyAlignment="1">
      <alignment horizontal="center" vertical="center" textRotation="255"/>
    </xf>
    <xf numFmtId="182" fontId="9" fillId="2" borderId="115" xfId="6" applyNumberFormat="1" applyFont="1" applyFill="1" applyBorder="1" applyAlignment="1">
      <alignment horizontal="center" vertical="center"/>
    </xf>
    <xf numFmtId="182" fontId="9" fillId="2" borderId="126" xfId="6" applyNumberFormat="1" applyFont="1" applyFill="1" applyBorder="1" applyAlignment="1">
      <alignment horizontal="center" vertical="center"/>
    </xf>
    <xf numFmtId="182" fontId="9" fillId="2" borderId="282" xfId="0" applyNumberFormat="1" applyFont="1" applyFill="1" applyBorder="1" applyAlignment="1">
      <alignment horizontal="center" vertical="center" textRotation="255"/>
    </xf>
    <xf numFmtId="182" fontId="9" fillId="2" borderId="278" xfId="0" applyNumberFormat="1" applyFont="1" applyFill="1" applyBorder="1" applyAlignment="1">
      <alignment horizontal="center" vertical="center" textRotation="255"/>
    </xf>
    <xf numFmtId="182" fontId="9" fillId="2" borderId="283" xfId="0" applyNumberFormat="1" applyFont="1" applyFill="1" applyBorder="1" applyAlignment="1">
      <alignment horizontal="center" vertical="center" textRotation="255"/>
    </xf>
    <xf numFmtId="182" fontId="9" fillId="2" borderId="326" xfId="0" applyNumberFormat="1" applyFont="1" applyFill="1" applyBorder="1" applyAlignment="1">
      <alignment horizontal="center" vertical="center" textRotation="255"/>
    </xf>
    <xf numFmtId="182" fontId="9" fillId="2" borderId="327" xfId="0" applyNumberFormat="1" applyFont="1" applyFill="1" applyBorder="1" applyAlignment="1">
      <alignment horizontal="center" vertical="center" textRotation="255"/>
    </xf>
    <xf numFmtId="182" fontId="9" fillId="2" borderId="249" xfId="0" applyNumberFormat="1" applyFont="1" applyFill="1" applyBorder="1" applyAlignment="1">
      <alignment horizontal="center" vertical="center" textRotation="255"/>
    </xf>
    <xf numFmtId="182" fontId="9" fillId="2" borderId="275" xfId="6" applyNumberFormat="1" applyFont="1" applyFill="1" applyBorder="1" applyAlignment="1">
      <alignment horizontal="center" vertical="center"/>
    </xf>
    <xf numFmtId="182" fontId="9" fillId="2" borderId="336" xfId="6" applyNumberFormat="1" applyFont="1" applyFill="1" applyBorder="1" applyAlignment="1">
      <alignment horizontal="center" vertical="center"/>
    </xf>
    <xf numFmtId="182" fontId="9" fillId="2" borderId="112"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9" fillId="2" borderId="103" xfId="0" applyNumberFormat="1" applyFont="1" applyFill="1" applyBorder="1" applyAlignment="1" applyProtection="1">
      <alignment horizontal="center" vertical="center"/>
      <protection locked="0"/>
    </xf>
    <xf numFmtId="182" fontId="9" fillId="2" borderId="54" xfId="6" applyNumberFormat="1" applyFont="1" applyFill="1" applyBorder="1" applyAlignment="1">
      <alignment horizontal="center" vertical="center"/>
    </xf>
    <xf numFmtId="182" fontId="9" fillId="2" borderId="338" xfId="6" applyNumberFormat="1" applyFont="1" applyFill="1" applyBorder="1" applyAlignment="1">
      <alignment horizontal="center" vertical="center"/>
    </xf>
    <xf numFmtId="182" fontId="9" fillId="2" borderId="334" xfId="6" applyNumberFormat="1" applyFont="1" applyFill="1" applyBorder="1" applyAlignment="1">
      <alignment horizontal="center" vertical="center"/>
    </xf>
    <xf numFmtId="182" fontId="9" fillId="2" borderId="335" xfId="6" applyNumberFormat="1" applyFont="1" applyFill="1" applyBorder="1" applyAlignment="1">
      <alignment horizontal="center" vertical="center"/>
    </xf>
    <xf numFmtId="182" fontId="9" fillId="2" borderId="337" xfId="6" applyNumberFormat="1" applyFont="1" applyFill="1" applyBorder="1" applyAlignment="1">
      <alignment horizontal="center" vertical="center"/>
    </xf>
    <xf numFmtId="182" fontId="9" fillId="2" borderId="339" xfId="6" applyNumberFormat="1" applyFont="1" applyFill="1" applyBorder="1" applyAlignment="1">
      <alignment horizontal="center" vertical="center"/>
    </xf>
    <xf numFmtId="182" fontId="9" fillId="2" borderId="79" xfId="6" applyNumberFormat="1" applyFont="1" applyFill="1" applyBorder="1" applyAlignment="1">
      <alignment horizontal="center" vertical="center"/>
    </xf>
    <xf numFmtId="182" fontId="9" fillId="0" borderId="115" xfId="6" applyNumberFormat="1" applyFont="1" applyFill="1" applyBorder="1" applyAlignment="1">
      <alignment horizontal="center" vertical="center"/>
    </xf>
    <xf numFmtId="182" fontId="9" fillId="0" borderId="126"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0" borderId="326" xfId="0" applyNumberFormat="1" applyFont="1" applyFill="1" applyBorder="1" applyAlignment="1">
      <alignment horizontal="center" vertical="center" textRotation="255"/>
    </xf>
    <xf numFmtId="182" fontId="9" fillId="0" borderId="249" xfId="0" applyNumberFormat="1" applyFont="1" applyFill="1" applyBorder="1" applyAlignment="1">
      <alignment horizontal="center" vertical="center" textRotation="255"/>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297" xfId="0" applyNumberFormat="1" applyFont="1" applyFill="1" applyBorder="1" applyAlignment="1">
      <alignment horizontal="center" vertical="center"/>
    </xf>
    <xf numFmtId="182" fontId="9" fillId="2" borderId="153" xfId="0" applyNumberFormat="1" applyFont="1" applyFill="1" applyBorder="1" applyAlignment="1">
      <alignment horizontal="center" vertical="center"/>
    </xf>
    <xf numFmtId="182" fontId="9" fillId="2" borderId="105"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70" xfId="5" applyNumberFormat="1" applyFont="1" applyFill="1" applyBorder="1" applyAlignment="1" applyProtection="1">
      <alignment horizontal="center" vertical="center"/>
    </xf>
    <xf numFmtId="182" fontId="9" fillId="2" borderId="71" xfId="5" applyNumberFormat="1" applyFont="1" applyFill="1" applyBorder="1" applyAlignment="1" applyProtection="1">
      <alignment horizontal="center" vertical="center"/>
    </xf>
    <xf numFmtId="182" fontId="9" fillId="2" borderId="269" xfId="5" applyNumberFormat="1" applyFont="1" applyFill="1" applyBorder="1" applyAlignment="1" applyProtection="1">
      <alignment horizontal="center" vertical="center"/>
    </xf>
    <xf numFmtId="182" fontId="9" fillId="0" borderId="26" xfId="5" applyNumberFormat="1" applyFont="1" applyFill="1" applyBorder="1" applyAlignment="1" applyProtection="1">
      <alignment vertical="center" wrapText="1"/>
    </xf>
    <xf numFmtId="0" fontId="0" fillId="0" borderId="16" xfId="0" applyFill="1" applyBorder="1" applyAlignment="1">
      <alignment vertical="center"/>
    </xf>
    <xf numFmtId="0" fontId="0" fillId="0" borderId="73" xfId="0" applyFill="1" applyBorder="1" applyAlignment="1">
      <alignment vertical="center"/>
    </xf>
    <xf numFmtId="182" fontId="9" fillId="0" borderId="280" xfId="5" applyNumberFormat="1" applyFont="1" applyFill="1" applyBorder="1" applyAlignment="1" applyProtection="1">
      <alignment horizontal="center" vertical="center" wrapText="1"/>
    </xf>
    <xf numFmtId="0" fontId="0" fillId="0" borderId="208" xfId="0" applyFill="1" applyBorder="1" applyAlignment="1">
      <alignment horizontal="center" vertical="center"/>
    </xf>
    <xf numFmtId="0" fontId="0" fillId="0" borderId="186" xfId="0" applyFill="1" applyBorder="1" applyAlignment="1">
      <alignment horizontal="center" vertical="center"/>
    </xf>
    <xf numFmtId="182" fontId="9" fillId="2" borderId="295"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296"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9" fillId="2" borderId="284" xfId="0" applyNumberFormat="1" applyFont="1" applyFill="1" applyBorder="1" applyAlignment="1" applyProtection="1">
      <alignment horizontal="center" vertical="center"/>
      <protection locked="0"/>
    </xf>
    <xf numFmtId="182" fontId="9" fillId="2" borderId="23" xfId="0" applyNumberFormat="1" applyFont="1" applyFill="1" applyBorder="1" applyAlignment="1" applyProtection="1">
      <alignment horizontal="center" vertical="center"/>
      <protection locked="0"/>
    </xf>
    <xf numFmtId="182" fontId="9" fillId="2" borderId="328" xfId="0" applyNumberFormat="1" applyFont="1" applyFill="1" applyBorder="1" applyAlignment="1">
      <alignment horizontal="center" vertical="center"/>
    </xf>
    <xf numFmtId="182" fontId="9" fillId="2" borderId="278"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02" xfId="0" applyNumberFormat="1" applyFont="1" applyFill="1" applyBorder="1" applyAlignment="1">
      <alignment horizontal="center" vertical="center"/>
    </xf>
    <xf numFmtId="182" fontId="9" fillId="2" borderId="285"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31" xfId="0" applyNumberFormat="1" applyFont="1" applyFill="1" applyBorder="1" applyAlignment="1">
      <alignment horizontal="center" vertical="center"/>
    </xf>
    <xf numFmtId="182" fontId="9" fillId="0" borderId="275" xfId="6" applyNumberFormat="1" applyFont="1" applyFill="1" applyBorder="1" applyAlignment="1">
      <alignment horizontal="center" vertical="center"/>
    </xf>
    <xf numFmtId="182" fontId="9" fillId="0" borderId="337" xfId="6" applyNumberFormat="1" applyFont="1" applyFill="1" applyBorder="1" applyAlignment="1">
      <alignment horizontal="center" vertical="center"/>
    </xf>
    <xf numFmtId="182" fontId="9" fillId="0" borderId="334" xfId="6" applyNumberFormat="1" applyFont="1" applyFill="1" applyBorder="1" applyAlignment="1">
      <alignment horizontal="center" vertical="center"/>
    </xf>
    <xf numFmtId="182" fontId="9" fillId="0" borderId="335" xfId="6" applyNumberFormat="1" applyFont="1" applyFill="1" applyBorder="1" applyAlignment="1">
      <alignment horizontal="center" vertical="center"/>
    </xf>
    <xf numFmtId="182" fontId="9" fillId="2" borderId="332" xfId="0" applyNumberFormat="1" applyFont="1" applyFill="1" applyBorder="1" applyAlignment="1">
      <alignment horizontal="center" vertical="center" textRotation="255"/>
    </xf>
    <xf numFmtId="182" fontId="9" fillId="2" borderId="232" xfId="0" applyNumberFormat="1" applyFont="1" applyFill="1" applyBorder="1" applyAlignment="1">
      <alignment horizontal="center" vertical="center" textRotation="255"/>
    </xf>
    <xf numFmtId="182" fontId="9" fillId="0" borderId="22" xfId="0" applyNumberFormat="1" applyFont="1" applyFill="1" applyBorder="1" applyAlignment="1" applyProtection="1">
      <alignment horizontal="center" vertical="center"/>
      <protection locked="0"/>
    </xf>
    <xf numFmtId="182" fontId="9" fillId="0" borderId="103"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40" xfId="6" applyNumberFormat="1" applyFont="1" applyFill="1" applyBorder="1" applyAlignment="1">
      <alignment horizontal="center" vertical="center"/>
    </xf>
    <xf numFmtId="0" fontId="9" fillId="2" borderId="46"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71" xfId="5" applyFont="1" applyFill="1" applyBorder="1" applyAlignment="1" applyProtection="1">
      <alignment horizontal="center" vertical="center"/>
    </xf>
    <xf numFmtId="0" fontId="9" fillId="2" borderId="282" xfId="0" applyFont="1" applyFill="1" applyBorder="1" applyAlignment="1">
      <alignment horizontal="center" vertical="center" textRotation="255"/>
    </xf>
    <xf numFmtId="0" fontId="9" fillId="2" borderId="278" xfId="0" applyFont="1" applyFill="1" applyBorder="1" applyAlignment="1">
      <alignment horizontal="center" vertical="center" textRotation="255"/>
    </xf>
    <xf numFmtId="0" fontId="9" fillId="2" borderId="285"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02" xfId="5" applyFont="1" applyFill="1" applyBorder="1" applyAlignment="1" applyProtection="1">
      <alignment horizontal="left" vertical="center"/>
    </xf>
    <xf numFmtId="0" fontId="9" fillId="2" borderId="265" xfId="5" applyFont="1" applyFill="1" applyBorder="1" applyAlignment="1" applyProtection="1">
      <alignment horizontal="left" vertical="center"/>
    </xf>
    <xf numFmtId="0" fontId="9" fillId="3" borderId="282" xfId="0" applyFont="1" applyFill="1" applyBorder="1" applyAlignment="1">
      <alignment horizontal="center" vertical="center" textRotation="255"/>
    </xf>
    <xf numFmtId="0" fontId="9" fillId="3" borderId="278" xfId="0" applyFont="1" applyFill="1" applyBorder="1" applyAlignment="1">
      <alignment horizontal="center" vertical="center" textRotation="255"/>
    </xf>
    <xf numFmtId="0" fontId="9" fillId="3" borderId="285" xfId="0" applyFont="1" applyFill="1" applyBorder="1" applyAlignment="1">
      <alignment horizontal="center" vertical="center" textRotation="255"/>
    </xf>
    <xf numFmtId="0" fontId="9" fillId="3" borderId="284" xfId="0" applyFont="1" applyFill="1" applyBorder="1" applyAlignment="1">
      <alignment horizontal="center" vertical="center" textRotation="255"/>
    </xf>
    <xf numFmtId="0" fontId="9" fillId="2" borderId="283" xfId="0" applyFont="1" applyFill="1" applyBorder="1" applyAlignment="1">
      <alignment horizontal="center" vertical="center" textRotation="255"/>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0" fontId="9" fillId="2" borderId="145" xfId="5" applyFont="1" applyFill="1" applyBorder="1" applyAlignment="1" applyProtection="1">
      <alignment horizontal="center" vertical="center"/>
    </xf>
    <xf numFmtId="0" fontId="9" fillId="2" borderId="9" xfId="6" applyNumberFormat="1"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9" fillId="2" borderId="103" xfId="0" applyNumberFormat="1" applyFont="1" applyFill="1" applyBorder="1" applyAlignment="1" applyProtection="1">
      <alignment horizontal="center" vertical="center" wrapText="1"/>
      <protection locked="0"/>
    </xf>
    <xf numFmtId="0" fontId="9" fillId="2" borderId="295"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2" xfId="6" applyNumberFormat="1" applyFont="1" applyFill="1" applyBorder="1" applyAlignment="1">
      <alignment horizontal="center" vertical="center"/>
    </xf>
    <xf numFmtId="0" fontId="9" fillId="2" borderId="126" xfId="6" applyNumberFormat="1"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09" xfId="0" applyFont="1" applyFill="1" applyBorder="1" applyAlignment="1">
      <alignment horizontal="center" vertical="center"/>
    </xf>
    <xf numFmtId="0" fontId="9" fillId="2" borderId="296"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7" xfId="6" applyNumberFormat="1" applyFont="1" applyFill="1" applyBorder="1" applyAlignment="1">
      <alignment horizontal="center" vertical="center"/>
    </xf>
    <xf numFmtId="0" fontId="9" fillId="2" borderId="268" xfId="5" applyFont="1" applyFill="1" applyBorder="1" applyAlignment="1" applyProtection="1">
      <alignment horizontal="center" vertical="center"/>
    </xf>
    <xf numFmtId="0" fontId="9" fillId="2" borderId="133" xfId="5" applyFont="1" applyFill="1" applyBorder="1" applyAlignment="1" applyProtection="1">
      <alignment horizontal="center" vertical="center"/>
    </xf>
    <xf numFmtId="0" fontId="9" fillId="2" borderId="326" xfId="0" applyFont="1" applyFill="1" applyBorder="1" applyAlignment="1">
      <alignment horizontal="center" vertical="center" textRotation="255"/>
    </xf>
    <xf numFmtId="0" fontId="9" fillId="2" borderId="327" xfId="0" applyFont="1" applyFill="1" applyBorder="1" applyAlignment="1">
      <alignment horizontal="center" vertical="center" textRotation="255"/>
    </xf>
    <xf numFmtId="0" fontId="9" fillId="2" borderId="249" xfId="0" applyFont="1" applyFill="1" applyBorder="1" applyAlignment="1">
      <alignment horizontal="center" vertical="center" textRotation="255"/>
    </xf>
    <xf numFmtId="0" fontId="9" fillId="2" borderId="21" xfId="0" applyFont="1" applyFill="1" applyBorder="1" applyAlignment="1">
      <alignment horizontal="center" vertical="center"/>
    </xf>
    <xf numFmtId="0" fontId="9" fillId="2" borderId="297" xfId="0" applyFont="1" applyFill="1" applyBorder="1" applyAlignment="1">
      <alignment horizontal="center" vertical="center"/>
    </xf>
    <xf numFmtId="0" fontId="9" fillId="2" borderId="153"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159"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179" fontId="9" fillId="2" borderId="284" xfId="0" applyNumberFormat="1" applyFont="1" applyFill="1" applyBorder="1" applyAlignment="1" applyProtection="1">
      <alignment horizontal="center" vertical="center"/>
      <protection locked="0"/>
    </xf>
    <xf numFmtId="179" fontId="9" fillId="2" borderId="23" xfId="0" applyNumberFormat="1" applyFont="1" applyFill="1" applyBorder="1" applyAlignment="1" applyProtection="1">
      <alignment horizontal="center" vertical="center"/>
      <protection locked="0"/>
    </xf>
    <xf numFmtId="0" fontId="9" fillId="2" borderId="328" xfId="0" applyFont="1" applyFill="1" applyBorder="1" applyAlignment="1">
      <alignment horizontal="center" vertical="center"/>
    </xf>
    <xf numFmtId="0" fontId="9" fillId="2" borderId="27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02" xfId="0" applyFont="1" applyFill="1" applyBorder="1" applyAlignment="1">
      <alignment horizontal="center" vertical="center"/>
    </xf>
    <xf numFmtId="0" fontId="9" fillId="2" borderId="282"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94" xfId="0" applyFont="1" applyFill="1" applyBorder="1" applyAlignment="1">
      <alignment horizontal="center" vertical="center"/>
    </xf>
    <xf numFmtId="0" fontId="9" fillId="2" borderId="206" xfId="6" applyNumberFormat="1" applyFont="1" applyFill="1" applyBorder="1" applyAlignment="1">
      <alignment horizontal="center" vertical="center"/>
    </xf>
    <xf numFmtId="0" fontId="9" fillId="2" borderId="196" xfId="6" applyNumberFormat="1" applyFont="1" applyFill="1" applyBorder="1" applyAlignment="1">
      <alignment horizontal="center" vertical="center"/>
    </xf>
    <xf numFmtId="0" fontId="9" fillId="2" borderId="135" xfId="6" applyNumberFormat="1" applyFont="1" applyFill="1" applyBorder="1" applyAlignment="1">
      <alignment horizontal="center" vertical="center"/>
    </xf>
    <xf numFmtId="0" fontId="9" fillId="2" borderId="227" xfId="6" applyNumberFormat="1" applyFont="1" applyFill="1" applyBorder="1" applyAlignment="1">
      <alignment horizontal="center" vertical="center"/>
    </xf>
    <xf numFmtId="0" fontId="9" fillId="2" borderId="343" xfId="6" applyNumberFormat="1" applyFont="1" applyFill="1" applyBorder="1" applyAlignment="1">
      <alignment horizontal="center" vertical="center"/>
    </xf>
    <xf numFmtId="0" fontId="9" fillId="2" borderId="344" xfId="6" applyNumberFormat="1" applyFont="1" applyFill="1" applyBorder="1" applyAlignment="1">
      <alignment horizontal="center" vertical="center"/>
    </xf>
    <xf numFmtId="0" fontId="9" fillId="2" borderId="335" xfId="6" applyNumberFormat="1" applyFont="1" applyFill="1" applyBorder="1" applyAlignment="1">
      <alignment horizontal="center" vertical="center"/>
    </xf>
    <xf numFmtId="0" fontId="9" fillId="2" borderId="112" xfId="6" applyFont="1" applyFill="1" applyBorder="1" applyAlignment="1">
      <alignment horizontal="center" vertical="center"/>
    </xf>
    <xf numFmtId="0" fontId="9" fillId="2" borderId="126" xfId="6" applyFont="1" applyFill="1" applyBorder="1" applyAlignment="1">
      <alignment horizontal="center" vertical="center"/>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0" fontId="9" fillId="2" borderId="9" xfId="6" applyFont="1" applyFill="1" applyBorder="1" applyAlignment="1">
      <alignment horizontal="center" vertical="center"/>
    </xf>
    <xf numFmtId="0" fontId="9" fillId="2" borderId="231" xfId="6" applyNumberFormat="1" applyFont="1" applyFill="1" applyBorder="1" applyAlignment="1">
      <alignment horizontal="center" vertical="center"/>
    </xf>
    <xf numFmtId="0" fontId="9" fillId="2" borderId="231"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9" xfId="0" applyFont="1" applyFill="1" applyBorder="1" applyAlignment="1">
      <alignment horizontal="center" vertical="center"/>
    </xf>
    <xf numFmtId="0" fontId="11" fillId="0" borderId="71" xfId="5" applyFont="1" applyFill="1" applyBorder="1" applyAlignment="1" applyProtection="1">
      <alignment horizontal="center" vertical="center"/>
    </xf>
    <xf numFmtId="0" fontId="11" fillId="0" borderId="268" xfId="5" applyFont="1" applyFill="1" applyBorder="1" applyAlignment="1" applyProtection="1">
      <alignment horizontal="center" vertical="center"/>
    </xf>
    <xf numFmtId="0" fontId="11" fillId="0" borderId="74" xfId="5" applyFont="1" applyFill="1" applyBorder="1" applyAlignment="1" applyProtection="1">
      <alignment horizontal="center" vertical="center"/>
    </xf>
    <xf numFmtId="0" fontId="11" fillId="0" borderId="345" xfId="0" applyFont="1" applyFill="1" applyBorder="1" applyAlignment="1">
      <alignment horizontal="center" vertical="center" textRotation="255"/>
    </xf>
    <xf numFmtId="0" fontId="11" fillId="0" borderId="187" xfId="0" applyFont="1" applyFill="1" applyBorder="1" applyAlignment="1">
      <alignment horizontal="center" vertical="center" textRotation="255"/>
    </xf>
    <xf numFmtId="0" fontId="11" fillId="0" borderId="284" xfId="0" applyFont="1" applyFill="1" applyBorder="1" applyAlignment="1">
      <alignment horizontal="center" vertical="center" textRotation="255"/>
    </xf>
    <xf numFmtId="0" fontId="11" fillId="0" borderId="278" xfId="0" applyFont="1" applyFill="1" applyBorder="1" applyAlignment="1">
      <alignment horizontal="center" vertical="center" textRotation="255"/>
    </xf>
    <xf numFmtId="0" fontId="11" fillId="0" borderId="285" xfId="0" applyFont="1" applyFill="1" applyBorder="1" applyAlignment="1">
      <alignment horizontal="center" vertical="center" textRotation="255"/>
    </xf>
    <xf numFmtId="0" fontId="11" fillId="0" borderId="297" xfId="0" applyFont="1" applyFill="1" applyBorder="1" applyAlignment="1">
      <alignment horizontal="center" vertical="center"/>
    </xf>
    <xf numFmtId="0" fontId="11" fillId="0" borderId="153" xfId="0" applyFont="1" applyFill="1" applyBorder="1" applyAlignment="1">
      <alignment horizontal="center" vertical="center"/>
    </xf>
    <xf numFmtId="0" fontId="11" fillId="0" borderId="326" xfId="0" applyFont="1" applyFill="1" applyBorder="1" applyAlignment="1">
      <alignment horizontal="center" vertical="center" textRotation="255"/>
    </xf>
    <xf numFmtId="0" fontId="11" fillId="0" borderId="327" xfId="0" applyFont="1" applyFill="1" applyBorder="1" applyAlignment="1">
      <alignment horizontal="center" vertical="center" textRotation="255"/>
    </xf>
    <xf numFmtId="0" fontId="11" fillId="0" borderId="249" xfId="0" applyFont="1" applyFill="1" applyBorder="1" applyAlignment="1">
      <alignment horizontal="center" vertical="center" textRotation="255"/>
    </xf>
    <xf numFmtId="0" fontId="11" fillId="0" borderId="282" xfId="0" applyFont="1" applyFill="1" applyBorder="1" applyAlignment="1">
      <alignment horizontal="center" vertical="center" textRotation="255"/>
    </xf>
    <xf numFmtId="0" fontId="11" fillId="0" borderId="283" xfId="0" applyFont="1" applyFill="1" applyBorder="1" applyAlignment="1">
      <alignment horizontal="center" vertical="center" textRotation="255"/>
    </xf>
    <xf numFmtId="0" fontId="11" fillId="3" borderId="284" xfId="0" applyFont="1" applyFill="1" applyBorder="1" applyAlignment="1">
      <alignment horizontal="center" vertical="center" textRotation="255"/>
    </xf>
    <xf numFmtId="0" fontId="11" fillId="3" borderId="278" xfId="0" applyFont="1" applyFill="1" applyBorder="1" applyAlignment="1">
      <alignment horizontal="center" vertical="center" textRotation="255"/>
    </xf>
    <xf numFmtId="0" fontId="11" fillId="3" borderId="285" xfId="0" applyFont="1" applyFill="1" applyBorder="1" applyAlignment="1">
      <alignment horizontal="center" vertical="center" textRotation="255"/>
    </xf>
    <xf numFmtId="0" fontId="11" fillId="3" borderId="282" xfId="0" applyFont="1" applyFill="1" applyBorder="1" applyAlignment="1">
      <alignment horizontal="center" vertical="center" textRotation="255"/>
    </xf>
    <xf numFmtId="0" fontId="11" fillId="0" borderId="296"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8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3"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28"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2" xfId="5" applyFont="1" applyFill="1" applyBorder="1" applyAlignment="1" applyProtection="1">
      <alignment horizontal="center" vertical="center"/>
    </xf>
    <xf numFmtId="0" fontId="11" fillId="0" borderId="269" xfId="5" applyFont="1" applyFill="1" applyBorder="1" applyAlignment="1" applyProtection="1">
      <alignment horizontal="center" vertical="center"/>
    </xf>
    <xf numFmtId="179" fontId="32"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11" fillId="0" borderId="284" xfId="0" applyNumberFormat="1" applyFont="1" applyFill="1" applyBorder="1" applyAlignment="1" applyProtection="1">
      <alignment horizontal="center" vertical="center"/>
      <protection locked="0"/>
    </xf>
    <xf numFmtId="179" fontId="11" fillId="0" borderId="23" xfId="0" applyNumberFormat="1" applyFont="1" applyFill="1" applyBorder="1" applyAlignment="1" applyProtection="1">
      <alignment horizontal="center" vertical="center"/>
      <protection locked="0"/>
    </xf>
    <xf numFmtId="0" fontId="11" fillId="0" borderId="278" xfId="0" applyFont="1" applyFill="1" applyBorder="1" applyAlignment="1">
      <alignment horizontal="center" vertical="center"/>
    </xf>
    <xf numFmtId="0" fontId="11" fillId="0" borderId="0" xfId="0" applyFont="1" applyFill="1" applyBorder="1" applyAlignment="1">
      <alignment horizontal="center" vertical="center"/>
    </xf>
    <xf numFmtId="22" fontId="15" fillId="0" borderId="0" xfId="5" applyNumberFormat="1" applyFont="1" applyFill="1" applyAlignment="1" applyProtection="1">
      <alignment horizontal="center"/>
    </xf>
    <xf numFmtId="0" fontId="9" fillId="0" borderId="233"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28" xfId="5" applyFont="1" applyFill="1" applyBorder="1" applyAlignment="1" applyProtection="1">
      <alignment horizontal="center" vertical="center"/>
    </xf>
    <xf numFmtId="0" fontId="9" fillId="3" borderId="332" xfId="0" applyFont="1" applyFill="1" applyBorder="1" applyAlignment="1">
      <alignment horizontal="center" vertical="center" textRotation="255"/>
    </xf>
    <xf numFmtId="0" fontId="9" fillId="3" borderId="327" xfId="0" applyFont="1" applyFill="1" applyBorder="1" applyAlignment="1">
      <alignment horizontal="center" vertical="center" textRotation="255"/>
    </xf>
    <xf numFmtId="0" fontId="9" fillId="3" borderId="232" xfId="0" applyFont="1" applyFill="1" applyBorder="1" applyAlignment="1">
      <alignment horizontal="center" vertical="center" textRotation="255"/>
    </xf>
    <xf numFmtId="0" fontId="9" fillId="3" borderId="332" xfId="0" applyFont="1" applyFill="1" applyBorder="1" applyAlignment="1">
      <alignment vertical="center" textRotation="255"/>
    </xf>
    <xf numFmtId="0" fontId="9" fillId="3" borderId="327" xfId="0" applyFont="1" applyFill="1" applyBorder="1" applyAlignment="1">
      <alignment vertical="center" textRotation="255"/>
    </xf>
    <xf numFmtId="0" fontId="9" fillId="3" borderId="232" xfId="0" applyFont="1" applyFill="1" applyBorder="1" applyAlignment="1">
      <alignment vertical="center" textRotation="255"/>
    </xf>
    <xf numFmtId="0" fontId="9" fillId="0" borderId="232" xfId="0" applyFont="1" applyFill="1" applyBorder="1" applyAlignment="1">
      <alignment horizontal="center" vertical="center" textRotation="255"/>
    </xf>
    <xf numFmtId="177" fontId="9" fillId="0" borderId="46"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71" xfId="5" applyNumberFormat="1" applyFont="1" applyFill="1" applyBorder="1" applyAlignment="1" applyProtection="1">
      <alignment horizontal="center" vertical="center"/>
    </xf>
    <xf numFmtId="177" fontId="9" fillId="0" borderId="204" xfId="5" applyNumberFormat="1" applyFont="1" applyFill="1" applyBorder="1" applyAlignment="1" applyProtection="1">
      <alignment horizontal="center" vertical="center"/>
    </xf>
    <xf numFmtId="177" fontId="9" fillId="0" borderId="205" xfId="5" applyNumberFormat="1" applyFont="1" applyFill="1" applyBorder="1" applyAlignment="1" applyProtection="1">
      <alignment horizontal="center" vertical="center"/>
    </xf>
    <xf numFmtId="177" fontId="9" fillId="0" borderId="346" xfId="5" applyNumberFormat="1" applyFont="1" applyFill="1" applyBorder="1" applyAlignment="1" applyProtection="1">
      <alignment horizontal="center" vertical="center"/>
    </xf>
    <xf numFmtId="0" fontId="9" fillId="0" borderId="323" xfId="5" applyFont="1" applyFill="1" applyBorder="1" applyAlignment="1" applyProtection="1">
      <alignment horizontal="center" vertical="center"/>
    </xf>
    <xf numFmtId="0" fontId="9" fillId="0" borderId="347"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73" xfId="5" applyFont="1" applyFill="1" applyBorder="1" applyAlignment="1" applyProtection="1">
      <alignment horizontal="left" vertical="center"/>
    </xf>
    <xf numFmtId="0" fontId="9" fillId="0" borderId="314"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48" xfId="5" applyNumberFormat="1" applyFont="1" applyFill="1" applyBorder="1" applyAlignment="1" applyProtection="1">
      <alignment horizontal="center" vertical="center"/>
    </xf>
    <xf numFmtId="0" fontId="9" fillId="0" borderId="2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9" fillId="0" borderId="23" xfId="0" applyNumberFormat="1" applyFont="1" applyFill="1" applyBorder="1" applyAlignment="1" applyProtection="1">
      <alignment horizontal="center" vertical="center"/>
      <protection locked="0"/>
    </xf>
    <xf numFmtId="0" fontId="9" fillId="0" borderId="27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83" xfId="0" applyFont="1" applyFill="1" applyBorder="1" applyAlignment="1">
      <alignment horizontal="center" vertical="center"/>
    </xf>
    <xf numFmtId="0" fontId="9" fillId="0" borderId="210"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6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27" xfId="0" applyFont="1" applyFill="1" applyBorder="1" applyAlignment="1">
      <alignment horizontal="center" vertical="center"/>
    </xf>
    <xf numFmtId="179" fontId="9" fillId="2" borderId="298"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303" xfId="0" applyFont="1" applyFill="1" applyBorder="1" applyAlignment="1">
      <alignment horizontal="center" vertical="center"/>
    </xf>
    <xf numFmtId="0" fontId="9" fillId="2" borderId="210" xfId="0" applyFont="1" applyFill="1" applyBorder="1" applyAlignment="1">
      <alignment horizontal="center" vertical="center"/>
    </xf>
    <xf numFmtId="0" fontId="9" fillId="2" borderId="300" xfId="0" applyFont="1" applyFill="1" applyBorder="1" applyAlignment="1">
      <alignment horizontal="center" vertical="center"/>
    </xf>
    <xf numFmtId="0" fontId="9" fillId="2" borderId="305" xfId="0" applyFont="1" applyFill="1" applyBorder="1" applyAlignment="1">
      <alignment horizontal="center" vertical="center"/>
    </xf>
    <xf numFmtId="0" fontId="29"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9" fillId="2" borderId="330" xfId="0" applyFont="1" applyFill="1" applyBorder="1" applyAlignment="1">
      <alignment horizontal="center" vertical="center" textRotation="255"/>
    </xf>
    <xf numFmtId="0" fontId="9" fillId="2" borderId="288" xfId="0" applyFont="1" applyFill="1" applyBorder="1" applyAlignment="1">
      <alignment horizontal="center" vertical="center" textRotation="255"/>
    </xf>
    <xf numFmtId="0" fontId="9" fillId="2" borderId="289" xfId="0" applyFont="1" applyFill="1" applyBorder="1" applyAlignment="1">
      <alignment horizontal="center" vertical="center" textRotation="255"/>
    </xf>
    <xf numFmtId="0" fontId="17" fillId="2" borderId="0" xfId="0" applyFont="1" applyFill="1" applyAlignment="1">
      <alignment horizontal="left" vertical="center"/>
    </xf>
    <xf numFmtId="0" fontId="29" fillId="2" borderId="349" xfId="0" applyFont="1" applyFill="1" applyBorder="1" applyAlignment="1">
      <alignment horizontal="left" vertical="center" wrapText="1"/>
    </xf>
    <xf numFmtId="0" fontId="9" fillId="2" borderId="299"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ill="1" applyAlignment="1">
      <alignment vertical="center"/>
    </xf>
    <xf numFmtId="0" fontId="9" fillId="0" borderId="298"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303"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2" xfId="0" applyFont="1" applyFill="1" applyBorder="1" applyAlignment="1">
      <alignment horizontal="center" vertical="center"/>
    </xf>
    <xf numFmtId="0" fontId="11" fillId="3" borderId="298" xfId="0" applyFont="1" applyFill="1" applyBorder="1" applyAlignment="1">
      <alignment horizontal="center" vertical="center" textRotation="255"/>
    </xf>
    <xf numFmtId="0" fontId="11" fillId="3" borderId="303" xfId="0" applyFont="1" applyFill="1" applyBorder="1" applyAlignment="1">
      <alignment horizontal="center" vertical="center" textRotation="255"/>
    </xf>
    <xf numFmtId="0" fontId="11" fillId="0" borderId="330" xfId="0" applyFont="1" applyFill="1" applyBorder="1" applyAlignment="1">
      <alignment horizontal="center" vertical="center" textRotation="255"/>
    </xf>
    <xf numFmtId="0" fontId="11" fillId="0" borderId="288" xfId="0" applyFont="1" applyFill="1" applyBorder="1" applyAlignment="1">
      <alignment horizontal="center" vertical="center" textRotation="255"/>
    </xf>
    <xf numFmtId="0" fontId="11" fillId="0" borderId="289"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6" xfId="0" applyFont="1" applyFill="1" applyBorder="1" applyAlignment="1">
      <alignment horizontal="center" vertical="center"/>
    </xf>
    <xf numFmtId="0" fontId="11" fillId="0" borderId="150" xfId="0" applyFont="1" applyFill="1" applyBorder="1" applyAlignment="1">
      <alignment horizontal="center" vertical="center"/>
    </xf>
    <xf numFmtId="0" fontId="11" fillId="0" borderId="299" xfId="0" applyFont="1" applyFill="1" applyBorder="1" applyAlignment="1">
      <alignment horizontal="center" vertical="center"/>
    </xf>
    <xf numFmtId="0" fontId="11" fillId="0" borderId="300" xfId="0" applyFont="1" applyFill="1" applyBorder="1" applyAlignment="1">
      <alignment horizontal="center" vertical="center"/>
    </xf>
    <xf numFmtId="0" fontId="11" fillId="0" borderId="305" xfId="0" applyFont="1" applyFill="1" applyBorder="1" applyAlignment="1">
      <alignment horizontal="center" vertical="center"/>
    </xf>
    <xf numFmtId="179" fontId="11" fillId="0" borderId="298" xfId="0" applyNumberFormat="1" applyFont="1" applyFill="1" applyBorder="1" applyAlignment="1" applyProtection="1">
      <alignment horizontal="center" vertical="center"/>
      <protection locked="0"/>
    </xf>
    <xf numFmtId="179" fontId="11"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298" xfId="0" applyFont="1" applyFill="1" applyBorder="1" applyAlignment="1">
      <alignment horizontal="center" vertical="center" textRotation="255"/>
    </xf>
    <xf numFmtId="0" fontId="11" fillId="0" borderId="58" xfId="0" applyFont="1" applyFill="1" applyBorder="1" applyAlignment="1">
      <alignment horizontal="center" vertical="center" textRotation="255"/>
    </xf>
    <xf numFmtId="0" fontId="11" fillId="0" borderId="303" xfId="0" applyFont="1" applyFill="1" applyBorder="1" applyAlignment="1">
      <alignment horizontal="center" vertical="center" textRotation="255"/>
    </xf>
    <xf numFmtId="49" fontId="11" fillId="0" borderId="298"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03" xfId="0" applyNumberFormat="1" applyFont="1" applyFill="1" applyBorder="1" applyAlignment="1">
      <alignment horizontal="center" vertical="center" textRotation="255"/>
    </xf>
    <xf numFmtId="0" fontId="11" fillId="0" borderId="342" xfId="0" applyFont="1" applyFill="1" applyBorder="1" applyAlignment="1">
      <alignment horizontal="center" vertical="center" textRotation="255"/>
    </xf>
    <xf numFmtId="0" fontId="11" fillId="0" borderId="341" xfId="0" applyFont="1" applyFill="1" applyBorder="1" applyAlignment="1">
      <alignment horizontal="center" vertical="center" textRotation="255"/>
    </xf>
    <xf numFmtId="0" fontId="11" fillId="3" borderId="58" xfId="0" applyFont="1" applyFill="1" applyBorder="1" applyAlignment="1">
      <alignment horizontal="center" vertical="center" textRotation="255"/>
    </xf>
    <xf numFmtId="179" fontId="11" fillId="3" borderId="298" xfId="0" applyNumberFormat="1" applyFont="1" applyFill="1" applyBorder="1" applyAlignment="1" applyProtection="1">
      <alignment horizontal="center" vertical="center" textRotation="255"/>
      <protection locked="0"/>
    </xf>
    <xf numFmtId="179" fontId="11" fillId="3" borderId="58" xfId="0" applyNumberFormat="1" applyFont="1" applyFill="1" applyBorder="1" applyAlignment="1" applyProtection="1">
      <alignment horizontal="center" vertical="center" textRotation="255"/>
      <protection locked="0"/>
    </xf>
    <xf numFmtId="179" fontId="11" fillId="3" borderId="341" xfId="0" applyNumberFormat="1" applyFont="1" applyFill="1" applyBorder="1" applyAlignment="1" applyProtection="1">
      <alignment horizontal="center" vertical="center" textRotation="255"/>
      <protection locked="0"/>
    </xf>
    <xf numFmtId="0" fontId="11" fillId="3" borderId="342" xfId="0" applyFont="1" applyFill="1" applyBorder="1" applyAlignment="1">
      <alignment horizontal="center" vertical="center" textRotation="255"/>
    </xf>
    <xf numFmtId="0" fontId="11" fillId="3" borderId="341" xfId="0" applyFont="1" applyFill="1" applyBorder="1" applyAlignment="1">
      <alignment horizontal="center" vertical="center" textRotation="255"/>
    </xf>
  </cellXfs>
  <cellStyles count="10">
    <cellStyle name="パーセント" xfId="1" builtinId="5"/>
    <cellStyle name="桁区切り" xfId="2" builtinId="6"/>
    <cellStyle name="桁区切り 2" xfId="3"/>
    <cellStyle name="桁区切り 2 2" xfId="8"/>
    <cellStyle name="標準" xfId="0" builtinId="0"/>
    <cellStyle name="標準 2 2" xfId="9"/>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1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1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1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1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2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2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2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2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2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2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2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28" name="Text Box 1"/>
        <xdr:cNvSpPr txBox="1">
          <a:spLocks noChangeArrowheads="1"/>
        </xdr:cNvSpPr>
      </xdr:nvSpPr>
      <xdr:spPr bwMode="auto">
        <a:xfrm>
          <a:off x="2582583"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29" name="Text Box 1"/>
        <xdr:cNvSpPr txBox="1">
          <a:spLocks noChangeArrowheads="1"/>
        </xdr:cNvSpPr>
      </xdr:nvSpPr>
      <xdr:spPr bwMode="auto">
        <a:xfrm>
          <a:off x="2318546"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30" name="Text Box 1"/>
        <xdr:cNvSpPr txBox="1">
          <a:spLocks noChangeArrowheads="1"/>
        </xdr:cNvSpPr>
      </xdr:nvSpPr>
      <xdr:spPr bwMode="auto">
        <a:xfrm>
          <a:off x="2611137"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31" name="Text Box 1"/>
        <xdr:cNvSpPr txBox="1">
          <a:spLocks noChangeArrowheads="1"/>
        </xdr:cNvSpPr>
      </xdr:nvSpPr>
      <xdr:spPr bwMode="auto">
        <a:xfrm>
          <a:off x="2347245"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32" name="Text Box 1"/>
        <xdr:cNvSpPr txBox="1">
          <a:spLocks noChangeArrowheads="1"/>
        </xdr:cNvSpPr>
      </xdr:nvSpPr>
      <xdr:spPr bwMode="auto">
        <a:xfrm>
          <a:off x="2686994"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33" name="Text Box 1"/>
        <xdr:cNvSpPr txBox="1">
          <a:spLocks noChangeArrowheads="1"/>
        </xdr:cNvSpPr>
      </xdr:nvSpPr>
      <xdr:spPr bwMode="auto">
        <a:xfrm>
          <a:off x="235485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38" name="Text Box 1"/>
        <xdr:cNvSpPr txBox="1">
          <a:spLocks noChangeArrowheads="1"/>
        </xdr:cNvSpPr>
      </xdr:nvSpPr>
      <xdr:spPr bwMode="auto">
        <a:xfrm>
          <a:off x="2997889"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39" name="Text Box 1"/>
        <xdr:cNvSpPr txBox="1">
          <a:spLocks noChangeArrowheads="1"/>
        </xdr:cNvSpPr>
      </xdr:nvSpPr>
      <xdr:spPr bwMode="auto">
        <a:xfrm>
          <a:off x="2516604"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4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4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4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4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4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8"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9"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50"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1"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5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5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58"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59"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0"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1"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2"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3"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6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6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7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7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72" name="Text Box 1"/>
        <xdr:cNvSpPr txBox="1">
          <a:spLocks noChangeArrowheads="1"/>
        </xdr:cNvSpPr>
      </xdr:nvSpPr>
      <xdr:spPr bwMode="auto">
        <a:xfrm>
          <a:off x="2582583"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73" name="Text Box 1"/>
        <xdr:cNvSpPr txBox="1">
          <a:spLocks noChangeArrowheads="1"/>
        </xdr:cNvSpPr>
      </xdr:nvSpPr>
      <xdr:spPr bwMode="auto">
        <a:xfrm>
          <a:off x="2318546"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74" name="Text Box 1"/>
        <xdr:cNvSpPr txBox="1">
          <a:spLocks noChangeArrowheads="1"/>
        </xdr:cNvSpPr>
      </xdr:nvSpPr>
      <xdr:spPr bwMode="auto">
        <a:xfrm>
          <a:off x="2611137"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75" name="Text Box 1"/>
        <xdr:cNvSpPr txBox="1">
          <a:spLocks noChangeArrowheads="1"/>
        </xdr:cNvSpPr>
      </xdr:nvSpPr>
      <xdr:spPr bwMode="auto">
        <a:xfrm>
          <a:off x="2347245"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76" name="Text Box 1"/>
        <xdr:cNvSpPr txBox="1">
          <a:spLocks noChangeArrowheads="1"/>
        </xdr:cNvSpPr>
      </xdr:nvSpPr>
      <xdr:spPr bwMode="auto">
        <a:xfrm>
          <a:off x="2686994"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77" name="Text Box 1"/>
        <xdr:cNvSpPr txBox="1">
          <a:spLocks noChangeArrowheads="1"/>
        </xdr:cNvSpPr>
      </xdr:nvSpPr>
      <xdr:spPr bwMode="auto">
        <a:xfrm>
          <a:off x="235485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78"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79"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80"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81"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82" name="Text Box 1"/>
        <xdr:cNvSpPr txBox="1">
          <a:spLocks noChangeArrowheads="1"/>
        </xdr:cNvSpPr>
      </xdr:nvSpPr>
      <xdr:spPr bwMode="auto">
        <a:xfrm>
          <a:off x="2997889"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83" name="Text Box 1"/>
        <xdr:cNvSpPr txBox="1">
          <a:spLocks noChangeArrowheads="1"/>
        </xdr:cNvSpPr>
      </xdr:nvSpPr>
      <xdr:spPr bwMode="auto">
        <a:xfrm>
          <a:off x="2516604"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8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8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8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8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8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9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9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54</xdr:row>
      <xdr:rowOff>0</xdr:rowOff>
    </xdr:from>
    <xdr:ext cx="339067" cy="65"/>
    <xdr:sp macro="" textlink="">
      <xdr:nvSpPr>
        <xdr:cNvPr id="92" name="Text Box 1"/>
        <xdr:cNvSpPr txBox="1">
          <a:spLocks noChangeArrowheads="1"/>
        </xdr:cNvSpPr>
      </xdr:nvSpPr>
      <xdr:spPr bwMode="auto">
        <a:xfrm>
          <a:off x="2582583"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54</xdr:row>
      <xdr:rowOff>0</xdr:rowOff>
    </xdr:from>
    <xdr:ext cx="347531" cy="65"/>
    <xdr:sp macro="" textlink="">
      <xdr:nvSpPr>
        <xdr:cNvPr id="93" name="Text Box 1"/>
        <xdr:cNvSpPr txBox="1">
          <a:spLocks noChangeArrowheads="1"/>
        </xdr:cNvSpPr>
      </xdr:nvSpPr>
      <xdr:spPr bwMode="auto">
        <a:xfrm>
          <a:off x="2318546"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54</xdr:row>
      <xdr:rowOff>0</xdr:rowOff>
    </xdr:from>
    <xdr:ext cx="339067" cy="65"/>
    <xdr:sp macro="" textlink="">
      <xdr:nvSpPr>
        <xdr:cNvPr id="94" name="Text Box 1"/>
        <xdr:cNvSpPr txBox="1">
          <a:spLocks noChangeArrowheads="1"/>
        </xdr:cNvSpPr>
      </xdr:nvSpPr>
      <xdr:spPr bwMode="auto">
        <a:xfrm>
          <a:off x="2611137"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54</xdr:row>
      <xdr:rowOff>0</xdr:rowOff>
    </xdr:from>
    <xdr:ext cx="347531" cy="65"/>
    <xdr:sp macro="" textlink="">
      <xdr:nvSpPr>
        <xdr:cNvPr id="95" name="Text Box 1"/>
        <xdr:cNvSpPr txBox="1">
          <a:spLocks noChangeArrowheads="1"/>
        </xdr:cNvSpPr>
      </xdr:nvSpPr>
      <xdr:spPr bwMode="auto">
        <a:xfrm>
          <a:off x="2347245"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6"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7"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8"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9"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0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0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10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10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40005</xdr:colOff>
      <xdr:row>17</xdr:row>
      <xdr:rowOff>68580</xdr:rowOff>
    </xdr:from>
    <xdr:to>
      <xdr:col>5</xdr:col>
      <xdr:colOff>906780</xdr:colOff>
      <xdr:row>17</xdr:row>
      <xdr:rowOff>516255</xdr:rowOff>
    </xdr:to>
    <xdr:sp macro="" textlink="">
      <xdr:nvSpPr>
        <xdr:cNvPr id="5" name="AutoShape 11"/>
        <xdr:cNvSpPr>
          <a:spLocks noChangeArrowheads="1"/>
        </xdr:cNvSpPr>
      </xdr:nvSpPr>
      <xdr:spPr bwMode="auto">
        <a:xfrm>
          <a:off x="40005" y="3459480"/>
          <a:ext cx="5469255"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有機栽培については、令和３年産水稲作付けにおいてＪＡＳ法に基づく登録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45720</xdr:colOff>
      <xdr:row>17</xdr:row>
      <xdr:rowOff>579119</xdr:rowOff>
    </xdr:from>
    <xdr:to>
      <xdr:col>5</xdr:col>
      <xdr:colOff>912495</xdr:colOff>
      <xdr:row>18</xdr:row>
      <xdr:rowOff>95249</xdr:rowOff>
    </xdr:to>
    <xdr:sp macro="" textlink="">
      <xdr:nvSpPr>
        <xdr:cNvPr id="6" name="AutoShape 12"/>
        <xdr:cNvSpPr>
          <a:spLocks noChangeArrowheads="1"/>
        </xdr:cNvSpPr>
      </xdr:nvSpPr>
      <xdr:spPr bwMode="auto">
        <a:xfrm>
          <a:off x="45720" y="4036694"/>
          <a:ext cx="5981700" cy="2059305"/>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特別栽培については、令和３年産水稲作付けにおいて、以下の区分により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74295</xdr:colOff>
      <xdr:row>17</xdr:row>
      <xdr:rowOff>45720</xdr:rowOff>
    </xdr:from>
    <xdr:to>
      <xdr:col>9</xdr:col>
      <xdr:colOff>935355</xdr:colOff>
      <xdr:row>17</xdr:row>
      <xdr:rowOff>683895</xdr:rowOff>
    </xdr:to>
    <xdr:sp macro="" textlink="">
      <xdr:nvSpPr>
        <xdr:cNvPr id="7" name="AutoShape 13"/>
        <xdr:cNvSpPr>
          <a:spLocks noChangeArrowheads="1"/>
        </xdr:cNvSpPr>
      </xdr:nvSpPr>
      <xdr:spPr bwMode="auto">
        <a:xfrm>
          <a:off x="5629275" y="3436620"/>
          <a:ext cx="358902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エコファーマーについては、令和４年３月末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view="pageBreakPreview" topLeftCell="A16" zoomScaleNormal="100" zoomScaleSheetLayoutView="100" workbookViewId="0">
      <selection activeCell="F34" sqref="F34"/>
    </sheetView>
  </sheetViews>
  <sheetFormatPr defaultRowHeight="13.5" x14ac:dyDescent="0.15"/>
  <cols>
    <col min="1" max="5" width="8.875" style="1620"/>
    <col min="6" max="6" width="34.125" style="1620" customWidth="1"/>
    <col min="7" max="261" width="8.875" style="1620"/>
    <col min="262" max="262" width="34.125" style="1620" customWidth="1"/>
    <col min="263" max="517" width="8.875" style="1620"/>
    <col min="518" max="518" width="34.125" style="1620" customWidth="1"/>
    <col min="519" max="773" width="8.875" style="1620"/>
    <col min="774" max="774" width="34.125" style="1620" customWidth="1"/>
    <col min="775" max="1029" width="8.875" style="1620"/>
    <col min="1030" max="1030" width="34.125" style="1620" customWidth="1"/>
    <col min="1031" max="1285" width="8.875" style="1620"/>
    <col min="1286" max="1286" width="34.125" style="1620" customWidth="1"/>
    <col min="1287" max="1541" width="8.875" style="1620"/>
    <col min="1542" max="1542" width="34.125" style="1620" customWidth="1"/>
    <col min="1543" max="1797" width="8.875" style="1620"/>
    <col min="1798" max="1798" width="34.125" style="1620" customWidth="1"/>
    <col min="1799" max="2053" width="8.875" style="1620"/>
    <col min="2054" max="2054" width="34.125" style="1620" customWidth="1"/>
    <col min="2055" max="2309" width="8.875" style="1620"/>
    <col min="2310" max="2310" width="34.125" style="1620" customWidth="1"/>
    <col min="2311" max="2565" width="8.875" style="1620"/>
    <col min="2566" max="2566" width="34.125" style="1620" customWidth="1"/>
    <col min="2567" max="2821" width="8.875" style="1620"/>
    <col min="2822" max="2822" width="34.125" style="1620" customWidth="1"/>
    <col min="2823" max="3077" width="8.875" style="1620"/>
    <col min="3078" max="3078" width="34.125" style="1620" customWidth="1"/>
    <col min="3079" max="3333" width="8.875" style="1620"/>
    <col min="3334" max="3334" width="34.125" style="1620" customWidth="1"/>
    <col min="3335" max="3589" width="8.875" style="1620"/>
    <col min="3590" max="3590" width="34.125" style="1620" customWidth="1"/>
    <col min="3591" max="3845" width="8.875" style="1620"/>
    <col min="3846" max="3846" width="34.125" style="1620" customWidth="1"/>
    <col min="3847" max="4101" width="8.875" style="1620"/>
    <col min="4102" max="4102" width="34.125" style="1620" customWidth="1"/>
    <col min="4103" max="4357" width="8.875" style="1620"/>
    <col min="4358" max="4358" width="34.125" style="1620" customWidth="1"/>
    <col min="4359" max="4613" width="8.875" style="1620"/>
    <col min="4614" max="4614" width="34.125" style="1620" customWidth="1"/>
    <col min="4615" max="4869" width="8.875" style="1620"/>
    <col min="4870" max="4870" width="34.125" style="1620" customWidth="1"/>
    <col min="4871" max="5125" width="8.875" style="1620"/>
    <col min="5126" max="5126" width="34.125" style="1620" customWidth="1"/>
    <col min="5127" max="5381" width="8.875" style="1620"/>
    <col min="5382" max="5382" width="34.125" style="1620" customWidth="1"/>
    <col min="5383" max="5637" width="8.875" style="1620"/>
    <col min="5638" max="5638" width="34.125" style="1620" customWidth="1"/>
    <col min="5639" max="5893" width="8.875" style="1620"/>
    <col min="5894" max="5894" width="34.125" style="1620" customWidth="1"/>
    <col min="5895" max="6149" width="8.875" style="1620"/>
    <col min="6150" max="6150" width="34.125" style="1620" customWidth="1"/>
    <col min="6151" max="6405" width="8.875" style="1620"/>
    <col min="6406" max="6406" width="34.125" style="1620" customWidth="1"/>
    <col min="6407" max="6661" width="8.875" style="1620"/>
    <col min="6662" max="6662" width="34.125" style="1620" customWidth="1"/>
    <col min="6663" max="6917" width="8.875" style="1620"/>
    <col min="6918" max="6918" width="34.125" style="1620" customWidth="1"/>
    <col min="6919" max="7173" width="8.875" style="1620"/>
    <col min="7174" max="7174" width="34.125" style="1620" customWidth="1"/>
    <col min="7175" max="7429" width="8.875" style="1620"/>
    <col min="7430" max="7430" width="34.125" style="1620" customWidth="1"/>
    <col min="7431" max="7685" width="8.875" style="1620"/>
    <col min="7686" max="7686" width="34.125" style="1620" customWidth="1"/>
    <col min="7687" max="7941" width="8.875" style="1620"/>
    <col min="7942" max="7942" width="34.125" style="1620" customWidth="1"/>
    <col min="7943" max="8197" width="8.875" style="1620"/>
    <col min="8198" max="8198" width="34.125" style="1620" customWidth="1"/>
    <col min="8199" max="8453" width="8.875" style="1620"/>
    <col min="8454" max="8454" width="34.125" style="1620" customWidth="1"/>
    <col min="8455" max="8709" width="8.875" style="1620"/>
    <col min="8710" max="8710" width="34.125" style="1620" customWidth="1"/>
    <col min="8711" max="8965" width="8.875" style="1620"/>
    <col min="8966" max="8966" width="34.125" style="1620" customWidth="1"/>
    <col min="8967" max="9221" width="8.875" style="1620"/>
    <col min="9222" max="9222" width="34.125" style="1620" customWidth="1"/>
    <col min="9223" max="9477" width="8.875" style="1620"/>
    <col min="9478" max="9478" width="34.125" style="1620" customWidth="1"/>
    <col min="9479" max="9733" width="8.875" style="1620"/>
    <col min="9734" max="9734" width="34.125" style="1620" customWidth="1"/>
    <col min="9735" max="9989" width="8.875" style="1620"/>
    <col min="9990" max="9990" width="34.125" style="1620" customWidth="1"/>
    <col min="9991" max="10245" width="8.875" style="1620"/>
    <col min="10246" max="10246" width="34.125" style="1620" customWidth="1"/>
    <col min="10247" max="10501" width="8.875" style="1620"/>
    <col min="10502" max="10502" width="34.125" style="1620" customWidth="1"/>
    <col min="10503" max="10757" width="8.875" style="1620"/>
    <col min="10758" max="10758" width="34.125" style="1620" customWidth="1"/>
    <col min="10759" max="11013" width="8.875" style="1620"/>
    <col min="11014" max="11014" width="34.125" style="1620" customWidth="1"/>
    <col min="11015" max="11269" width="8.875" style="1620"/>
    <col min="11270" max="11270" width="34.125" style="1620" customWidth="1"/>
    <col min="11271" max="11525" width="8.875" style="1620"/>
    <col min="11526" max="11526" width="34.125" style="1620" customWidth="1"/>
    <col min="11527" max="11781" width="8.875" style="1620"/>
    <col min="11782" max="11782" width="34.125" style="1620" customWidth="1"/>
    <col min="11783" max="12037" width="8.875" style="1620"/>
    <col min="12038" max="12038" width="34.125" style="1620" customWidth="1"/>
    <col min="12039" max="12293" width="8.875" style="1620"/>
    <col min="12294" max="12294" width="34.125" style="1620" customWidth="1"/>
    <col min="12295" max="12549" width="8.875" style="1620"/>
    <col min="12550" max="12550" width="34.125" style="1620" customWidth="1"/>
    <col min="12551" max="12805" width="8.875" style="1620"/>
    <col min="12806" max="12806" width="34.125" style="1620" customWidth="1"/>
    <col min="12807" max="13061" width="8.875" style="1620"/>
    <col min="13062" max="13062" width="34.125" style="1620" customWidth="1"/>
    <col min="13063" max="13317" width="8.875" style="1620"/>
    <col min="13318" max="13318" width="34.125" style="1620" customWidth="1"/>
    <col min="13319" max="13573" width="8.875" style="1620"/>
    <col min="13574" max="13574" width="34.125" style="1620" customWidth="1"/>
    <col min="13575" max="13829" width="8.875" style="1620"/>
    <col min="13830" max="13830" width="34.125" style="1620" customWidth="1"/>
    <col min="13831" max="14085" width="8.875" style="1620"/>
    <col min="14086" max="14086" width="34.125" style="1620" customWidth="1"/>
    <col min="14087" max="14341" width="8.875" style="1620"/>
    <col min="14342" max="14342" width="34.125" style="1620" customWidth="1"/>
    <col min="14343" max="14597" width="8.875" style="1620"/>
    <col min="14598" max="14598" width="34.125" style="1620" customWidth="1"/>
    <col min="14599" max="14853" width="8.875" style="1620"/>
    <col min="14854" max="14854" width="34.125" style="1620" customWidth="1"/>
    <col min="14855" max="15109" width="8.875" style="1620"/>
    <col min="15110" max="15110" width="34.125" style="1620" customWidth="1"/>
    <col min="15111" max="15365" width="8.875" style="1620"/>
    <col min="15366" max="15366" width="34.125" style="1620" customWidth="1"/>
    <col min="15367" max="15621" width="8.875" style="1620"/>
    <col min="15622" max="15622" width="34.125" style="1620" customWidth="1"/>
    <col min="15623" max="15877" width="8.875" style="1620"/>
    <col min="15878" max="15878" width="34.125" style="1620" customWidth="1"/>
    <col min="15879" max="16133" width="8.875" style="1620"/>
    <col min="16134" max="16134" width="34.125" style="1620" customWidth="1"/>
    <col min="16135" max="16384" width="8.875" style="1620"/>
  </cols>
  <sheetData>
    <row r="9" spans="1:9" x14ac:dyDescent="0.15">
      <c r="A9" s="1619"/>
      <c r="B9" s="1619"/>
      <c r="C9" s="1619"/>
      <c r="D9" s="1619"/>
      <c r="E9" s="1619"/>
      <c r="F9" s="1619"/>
      <c r="G9" s="1619"/>
      <c r="H9" s="1619"/>
      <c r="I9" s="1619"/>
    </row>
    <row r="21" spans="1:9" ht="32.25" x14ac:dyDescent="0.15">
      <c r="A21" s="1677" t="s">
        <v>544</v>
      </c>
      <c r="B21" s="1677"/>
      <c r="C21" s="1677"/>
      <c r="D21" s="1677"/>
      <c r="E21" s="1677"/>
      <c r="F21" s="1677"/>
      <c r="G21" s="1677"/>
      <c r="H21" s="1621"/>
      <c r="I21" s="1621"/>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2"/>
  <sheetViews>
    <sheetView view="pageBreakPreview" zoomScale="85" zoomScaleNormal="75" zoomScaleSheetLayoutView="85" workbookViewId="0">
      <pane xSplit="3" ySplit="8" topLeftCell="D81"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4.5" style="40" bestFit="1" customWidth="1"/>
    <col min="2" max="2" width="1.625" style="40" customWidth="1"/>
    <col min="3" max="3" width="11.375" style="40" customWidth="1"/>
    <col min="4" max="4" width="4.5" style="31" bestFit="1" customWidth="1"/>
    <col min="5" max="5" width="5.5" style="31" bestFit="1" customWidth="1"/>
    <col min="6" max="6" width="6.5" style="31" bestFit="1" customWidth="1"/>
    <col min="7" max="7" width="6.5" style="31" customWidth="1"/>
    <col min="8" max="8" width="6.5" style="31" bestFit="1" customWidth="1"/>
    <col min="9" max="9" width="7.5" style="31" bestFit="1" customWidth="1"/>
    <col min="10" max="10" width="6.75" style="31" bestFit="1" customWidth="1"/>
    <col min="11" max="13" width="7.5" style="31" bestFit="1" customWidth="1"/>
    <col min="14" max="16" width="5.5" style="31" bestFit="1" customWidth="1"/>
    <col min="17" max="17" width="7.5" style="31" bestFit="1" customWidth="1"/>
    <col min="18" max="18" width="5.5" style="31" bestFit="1" customWidth="1"/>
    <col min="19" max="19" width="7.5" style="31" bestFit="1" customWidth="1"/>
    <col min="20" max="22" width="5.5" style="31" bestFit="1" customWidth="1"/>
    <col min="23" max="23" width="7.5" style="31" bestFit="1" customWidth="1"/>
    <col min="24" max="24" width="5.5" style="31" bestFit="1" customWidth="1"/>
    <col min="25" max="25" width="7.5" style="31" bestFit="1" customWidth="1"/>
    <col min="26" max="26" width="5.5" style="31" bestFit="1" customWidth="1"/>
    <col min="27" max="27" width="7.5" style="31" bestFit="1" customWidth="1"/>
    <col min="28" max="28" width="3.125" style="31" customWidth="1"/>
    <col min="29" max="16384" width="13.375" style="31"/>
  </cols>
  <sheetData>
    <row r="1" spans="1:28" x14ac:dyDescent="0.2">
      <c r="A1" s="1997" t="s">
        <v>578</v>
      </c>
      <c r="B1" s="1997"/>
      <c r="C1" s="1997"/>
      <c r="D1" s="1997"/>
      <c r="E1" s="1997"/>
      <c r="F1" s="1997"/>
      <c r="G1" s="1997"/>
      <c r="H1" s="1997"/>
      <c r="I1" s="1997"/>
      <c r="J1" s="1997"/>
      <c r="K1" s="1997"/>
      <c r="L1" s="1997"/>
      <c r="M1" s="1997"/>
      <c r="N1" s="29"/>
      <c r="O1" s="29"/>
      <c r="P1" s="29"/>
      <c r="Q1" s="29"/>
      <c r="R1" s="29"/>
      <c r="S1" s="29"/>
      <c r="T1" s="29"/>
      <c r="U1" s="29"/>
      <c r="V1" s="29"/>
      <c r="W1" s="29"/>
      <c r="X1" s="29"/>
      <c r="Y1" s="29"/>
      <c r="Z1" s="29"/>
      <c r="AA1" s="29"/>
      <c r="AB1" s="41"/>
    </row>
    <row r="2" spans="1:28" x14ac:dyDescent="0.2">
      <c r="A2" s="35"/>
      <c r="B2" s="35"/>
      <c r="C2" s="1998" t="s">
        <v>340</v>
      </c>
      <c r="D2" s="1998"/>
      <c r="E2" s="1998"/>
      <c r="F2" s="1998"/>
      <c r="G2" s="29"/>
      <c r="H2" s="29"/>
      <c r="I2" s="29"/>
      <c r="J2" s="29"/>
      <c r="K2" s="1999"/>
      <c r="L2" s="1999"/>
      <c r="M2" s="1999"/>
      <c r="N2" s="29"/>
      <c r="O2" s="29"/>
      <c r="P2" s="29"/>
      <c r="Q2" s="29"/>
      <c r="R2" s="29"/>
      <c r="S2" s="29"/>
      <c r="T2" s="29"/>
      <c r="U2" s="29"/>
      <c r="V2" s="29"/>
      <c r="W2" s="29"/>
      <c r="X2" s="29"/>
      <c r="Y2" s="29"/>
      <c r="Z2" s="29"/>
      <c r="AA2" s="29"/>
      <c r="AB2" s="41"/>
    </row>
    <row r="3" spans="1:28" ht="9" customHeight="1" thickBot="1" x14ac:dyDescent="0.25">
      <c r="A3" s="35"/>
      <c r="B3" s="35"/>
      <c r="C3" s="32"/>
      <c r="D3" s="30"/>
      <c r="E3" s="32"/>
      <c r="F3" s="32"/>
      <c r="G3" s="32"/>
      <c r="H3" s="32"/>
      <c r="I3" s="32"/>
      <c r="J3" s="32"/>
      <c r="K3" s="32"/>
      <c r="L3" s="32"/>
      <c r="M3" s="32"/>
      <c r="N3" s="32"/>
      <c r="O3" s="32"/>
      <c r="P3" s="32"/>
      <c r="Q3" s="32"/>
      <c r="R3" s="32"/>
      <c r="S3" s="32"/>
      <c r="T3" s="32"/>
      <c r="U3" s="32"/>
      <c r="V3" s="32"/>
      <c r="W3" s="32"/>
      <c r="X3" s="32"/>
      <c r="Y3" s="32"/>
      <c r="Z3" s="32"/>
      <c r="AA3" s="32"/>
      <c r="AB3" s="41"/>
    </row>
    <row r="4" spans="1:28" ht="15" customHeight="1" x14ac:dyDescent="0.2">
      <c r="A4" s="2017" t="s">
        <v>136</v>
      </c>
      <c r="B4" s="2018"/>
      <c r="C4" s="2019"/>
      <c r="D4" s="1096"/>
      <c r="E4" s="1097"/>
      <c r="F4" s="1097"/>
      <c r="G4" s="1097"/>
      <c r="H4" s="1097"/>
      <c r="I4" s="1096"/>
      <c r="J4" s="1097"/>
      <c r="K4" s="1097"/>
      <c r="L4" s="1097"/>
      <c r="M4" s="1098"/>
      <c r="N4" s="2006" t="s">
        <v>20</v>
      </c>
      <c r="O4" s="1972"/>
      <c r="P4" s="1972"/>
      <c r="Q4" s="1972"/>
      <c r="R4" s="1972"/>
      <c r="S4" s="1972"/>
      <c r="T4" s="1972"/>
      <c r="U4" s="2007"/>
      <c r="V4" s="1971" t="s">
        <v>21</v>
      </c>
      <c r="W4" s="1972"/>
      <c r="X4" s="1972"/>
      <c r="Y4" s="1972"/>
      <c r="Z4" s="1972"/>
      <c r="AA4" s="1973"/>
      <c r="AB4" s="81"/>
    </row>
    <row r="5" spans="1:28" ht="15" customHeight="1" x14ac:dyDescent="0.2">
      <c r="A5" s="2020"/>
      <c r="B5" s="2021"/>
      <c r="C5" s="2022"/>
      <c r="D5" s="1977" t="s">
        <v>22</v>
      </c>
      <c r="E5" s="1978"/>
      <c r="F5" s="1978"/>
      <c r="G5" s="1978"/>
      <c r="H5" s="1979"/>
      <c r="I5" s="1977" t="s">
        <v>171</v>
      </c>
      <c r="J5" s="1978"/>
      <c r="K5" s="1978"/>
      <c r="L5" s="1978"/>
      <c r="M5" s="1980"/>
      <c r="N5" s="2015" t="s">
        <v>193</v>
      </c>
      <c r="O5" s="2016"/>
      <c r="P5" s="1986" t="s">
        <v>194</v>
      </c>
      <c r="Q5" s="1987"/>
      <c r="R5" s="1986" t="s">
        <v>195</v>
      </c>
      <c r="S5" s="1987"/>
      <c r="T5" s="1986" t="s">
        <v>196</v>
      </c>
      <c r="U5" s="1987"/>
      <c r="V5" s="1986" t="s">
        <v>176</v>
      </c>
      <c r="W5" s="1987"/>
      <c r="X5" s="1986" t="s">
        <v>197</v>
      </c>
      <c r="Y5" s="1987"/>
      <c r="Z5" s="1986" t="s">
        <v>198</v>
      </c>
      <c r="AA5" s="1988"/>
      <c r="AB5" s="81"/>
    </row>
    <row r="6" spans="1:28" ht="15" customHeight="1" x14ac:dyDescent="0.2">
      <c r="A6" s="2020"/>
      <c r="B6" s="2021"/>
      <c r="C6" s="2022"/>
      <c r="D6" s="83"/>
      <c r="E6" s="84"/>
      <c r="F6" s="84"/>
      <c r="G6" s="84"/>
      <c r="H6" s="85"/>
      <c r="I6" s="83"/>
      <c r="J6" s="84"/>
      <c r="K6" s="84"/>
      <c r="L6" s="84"/>
      <c r="M6" s="676"/>
      <c r="N6" s="681"/>
      <c r="O6" s="83"/>
      <c r="P6" s="86"/>
      <c r="Q6" s="85"/>
      <c r="R6" s="86"/>
      <c r="S6" s="85"/>
      <c r="T6" s="86"/>
      <c r="U6" s="85"/>
      <c r="V6" s="83"/>
      <c r="W6" s="83"/>
      <c r="X6" s="83"/>
      <c r="Y6" s="83"/>
      <c r="Z6" s="83"/>
      <c r="AA6" s="161"/>
      <c r="AB6" s="81"/>
    </row>
    <row r="7" spans="1:28" ht="15" customHeight="1" x14ac:dyDescent="0.2">
      <c r="A7" s="2020"/>
      <c r="B7" s="2021"/>
      <c r="C7" s="2022"/>
      <c r="D7" s="83"/>
      <c r="E7" s="87" t="s">
        <v>24</v>
      </c>
      <c r="F7" s="83" t="s">
        <v>199</v>
      </c>
      <c r="G7" s="88" t="s">
        <v>200</v>
      </c>
      <c r="H7" s="87" t="s">
        <v>172</v>
      </c>
      <c r="I7" s="83"/>
      <c r="J7" s="87" t="s">
        <v>24</v>
      </c>
      <c r="K7" s="83" t="s">
        <v>199</v>
      </c>
      <c r="L7" s="88" t="s">
        <v>200</v>
      </c>
      <c r="M7" s="140" t="s">
        <v>172</v>
      </c>
      <c r="N7" s="682" t="s">
        <v>173</v>
      </c>
      <c r="O7" s="87" t="s">
        <v>175</v>
      </c>
      <c r="P7" s="33" t="s">
        <v>173</v>
      </c>
      <c r="Q7" s="33" t="s">
        <v>175</v>
      </c>
      <c r="R7" s="33" t="s">
        <v>173</v>
      </c>
      <c r="S7" s="33" t="s">
        <v>175</v>
      </c>
      <c r="T7" s="33" t="s">
        <v>173</v>
      </c>
      <c r="U7" s="33" t="s">
        <v>175</v>
      </c>
      <c r="V7" s="33" t="s">
        <v>173</v>
      </c>
      <c r="W7" s="33" t="s">
        <v>175</v>
      </c>
      <c r="X7" s="33" t="s">
        <v>173</v>
      </c>
      <c r="Y7" s="33" t="s">
        <v>175</v>
      </c>
      <c r="Z7" s="87" t="s">
        <v>173</v>
      </c>
      <c r="AA7" s="162" t="s">
        <v>175</v>
      </c>
      <c r="AB7" s="81"/>
    </row>
    <row r="8" spans="1:28" ht="15" customHeight="1" thickBot="1" x14ac:dyDescent="0.25">
      <c r="A8" s="2020"/>
      <c r="B8" s="2021"/>
      <c r="C8" s="2022"/>
      <c r="D8" s="89"/>
      <c r="E8" s="90" t="s">
        <v>201</v>
      </c>
      <c r="F8" s="91" t="s">
        <v>348</v>
      </c>
      <c r="G8" s="91" t="s">
        <v>172</v>
      </c>
      <c r="H8" s="90" t="s">
        <v>18</v>
      </c>
      <c r="I8" s="89"/>
      <c r="J8" s="90" t="s">
        <v>201</v>
      </c>
      <c r="K8" s="91" t="s">
        <v>348</v>
      </c>
      <c r="L8" s="91" t="s">
        <v>172</v>
      </c>
      <c r="M8" s="141" t="s">
        <v>18</v>
      </c>
      <c r="N8" s="683" t="s">
        <v>174</v>
      </c>
      <c r="O8" s="90" t="s">
        <v>202</v>
      </c>
      <c r="P8" s="92" t="s">
        <v>174</v>
      </c>
      <c r="Q8" s="92" t="s">
        <v>202</v>
      </c>
      <c r="R8" s="92" t="s">
        <v>174</v>
      </c>
      <c r="S8" s="92" t="s">
        <v>202</v>
      </c>
      <c r="T8" s="92" t="s">
        <v>174</v>
      </c>
      <c r="U8" s="92" t="s">
        <v>202</v>
      </c>
      <c r="V8" s="92" t="s">
        <v>174</v>
      </c>
      <c r="W8" s="92" t="s">
        <v>202</v>
      </c>
      <c r="X8" s="92" t="s">
        <v>174</v>
      </c>
      <c r="Y8" s="92" t="s">
        <v>202</v>
      </c>
      <c r="Z8" s="90" t="s">
        <v>174</v>
      </c>
      <c r="AA8" s="162" t="s">
        <v>202</v>
      </c>
      <c r="AB8" s="81"/>
    </row>
    <row r="9" spans="1:28" s="93" customFormat="1" ht="16.5" customHeight="1" thickBot="1" x14ac:dyDescent="0.25">
      <c r="A9" s="2023" t="s">
        <v>324</v>
      </c>
      <c r="B9" s="2024"/>
      <c r="C9" s="2025"/>
      <c r="D9" s="175">
        <v>72</v>
      </c>
      <c r="E9" s="1418">
        <v>36</v>
      </c>
      <c r="F9" s="175">
        <v>11</v>
      </c>
      <c r="G9" s="1418">
        <v>14</v>
      </c>
      <c r="H9" s="1418">
        <v>11</v>
      </c>
      <c r="I9" s="175">
        <v>6727.33</v>
      </c>
      <c r="J9" s="1418">
        <v>904.5</v>
      </c>
      <c r="K9" s="175">
        <v>646.82999999999993</v>
      </c>
      <c r="L9" s="175">
        <v>1812</v>
      </c>
      <c r="M9" s="1419">
        <v>3364</v>
      </c>
      <c r="N9" s="1420">
        <v>1</v>
      </c>
      <c r="O9" s="175">
        <v>70</v>
      </c>
      <c r="P9" s="1418">
        <v>52</v>
      </c>
      <c r="Q9" s="175">
        <v>5782.33</v>
      </c>
      <c r="R9" s="175">
        <v>20</v>
      </c>
      <c r="S9" s="1421">
        <v>875</v>
      </c>
      <c r="T9" s="1421"/>
      <c r="U9" s="1421"/>
      <c r="V9" s="1421">
        <v>32</v>
      </c>
      <c r="W9" s="1422">
        <v>1932</v>
      </c>
      <c r="X9" s="1422">
        <v>15</v>
      </c>
      <c r="Y9" s="1422">
        <v>1319</v>
      </c>
      <c r="Z9" s="1422">
        <v>64</v>
      </c>
      <c r="AA9" s="1423">
        <v>3476.33</v>
      </c>
      <c r="AB9" s="101"/>
    </row>
    <row r="10" spans="1:28" s="93" customFormat="1" ht="16.5" customHeight="1" x14ac:dyDescent="0.2">
      <c r="A10" s="1992" t="s">
        <v>137</v>
      </c>
      <c r="B10" s="1993"/>
      <c r="C10" s="1994"/>
      <c r="D10" s="1390">
        <v>41</v>
      </c>
      <c r="E10" s="1391">
        <v>19</v>
      </c>
      <c r="F10" s="1390">
        <v>7</v>
      </c>
      <c r="G10" s="1391">
        <v>11</v>
      </c>
      <c r="H10" s="1391">
        <v>4</v>
      </c>
      <c r="I10" s="1390">
        <v>3544.33</v>
      </c>
      <c r="J10" s="1391">
        <v>460.5</v>
      </c>
      <c r="K10" s="1390">
        <v>570.82999999999993</v>
      </c>
      <c r="L10" s="1390">
        <v>1387</v>
      </c>
      <c r="M10" s="1392">
        <v>1126</v>
      </c>
      <c r="N10" s="1393">
        <v>1</v>
      </c>
      <c r="O10" s="1390">
        <v>70</v>
      </c>
      <c r="P10" s="1391">
        <v>40</v>
      </c>
      <c r="Q10" s="1390">
        <v>3474.33</v>
      </c>
      <c r="R10" s="684"/>
      <c r="S10" s="1390"/>
      <c r="T10" s="1390"/>
      <c r="U10" s="1390"/>
      <c r="V10" s="1391">
        <v>23</v>
      </c>
      <c r="W10" s="1391">
        <v>907</v>
      </c>
      <c r="X10" s="1391">
        <v>11</v>
      </c>
      <c r="Y10" s="1391">
        <v>427</v>
      </c>
      <c r="Z10" s="1391">
        <v>38</v>
      </c>
      <c r="AA10" s="1394">
        <v>2210.33</v>
      </c>
      <c r="AB10" s="101"/>
    </row>
    <row r="11" spans="1:28" s="93" customFormat="1" ht="16.5" customHeight="1" x14ac:dyDescent="0.2">
      <c r="A11" s="2002" t="s">
        <v>325</v>
      </c>
      <c r="B11" s="2003"/>
      <c r="C11" s="2004"/>
      <c r="D11" s="1395">
        <v>20</v>
      </c>
      <c r="E11" s="1396">
        <v>13</v>
      </c>
      <c r="F11" s="1395">
        <v>3</v>
      </c>
      <c r="G11" s="1396">
        <v>3</v>
      </c>
      <c r="H11" s="1396">
        <v>1</v>
      </c>
      <c r="I11" s="1395">
        <v>938</v>
      </c>
      <c r="J11" s="1396">
        <v>285</v>
      </c>
      <c r="K11" s="1395">
        <v>3</v>
      </c>
      <c r="L11" s="1395">
        <v>425</v>
      </c>
      <c r="M11" s="1397">
        <v>225</v>
      </c>
      <c r="N11" s="1399"/>
      <c r="O11" s="1395"/>
      <c r="P11" s="1396">
        <v>1</v>
      </c>
      <c r="Q11" s="1395">
        <v>63</v>
      </c>
      <c r="R11" s="1395">
        <v>20</v>
      </c>
      <c r="S11" s="1395">
        <v>875</v>
      </c>
      <c r="T11" s="1396"/>
      <c r="U11" s="1396"/>
      <c r="V11" s="1396">
        <v>4</v>
      </c>
      <c r="W11" s="1396">
        <v>107</v>
      </c>
      <c r="X11" s="1396">
        <v>1</v>
      </c>
      <c r="Y11" s="1396">
        <v>28</v>
      </c>
      <c r="Z11" s="1396">
        <v>19</v>
      </c>
      <c r="AA11" s="1400">
        <v>803</v>
      </c>
      <c r="AB11" s="101"/>
    </row>
    <row r="12" spans="1:28" s="93" customFormat="1" ht="16.5" customHeight="1" thickBot="1" x14ac:dyDescent="0.25">
      <c r="A12" s="2012" t="s">
        <v>138</v>
      </c>
      <c r="B12" s="2013"/>
      <c r="C12" s="2014"/>
      <c r="D12" s="1401">
        <v>11</v>
      </c>
      <c r="E12" s="1401">
        <v>4</v>
      </c>
      <c r="F12" s="1401">
        <v>1</v>
      </c>
      <c r="G12" s="1402"/>
      <c r="H12" s="1402">
        <v>6</v>
      </c>
      <c r="I12" s="1401">
        <v>2245</v>
      </c>
      <c r="J12" s="1401">
        <v>159</v>
      </c>
      <c r="K12" s="1401">
        <v>73</v>
      </c>
      <c r="L12" s="1401"/>
      <c r="M12" s="1403">
        <v>2013</v>
      </c>
      <c r="N12" s="1404"/>
      <c r="O12" s="1401"/>
      <c r="P12" s="1402">
        <v>11</v>
      </c>
      <c r="Q12" s="1401">
        <v>2245</v>
      </c>
      <c r="R12" s="1401"/>
      <c r="S12" s="1401"/>
      <c r="T12" s="1401"/>
      <c r="U12" s="1401"/>
      <c r="V12" s="1402">
        <v>5</v>
      </c>
      <c r="W12" s="1402">
        <v>918</v>
      </c>
      <c r="X12" s="1402">
        <v>3</v>
      </c>
      <c r="Y12" s="1402">
        <v>864</v>
      </c>
      <c r="Z12" s="1402">
        <v>7</v>
      </c>
      <c r="AA12" s="1405">
        <v>463</v>
      </c>
      <c r="AB12" s="101"/>
    </row>
    <row r="13" spans="1:28" s="286" customFormat="1" ht="16.5" customHeight="1" x14ac:dyDescent="0.2">
      <c r="A13" s="2008" t="s">
        <v>219</v>
      </c>
      <c r="B13" s="1759" t="s">
        <v>326</v>
      </c>
      <c r="C13" s="1716"/>
      <c r="D13" s="1424">
        <v>24</v>
      </c>
      <c r="E13" s="1425">
        <v>12</v>
      </c>
      <c r="F13" s="1424">
        <v>4</v>
      </c>
      <c r="G13" s="1425">
        <v>6</v>
      </c>
      <c r="H13" s="1425">
        <v>2</v>
      </c>
      <c r="I13" s="1424">
        <v>1981</v>
      </c>
      <c r="J13" s="1425">
        <v>240</v>
      </c>
      <c r="K13" s="1424">
        <v>296</v>
      </c>
      <c r="L13" s="1406">
        <v>820</v>
      </c>
      <c r="M13" s="1408">
        <v>625</v>
      </c>
      <c r="N13" s="1409"/>
      <c r="O13" s="1406"/>
      <c r="P13" s="1407">
        <v>24</v>
      </c>
      <c r="Q13" s="1406">
        <v>1981</v>
      </c>
      <c r="R13" s="1406"/>
      <c r="S13" s="1406"/>
      <c r="T13" s="1406"/>
      <c r="U13" s="1406"/>
      <c r="V13" s="1407">
        <v>17</v>
      </c>
      <c r="W13" s="1407">
        <v>641</v>
      </c>
      <c r="X13" s="1407">
        <v>10</v>
      </c>
      <c r="Y13" s="1407">
        <v>425</v>
      </c>
      <c r="Z13" s="1407">
        <v>22</v>
      </c>
      <c r="AA13" s="1410">
        <v>915</v>
      </c>
      <c r="AB13" s="285"/>
    </row>
    <row r="14" spans="1:28" s="93" customFormat="1" ht="16.5" customHeight="1" x14ac:dyDescent="0.2">
      <c r="A14" s="2009"/>
      <c r="B14" s="2011" t="s">
        <v>327</v>
      </c>
      <c r="C14" s="2003"/>
      <c r="D14" s="1426">
        <v>14</v>
      </c>
      <c r="E14" s="1426">
        <v>7</v>
      </c>
      <c r="F14" s="1426">
        <v>3</v>
      </c>
      <c r="G14" s="1426">
        <v>2</v>
      </c>
      <c r="H14" s="1426">
        <v>2</v>
      </c>
      <c r="I14" s="1426">
        <v>1238.33</v>
      </c>
      <c r="J14" s="1426">
        <v>220.5</v>
      </c>
      <c r="K14" s="1426">
        <v>199.82999999999998</v>
      </c>
      <c r="L14" s="1427">
        <v>317</v>
      </c>
      <c r="M14" s="1397">
        <v>501</v>
      </c>
      <c r="N14" s="1399">
        <v>1</v>
      </c>
      <c r="O14" s="1395">
        <v>70</v>
      </c>
      <c r="P14" s="1396">
        <v>13</v>
      </c>
      <c r="Q14" s="1395">
        <v>1168.33</v>
      </c>
      <c r="R14" s="1397"/>
      <c r="S14" s="1428"/>
      <c r="T14" s="1428"/>
      <c r="U14" s="1428"/>
      <c r="V14" s="1429">
        <v>3</v>
      </c>
      <c r="W14" s="1396">
        <v>93</v>
      </c>
      <c r="X14" s="1397"/>
      <c r="Y14" s="1397"/>
      <c r="Z14" s="1429">
        <v>13</v>
      </c>
      <c r="AA14" s="1400">
        <v>1145.33</v>
      </c>
      <c r="AB14" s="101"/>
    </row>
    <row r="15" spans="1:28" s="93" customFormat="1" ht="16.5" customHeight="1" x14ac:dyDescent="0.2">
      <c r="A15" s="2009"/>
      <c r="B15" s="2011" t="s">
        <v>328</v>
      </c>
      <c r="C15" s="2003"/>
      <c r="D15" s="1426">
        <v>3</v>
      </c>
      <c r="E15" s="1426"/>
      <c r="F15" s="1426"/>
      <c r="G15" s="1426">
        <v>3</v>
      </c>
      <c r="H15" s="1426"/>
      <c r="I15" s="1426">
        <v>325</v>
      </c>
      <c r="J15" s="1426"/>
      <c r="K15" s="1426">
        <v>75</v>
      </c>
      <c r="L15" s="1427">
        <v>250</v>
      </c>
      <c r="M15" s="1397"/>
      <c r="N15" s="1399"/>
      <c r="O15" s="1395"/>
      <c r="P15" s="1396">
        <v>3</v>
      </c>
      <c r="Q15" s="1395">
        <v>325</v>
      </c>
      <c r="R15" s="1397"/>
      <c r="S15" s="1428"/>
      <c r="T15" s="1428"/>
      <c r="U15" s="1428"/>
      <c r="V15" s="1429">
        <v>3</v>
      </c>
      <c r="W15" s="1396">
        <v>173</v>
      </c>
      <c r="X15" s="1397">
        <v>1</v>
      </c>
      <c r="Y15" s="1428">
        <v>2</v>
      </c>
      <c r="Z15" s="1429">
        <v>3</v>
      </c>
      <c r="AA15" s="1400">
        <v>150</v>
      </c>
      <c r="AB15" s="101"/>
    </row>
    <row r="16" spans="1:28" s="93" customFormat="1" ht="16.5" customHeight="1" x14ac:dyDescent="0.2">
      <c r="A16" s="2009"/>
      <c r="B16" s="2011" t="s">
        <v>325</v>
      </c>
      <c r="C16" s="2003"/>
      <c r="D16" s="1426">
        <v>13</v>
      </c>
      <c r="E16" s="1426">
        <v>9</v>
      </c>
      <c r="F16" s="1426">
        <v>3</v>
      </c>
      <c r="G16" s="1426"/>
      <c r="H16" s="1426">
        <v>1</v>
      </c>
      <c r="I16" s="1426">
        <v>378</v>
      </c>
      <c r="J16" s="1426">
        <v>150</v>
      </c>
      <c r="K16" s="1426">
        <v>3</v>
      </c>
      <c r="L16" s="1427"/>
      <c r="M16" s="1397">
        <v>225</v>
      </c>
      <c r="N16" s="1399"/>
      <c r="O16" s="1395"/>
      <c r="P16" s="1396"/>
      <c r="Q16" s="1395"/>
      <c r="R16" s="1397">
        <v>13</v>
      </c>
      <c r="S16" s="1428">
        <v>378</v>
      </c>
      <c r="T16" s="1428"/>
      <c r="U16" s="1428"/>
      <c r="V16" s="1429">
        <v>2</v>
      </c>
      <c r="W16" s="1396">
        <v>79</v>
      </c>
      <c r="X16" s="1397"/>
      <c r="Y16" s="1428"/>
      <c r="Z16" s="1429">
        <v>12</v>
      </c>
      <c r="AA16" s="1400">
        <v>299</v>
      </c>
      <c r="AB16" s="101"/>
    </row>
    <row r="17" spans="1:28" s="93" customFormat="1" ht="16.5" customHeight="1" x14ac:dyDescent="0.2">
      <c r="A17" s="2009"/>
      <c r="B17" s="1734" t="s">
        <v>140</v>
      </c>
      <c r="C17" s="1744"/>
      <c r="D17" s="1430">
        <v>7</v>
      </c>
      <c r="E17" s="1430">
        <v>4</v>
      </c>
      <c r="F17" s="1430"/>
      <c r="G17" s="1430">
        <v>3</v>
      </c>
      <c r="H17" s="1430"/>
      <c r="I17" s="1430">
        <v>560</v>
      </c>
      <c r="J17" s="1430">
        <v>135</v>
      </c>
      <c r="K17" s="1430"/>
      <c r="L17" s="1431">
        <v>425</v>
      </c>
      <c r="M17" s="1413"/>
      <c r="N17" s="1414"/>
      <c r="O17" s="1411"/>
      <c r="P17" s="1411">
        <v>1</v>
      </c>
      <c r="Q17" s="1411">
        <v>63</v>
      </c>
      <c r="R17" s="1413">
        <v>7</v>
      </c>
      <c r="S17" s="1432">
        <v>497</v>
      </c>
      <c r="T17" s="1432"/>
      <c r="U17" s="1432"/>
      <c r="V17" s="1432">
        <v>2</v>
      </c>
      <c r="W17" s="1433">
        <v>28</v>
      </c>
      <c r="X17" s="1413">
        <v>1</v>
      </c>
      <c r="Y17" s="1431">
        <v>28</v>
      </c>
      <c r="Z17" s="1412">
        <v>7</v>
      </c>
      <c r="AA17" s="1415">
        <v>504</v>
      </c>
      <c r="AB17" s="101"/>
    </row>
    <row r="18" spans="1:28" s="93" customFormat="1" ht="16.5" customHeight="1" x14ac:dyDescent="0.2">
      <c r="A18" s="2009"/>
      <c r="B18" s="2011" t="s">
        <v>329</v>
      </c>
      <c r="C18" s="2003"/>
      <c r="D18" s="1426">
        <v>7</v>
      </c>
      <c r="E18" s="1426">
        <v>4</v>
      </c>
      <c r="F18" s="1426">
        <v>1</v>
      </c>
      <c r="G18" s="1426"/>
      <c r="H18" s="1426">
        <v>2</v>
      </c>
      <c r="I18" s="1426">
        <v>727</v>
      </c>
      <c r="J18" s="1426">
        <v>159</v>
      </c>
      <c r="K18" s="1426">
        <v>73</v>
      </c>
      <c r="L18" s="1427"/>
      <c r="M18" s="1397">
        <v>495</v>
      </c>
      <c r="N18" s="1399"/>
      <c r="O18" s="1395"/>
      <c r="P18" s="1396">
        <v>7</v>
      </c>
      <c r="Q18" s="1395">
        <v>727</v>
      </c>
      <c r="R18" s="1397"/>
      <c r="S18" s="1428"/>
      <c r="T18" s="1428"/>
      <c r="U18" s="1428"/>
      <c r="V18" s="1398">
        <v>3</v>
      </c>
      <c r="W18" s="1429">
        <v>252</v>
      </c>
      <c r="X18" s="1396">
        <v>1</v>
      </c>
      <c r="Y18" s="1396">
        <v>12</v>
      </c>
      <c r="Z18" s="1396">
        <v>7</v>
      </c>
      <c r="AA18" s="1400">
        <v>463</v>
      </c>
      <c r="AB18" s="101"/>
    </row>
    <row r="19" spans="1:28" s="93" customFormat="1" ht="16.5" customHeight="1" thickBot="1" x14ac:dyDescent="0.25">
      <c r="A19" s="2010"/>
      <c r="B19" s="2000" t="s">
        <v>323</v>
      </c>
      <c r="C19" s="2001"/>
      <c r="D19" s="175">
        <v>4</v>
      </c>
      <c r="E19" s="175"/>
      <c r="F19" s="175"/>
      <c r="G19" s="1418"/>
      <c r="H19" s="1418">
        <v>4</v>
      </c>
      <c r="I19" s="175">
        <v>1518</v>
      </c>
      <c r="J19" s="175"/>
      <c r="K19" s="175"/>
      <c r="L19" s="1401"/>
      <c r="M19" s="1403">
        <v>1518</v>
      </c>
      <c r="N19" s="1404"/>
      <c r="O19" s="1401"/>
      <c r="P19" s="1402">
        <v>4</v>
      </c>
      <c r="Q19" s="1401">
        <v>1518</v>
      </c>
      <c r="R19" s="1401"/>
      <c r="S19" s="1401"/>
      <c r="T19" s="1401"/>
      <c r="U19" s="1401"/>
      <c r="V19" s="1402">
        <v>2</v>
      </c>
      <c r="W19" s="1402">
        <v>666</v>
      </c>
      <c r="X19" s="1402">
        <v>2</v>
      </c>
      <c r="Y19" s="1402">
        <v>852</v>
      </c>
      <c r="Z19" s="1402"/>
      <c r="AA19" s="1405"/>
      <c r="AB19" s="101"/>
    </row>
    <row r="20" spans="1:28" ht="16.5" customHeight="1" x14ac:dyDescent="0.2">
      <c r="A20" s="1974" t="s">
        <v>367</v>
      </c>
      <c r="B20" s="2005" t="s">
        <v>294</v>
      </c>
      <c r="C20" s="2005"/>
      <c r="D20" s="66">
        <v>2</v>
      </c>
      <c r="E20" s="66"/>
      <c r="F20" s="66"/>
      <c r="G20" s="66">
        <v>1</v>
      </c>
      <c r="H20" s="66">
        <v>1</v>
      </c>
      <c r="I20" s="97">
        <v>513</v>
      </c>
      <c r="J20" s="66"/>
      <c r="K20" s="66"/>
      <c r="L20" s="66">
        <v>100</v>
      </c>
      <c r="M20" s="152">
        <v>413</v>
      </c>
      <c r="N20" s="672"/>
      <c r="O20" s="66"/>
      <c r="P20" s="66">
        <v>2</v>
      </c>
      <c r="Q20" s="66">
        <v>513</v>
      </c>
      <c r="R20" s="66"/>
      <c r="S20" s="66"/>
      <c r="T20" s="66"/>
      <c r="U20" s="66"/>
      <c r="V20" s="66">
        <v>2</v>
      </c>
      <c r="W20" s="66">
        <v>65</v>
      </c>
      <c r="X20" s="66">
        <v>2</v>
      </c>
      <c r="Y20" s="66">
        <v>203</v>
      </c>
      <c r="Z20" s="66">
        <v>2</v>
      </c>
      <c r="AA20" s="139">
        <v>245</v>
      </c>
      <c r="AB20" s="81"/>
    </row>
    <row r="21" spans="1:28" ht="16.5" customHeight="1" thickBot="1" x14ac:dyDescent="0.25">
      <c r="A21" s="1975"/>
      <c r="B21" s="1989" t="s">
        <v>295</v>
      </c>
      <c r="C21" s="1989"/>
      <c r="D21" s="53">
        <v>1</v>
      </c>
      <c r="E21" s="53">
        <v>1</v>
      </c>
      <c r="F21" s="53"/>
      <c r="G21" s="53"/>
      <c r="H21" s="53"/>
      <c r="I21" s="36">
        <v>18</v>
      </c>
      <c r="J21" s="55">
        <v>18</v>
      </c>
      <c r="K21" s="53"/>
      <c r="L21" s="53"/>
      <c r="M21" s="151"/>
      <c r="N21" s="670"/>
      <c r="O21" s="53"/>
      <c r="P21" s="53">
        <v>1</v>
      </c>
      <c r="Q21" s="53">
        <v>18</v>
      </c>
      <c r="R21" s="53"/>
      <c r="S21" s="53"/>
      <c r="T21" s="53"/>
      <c r="U21" s="53"/>
      <c r="V21" s="53"/>
      <c r="W21" s="53"/>
      <c r="X21" s="53"/>
      <c r="Y21" s="53"/>
      <c r="Z21" s="53">
        <v>1</v>
      </c>
      <c r="AA21" s="72">
        <v>18</v>
      </c>
      <c r="AB21" s="81"/>
    </row>
    <row r="22" spans="1:28" ht="16.5" customHeight="1" thickTop="1" thickBot="1" x14ac:dyDescent="0.25">
      <c r="A22" s="1985"/>
      <c r="B22" s="1990" t="s">
        <v>440</v>
      </c>
      <c r="C22" s="1991"/>
      <c r="D22" s="95">
        <v>3</v>
      </c>
      <c r="E22" s="95">
        <v>1</v>
      </c>
      <c r="F22" s="95"/>
      <c r="G22" s="95">
        <v>1</v>
      </c>
      <c r="H22" s="95">
        <v>1</v>
      </c>
      <c r="I22" s="95">
        <v>531</v>
      </c>
      <c r="J22" s="95">
        <v>18</v>
      </c>
      <c r="K22" s="95"/>
      <c r="L22" s="95">
        <v>100</v>
      </c>
      <c r="M22" s="677">
        <v>413</v>
      </c>
      <c r="N22" s="685"/>
      <c r="O22" s="95"/>
      <c r="P22" s="95">
        <v>3</v>
      </c>
      <c r="Q22" s="95">
        <v>531</v>
      </c>
      <c r="R22" s="95"/>
      <c r="S22" s="95"/>
      <c r="T22" s="95"/>
      <c r="U22" s="95"/>
      <c r="V22" s="95">
        <v>2</v>
      </c>
      <c r="W22" s="95">
        <v>65</v>
      </c>
      <c r="X22" s="95">
        <v>2</v>
      </c>
      <c r="Y22" s="95">
        <v>203</v>
      </c>
      <c r="Z22" s="95">
        <v>3</v>
      </c>
      <c r="AA22" s="138">
        <v>263</v>
      </c>
      <c r="AB22" s="43"/>
    </row>
    <row r="23" spans="1:28" ht="16.5" customHeight="1" x14ac:dyDescent="0.2">
      <c r="A23" s="1974" t="s">
        <v>343</v>
      </c>
      <c r="B23" s="1989" t="s">
        <v>231</v>
      </c>
      <c r="C23" s="1989"/>
      <c r="D23" s="66">
        <v>8</v>
      </c>
      <c r="E23" s="66">
        <v>4</v>
      </c>
      <c r="F23" s="66">
        <v>2</v>
      </c>
      <c r="G23" s="66">
        <v>2</v>
      </c>
      <c r="H23" s="66"/>
      <c r="I23" s="66">
        <v>519</v>
      </c>
      <c r="J23" s="66">
        <v>100</v>
      </c>
      <c r="K23" s="66">
        <v>137</v>
      </c>
      <c r="L23" s="66">
        <v>282</v>
      </c>
      <c r="M23" s="152"/>
      <c r="N23" s="672"/>
      <c r="O23" s="66"/>
      <c r="P23" s="66">
        <v>8</v>
      </c>
      <c r="Q23" s="66">
        <v>519</v>
      </c>
      <c r="R23" s="66"/>
      <c r="S23" s="66"/>
      <c r="T23" s="66"/>
      <c r="U23" s="66"/>
      <c r="V23" s="66">
        <v>7</v>
      </c>
      <c r="W23" s="66">
        <v>154</v>
      </c>
      <c r="X23" s="66">
        <v>6</v>
      </c>
      <c r="Y23" s="66">
        <v>122</v>
      </c>
      <c r="Z23" s="66">
        <v>8</v>
      </c>
      <c r="AA23" s="139">
        <v>243</v>
      </c>
      <c r="AB23" s="43"/>
    </row>
    <row r="24" spans="1:28" ht="16.5" customHeight="1" x14ac:dyDescent="0.2">
      <c r="A24" s="1975"/>
      <c r="B24" s="1989" t="s">
        <v>272</v>
      </c>
      <c r="C24" s="1989"/>
      <c r="D24" s="53">
        <v>1</v>
      </c>
      <c r="E24" s="53"/>
      <c r="F24" s="53"/>
      <c r="G24" s="53"/>
      <c r="H24" s="53">
        <v>1</v>
      </c>
      <c r="I24" s="53">
        <v>212</v>
      </c>
      <c r="J24" s="53"/>
      <c r="K24" s="53"/>
      <c r="L24" s="53"/>
      <c r="M24" s="151">
        <v>212</v>
      </c>
      <c r="N24" s="670"/>
      <c r="O24" s="53"/>
      <c r="P24" s="53">
        <v>1</v>
      </c>
      <c r="Q24" s="53">
        <v>212</v>
      </c>
      <c r="R24" s="53"/>
      <c r="S24" s="53"/>
      <c r="T24" s="53"/>
      <c r="U24" s="53"/>
      <c r="V24" s="53">
        <v>1</v>
      </c>
      <c r="W24" s="53">
        <v>107</v>
      </c>
      <c r="X24" s="53">
        <v>1</v>
      </c>
      <c r="Y24" s="53">
        <v>20</v>
      </c>
      <c r="Z24" s="53">
        <v>1</v>
      </c>
      <c r="AA24" s="72">
        <v>85</v>
      </c>
      <c r="AB24" s="43"/>
    </row>
    <row r="25" spans="1:28" ht="16.5" customHeight="1" thickBot="1" x14ac:dyDescent="0.25">
      <c r="A25" s="1975"/>
      <c r="B25" s="1989" t="s">
        <v>296</v>
      </c>
      <c r="C25" s="1989"/>
      <c r="D25" s="53">
        <v>3</v>
      </c>
      <c r="E25" s="53">
        <v>2</v>
      </c>
      <c r="F25" s="53"/>
      <c r="G25" s="53">
        <v>1</v>
      </c>
      <c r="H25" s="53"/>
      <c r="I25" s="53">
        <v>178</v>
      </c>
      <c r="J25" s="53">
        <v>44</v>
      </c>
      <c r="K25" s="53"/>
      <c r="L25" s="53">
        <v>134</v>
      </c>
      <c r="M25" s="151"/>
      <c r="N25" s="670"/>
      <c r="O25" s="53"/>
      <c r="P25" s="53">
        <v>3</v>
      </c>
      <c r="Q25" s="53">
        <v>178</v>
      </c>
      <c r="R25" s="53"/>
      <c r="S25" s="53"/>
      <c r="T25" s="53"/>
      <c r="U25" s="53"/>
      <c r="V25" s="53">
        <v>1</v>
      </c>
      <c r="W25" s="53">
        <v>3</v>
      </c>
      <c r="X25" s="53">
        <v>1</v>
      </c>
      <c r="Y25" s="53">
        <v>80</v>
      </c>
      <c r="Z25" s="53">
        <v>3</v>
      </c>
      <c r="AA25" s="72">
        <v>95</v>
      </c>
      <c r="AB25" s="43"/>
    </row>
    <row r="26" spans="1:28" ht="16.5" customHeight="1" thickTop="1" thickBot="1" x14ac:dyDescent="0.25">
      <c r="A26" s="1985"/>
      <c r="B26" s="1990" t="s">
        <v>440</v>
      </c>
      <c r="C26" s="1991"/>
      <c r="D26" s="95">
        <v>12</v>
      </c>
      <c r="E26" s="95">
        <v>6</v>
      </c>
      <c r="F26" s="95">
        <v>2</v>
      </c>
      <c r="G26" s="95">
        <v>3</v>
      </c>
      <c r="H26" s="95">
        <v>1</v>
      </c>
      <c r="I26" s="95">
        <v>909</v>
      </c>
      <c r="J26" s="95">
        <v>144</v>
      </c>
      <c r="K26" s="95">
        <v>137</v>
      </c>
      <c r="L26" s="95">
        <v>416</v>
      </c>
      <c r="M26" s="677">
        <v>212</v>
      </c>
      <c r="N26" s="685"/>
      <c r="O26" s="95"/>
      <c r="P26" s="96">
        <v>12</v>
      </c>
      <c r="Q26" s="95">
        <v>909</v>
      </c>
      <c r="R26" s="95"/>
      <c r="S26" s="95"/>
      <c r="T26" s="95"/>
      <c r="U26" s="95"/>
      <c r="V26" s="95">
        <v>9</v>
      </c>
      <c r="W26" s="95">
        <v>264</v>
      </c>
      <c r="X26" s="95">
        <v>8</v>
      </c>
      <c r="Y26" s="95">
        <v>222</v>
      </c>
      <c r="Z26" s="95">
        <v>12</v>
      </c>
      <c r="AA26" s="138">
        <v>423</v>
      </c>
      <c r="AB26" s="43"/>
    </row>
    <row r="27" spans="1:28" ht="16.5" customHeight="1" x14ac:dyDescent="0.2">
      <c r="A27" s="1974" t="s">
        <v>344</v>
      </c>
      <c r="B27" s="2026" t="s">
        <v>297</v>
      </c>
      <c r="C27" s="2026"/>
      <c r="D27" s="97">
        <v>3</v>
      </c>
      <c r="E27" s="66"/>
      <c r="F27" s="66">
        <v>1</v>
      </c>
      <c r="G27" s="66">
        <v>2</v>
      </c>
      <c r="H27" s="66"/>
      <c r="I27" s="53">
        <v>401</v>
      </c>
      <c r="J27" s="66"/>
      <c r="K27" s="66">
        <v>97</v>
      </c>
      <c r="L27" s="66">
        <v>304</v>
      </c>
      <c r="M27" s="152"/>
      <c r="N27" s="672"/>
      <c r="O27" s="66"/>
      <c r="P27" s="66">
        <v>3</v>
      </c>
      <c r="Q27" s="66">
        <v>401</v>
      </c>
      <c r="R27" s="66"/>
      <c r="S27" s="66"/>
      <c r="T27" s="66"/>
      <c r="U27" s="66"/>
      <c r="V27" s="66">
        <v>3</v>
      </c>
      <c r="W27" s="66">
        <v>295</v>
      </c>
      <c r="X27" s="66"/>
      <c r="Y27" s="66"/>
      <c r="Z27" s="66">
        <v>1</v>
      </c>
      <c r="AA27" s="139">
        <v>106</v>
      </c>
      <c r="AB27" s="43"/>
    </row>
    <row r="28" spans="1:28" ht="16.5" customHeight="1" x14ac:dyDescent="0.2">
      <c r="A28" s="1975"/>
      <c r="B28" s="2027" t="s">
        <v>244</v>
      </c>
      <c r="C28" s="2028"/>
      <c r="D28" s="94">
        <v>5</v>
      </c>
      <c r="E28" s="53">
        <v>5</v>
      </c>
      <c r="F28" s="53"/>
      <c r="G28" s="53"/>
      <c r="H28" s="53"/>
      <c r="I28" s="53">
        <v>78</v>
      </c>
      <c r="J28" s="53">
        <v>78</v>
      </c>
      <c r="K28" s="53"/>
      <c r="L28" s="53"/>
      <c r="M28" s="151"/>
      <c r="N28" s="670"/>
      <c r="O28" s="53"/>
      <c r="P28" s="53">
        <v>5</v>
      </c>
      <c r="Q28" s="53">
        <v>78</v>
      </c>
      <c r="R28" s="53"/>
      <c r="S28" s="53"/>
      <c r="T28" s="53"/>
      <c r="U28" s="53"/>
      <c r="V28" s="53">
        <v>2</v>
      </c>
      <c r="W28" s="53">
        <v>10</v>
      </c>
      <c r="X28" s="53"/>
      <c r="Y28" s="53"/>
      <c r="Z28" s="53">
        <v>5</v>
      </c>
      <c r="AA28" s="72">
        <v>68</v>
      </c>
      <c r="AB28" s="81"/>
    </row>
    <row r="29" spans="1:28" ht="16.5" customHeight="1" thickBot="1" x14ac:dyDescent="0.25">
      <c r="A29" s="1975"/>
      <c r="B29" s="1989" t="s">
        <v>298</v>
      </c>
      <c r="C29" s="1989"/>
      <c r="D29" s="53">
        <v>1</v>
      </c>
      <c r="E29" s="53"/>
      <c r="F29" s="53">
        <v>1</v>
      </c>
      <c r="G29" s="53"/>
      <c r="H29" s="53"/>
      <c r="I29" s="53">
        <v>62</v>
      </c>
      <c r="J29" s="53"/>
      <c r="K29" s="53">
        <v>62</v>
      </c>
      <c r="L29" s="53"/>
      <c r="M29" s="151"/>
      <c r="N29" s="670"/>
      <c r="O29" s="53"/>
      <c r="P29" s="53">
        <v>1</v>
      </c>
      <c r="Q29" s="53">
        <v>62</v>
      </c>
      <c r="R29" s="53"/>
      <c r="S29" s="53"/>
      <c r="T29" s="53"/>
      <c r="U29" s="53"/>
      <c r="V29" s="53">
        <v>1</v>
      </c>
      <c r="W29" s="53">
        <v>7</v>
      </c>
      <c r="X29" s="53"/>
      <c r="Y29" s="53"/>
      <c r="Z29" s="53">
        <v>1</v>
      </c>
      <c r="AA29" s="72">
        <v>55</v>
      </c>
      <c r="AB29" s="43"/>
    </row>
    <row r="30" spans="1:28" ht="16.5" customHeight="1" thickTop="1" thickBot="1" x14ac:dyDescent="0.25">
      <c r="A30" s="1985"/>
      <c r="B30" s="1990" t="s">
        <v>440</v>
      </c>
      <c r="C30" s="1991"/>
      <c r="D30" s="95">
        <v>9</v>
      </c>
      <c r="E30" s="95">
        <v>5</v>
      </c>
      <c r="F30" s="95">
        <v>2</v>
      </c>
      <c r="G30" s="95">
        <v>2</v>
      </c>
      <c r="H30" s="95"/>
      <c r="I30" s="95">
        <v>541</v>
      </c>
      <c r="J30" s="95">
        <v>78</v>
      </c>
      <c r="K30" s="95">
        <v>159</v>
      </c>
      <c r="L30" s="95">
        <v>304</v>
      </c>
      <c r="M30" s="677"/>
      <c r="N30" s="686"/>
      <c r="O30" s="96"/>
      <c r="P30" s="96">
        <v>9</v>
      </c>
      <c r="Q30" s="95">
        <v>541</v>
      </c>
      <c r="R30" s="96"/>
      <c r="S30" s="96"/>
      <c r="T30" s="96"/>
      <c r="U30" s="96"/>
      <c r="V30" s="95">
        <v>6</v>
      </c>
      <c r="W30" s="95">
        <v>312</v>
      </c>
      <c r="X30" s="95"/>
      <c r="Y30" s="95"/>
      <c r="Z30" s="95">
        <v>7</v>
      </c>
      <c r="AA30" s="138">
        <v>229</v>
      </c>
      <c r="AB30" s="43"/>
    </row>
    <row r="31" spans="1:28" ht="16.5" customHeight="1" thickBot="1" x14ac:dyDescent="0.25">
      <c r="A31" s="1434" t="s">
        <v>125</v>
      </c>
      <c r="B31" s="2029" t="s">
        <v>216</v>
      </c>
      <c r="C31" s="2030"/>
      <c r="D31" s="66">
        <v>2</v>
      </c>
      <c r="E31" s="66"/>
      <c r="F31" s="66"/>
      <c r="G31" s="66">
        <v>1</v>
      </c>
      <c r="H31" s="66">
        <v>1</v>
      </c>
      <c r="I31" s="65">
        <v>418</v>
      </c>
      <c r="J31" s="66"/>
      <c r="K31" s="66"/>
      <c r="L31" s="66">
        <v>187</v>
      </c>
      <c r="M31" s="152">
        <v>231</v>
      </c>
      <c r="N31" s="672"/>
      <c r="O31" s="66"/>
      <c r="P31" s="66">
        <v>2</v>
      </c>
      <c r="Q31" s="66">
        <v>418</v>
      </c>
      <c r="R31" s="66"/>
      <c r="S31" s="66"/>
      <c r="T31" s="66"/>
      <c r="U31" s="66"/>
      <c r="V31" s="66">
        <v>2</v>
      </c>
      <c r="W31" s="66">
        <v>23</v>
      </c>
      <c r="X31" s="66"/>
      <c r="Y31" s="66"/>
      <c r="Z31" s="66">
        <v>2</v>
      </c>
      <c r="AA31" s="139">
        <v>395</v>
      </c>
      <c r="AB31" s="43"/>
    </row>
    <row r="32" spans="1:28" ht="16.5" customHeight="1" x14ac:dyDescent="0.2">
      <c r="A32" s="1974" t="s">
        <v>368</v>
      </c>
      <c r="B32" s="2005" t="s">
        <v>203</v>
      </c>
      <c r="C32" s="2005"/>
      <c r="D32" s="66">
        <v>6</v>
      </c>
      <c r="E32" s="66">
        <v>6</v>
      </c>
      <c r="F32" s="66"/>
      <c r="G32" s="66"/>
      <c r="H32" s="66"/>
      <c r="I32" s="70">
        <v>200.5</v>
      </c>
      <c r="J32" s="66">
        <v>200.5</v>
      </c>
      <c r="K32" s="66"/>
      <c r="L32" s="66"/>
      <c r="M32" s="152"/>
      <c r="N32" s="672"/>
      <c r="O32" s="66"/>
      <c r="P32" s="66">
        <v>6</v>
      </c>
      <c r="Q32" s="66">
        <v>200.5</v>
      </c>
      <c r="R32" s="66"/>
      <c r="S32" s="66"/>
      <c r="T32" s="66"/>
      <c r="U32" s="66"/>
      <c r="V32" s="66"/>
      <c r="W32" s="66"/>
      <c r="X32" s="66"/>
      <c r="Y32" s="66"/>
      <c r="Z32" s="66">
        <v>6</v>
      </c>
      <c r="AA32" s="139">
        <v>200.5</v>
      </c>
      <c r="AB32" s="43"/>
    </row>
    <row r="33" spans="1:28" ht="16.5" customHeight="1" x14ac:dyDescent="0.2">
      <c r="A33" s="1975"/>
      <c r="B33" s="1989" t="s">
        <v>204</v>
      </c>
      <c r="C33" s="1989"/>
      <c r="D33" s="53"/>
      <c r="E33" s="53"/>
      <c r="F33" s="53"/>
      <c r="G33" s="53"/>
      <c r="H33" s="53"/>
      <c r="I33" s="53"/>
      <c r="J33" s="53"/>
      <c r="K33" s="53"/>
      <c r="L33" s="53"/>
      <c r="M33" s="151"/>
      <c r="N33" s="670"/>
      <c r="O33" s="53"/>
      <c r="P33" s="53"/>
      <c r="Q33" s="53"/>
      <c r="R33" s="53"/>
      <c r="S33" s="53"/>
      <c r="T33" s="53"/>
      <c r="U33" s="53"/>
      <c r="V33" s="53"/>
      <c r="W33" s="53"/>
      <c r="X33" s="53"/>
      <c r="Y33" s="53"/>
      <c r="Z33" s="53"/>
      <c r="AA33" s="72"/>
      <c r="AB33" s="43"/>
    </row>
    <row r="34" spans="1:28" ht="16.5" customHeight="1" thickBot="1" x14ac:dyDescent="0.25">
      <c r="A34" s="1975"/>
      <c r="B34" s="1989" t="s">
        <v>205</v>
      </c>
      <c r="C34" s="1989"/>
      <c r="D34" s="94">
        <v>2</v>
      </c>
      <c r="E34" s="94">
        <v>1</v>
      </c>
      <c r="F34" s="94">
        <v>1</v>
      </c>
      <c r="G34" s="94"/>
      <c r="H34" s="94"/>
      <c r="I34" s="53">
        <v>81.83</v>
      </c>
      <c r="J34" s="94">
        <v>20</v>
      </c>
      <c r="K34" s="94">
        <v>61.83</v>
      </c>
      <c r="L34" s="94"/>
      <c r="M34" s="150"/>
      <c r="N34" s="687"/>
      <c r="O34" s="94"/>
      <c r="P34" s="94">
        <v>2</v>
      </c>
      <c r="Q34" s="94">
        <v>81.83</v>
      </c>
      <c r="R34" s="94"/>
      <c r="S34" s="94"/>
      <c r="T34" s="94"/>
      <c r="U34" s="94"/>
      <c r="V34" s="94"/>
      <c r="W34" s="94"/>
      <c r="X34" s="94"/>
      <c r="Y34" s="94"/>
      <c r="Z34" s="94">
        <v>2</v>
      </c>
      <c r="AA34" s="100">
        <v>81.83</v>
      </c>
      <c r="AB34" s="43"/>
    </row>
    <row r="35" spans="1:28" ht="16.5" customHeight="1" thickTop="1" thickBot="1" x14ac:dyDescent="0.25">
      <c r="A35" s="1985"/>
      <c r="B35" s="1990" t="s">
        <v>440</v>
      </c>
      <c r="C35" s="1991"/>
      <c r="D35" s="95">
        <v>8</v>
      </c>
      <c r="E35" s="95">
        <v>7</v>
      </c>
      <c r="F35" s="95">
        <v>1</v>
      </c>
      <c r="G35" s="95"/>
      <c r="H35" s="95"/>
      <c r="I35" s="95">
        <v>282.33</v>
      </c>
      <c r="J35" s="95">
        <v>220.5</v>
      </c>
      <c r="K35" s="95">
        <v>61.83</v>
      </c>
      <c r="L35" s="95"/>
      <c r="M35" s="677"/>
      <c r="N35" s="685"/>
      <c r="O35" s="95"/>
      <c r="P35" s="96">
        <v>8</v>
      </c>
      <c r="Q35" s="95">
        <v>282.33</v>
      </c>
      <c r="R35" s="95"/>
      <c r="S35" s="95"/>
      <c r="T35" s="95"/>
      <c r="U35" s="95"/>
      <c r="V35" s="95"/>
      <c r="W35" s="95"/>
      <c r="X35" s="95"/>
      <c r="Y35" s="95"/>
      <c r="Z35" s="95">
        <v>8</v>
      </c>
      <c r="AA35" s="138">
        <v>282.33</v>
      </c>
      <c r="AB35" s="43"/>
    </row>
    <row r="36" spans="1:28" ht="16.5" customHeight="1" x14ac:dyDescent="0.2">
      <c r="A36" s="1974" t="s">
        <v>369</v>
      </c>
      <c r="B36" s="1989" t="s">
        <v>299</v>
      </c>
      <c r="C36" s="1989"/>
      <c r="D36" s="66">
        <v>1</v>
      </c>
      <c r="E36" s="98"/>
      <c r="F36" s="98"/>
      <c r="G36" s="98">
        <v>1</v>
      </c>
      <c r="H36" s="98"/>
      <c r="I36" s="53">
        <v>130</v>
      </c>
      <c r="J36" s="98"/>
      <c r="K36" s="98"/>
      <c r="L36" s="98">
        <v>130</v>
      </c>
      <c r="M36" s="1093"/>
      <c r="N36" s="672"/>
      <c r="O36" s="66"/>
      <c r="P36" s="98">
        <v>1</v>
      </c>
      <c r="Q36" s="98">
        <v>130</v>
      </c>
      <c r="R36" s="98"/>
      <c r="S36" s="98"/>
      <c r="T36" s="98"/>
      <c r="U36" s="98"/>
      <c r="V36" s="98"/>
      <c r="W36" s="98"/>
      <c r="X36" s="98"/>
      <c r="Y36" s="98"/>
      <c r="Z36" s="98">
        <v>1</v>
      </c>
      <c r="AA36" s="305">
        <v>130</v>
      </c>
      <c r="AB36" s="43"/>
    </row>
    <row r="37" spans="1:28" ht="16.5" customHeight="1" x14ac:dyDescent="0.2">
      <c r="A37" s="1975"/>
      <c r="B37" s="1989" t="s">
        <v>206</v>
      </c>
      <c r="C37" s="1989"/>
      <c r="D37" s="53"/>
      <c r="E37" s="75"/>
      <c r="F37" s="75"/>
      <c r="G37" s="75"/>
      <c r="H37" s="75"/>
      <c r="I37" s="53"/>
      <c r="J37" s="75"/>
      <c r="K37" s="75"/>
      <c r="L37" s="75"/>
      <c r="M37" s="1094"/>
      <c r="N37" s="670"/>
      <c r="O37" s="53"/>
      <c r="P37" s="75"/>
      <c r="Q37" s="75"/>
      <c r="R37" s="75"/>
      <c r="S37" s="75"/>
      <c r="T37" s="75"/>
      <c r="U37" s="75"/>
      <c r="V37" s="75"/>
      <c r="W37" s="75"/>
      <c r="X37" s="75"/>
      <c r="Y37" s="75"/>
      <c r="Z37" s="75"/>
      <c r="AA37" s="306"/>
      <c r="AB37" s="43"/>
    </row>
    <row r="38" spans="1:28" ht="16.5" customHeight="1" x14ac:dyDescent="0.2">
      <c r="A38" s="1975"/>
      <c r="B38" s="1989" t="s">
        <v>207</v>
      </c>
      <c r="C38" s="1989"/>
      <c r="D38" s="94"/>
      <c r="E38" s="99"/>
      <c r="F38" s="99"/>
      <c r="G38" s="99"/>
      <c r="H38" s="99"/>
      <c r="I38" s="53"/>
      <c r="J38" s="99"/>
      <c r="K38" s="99"/>
      <c r="L38" s="99"/>
      <c r="M38" s="1095"/>
      <c r="N38" s="687"/>
      <c r="O38" s="94"/>
      <c r="P38" s="99"/>
      <c r="Q38" s="99"/>
      <c r="R38" s="99"/>
      <c r="S38" s="99"/>
      <c r="T38" s="99"/>
      <c r="U38" s="99"/>
      <c r="V38" s="99"/>
      <c r="W38" s="99"/>
      <c r="X38" s="99"/>
      <c r="Y38" s="99"/>
      <c r="Z38" s="99"/>
      <c r="AA38" s="307"/>
      <c r="AB38" s="43"/>
    </row>
    <row r="39" spans="1:28" ht="16.5" customHeight="1" x14ac:dyDescent="0.2">
      <c r="A39" s="1975"/>
      <c r="B39" s="1989" t="s">
        <v>208</v>
      </c>
      <c r="C39" s="1989"/>
      <c r="D39" s="94">
        <v>2</v>
      </c>
      <c r="E39" s="99"/>
      <c r="F39" s="99">
        <v>1</v>
      </c>
      <c r="G39" s="99"/>
      <c r="H39" s="99">
        <v>1</v>
      </c>
      <c r="I39" s="53">
        <v>340</v>
      </c>
      <c r="J39" s="99"/>
      <c r="K39" s="99">
        <v>70</v>
      </c>
      <c r="L39" s="99"/>
      <c r="M39" s="1095">
        <v>270</v>
      </c>
      <c r="N39" s="687">
        <v>1</v>
      </c>
      <c r="O39" s="94">
        <v>70</v>
      </c>
      <c r="P39" s="99">
        <v>1</v>
      </c>
      <c r="Q39" s="99">
        <v>270</v>
      </c>
      <c r="R39" s="99"/>
      <c r="S39" s="99"/>
      <c r="T39" s="99"/>
      <c r="U39" s="99"/>
      <c r="V39" s="99">
        <v>1</v>
      </c>
      <c r="W39" s="99">
        <v>70</v>
      </c>
      <c r="X39" s="99"/>
      <c r="Y39" s="99"/>
      <c r="Z39" s="99">
        <v>1</v>
      </c>
      <c r="AA39" s="307">
        <v>270</v>
      </c>
      <c r="AB39" s="43"/>
    </row>
    <row r="40" spans="1:28" ht="16.5" customHeight="1" x14ac:dyDescent="0.2">
      <c r="A40" s="1975"/>
      <c r="B40" s="1989" t="s">
        <v>209</v>
      </c>
      <c r="C40" s="1989"/>
      <c r="D40" s="53"/>
      <c r="E40" s="75"/>
      <c r="F40" s="75"/>
      <c r="G40" s="99"/>
      <c r="H40" s="75"/>
      <c r="I40" s="53"/>
      <c r="J40" s="75"/>
      <c r="K40" s="75"/>
      <c r="L40" s="75"/>
      <c r="M40" s="1094"/>
      <c r="N40" s="670"/>
      <c r="O40" s="53"/>
      <c r="P40" s="75"/>
      <c r="Q40" s="75"/>
      <c r="R40" s="75"/>
      <c r="S40" s="75"/>
      <c r="T40" s="75"/>
      <c r="U40" s="75"/>
      <c r="V40" s="75"/>
      <c r="W40" s="75"/>
      <c r="X40" s="75"/>
      <c r="Y40" s="75"/>
      <c r="Z40" s="75"/>
      <c r="AA40" s="306"/>
      <c r="AB40" s="43"/>
    </row>
    <row r="41" spans="1:28" ht="16.5" customHeight="1" x14ac:dyDescent="0.2">
      <c r="A41" s="1975"/>
      <c r="B41" s="1989" t="s">
        <v>210</v>
      </c>
      <c r="C41" s="1989"/>
      <c r="D41" s="53"/>
      <c r="E41" s="75"/>
      <c r="F41" s="75"/>
      <c r="G41" s="75"/>
      <c r="H41" s="75"/>
      <c r="I41" s="53"/>
      <c r="J41" s="75"/>
      <c r="K41" s="75"/>
      <c r="L41" s="75"/>
      <c r="M41" s="1094"/>
      <c r="N41" s="670"/>
      <c r="O41" s="53"/>
      <c r="P41" s="75"/>
      <c r="Q41" s="75"/>
      <c r="R41" s="75"/>
      <c r="S41" s="75"/>
      <c r="T41" s="75"/>
      <c r="U41" s="75"/>
      <c r="V41" s="75"/>
      <c r="W41" s="75"/>
      <c r="X41" s="75"/>
      <c r="Y41" s="75"/>
      <c r="Z41" s="75"/>
      <c r="AA41" s="306"/>
      <c r="AB41" s="43"/>
    </row>
    <row r="42" spans="1:28" ht="16.5" customHeight="1" x14ac:dyDescent="0.2">
      <c r="A42" s="1975"/>
      <c r="B42" s="1989" t="s">
        <v>211</v>
      </c>
      <c r="C42" s="1989"/>
      <c r="D42" s="53">
        <v>1</v>
      </c>
      <c r="E42" s="75"/>
      <c r="F42" s="75">
        <v>1</v>
      </c>
      <c r="G42" s="75"/>
      <c r="H42" s="75"/>
      <c r="I42" s="53">
        <v>68</v>
      </c>
      <c r="J42" s="75"/>
      <c r="K42" s="75">
        <v>68</v>
      </c>
      <c r="L42" s="75"/>
      <c r="M42" s="1094"/>
      <c r="N42" s="670"/>
      <c r="O42" s="53"/>
      <c r="P42" s="75">
        <v>1</v>
      </c>
      <c r="Q42" s="75">
        <v>68</v>
      </c>
      <c r="R42" s="75"/>
      <c r="S42" s="75"/>
      <c r="T42" s="75"/>
      <c r="U42" s="75"/>
      <c r="V42" s="75"/>
      <c r="W42" s="75"/>
      <c r="X42" s="75"/>
      <c r="Y42" s="75"/>
      <c r="Z42" s="75">
        <v>1</v>
      </c>
      <c r="AA42" s="306">
        <v>68</v>
      </c>
      <c r="AB42" s="43"/>
    </row>
    <row r="43" spans="1:28" ht="16.5" customHeight="1" thickBot="1" x14ac:dyDescent="0.25">
      <c r="A43" s="1975"/>
      <c r="B43" s="1989" t="s">
        <v>212</v>
      </c>
      <c r="C43" s="1989"/>
      <c r="D43" s="53"/>
      <c r="E43" s="53"/>
      <c r="F43" s="53"/>
      <c r="G43" s="53"/>
      <c r="H43" s="53"/>
      <c r="I43" s="53"/>
      <c r="J43" s="53"/>
      <c r="K43" s="53"/>
      <c r="L43" s="53"/>
      <c r="M43" s="151"/>
      <c r="N43" s="670"/>
      <c r="O43" s="53"/>
      <c r="P43" s="75"/>
      <c r="Q43" s="75"/>
      <c r="R43" s="75"/>
      <c r="S43" s="75"/>
      <c r="T43" s="75"/>
      <c r="U43" s="75"/>
      <c r="V43" s="75"/>
      <c r="W43" s="75"/>
      <c r="X43" s="75"/>
      <c r="Y43" s="75"/>
      <c r="Z43" s="75"/>
      <c r="AA43" s="306"/>
      <c r="AB43" s="43"/>
    </row>
    <row r="44" spans="1:28" ht="16.5" customHeight="1" thickTop="1" thickBot="1" x14ac:dyDescent="0.25">
      <c r="A44" s="1985"/>
      <c r="B44" s="1990" t="s">
        <v>440</v>
      </c>
      <c r="C44" s="1991"/>
      <c r="D44" s="95">
        <v>4</v>
      </c>
      <c r="E44" s="95"/>
      <c r="F44" s="95">
        <v>2</v>
      </c>
      <c r="G44" s="95">
        <v>1</v>
      </c>
      <c r="H44" s="95">
        <v>1</v>
      </c>
      <c r="I44" s="95">
        <v>538</v>
      </c>
      <c r="J44" s="95"/>
      <c r="K44" s="95">
        <v>138</v>
      </c>
      <c r="L44" s="95">
        <v>130</v>
      </c>
      <c r="M44" s="677">
        <v>270</v>
      </c>
      <c r="N44" s="686">
        <v>1</v>
      </c>
      <c r="O44" s="96">
        <v>70</v>
      </c>
      <c r="P44" s="96">
        <v>3</v>
      </c>
      <c r="Q44" s="95">
        <v>468</v>
      </c>
      <c r="R44" s="96"/>
      <c r="S44" s="96"/>
      <c r="T44" s="96"/>
      <c r="U44" s="96"/>
      <c r="V44" s="96">
        <v>1</v>
      </c>
      <c r="W44" s="96">
        <v>70</v>
      </c>
      <c r="X44" s="96"/>
      <c r="Y44" s="96"/>
      <c r="Z44" s="96">
        <v>3</v>
      </c>
      <c r="AA44" s="138">
        <v>468</v>
      </c>
      <c r="AB44" s="43"/>
    </row>
    <row r="45" spans="1:28" ht="16.5" customHeight="1" x14ac:dyDescent="0.2">
      <c r="A45" s="1974" t="s">
        <v>345</v>
      </c>
      <c r="B45" s="2031" t="s">
        <v>300</v>
      </c>
      <c r="C45" s="2032"/>
      <c r="D45" s="66">
        <v>1</v>
      </c>
      <c r="E45" s="66"/>
      <c r="F45" s="66"/>
      <c r="G45" s="66">
        <v>1</v>
      </c>
      <c r="H45" s="66"/>
      <c r="I45" s="53">
        <v>110</v>
      </c>
      <c r="J45" s="66"/>
      <c r="K45" s="66"/>
      <c r="L45" s="66">
        <v>110</v>
      </c>
      <c r="M45" s="152"/>
      <c r="N45" s="672"/>
      <c r="O45" s="66"/>
      <c r="P45" s="66">
        <v>1</v>
      </c>
      <c r="Q45" s="66">
        <v>110</v>
      </c>
      <c r="R45" s="66"/>
      <c r="S45" s="66"/>
      <c r="T45" s="66"/>
      <c r="U45" s="66"/>
      <c r="V45" s="66">
        <v>1</v>
      </c>
      <c r="W45" s="66">
        <v>50</v>
      </c>
      <c r="X45" s="66"/>
      <c r="Y45" s="66"/>
      <c r="Z45" s="66">
        <v>1</v>
      </c>
      <c r="AA45" s="139">
        <v>60</v>
      </c>
      <c r="AB45" s="43"/>
    </row>
    <row r="46" spans="1:28" ht="16.5" customHeight="1" x14ac:dyDescent="0.2">
      <c r="A46" s="1975"/>
      <c r="B46" s="2033" t="s">
        <v>301</v>
      </c>
      <c r="C46" s="2034"/>
      <c r="D46" s="53"/>
      <c r="E46" s="53"/>
      <c r="F46" s="53"/>
      <c r="G46" s="53"/>
      <c r="H46" s="53"/>
      <c r="I46" s="53"/>
      <c r="J46" s="53"/>
      <c r="K46" s="53"/>
      <c r="L46" s="53"/>
      <c r="M46" s="151"/>
      <c r="N46" s="670"/>
      <c r="O46" s="53"/>
      <c r="P46" s="53"/>
      <c r="Q46" s="53"/>
      <c r="R46" s="53"/>
      <c r="S46" s="53"/>
      <c r="T46" s="53"/>
      <c r="U46" s="53"/>
      <c r="V46" s="53"/>
      <c r="W46" s="53"/>
      <c r="X46" s="53"/>
      <c r="Y46" s="53"/>
      <c r="Z46" s="53"/>
      <c r="AA46" s="72"/>
      <c r="AB46" s="43"/>
    </row>
    <row r="47" spans="1:28" ht="16.5" customHeight="1" x14ac:dyDescent="0.2">
      <c r="A47" s="1975"/>
      <c r="B47" s="1995" t="s">
        <v>232</v>
      </c>
      <c r="C47" s="1996"/>
      <c r="D47" s="53">
        <v>1</v>
      </c>
      <c r="E47" s="53"/>
      <c r="F47" s="53"/>
      <c r="G47" s="53">
        <v>1</v>
      </c>
      <c r="H47" s="53"/>
      <c r="I47" s="53">
        <v>140</v>
      </c>
      <c r="J47" s="53"/>
      <c r="K47" s="53"/>
      <c r="L47" s="53">
        <v>140</v>
      </c>
      <c r="M47" s="151"/>
      <c r="N47" s="670"/>
      <c r="O47" s="53"/>
      <c r="P47" s="53">
        <v>1</v>
      </c>
      <c r="Q47" s="53">
        <v>140</v>
      </c>
      <c r="R47" s="53"/>
      <c r="S47" s="53"/>
      <c r="T47" s="53"/>
      <c r="U47" s="53"/>
      <c r="V47" s="53">
        <v>1</v>
      </c>
      <c r="W47" s="53">
        <v>88</v>
      </c>
      <c r="X47" s="53">
        <v>1</v>
      </c>
      <c r="Y47" s="53">
        <v>2</v>
      </c>
      <c r="Z47" s="53">
        <v>1</v>
      </c>
      <c r="AA47" s="72">
        <v>50</v>
      </c>
      <c r="AB47" s="43"/>
    </row>
    <row r="48" spans="1:28" ht="16.5" customHeight="1" x14ac:dyDescent="0.2">
      <c r="A48" s="1975"/>
      <c r="B48" s="1995" t="s">
        <v>233</v>
      </c>
      <c r="C48" s="1996"/>
      <c r="D48" s="53"/>
      <c r="E48" s="53"/>
      <c r="F48" s="53"/>
      <c r="G48" s="53"/>
      <c r="H48" s="53"/>
      <c r="I48" s="53"/>
      <c r="J48" s="53"/>
      <c r="K48" s="53"/>
      <c r="L48" s="53"/>
      <c r="M48" s="151"/>
      <c r="N48" s="670"/>
      <c r="O48" s="53"/>
      <c r="P48" s="53"/>
      <c r="Q48" s="53"/>
      <c r="R48" s="53"/>
      <c r="S48" s="53"/>
      <c r="T48" s="53"/>
      <c r="U48" s="53"/>
      <c r="V48" s="53"/>
      <c r="W48" s="53"/>
      <c r="X48" s="53"/>
      <c r="Y48" s="53"/>
      <c r="Z48" s="53"/>
      <c r="AA48" s="72"/>
      <c r="AB48" s="43"/>
    </row>
    <row r="49" spans="1:28" ht="16.5" customHeight="1" x14ac:dyDescent="0.2">
      <c r="A49" s="1975"/>
      <c r="B49" s="1989" t="s">
        <v>234</v>
      </c>
      <c r="C49" s="1989"/>
      <c r="D49" s="53"/>
      <c r="E49" s="53"/>
      <c r="F49" s="53"/>
      <c r="G49" s="53"/>
      <c r="H49" s="53"/>
      <c r="I49" s="53"/>
      <c r="J49" s="53"/>
      <c r="K49" s="53"/>
      <c r="L49" s="53"/>
      <c r="M49" s="151"/>
      <c r="N49" s="670"/>
      <c r="O49" s="53"/>
      <c r="P49" s="53"/>
      <c r="Q49" s="53"/>
      <c r="R49" s="53"/>
      <c r="S49" s="53"/>
      <c r="T49" s="53"/>
      <c r="U49" s="53"/>
      <c r="V49" s="53"/>
      <c r="W49" s="53"/>
      <c r="X49" s="53"/>
      <c r="Y49" s="53"/>
      <c r="Z49" s="53"/>
      <c r="AA49" s="72"/>
      <c r="AB49" s="43"/>
    </row>
    <row r="50" spans="1:28" ht="16.5" customHeight="1" x14ac:dyDescent="0.2">
      <c r="A50" s="1975"/>
      <c r="B50" s="1989" t="s">
        <v>273</v>
      </c>
      <c r="C50" s="1989"/>
      <c r="D50" s="53"/>
      <c r="E50" s="53"/>
      <c r="F50" s="53"/>
      <c r="G50" s="53"/>
      <c r="H50" s="53"/>
      <c r="I50" s="53"/>
      <c r="J50" s="53"/>
      <c r="K50" s="53"/>
      <c r="L50" s="53"/>
      <c r="M50" s="151"/>
      <c r="N50" s="670"/>
      <c r="O50" s="53"/>
      <c r="P50" s="53"/>
      <c r="Q50" s="53"/>
      <c r="R50" s="53"/>
      <c r="S50" s="53"/>
      <c r="T50" s="53"/>
      <c r="U50" s="53"/>
      <c r="V50" s="53"/>
      <c r="W50" s="53"/>
      <c r="X50" s="53"/>
      <c r="Y50" s="53"/>
      <c r="Z50" s="53"/>
      <c r="AA50" s="72"/>
      <c r="AB50" s="43"/>
    </row>
    <row r="51" spans="1:28" ht="16.5" customHeight="1" x14ac:dyDescent="0.2">
      <c r="A51" s="1975"/>
      <c r="B51" s="1989" t="s">
        <v>302</v>
      </c>
      <c r="C51" s="1989"/>
      <c r="D51" s="53"/>
      <c r="E51" s="53"/>
      <c r="F51" s="53"/>
      <c r="G51" s="53"/>
      <c r="H51" s="53"/>
      <c r="I51" s="53"/>
      <c r="J51" s="53"/>
      <c r="K51" s="53"/>
      <c r="L51" s="53"/>
      <c r="M51" s="151"/>
      <c r="N51" s="670"/>
      <c r="O51" s="53"/>
      <c r="P51" s="53"/>
      <c r="Q51" s="53"/>
      <c r="R51" s="53"/>
      <c r="S51" s="53"/>
      <c r="T51" s="53"/>
      <c r="U51" s="53"/>
      <c r="V51" s="53"/>
      <c r="W51" s="53"/>
      <c r="X51" s="53"/>
      <c r="Y51" s="53"/>
      <c r="Z51" s="53"/>
      <c r="AA51" s="72"/>
      <c r="AB51" s="43"/>
    </row>
    <row r="52" spans="1:28" ht="16.5" customHeight="1" x14ac:dyDescent="0.2">
      <c r="A52" s="1975"/>
      <c r="B52" s="1989" t="s">
        <v>303</v>
      </c>
      <c r="C52" s="1989"/>
      <c r="D52" s="53"/>
      <c r="E52" s="53"/>
      <c r="F52" s="53"/>
      <c r="G52" s="53"/>
      <c r="H52" s="53"/>
      <c r="I52" s="53"/>
      <c r="J52" s="53"/>
      <c r="K52" s="53"/>
      <c r="L52" s="53"/>
      <c r="M52" s="151"/>
      <c r="N52" s="670"/>
      <c r="O52" s="53"/>
      <c r="P52" s="53"/>
      <c r="Q52" s="53"/>
      <c r="R52" s="53"/>
      <c r="S52" s="53"/>
      <c r="T52" s="53"/>
      <c r="U52" s="53"/>
      <c r="V52" s="53"/>
      <c r="W52" s="53"/>
      <c r="X52" s="53"/>
      <c r="Y52" s="53"/>
      <c r="Z52" s="53"/>
      <c r="AA52" s="72"/>
      <c r="AB52" s="43"/>
    </row>
    <row r="53" spans="1:28" ht="16.5" customHeight="1" thickBot="1" x14ac:dyDescent="0.25">
      <c r="A53" s="1975"/>
      <c r="B53" s="1989" t="s">
        <v>304</v>
      </c>
      <c r="C53" s="1989"/>
      <c r="D53" s="65">
        <v>1</v>
      </c>
      <c r="E53" s="65"/>
      <c r="F53" s="65"/>
      <c r="G53" s="65">
        <v>1</v>
      </c>
      <c r="H53" s="65"/>
      <c r="I53" s="53">
        <v>75</v>
      </c>
      <c r="J53" s="65"/>
      <c r="K53" s="65">
        <v>75</v>
      </c>
      <c r="L53" s="65"/>
      <c r="M53" s="154"/>
      <c r="N53" s="673"/>
      <c r="O53" s="65"/>
      <c r="P53" s="65">
        <v>1</v>
      </c>
      <c r="Q53" s="65">
        <v>75</v>
      </c>
      <c r="R53" s="65"/>
      <c r="S53" s="65"/>
      <c r="T53" s="65"/>
      <c r="U53" s="65"/>
      <c r="V53" s="65">
        <v>1</v>
      </c>
      <c r="W53" s="65">
        <v>35</v>
      </c>
      <c r="X53" s="65"/>
      <c r="Y53" s="65"/>
      <c r="Z53" s="65">
        <v>1</v>
      </c>
      <c r="AA53" s="159">
        <v>40</v>
      </c>
      <c r="AB53" s="43"/>
    </row>
    <row r="54" spans="1:28" ht="16.5" customHeight="1" thickTop="1" thickBot="1" x14ac:dyDescent="0.25">
      <c r="A54" s="1985"/>
      <c r="B54" s="1990" t="s">
        <v>440</v>
      </c>
      <c r="C54" s="1991"/>
      <c r="D54" s="95">
        <v>3</v>
      </c>
      <c r="E54" s="95"/>
      <c r="F54" s="95"/>
      <c r="G54" s="95">
        <v>3</v>
      </c>
      <c r="H54" s="95"/>
      <c r="I54" s="95">
        <v>325</v>
      </c>
      <c r="J54" s="95"/>
      <c r="K54" s="95">
        <v>75</v>
      </c>
      <c r="L54" s="95">
        <v>250</v>
      </c>
      <c r="M54" s="677"/>
      <c r="N54" s="686"/>
      <c r="O54" s="95"/>
      <c r="P54" s="96">
        <v>3</v>
      </c>
      <c r="Q54" s="95">
        <v>325</v>
      </c>
      <c r="R54" s="95"/>
      <c r="S54" s="95"/>
      <c r="T54" s="95"/>
      <c r="U54" s="95"/>
      <c r="V54" s="95">
        <v>3</v>
      </c>
      <c r="W54" s="95">
        <v>173</v>
      </c>
      <c r="X54" s="95">
        <v>1</v>
      </c>
      <c r="Y54" s="95">
        <v>2</v>
      </c>
      <c r="Z54" s="95">
        <v>3</v>
      </c>
      <c r="AA54" s="138">
        <v>150</v>
      </c>
      <c r="AB54" s="43"/>
    </row>
    <row r="55" spans="1:28" ht="16.5" customHeight="1" x14ac:dyDescent="0.2">
      <c r="A55" s="1981" t="s">
        <v>346</v>
      </c>
      <c r="B55" s="2038" t="s">
        <v>305</v>
      </c>
      <c r="C55" s="2038"/>
      <c r="D55" s="66"/>
      <c r="E55" s="66"/>
      <c r="F55" s="66"/>
      <c r="G55" s="66"/>
      <c r="H55" s="66"/>
      <c r="I55" s="53"/>
      <c r="J55" s="66"/>
      <c r="K55" s="66"/>
      <c r="L55" s="66"/>
      <c r="M55" s="152"/>
      <c r="N55" s="672"/>
      <c r="O55" s="66"/>
      <c r="P55" s="66"/>
      <c r="Q55" s="66"/>
      <c r="R55" s="66"/>
      <c r="S55" s="66"/>
      <c r="T55" s="66"/>
      <c r="U55" s="66"/>
      <c r="V55" s="66"/>
      <c r="W55" s="66"/>
      <c r="X55" s="66"/>
      <c r="Y55" s="66"/>
      <c r="Z55" s="66"/>
      <c r="AA55" s="139"/>
      <c r="AB55" s="81"/>
    </row>
    <row r="56" spans="1:28" ht="16.5" customHeight="1" x14ac:dyDescent="0.2">
      <c r="A56" s="1982"/>
      <c r="B56" s="1989" t="s">
        <v>274</v>
      </c>
      <c r="C56" s="1989"/>
      <c r="D56" s="94"/>
      <c r="E56" s="94"/>
      <c r="F56" s="94"/>
      <c r="G56" s="94"/>
      <c r="H56" s="94"/>
      <c r="I56" s="53"/>
      <c r="J56" s="94"/>
      <c r="K56" s="94"/>
      <c r="L56" s="94"/>
      <c r="M56" s="150"/>
      <c r="N56" s="687"/>
      <c r="O56" s="94"/>
      <c r="P56" s="94"/>
      <c r="Q56" s="94"/>
      <c r="R56" s="94"/>
      <c r="S56" s="94"/>
      <c r="T56" s="94"/>
      <c r="U56" s="94"/>
      <c r="V56" s="94"/>
      <c r="W56" s="94"/>
      <c r="X56" s="94"/>
      <c r="Y56" s="94"/>
      <c r="Z56" s="94"/>
      <c r="AA56" s="100"/>
      <c r="AB56" s="43"/>
    </row>
    <row r="57" spans="1:28" ht="16.5" customHeight="1" thickBot="1" x14ac:dyDescent="0.25">
      <c r="A57" s="1982"/>
      <c r="B57" s="1989" t="s">
        <v>220</v>
      </c>
      <c r="C57" s="1989"/>
      <c r="D57" s="53"/>
      <c r="E57" s="53"/>
      <c r="F57" s="53"/>
      <c r="G57" s="53"/>
      <c r="H57" s="53"/>
      <c r="I57" s="53"/>
      <c r="J57" s="53"/>
      <c r="K57" s="53"/>
      <c r="L57" s="53"/>
      <c r="M57" s="151"/>
      <c r="N57" s="670"/>
      <c r="O57" s="53"/>
      <c r="P57" s="53"/>
      <c r="Q57" s="53"/>
      <c r="R57" s="53"/>
      <c r="S57" s="53"/>
      <c r="T57" s="53"/>
      <c r="U57" s="53"/>
      <c r="V57" s="53"/>
      <c r="W57" s="53"/>
      <c r="X57" s="53"/>
      <c r="Y57" s="53"/>
      <c r="Z57" s="53"/>
      <c r="AA57" s="72"/>
      <c r="AB57" s="43"/>
    </row>
    <row r="58" spans="1:28" ht="16.5" customHeight="1" thickTop="1" thickBot="1" x14ac:dyDescent="0.25">
      <c r="A58" s="1983"/>
      <c r="B58" s="1990" t="s">
        <v>440</v>
      </c>
      <c r="C58" s="1991"/>
      <c r="D58" s="95"/>
      <c r="E58" s="95"/>
      <c r="F58" s="95"/>
      <c r="G58" s="95"/>
      <c r="H58" s="95"/>
      <c r="I58" s="95"/>
      <c r="J58" s="95"/>
      <c r="K58" s="95"/>
      <c r="L58" s="95"/>
      <c r="M58" s="677"/>
      <c r="N58" s="686"/>
      <c r="O58" s="95"/>
      <c r="P58" s="96"/>
      <c r="Q58" s="95"/>
      <c r="R58" s="95"/>
      <c r="S58" s="95"/>
      <c r="T58" s="95"/>
      <c r="U58" s="95"/>
      <c r="V58" s="95"/>
      <c r="W58" s="95"/>
      <c r="X58" s="95"/>
      <c r="Y58" s="95"/>
      <c r="Z58" s="95"/>
      <c r="AA58" s="138"/>
      <c r="AB58" s="43"/>
    </row>
    <row r="59" spans="1:28" ht="16.5" customHeight="1" x14ac:dyDescent="0.2">
      <c r="A59" s="1984" t="s">
        <v>341</v>
      </c>
      <c r="B59" s="1989" t="s">
        <v>221</v>
      </c>
      <c r="C59" s="1989"/>
      <c r="D59" s="97">
        <v>1</v>
      </c>
      <c r="E59" s="66">
        <v>1</v>
      </c>
      <c r="F59" s="66"/>
      <c r="G59" s="66"/>
      <c r="H59" s="66"/>
      <c r="I59" s="65">
        <v>29</v>
      </c>
      <c r="J59" s="66">
        <v>29</v>
      </c>
      <c r="K59" s="66"/>
      <c r="L59" s="66"/>
      <c r="M59" s="152"/>
      <c r="N59" s="672"/>
      <c r="O59" s="66"/>
      <c r="P59" s="66"/>
      <c r="Q59" s="66"/>
      <c r="R59" s="66">
        <v>1</v>
      </c>
      <c r="S59" s="66">
        <v>29</v>
      </c>
      <c r="T59" s="66"/>
      <c r="U59" s="66"/>
      <c r="V59" s="66">
        <v>1</v>
      </c>
      <c r="W59" s="66">
        <v>29</v>
      </c>
      <c r="X59" s="66"/>
      <c r="Y59" s="66"/>
      <c r="Z59" s="66"/>
      <c r="AA59" s="139"/>
      <c r="AB59" s="43"/>
    </row>
    <row r="60" spans="1:28" ht="16.5" customHeight="1" x14ac:dyDescent="0.2">
      <c r="A60" s="1982"/>
      <c r="B60" s="2037" t="s">
        <v>307</v>
      </c>
      <c r="C60" s="2037"/>
      <c r="D60" s="36"/>
      <c r="E60" s="55"/>
      <c r="F60" s="53"/>
      <c r="G60" s="53"/>
      <c r="H60" s="53"/>
      <c r="I60" s="36"/>
      <c r="J60" s="55"/>
      <c r="K60" s="53"/>
      <c r="L60" s="53"/>
      <c r="M60" s="151"/>
      <c r="N60" s="670"/>
      <c r="O60" s="53"/>
      <c r="P60" s="53"/>
      <c r="Q60" s="53"/>
      <c r="R60" s="53"/>
      <c r="S60" s="53"/>
      <c r="T60" s="53"/>
      <c r="U60" s="53"/>
      <c r="V60" s="53"/>
      <c r="W60" s="53"/>
      <c r="X60" s="53"/>
      <c r="Y60" s="53"/>
      <c r="Z60" s="53"/>
      <c r="AA60" s="72"/>
      <c r="AB60" s="43"/>
    </row>
    <row r="61" spans="1:28" ht="16.5" customHeight="1" thickBot="1" x14ac:dyDescent="0.25">
      <c r="A61" s="1982"/>
      <c r="B61" s="1989" t="s">
        <v>308</v>
      </c>
      <c r="C61" s="1989"/>
      <c r="D61" s="53">
        <v>1</v>
      </c>
      <c r="E61" s="53"/>
      <c r="F61" s="53"/>
      <c r="G61" s="53"/>
      <c r="H61" s="53">
        <v>1</v>
      </c>
      <c r="I61" s="65">
        <v>225</v>
      </c>
      <c r="J61" s="53"/>
      <c r="K61" s="53"/>
      <c r="L61" s="53"/>
      <c r="M61" s="151">
        <v>225</v>
      </c>
      <c r="N61" s="670"/>
      <c r="O61" s="53"/>
      <c r="P61" s="53"/>
      <c r="Q61" s="53"/>
      <c r="R61" s="53">
        <v>1</v>
      </c>
      <c r="S61" s="53">
        <v>225</v>
      </c>
      <c r="T61" s="53"/>
      <c r="U61" s="53"/>
      <c r="V61" s="53">
        <v>1</v>
      </c>
      <c r="W61" s="53">
        <v>50</v>
      </c>
      <c r="X61" s="53"/>
      <c r="Y61" s="53"/>
      <c r="Z61" s="53">
        <v>1</v>
      </c>
      <c r="AA61" s="72">
        <v>175</v>
      </c>
      <c r="AB61" s="43"/>
    </row>
    <row r="62" spans="1:28" ht="16.5" customHeight="1" thickTop="1" thickBot="1" x14ac:dyDescent="0.25">
      <c r="A62" s="1983"/>
      <c r="B62" s="1990" t="s">
        <v>440</v>
      </c>
      <c r="C62" s="1991"/>
      <c r="D62" s="95">
        <v>2</v>
      </c>
      <c r="E62" s="95">
        <v>1</v>
      </c>
      <c r="F62" s="95"/>
      <c r="G62" s="95"/>
      <c r="H62" s="95">
        <v>1</v>
      </c>
      <c r="I62" s="147">
        <v>254</v>
      </c>
      <c r="J62" s="95">
        <v>29</v>
      </c>
      <c r="K62" s="95"/>
      <c r="L62" s="95"/>
      <c r="M62" s="677">
        <v>225</v>
      </c>
      <c r="N62" s="685"/>
      <c r="O62" s="95"/>
      <c r="P62" s="95"/>
      <c r="Q62" s="95"/>
      <c r="R62" s="95">
        <v>2</v>
      </c>
      <c r="S62" s="95">
        <v>254</v>
      </c>
      <c r="T62" s="95"/>
      <c r="U62" s="95"/>
      <c r="V62" s="95">
        <v>2</v>
      </c>
      <c r="W62" s="95">
        <v>79</v>
      </c>
      <c r="X62" s="95"/>
      <c r="Y62" s="95"/>
      <c r="Z62" s="95">
        <v>1</v>
      </c>
      <c r="AA62" s="138">
        <v>175</v>
      </c>
      <c r="AB62" s="43"/>
    </row>
    <row r="63" spans="1:28" ht="16.5" customHeight="1" x14ac:dyDescent="0.2">
      <c r="A63" s="1984" t="s">
        <v>370</v>
      </c>
      <c r="B63" s="1989" t="s">
        <v>235</v>
      </c>
      <c r="C63" s="1989"/>
      <c r="D63" s="69"/>
      <c r="E63" s="69"/>
      <c r="F63" s="69"/>
      <c r="G63" s="69"/>
      <c r="H63" s="69"/>
      <c r="I63" s="53"/>
      <c r="J63" s="69"/>
      <c r="K63" s="69"/>
      <c r="L63" s="69"/>
      <c r="M63" s="155"/>
      <c r="N63" s="674"/>
      <c r="O63" s="69"/>
      <c r="P63" s="69"/>
      <c r="Q63" s="69"/>
      <c r="R63" s="69"/>
      <c r="S63" s="69"/>
      <c r="T63" s="69"/>
      <c r="U63" s="69"/>
      <c r="V63" s="69"/>
      <c r="W63" s="69"/>
      <c r="X63" s="69"/>
      <c r="Y63" s="69"/>
      <c r="Z63" s="69"/>
      <c r="AA63" s="71"/>
      <c r="AB63" s="43"/>
    </row>
    <row r="64" spans="1:28" ht="16.5" customHeight="1" x14ac:dyDescent="0.2">
      <c r="A64" s="1982"/>
      <c r="B64" s="1989" t="s">
        <v>236</v>
      </c>
      <c r="C64" s="1989"/>
      <c r="D64" s="53">
        <v>3</v>
      </c>
      <c r="E64" s="53">
        <v>3</v>
      </c>
      <c r="F64" s="53"/>
      <c r="G64" s="53"/>
      <c r="H64" s="53"/>
      <c r="I64" s="53">
        <v>48</v>
      </c>
      <c r="J64" s="53">
        <v>48</v>
      </c>
      <c r="K64" s="53"/>
      <c r="L64" s="53"/>
      <c r="M64" s="151"/>
      <c r="N64" s="670"/>
      <c r="O64" s="53"/>
      <c r="P64" s="53"/>
      <c r="Q64" s="53"/>
      <c r="R64" s="53">
        <v>3</v>
      </c>
      <c r="S64" s="53">
        <v>48</v>
      </c>
      <c r="T64" s="53"/>
      <c r="U64" s="53"/>
      <c r="V64" s="53"/>
      <c r="W64" s="53"/>
      <c r="X64" s="53"/>
      <c r="Y64" s="53"/>
      <c r="Z64" s="53">
        <v>3</v>
      </c>
      <c r="AA64" s="72">
        <v>48</v>
      </c>
      <c r="AB64" s="43"/>
    </row>
    <row r="65" spans="1:28" ht="16.5" customHeight="1" x14ac:dyDescent="0.2">
      <c r="A65" s="1982"/>
      <c r="B65" s="1989" t="s">
        <v>309</v>
      </c>
      <c r="C65" s="1989"/>
      <c r="D65" s="94"/>
      <c r="E65" s="94"/>
      <c r="F65" s="94"/>
      <c r="G65" s="94"/>
      <c r="H65" s="94"/>
      <c r="I65" s="53"/>
      <c r="J65" s="94"/>
      <c r="K65" s="94"/>
      <c r="L65" s="94"/>
      <c r="M65" s="150"/>
      <c r="N65" s="687"/>
      <c r="O65" s="94"/>
      <c r="P65" s="94"/>
      <c r="Q65" s="94"/>
      <c r="R65" s="94"/>
      <c r="S65" s="94"/>
      <c r="T65" s="94"/>
      <c r="U65" s="94"/>
      <c r="V65" s="94"/>
      <c r="W65" s="94"/>
      <c r="X65" s="94"/>
      <c r="Y65" s="94"/>
      <c r="Z65" s="94"/>
      <c r="AA65" s="100"/>
      <c r="AB65" s="43"/>
    </row>
    <row r="66" spans="1:28" ht="16.5" customHeight="1" x14ac:dyDescent="0.2">
      <c r="A66" s="1982"/>
      <c r="B66" s="2037" t="s">
        <v>310</v>
      </c>
      <c r="C66" s="2037"/>
      <c r="D66" s="94"/>
      <c r="E66" s="94"/>
      <c r="F66" s="94"/>
      <c r="G66" s="94"/>
      <c r="H66" s="94"/>
      <c r="I66" s="53"/>
      <c r="J66" s="94"/>
      <c r="K66" s="94"/>
      <c r="L66" s="94"/>
      <c r="M66" s="150"/>
      <c r="N66" s="687"/>
      <c r="O66" s="94"/>
      <c r="P66" s="94"/>
      <c r="Q66" s="94"/>
      <c r="R66" s="94"/>
      <c r="S66" s="94"/>
      <c r="T66" s="94"/>
      <c r="U66" s="94"/>
      <c r="V66" s="94"/>
      <c r="W66" s="94"/>
      <c r="X66" s="94"/>
      <c r="Y66" s="94"/>
      <c r="Z66" s="94"/>
      <c r="AA66" s="100"/>
      <c r="AB66" s="43"/>
    </row>
    <row r="67" spans="1:28" ht="16.5" customHeight="1" x14ac:dyDescent="0.2">
      <c r="A67" s="1982"/>
      <c r="B67" s="2037" t="s">
        <v>311</v>
      </c>
      <c r="C67" s="2037"/>
      <c r="D67" s="53"/>
      <c r="E67" s="53"/>
      <c r="F67" s="53"/>
      <c r="G67" s="53"/>
      <c r="H67" s="53"/>
      <c r="I67" s="53"/>
      <c r="J67" s="53"/>
      <c r="K67" s="53"/>
      <c r="L67" s="53"/>
      <c r="M67" s="151"/>
      <c r="N67" s="670"/>
      <c r="O67" s="53"/>
      <c r="P67" s="53"/>
      <c r="Q67" s="53"/>
      <c r="R67" s="53"/>
      <c r="S67" s="53"/>
      <c r="T67" s="53"/>
      <c r="U67" s="53"/>
      <c r="V67" s="53"/>
      <c r="W67" s="53"/>
      <c r="X67" s="53"/>
      <c r="Y67" s="53"/>
      <c r="Z67" s="53"/>
      <c r="AA67" s="72"/>
      <c r="AB67" s="43"/>
    </row>
    <row r="68" spans="1:28" ht="16.5" customHeight="1" x14ac:dyDescent="0.2">
      <c r="A68" s="1982"/>
      <c r="B68" s="2037" t="s">
        <v>312</v>
      </c>
      <c r="C68" s="2037"/>
      <c r="D68" s="53"/>
      <c r="E68" s="53"/>
      <c r="F68" s="53"/>
      <c r="G68" s="53"/>
      <c r="H68" s="53"/>
      <c r="I68" s="53"/>
      <c r="J68" s="53"/>
      <c r="K68" s="53"/>
      <c r="L68" s="53"/>
      <c r="M68" s="151"/>
      <c r="N68" s="670"/>
      <c r="O68" s="53"/>
      <c r="P68" s="53"/>
      <c r="Q68" s="53"/>
      <c r="R68" s="53"/>
      <c r="S68" s="53"/>
      <c r="T68" s="53"/>
      <c r="U68" s="53"/>
      <c r="V68" s="53"/>
      <c r="W68" s="53"/>
      <c r="X68" s="53"/>
      <c r="Y68" s="53"/>
      <c r="Z68" s="53"/>
      <c r="AA68" s="72"/>
      <c r="AB68" s="43"/>
    </row>
    <row r="69" spans="1:28" ht="16.5" customHeight="1" thickBot="1" x14ac:dyDescent="0.25">
      <c r="A69" s="1982"/>
      <c r="B69" s="2037" t="s">
        <v>213</v>
      </c>
      <c r="C69" s="2037"/>
      <c r="D69" s="53">
        <v>8</v>
      </c>
      <c r="E69" s="53">
        <v>5</v>
      </c>
      <c r="F69" s="53">
        <v>3</v>
      </c>
      <c r="G69" s="53"/>
      <c r="H69" s="53"/>
      <c r="I69" s="53">
        <v>76</v>
      </c>
      <c r="J69" s="53">
        <v>73</v>
      </c>
      <c r="K69" s="53">
        <v>3</v>
      </c>
      <c r="L69" s="53"/>
      <c r="M69" s="151"/>
      <c r="N69" s="670"/>
      <c r="O69" s="53"/>
      <c r="P69" s="53"/>
      <c r="Q69" s="53"/>
      <c r="R69" s="53">
        <v>8</v>
      </c>
      <c r="S69" s="53">
        <v>76</v>
      </c>
      <c r="T69" s="53"/>
      <c r="U69" s="53"/>
      <c r="V69" s="53"/>
      <c r="W69" s="53"/>
      <c r="X69" s="53"/>
      <c r="Y69" s="53"/>
      <c r="Z69" s="53">
        <v>8</v>
      </c>
      <c r="AA69" s="72">
        <v>76</v>
      </c>
      <c r="AB69" s="43"/>
    </row>
    <row r="70" spans="1:28" ht="16.5" customHeight="1" thickTop="1" thickBot="1" x14ac:dyDescent="0.25">
      <c r="A70" s="1983"/>
      <c r="B70" s="1990" t="s">
        <v>440</v>
      </c>
      <c r="C70" s="1991"/>
      <c r="D70" s="95">
        <v>11</v>
      </c>
      <c r="E70" s="95">
        <v>8</v>
      </c>
      <c r="F70" s="95">
        <v>3</v>
      </c>
      <c r="G70" s="95"/>
      <c r="H70" s="95"/>
      <c r="I70" s="95">
        <v>124</v>
      </c>
      <c r="J70" s="95">
        <v>121</v>
      </c>
      <c r="K70" s="95">
        <v>3</v>
      </c>
      <c r="L70" s="95"/>
      <c r="M70" s="677"/>
      <c r="N70" s="686"/>
      <c r="O70" s="96"/>
      <c r="P70" s="96"/>
      <c r="Q70" s="95"/>
      <c r="R70" s="95">
        <v>11</v>
      </c>
      <c r="S70" s="95">
        <v>124</v>
      </c>
      <c r="T70" s="96"/>
      <c r="U70" s="96"/>
      <c r="V70" s="95"/>
      <c r="W70" s="95"/>
      <c r="X70" s="96"/>
      <c r="Y70" s="96"/>
      <c r="Z70" s="96">
        <v>11</v>
      </c>
      <c r="AA70" s="138">
        <v>124</v>
      </c>
      <c r="AB70" s="43"/>
    </row>
    <row r="71" spans="1:28" ht="16.5" customHeight="1" x14ac:dyDescent="0.2">
      <c r="A71" s="1692" t="s">
        <v>342</v>
      </c>
      <c r="B71" s="1681" t="s">
        <v>275</v>
      </c>
      <c r="C71" s="1681"/>
      <c r="D71" s="196">
        <v>1</v>
      </c>
      <c r="E71" s="196"/>
      <c r="F71" s="196"/>
      <c r="G71" s="196">
        <v>1</v>
      </c>
      <c r="H71" s="196"/>
      <c r="I71" s="181">
        <v>182</v>
      </c>
      <c r="J71" s="196"/>
      <c r="K71" s="196"/>
      <c r="L71" s="196">
        <v>182</v>
      </c>
      <c r="M71" s="678"/>
      <c r="N71" s="688"/>
      <c r="O71" s="196"/>
      <c r="P71" s="196"/>
      <c r="Q71" s="196"/>
      <c r="R71" s="196">
        <v>1</v>
      </c>
      <c r="S71" s="196">
        <v>182</v>
      </c>
      <c r="T71" s="196"/>
      <c r="U71" s="196"/>
      <c r="V71" s="196">
        <v>1</v>
      </c>
      <c r="W71" s="196">
        <v>20</v>
      </c>
      <c r="X71" s="196">
        <v>1</v>
      </c>
      <c r="Y71" s="196">
        <v>28</v>
      </c>
      <c r="Z71" s="196">
        <v>1</v>
      </c>
      <c r="AA71" s="224">
        <v>134</v>
      </c>
      <c r="AB71" s="81"/>
    </row>
    <row r="72" spans="1:28" ht="16.5" customHeight="1" x14ac:dyDescent="0.2">
      <c r="A72" s="1685"/>
      <c r="B72" s="1681" t="s">
        <v>313</v>
      </c>
      <c r="C72" s="1681"/>
      <c r="D72" s="181">
        <v>1</v>
      </c>
      <c r="E72" s="181"/>
      <c r="F72" s="181"/>
      <c r="G72" s="181">
        <v>1</v>
      </c>
      <c r="H72" s="181"/>
      <c r="I72" s="181">
        <v>141</v>
      </c>
      <c r="J72" s="181"/>
      <c r="K72" s="181"/>
      <c r="L72" s="181">
        <v>141</v>
      </c>
      <c r="M72" s="395"/>
      <c r="N72" s="675"/>
      <c r="O72" s="181"/>
      <c r="P72" s="181">
        <v>1</v>
      </c>
      <c r="Q72" s="181">
        <v>63</v>
      </c>
      <c r="R72" s="181">
        <v>1</v>
      </c>
      <c r="S72" s="181">
        <v>78</v>
      </c>
      <c r="T72" s="181"/>
      <c r="U72" s="181"/>
      <c r="V72" s="181"/>
      <c r="W72" s="181"/>
      <c r="X72" s="181"/>
      <c r="Y72" s="181"/>
      <c r="Z72" s="181">
        <v>1</v>
      </c>
      <c r="AA72" s="225">
        <v>141</v>
      </c>
      <c r="AB72" s="81"/>
    </row>
    <row r="73" spans="1:28" ht="16.5" customHeight="1" thickBot="1" x14ac:dyDescent="0.25">
      <c r="A73" s="1685"/>
      <c r="B73" s="1682" t="s">
        <v>214</v>
      </c>
      <c r="C73" s="1682"/>
      <c r="D73" s="226">
        <v>5</v>
      </c>
      <c r="E73" s="226">
        <v>4</v>
      </c>
      <c r="F73" s="226"/>
      <c r="G73" s="226">
        <v>1</v>
      </c>
      <c r="H73" s="226"/>
      <c r="I73" s="181">
        <v>237</v>
      </c>
      <c r="J73" s="226">
        <v>135</v>
      </c>
      <c r="K73" s="226"/>
      <c r="L73" s="226">
        <v>102</v>
      </c>
      <c r="M73" s="679"/>
      <c r="N73" s="689"/>
      <c r="O73" s="226"/>
      <c r="P73" s="226"/>
      <c r="Q73" s="226"/>
      <c r="R73" s="226">
        <v>5</v>
      </c>
      <c r="S73" s="226">
        <v>237</v>
      </c>
      <c r="T73" s="226"/>
      <c r="U73" s="226"/>
      <c r="V73" s="226">
        <v>1</v>
      </c>
      <c r="W73" s="226">
        <v>8</v>
      </c>
      <c r="X73" s="226"/>
      <c r="Y73" s="226"/>
      <c r="Z73" s="226">
        <v>5</v>
      </c>
      <c r="AA73" s="227">
        <v>229</v>
      </c>
      <c r="AB73" s="81"/>
    </row>
    <row r="74" spans="1:28" ht="16.5" customHeight="1" thickTop="1" thickBot="1" x14ac:dyDescent="0.25">
      <c r="A74" s="1684"/>
      <c r="B74" s="1678" t="s">
        <v>440</v>
      </c>
      <c r="C74" s="1679"/>
      <c r="D74" s="228">
        <v>7</v>
      </c>
      <c r="E74" s="228">
        <v>4</v>
      </c>
      <c r="F74" s="228"/>
      <c r="G74" s="228">
        <v>3</v>
      </c>
      <c r="H74" s="228"/>
      <c r="I74" s="228">
        <v>560</v>
      </c>
      <c r="J74" s="228">
        <v>135</v>
      </c>
      <c r="K74" s="228"/>
      <c r="L74" s="228">
        <v>425</v>
      </c>
      <c r="M74" s="680"/>
      <c r="N74" s="1099"/>
      <c r="O74" s="229"/>
      <c r="P74" s="229">
        <v>1</v>
      </c>
      <c r="Q74" s="228">
        <v>63</v>
      </c>
      <c r="R74" s="228">
        <v>7</v>
      </c>
      <c r="S74" s="228">
        <v>497</v>
      </c>
      <c r="T74" s="229"/>
      <c r="U74" s="229"/>
      <c r="V74" s="228">
        <v>2</v>
      </c>
      <c r="W74" s="228">
        <v>28</v>
      </c>
      <c r="X74" s="229">
        <v>1</v>
      </c>
      <c r="Y74" s="229">
        <v>28</v>
      </c>
      <c r="Z74" s="228">
        <v>7</v>
      </c>
      <c r="AA74" s="230">
        <v>504</v>
      </c>
      <c r="AB74" s="43"/>
    </row>
    <row r="75" spans="1:28" ht="16.5" customHeight="1" x14ac:dyDescent="0.2">
      <c r="A75" s="1974" t="s">
        <v>347</v>
      </c>
      <c r="B75" s="2039" t="s">
        <v>314</v>
      </c>
      <c r="C75" s="2039"/>
      <c r="D75" s="66"/>
      <c r="E75" s="66"/>
      <c r="F75" s="66"/>
      <c r="G75" s="66"/>
      <c r="H75" s="66"/>
      <c r="I75" s="53"/>
      <c r="J75" s="66"/>
      <c r="K75" s="66"/>
      <c r="L75" s="66"/>
      <c r="M75" s="152"/>
      <c r="N75" s="672"/>
      <c r="O75" s="66"/>
      <c r="P75" s="66"/>
      <c r="Q75" s="66"/>
      <c r="R75" s="66"/>
      <c r="S75" s="66"/>
      <c r="T75" s="66"/>
      <c r="U75" s="66"/>
      <c r="V75" s="66"/>
      <c r="W75" s="66"/>
      <c r="X75" s="66"/>
      <c r="Y75" s="66"/>
      <c r="Z75" s="66"/>
      <c r="AA75" s="139"/>
      <c r="AB75" s="43"/>
    </row>
    <row r="76" spans="1:28" ht="16.5" customHeight="1" x14ac:dyDescent="0.2">
      <c r="A76" s="1975"/>
      <c r="B76" s="2037" t="s">
        <v>215</v>
      </c>
      <c r="C76" s="2037"/>
      <c r="D76" s="53">
        <v>1</v>
      </c>
      <c r="E76" s="53"/>
      <c r="F76" s="53"/>
      <c r="G76" s="53"/>
      <c r="H76" s="53">
        <v>1</v>
      </c>
      <c r="I76" s="53">
        <v>255</v>
      </c>
      <c r="J76" s="53"/>
      <c r="K76" s="53"/>
      <c r="L76" s="53"/>
      <c r="M76" s="150">
        <v>255</v>
      </c>
      <c r="N76" s="670"/>
      <c r="O76" s="53"/>
      <c r="P76" s="53">
        <v>1</v>
      </c>
      <c r="Q76" s="53">
        <v>255</v>
      </c>
      <c r="R76" s="53"/>
      <c r="S76" s="53"/>
      <c r="T76" s="53"/>
      <c r="U76" s="53"/>
      <c r="V76" s="53">
        <v>1</v>
      </c>
      <c r="W76" s="53">
        <v>120</v>
      </c>
      <c r="X76" s="53"/>
      <c r="Y76" s="53"/>
      <c r="Z76" s="53">
        <v>1</v>
      </c>
      <c r="AA76" s="72">
        <v>135</v>
      </c>
      <c r="AB76" s="43"/>
    </row>
    <row r="77" spans="1:28" ht="16.5" customHeight="1" x14ac:dyDescent="0.2">
      <c r="A77" s="1975"/>
      <c r="B77" s="1989" t="s">
        <v>276</v>
      </c>
      <c r="C77" s="2041"/>
      <c r="D77" s="53">
        <v>1</v>
      </c>
      <c r="E77" s="53"/>
      <c r="F77" s="53"/>
      <c r="G77" s="53"/>
      <c r="H77" s="53">
        <v>1</v>
      </c>
      <c r="I77" s="53">
        <v>240</v>
      </c>
      <c r="J77" s="53"/>
      <c r="K77" s="53"/>
      <c r="L77" s="53"/>
      <c r="M77" s="151">
        <v>240</v>
      </c>
      <c r="N77" s="670"/>
      <c r="O77" s="53"/>
      <c r="P77" s="53">
        <v>1</v>
      </c>
      <c r="Q77" s="53">
        <v>240</v>
      </c>
      <c r="R77" s="53"/>
      <c r="S77" s="53"/>
      <c r="T77" s="53"/>
      <c r="U77" s="53"/>
      <c r="V77" s="53">
        <v>1</v>
      </c>
      <c r="W77" s="53">
        <v>130</v>
      </c>
      <c r="X77" s="53"/>
      <c r="Y77" s="53"/>
      <c r="Z77" s="53">
        <v>1</v>
      </c>
      <c r="AA77" s="72">
        <v>110</v>
      </c>
      <c r="AB77" s="43"/>
    </row>
    <row r="78" spans="1:28" ht="16.5" customHeight="1" thickBot="1" x14ac:dyDescent="0.25">
      <c r="A78" s="1975"/>
      <c r="B78" s="1989" t="s">
        <v>315</v>
      </c>
      <c r="C78" s="1989"/>
      <c r="D78" s="53"/>
      <c r="E78" s="53"/>
      <c r="F78" s="53"/>
      <c r="G78" s="53"/>
      <c r="H78" s="53"/>
      <c r="I78" s="53"/>
      <c r="J78" s="53"/>
      <c r="K78" s="53"/>
      <c r="L78" s="53"/>
      <c r="M78" s="151"/>
      <c r="N78" s="670"/>
      <c r="O78" s="53"/>
      <c r="P78" s="53"/>
      <c r="Q78" s="53"/>
      <c r="R78" s="53"/>
      <c r="S78" s="53"/>
      <c r="T78" s="53"/>
      <c r="U78" s="53"/>
      <c r="V78" s="53"/>
      <c r="W78" s="53"/>
      <c r="X78" s="53"/>
      <c r="Y78" s="53"/>
      <c r="Z78" s="53"/>
      <c r="AA78" s="72"/>
      <c r="AB78" s="43"/>
    </row>
    <row r="79" spans="1:28" ht="16.5" customHeight="1" thickTop="1" thickBot="1" x14ac:dyDescent="0.25">
      <c r="A79" s="1976"/>
      <c r="B79" s="1990" t="s">
        <v>440</v>
      </c>
      <c r="C79" s="1991"/>
      <c r="D79" s="95">
        <v>2</v>
      </c>
      <c r="E79" s="95"/>
      <c r="F79" s="95"/>
      <c r="G79" s="95"/>
      <c r="H79" s="95">
        <v>2</v>
      </c>
      <c r="I79" s="95">
        <v>495</v>
      </c>
      <c r="J79" s="95"/>
      <c r="K79" s="95"/>
      <c r="L79" s="95"/>
      <c r="M79" s="677">
        <v>495</v>
      </c>
      <c r="N79" s="685"/>
      <c r="O79" s="95"/>
      <c r="P79" s="96">
        <v>2</v>
      </c>
      <c r="Q79" s="95">
        <v>495</v>
      </c>
      <c r="R79" s="95"/>
      <c r="S79" s="95"/>
      <c r="T79" s="95"/>
      <c r="U79" s="95"/>
      <c r="V79" s="95">
        <v>2</v>
      </c>
      <c r="W79" s="95">
        <v>250</v>
      </c>
      <c r="X79" s="95"/>
      <c r="Y79" s="95"/>
      <c r="Z79" s="95">
        <v>2</v>
      </c>
      <c r="AA79" s="138">
        <v>245</v>
      </c>
      <c r="AB79" s="43"/>
    </row>
    <row r="80" spans="1:28" s="148" customFormat="1" ht="16.5" customHeight="1" x14ac:dyDescent="0.2">
      <c r="A80" s="1692" t="s">
        <v>371</v>
      </c>
      <c r="B80" s="1682" t="s">
        <v>237</v>
      </c>
      <c r="C80" s="1682"/>
      <c r="D80" s="196">
        <v>1</v>
      </c>
      <c r="E80" s="196">
        <v>1</v>
      </c>
      <c r="F80" s="196"/>
      <c r="G80" s="196"/>
      <c r="H80" s="196"/>
      <c r="I80" s="181">
        <v>45</v>
      </c>
      <c r="J80" s="196">
        <v>45</v>
      </c>
      <c r="K80" s="196"/>
      <c r="L80" s="196"/>
      <c r="M80" s="678"/>
      <c r="N80" s="688"/>
      <c r="O80" s="196"/>
      <c r="P80" s="196">
        <v>1</v>
      </c>
      <c r="Q80" s="196">
        <v>45</v>
      </c>
      <c r="R80" s="196"/>
      <c r="S80" s="196"/>
      <c r="T80" s="196"/>
      <c r="U80" s="196"/>
      <c r="V80" s="196"/>
      <c r="W80" s="196"/>
      <c r="X80" s="196"/>
      <c r="Y80" s="196"/>
      <c r="Z80" s="196">
        <v>1</v>
      </c>
      <c r="AA80" s="224">
        <v>45</v>
      </c>
      <c r="AB80" s="143"/>
    </row>
    <row r="81" spans="1:28" s="148" customFormat="1" ht="16.5" customHeight="1" x14ac:dyDescent="0.2">
      <c r="A81" s="1685"/>
      <c r="B81" s="1681" t="s">
        <v>238</v>
      </c>
      <c r="C81" s="1681"/>
      <c r="D81" s="181">
        <v>1</v>
      </c>
      <c r="E81" s="181"/>
      <c r="F81" s="181">
        <v>1</v>
      </c>
      <c r="G81" s="181"/>
      <c r="H81" s="181"/>
      <c r="I81" s="181">
        <v>73</v>
      </c>
      <c r="J81" s="181"/>
      <c r="K81" s="181">
        <v>73</v>
      </c>
      <c r="L81" s="181"/>
      <c r="M81" s="395"/>
      <c r="N81" s="675"/>
      <c r="O81" s="181"/>
      <c r="P81" s="181">
        <v>1</v>
      </c>
      <c r="Q81" s="181">
        <v>73</v>
      </c>
      <c r="R81" s="181"/>
      <c r="S81" s="181"/>
      <c r="T81" s="181"/>
      <c r="U81" s="181"/>
      <c r="V81" s="181">
        <v>1</v>
      </c>
      <c r="W81" s="181">
        <v>2</v>
      </c>
      <c r="X81" s="181">
        <v>1</v>
      </c>
      <c r="Y81" s="181">
        <v>12</v>
      </c>
      <c r="Z81" s="181">
        <v>1</v>
      </c>
      <c r="AA81" s="225">
        <v>59</v>
      </c>
      <c r="AB81" s="143"/>
    </row>
    <row r="82" spans="1:28" s="148" customFormat="1" ht="16.5" customHeight="1" x14ac:dyDescent="0.2">
      <c r="A82" s="1685"/>
      <c r="B82" s="1681" t="s">
        <v>239</v>
      </c>
      <c r="C82" s="1681"/>
      <c r="D82" s="226"/>
      <c r="E82" s="226"/>
      <c r="F82" s="226"/>
      <c r="G82" s="226"/>
      <c r="H82" s="226"/>
      <c r="I82" s="181"/>
      <c r="J82" s="226"/>
      <c r="K82" s="226"/>
      <c r="L82" s="226"/>
      <c r="M82" s="679"/>
      <c r="N82" s="689"/>
      <c r="O82" s="226"/>
      <c r="P82" s="226"/>
      <c r="Q82" s="226"/>
      <c r="R82" s="226"/>
      <c r="S82" s="226"/>
      <c r="T82" s="226"/>
      <c r="U82" s="226"/>
      <c r="V82" s="226"/>
      <c r="W82" s="226"/>
      <c r="X82" s="226"/>
      <c r="Y82" s="226"/>
      <c r="Z82" s="226"/>
      <c r="AA82" s="227"/>
      <c r="AB82" s="143"/>
    </row>
    <row r="83" spans="1:28" s="148" customFormat="1" ht="16.5" customHeight="1" x14ac:dyDescent="0.2">
      <c r="A83" s="1685"/>
      <c r="B83" s="1681" t="s">
        <v>240</v>
      </c>
      <c r="C83" s="1681"/>
      <c r="D83" s="226">
        <v>3</v>
      </c>
      <c r="E83" s="226">
        <v>3</v>
      </c>
      <c r="F83" s="226"/>
      <c r="G83" s="226"/>
      <c r="H83" s="226"/>
      <c r="I83" s="181">
        <v>114</v>
      </c>
      <c r="J83" s="226">
        <v>114</v>
      </c>
      <c r="K83" s="226"/>
      <c r="L83" s="226"/>
      <c r="M83" s="679"/>
      <c r="N83" s="689"/>
      <c r="O83" s="226"/>
      <c r="P83" s="226">
        <v>3</v>
      </c>
      <c r="Q83" s="226">
        <v>114</v>
      </c>
      <c r="R83" s="226"/>
      <c r="S83" s="226"/>
      <c r="T83" s="226"/>
      <c r="U83" s="226"/>
      <c r="V83" s="226"/>
      <c r="W83" s="226"/>
      <c r="X83" s="226"/>
      <c r="Y83" s="226"/>
      <c r="Z83" s="226">
        <v>3</v>
      </c>
      <c r="AA83" s="227">
        <v>114</v>
      </c>
      <c r="AB83" s="143"/>
    </row>
    <row r="84" spans="1:28" s="148" customFormat="1" ht="16.5" customHeight="1" x14ac:dyDescent="0.2">
      <c r="A84" s="1685"/>
      <c r="B84" s="1681" t="s">
        <v>241</v>
      </c>
      <c r="C84" s="1681"/>
      <c r="D84" s="181"/>
      <c r="E84" s="181"/>
      <c r="F84" s="181"/>
      <c r="G84" s="181"/>
      <c r="H84" s="181"/>
      <c r="I84" s="181"/>
      <c r="J84" s="181"/>
      <c r="K84" s="181"/>
      <c r="L84" s="181"/>
      <c r="M84" s="395"/>
      <c r="N84" s="675"/>
      <c r="O84" s="181"/>
      <c r="P84" s="181"/>
      <c r="Q84" s="181"/>
      <c r="R84" s="181"/>
      <c r="S84" s="181"/>
      <c r="T84" s="181"/>
      <c r="U84" s="181"/>
      <c r="V84" s="181"/>
      <c r="W84" s="181"/>
      <c r="X84" s="181"/>
      <c r="Y84" s="181"/>
      <c r="Z84" s="181"/>
      <c r="AA84" s="225"/>
      <c r="AB84" s="143"/>
    </row>
    <row r="85" spans="1:28" s="148" customFormat="1" ht="16.5" customHeight="1" x14ac:dyDescent="0.2">
      <c r="A85" s="1685"/>
      <c r="B85" s="1681" t="s">
        <v>242</v>
      </c>
      <c r="C85" s="1681"/>
      <c r="D85" s="181"/>
      <c r="E85" s="181"/>
      <c r="F85" s="181"/>
      <c r="G85" s="181"/>
      <c r="H85" s="181"/>
      <c r="I85" s="181"/>
      <c r="J85" s="181"/>
      <c r="K85" s="181"/>
      <c r="L85" s="181"/>
      <c r="M85" s="395"/>
      <c r="N85" s="675"/>
      <c r="O85" s="181"/>
      <c r="P85" s="181"/>
      <c r="Q85" s="181"/>
      <c r="R85" s="181"/>
      <c r="S85" s="181"/>
      <c r="T85" s="181"/>
      <c r="U85" s="181"/>
      <c r="V85" s="181"/>
      <c r="W85" s="181"/>
      <c r="X85" s="181"/>
      <c r="Y85" s="181"/>
      <c r="Z85" s="181"/>
      <c r="AA85" s="225"/>
      <c r="AB85" s="143"/>
    </row>
    <row r="86" spans="1:28" s="148" customFormat="1" ht="16.5" customHeight="1" x14ac:dyDescent="0.2">
      <c r="A86" s="1685"/>
      <c r="B86" s="1681" t="s">
        <v>222</v>
      </c>
      <c r="C86" s="1681"/>
      <c r="D86" s="181"/>
      <c r="E86" s="181"/>
      <c r="F86" s="181"/>
      <c r="G86" s="181"/>
      <c r="H86" s="181"/>
      <c r="I86" s="181"/>
      <c r="J86" s="181"/>
      <c r="K86" s="181"/>
      <c r="L86" s="181"/>
      <c r="M86" s="395"/>
      <c r="N86" s="675"/>
      <c r="O86" s="181"/>
      <c r="P86" s="181"/>
      <c r="Q86" s="181"/>
      <c r="R86" s="181"/>
      <c r="S86" s="181"/>
      <c r="T86" s="181"/>
      <c r="U86" s="181"/>
      <c r="V86" s="181"/>
      <c r="W86" s="181"/>
      <c r="X86" s="181"/>
      <c r="Y86" s="181"/>
      <c r="Z86" s="181"/>
      <c r="AA86" s="225"/>
      <c r="AB86" s="143"/>
    </row>
    <row r="87" spans="1:28" s="148" customFormat="1" ht="16.5" customHeight="1" thickBot="1" x14ac:dyDescent="0.25">
      <c r="A87" s="1685"/>
      <c r="B87" s="1681" t="s">
        <v>223</v>
      </c>
      <c r="C87" s="1681"/>
      <c r="D87" s="181"/>
      <c r="E87" s="181"/>
      <c r="F87" s="181"/>
      <c r="G87" s="181"/>
      <c r="H87" s="181"/>
      <c r="I87" s="181"/>
      <c r="J87" s="181"/>
      <c r="K87" s="181"/>
      <c r="L87" s="181"/>
      <c r="M87" s="395"/>
      <c r="N87" s="675"/>
      <c r="O87" s="181"/>
      <c r="P87" s="181"/>
      <c r="Q87" s="181"/>
      <c r="R87" s="181"/>
      <c r="S87" s="181"/>
      <c r="T87" s="181"/>
      <c r="U87" s="181"/>
      <c r="V87" s="181"/>
      <c r="W87" s="181"/>
      <c r="X87" s="181"/>
      <c r="Y87" s="181"/>
      <c r="Z87" s="181"/>
      <c r="AA87" s="225"/>
      <c r="AB87" s="143"/>
    </row>
    <row r="88" spans="1:28" s="148" customFormat="1" ht="16.5" customHeight="1" thickTop="1" thickBot="1" x14ac:dyDescent="0.25">
      <c r="A88" s="1693"/>
      <c r="B88" s="1678" t="s">
        <v>440</v>
      </c>
      <c r="C88" s="1679"/>
      <c r="D88" s="228">
        <v>5</v>
      </c>
      <c r="E88" s="228">
        <v>4</v>
      </c>
      <c r="F88" s="228">
        <v>1</v>
      </c>
      <c r="G88" s="228"/>
      <c r="H88" s="228"/>
      <c r="I88" s="228">
        <v>232</v>
      </c>
      <c r="J88" s="228">
        <v>159</v>
      </c>
      <c r="K88" s="228">
        <v>73</v>
      </c>
      <c r="L88" s="228"/>
      <c r="M88" s="680"/>
      <c r="N88" s="690"/>
      <c r="O88" s="228"/>
      <c r="P88" s="229">
        <v>5</v>
      </c>
      <c r="Q88" s="228">
        <v>232</v>
      </c>
      <c r="R88" s="228"/>
      <c r="S88" s="228"/>
      <c r="T88" s="228"/>
      <c r="U88" s="228"/>
      <c r="V88" s="228">
        <v>1</v>
      </c>
      <c r="W88" s="228">
        <v>2</v>
      </c>
      <c r="X88" s="228">
        <v>1</v>
      </c>
      <c r="Y88" s="228">
        <v>12</v>
      </c>
      <c r="Z88" s="228">
        <v>5</v>
      </c>
      <c r="AA88" s="230">
        <v>218</v>
      </c>
      <c r="AB88" s="143"/>
    </row>
    <row r="89" spans="1:28" ht="16.5" customHeight="1" thickBot="1" x14ac:dyDescent="0.25">
      <c r="A89" s="1435" t="s">
        <v>189</v>
      </c>
      <c r="B89" s="2040" t="s">
        <v>338</v>
      </c>
      <c r="C89" s="2040"/>
      <c r="D89" s="57">
        <v>4</v>
      </c>
      <c r="E89" s="57"/>
      <c r="F89" s="57"/>
      <c r="G89" s="57"/>
      <c r="H89" s="57">
        <v>4</v>
      </c>
      <c r="I89" s="76">
        <v>1518</v>
      </c>
      <c r="J89" s="57"/>
      <c r="K89" s="57"/>
      <c r="L89" s="57"/>
      <c r="M89" s="153">
        <v>1518</v>
      </c>
      <c r="N89" s="671"/>
      <c r="O89" s="57"/>
      <c r="P89" s="57">
        <v>4</v>
      </c>
      <c r="Q89" s="57">
        <v>1518</v>
      </c>
      <c r="R89" s="57"/>
      <c r="S89" s="57"/>
      <c r="T89" s="57"/>
      <c r="U89" s="57"/>
      <c r="V89" s="57">
        <v>2</v>
      </c>
      <c r="W89" s="57">
        <v>666</v>
      </c>
      <c r="X89" s="57">
        <v>2</v>
      </c>
      <c r="Y89" s="57">
        <v>852</v>
      </c>
      <c r="Z89" s="57"/>
      <c r="AA89" s="158"/>
      <c r="AB89" s="43"/>
    </row>
    <row r="90" spans="1:28" s="30" customFormat="1" ht="13.5" x14ac:dyDescent="0.15">
      <c r="A90" s="1150" t="s">
        <v>467</v>
      </c>
      <c r="B90" s="1083"/>
      <c r="C90" s="1083"/>
      <c r="D90" s="1084"/>
      <c r="E90" s="1084"/>
      <c r="F90" s="1084"/>
      <c r="G90" s="1084"/>
      <c r="H90" s="1084"/>
      <c r="I90" s="1084"/>
      <c r="J90" s="1084"/>
      <c r="K90" s="1084"/>
      <c r="L90" s="1084"/>
      <c r="M90" s="1084"/>
      <c r="N90" s="1084"/>
      <c r="O90" s="1084"/>
      <c r="P90" s="1084"/>
      <c r="Q90" s="1084"/>
      <c r="R90" s="1084"/>
      <c r="S90" s="1084"/>
      <c r="T90" s="1084"/>
      <c r="U90" s="1084"/>
      <c r="V90" s="1084"/>
      <c r="W90" s="1084"/>
      <c r="X90" s="1084"/>
      <c r="Y90" s="1084"/>
      <c r="Z90" s="1084"/>
      <c r="AA90" s="1084"/>
    </row>
    <row r="91" spans="1:28" ht="13.5" customHeight="1" x14ac:dyDescent="0.2">
      <c r="A91" s="2035" t="s">
        <v>469</v>
      </c>
      <c r="B91" s="2036"/>
      <c r="C91" s="2036"/>
      <c r="D91" s="2036"/>
      <c r="E91" s="2036"/>
      <c r="F91" s="2036"/>
      <c r="G91" s="2036"/>
      <c r="H91" s="2036"/>
      <c r="I91" s="2036"/>
      <c r="J91" s="2036"/>
      <c r="K91" s="2036"/>
      <c r="L91" s="2036"/>
      <c r="M91" s="2036"/>
    </row>
    <row r="92" spans="1:28" ht="13.5" customHeight="1" x14ac:dyDescent="0.2">
      <c r="A92" s="2036"/>
      <c r="B92" s="2036"/>
      <c r="C92" s="2036"/>
      <c r="D92" s="2036"/>
      <c r="E92" s="2036"/>
      <c r="F92" s="2036"/>
      <c r="G92" s="2036"/>
      <c r="H92" s="2036"/>
      <c r="I92" s="2036"/>
      <c r="J92" s="2036"/>
      <c r="K92" s="2036"/>
      <c r="L92" s="2036"/>
      <c r="M92" s="2036"/>
    </row>
  </sheetData>
  <mergeCells count="110">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A1:M1"/>
    <mergeCell ref="C2:F2"/>
    <mergeCell ref="A20:A22"/>
    <mergeCell ref="A23:A26"/>
    <mergeCell ref="K2:M2"/>
    <mergeCell ref="B19:C19"/>
    <mergeCell ref="A11:C11"/>
    <mergeCell ref="B20:C20"/>
    <mergeCell ref="B26:C26"/>
    <mergeCell ref="B21:C21"/>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s>
  <phoneticPr fontId="3"/>
  <printOptions horizontalCentered="1"/>
  <pageMargins left="0.59055118110236227" right="0.59055118110236227" top="0.59055118110236227" bottom="0.39370078740157483" header="0.51181102362204722" footer="0.31496062992125984"/>
  <pageSetup paperSize="9" scale="93" firstPageNumber="28" pageOrder="overThenDown" orientation="portrait" useFirstPageNumber="1" r:id="rId1"/>
  <headerFooter scaleWithDoc="0" alignWithMargins="0">
    <oddHeader>&amp;R&amp;6　　　　</oddHeader>
    <oddFooter>&amp;C&amp;14&amp;P</oddFooter>
  </headerFooter>
  <rowBreaks count="1" manualBreakCount="1">
    <brk id="44" max="26" man="1"/>
  </rowBreaks>
  <colBreaks count="1" manualBreakCount="1">
    <brk id="13"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2"/>
  <sheetViews>
    <sheetView view="pageBreakPreview" zoomScale="85" zoomScaleNormal="75" zoomScaleSheetLayoutView="85" workbookViewId="0">
      <pane xSplit="2" ySplit="8" topLeftCell="C84"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4.5" style="727" bestFit="1" customWidth="1"/>
    <col min="2" max="2" width="9.5" style="727" bestFit="1" customWidth="1"/>
    <col min="3" max="3" width="5.5" style="260" bestFit="1" customWidth="1"/>
    <col min="4" max="5" width="7.625" style="260" bestFit="1" customWidth="1"/>
    <col min="6" max="6" width="5" style="260" bestFit="1" customWidth="1"/>
    <col min="7" max="7" width="6.75" style="260" bestFit="1" customWidth="1"/>
    <col min="8" max="8" width="7.625" style="260" bestFit="1" customWidth="1"/>
    <col min="9" max="9" width="7.625" style="260" customWidth="1"/>
    <col min="10" max="10" width="4.5" style="260" bestFit="1" customWidth="1"/>
    <col min="11" max="11" width="5.5" style="260" bestFit="1" customWidth="1"/>
    <col min="12" max="12" width="6.75" style="260" bestFit="1" customWidth="1"/>
    <col min="13" max="13" width="4.5" style="260" bestFit="1" customWidth="1"/>
    <col min="14" max="14" width="6.75" style="260" bestFit="1" customWidth="1"/>
    <col min="15" max="15" width="7.625" style="260" bestFit="1" customWidth="1"/>
    <col min="16" max="16" width="7.625" style="260" customWidth="1"/>
    <col min="17" max="17" width="5.5" style="260" bestFit="1" customWidth="1"/>
    <col min="18" max="18" width="6.75" style="260" bestFit="1" customWidth="1"/>
    <col min="19" max="19" width="5.5" style="260" bestFit="1" customWidth="1"/>
    <col min="20" max="20" width="6.75" style="260" bestFit="1" customWidth="1"/>
    <col min="21" max="21" width="5.5" style="260" bestFit="1" customWidth="1"/>
    <col min="22" max="22" width="6.75" style="260" bestFit="1" customWidth="1"/>
    <col min="23" max="23" width="5.5" style="260" bestFit="1" customWidth="1"/>
    <col min="24" max="24" width="6.75" style="260" bestFit="1" customWidth="1"/>
    <col min="25" max="25" width="5.5" style="260" bestFit="1" customWidth="1"/>
    <col min="26" max="26" width="6.75" style="260" bestFit="1" customWidth="1"/>
    <col min="27" max="27" width="5.5" style="260" bestFit="1" customWidth="1"/>
    <col min="28" max="28" width="8.5" style="260" bestFit="1" customWidth="1"/>
    <col min="29" max="16384" width="13.375" style="260"/>
  </cols>
  <sheetData>
    <row r="1" spans="1:29" x14ac:dyDescent="0.2">
      <c r="A1" s="1827" t="s">
        <v>578</v>
      </c>
      <c r="B1" s="1827"/>
      <c r="C1" s="1827"/>
      <c r="D1" s="1827"/>
      <c r="E1" s="1827"/>
      <c r="F1" s="1827"/>
      <c r="G1" s="1827"/>
      <c r="H1" s="1827"/>
      <c r="I1" s="1827"/>
      <c r="J1" s="1827"/>
      <c r="K1" s="1827"/>
      <c r="L1" s="1827"/>
      <c r="M1" s="1827"/>
      <c r="N1" s="1827"/>
      <c r="O1" s="1827"/>
      <c r="P1" s="1827"/>
      <c r="Q1" s="413"/>
      <c r="R1" s="413"/>
      <c r="S1" s="413"/>
      <c r="T1" s="413"/>
      <c r="U1" s="413"/>
      <c r="V1" s="413"/>
      <c r="W1" s="413"/>
      <c r="X1" s="413"/>
      <c r="Y1" s="413"/>
      <c r="Z1" s="413"/>
      <c r="AA1" s="413"/>
      <c r="AB1" s="413"/>
    </row>
    <row r="2" spans="1:29" x14ac:dyDescent="0.2">
      <c r="A2" s="692"/>
      <c r="B2" s="2074" t="s">
        <v>349</v>
      </c>
      <c r="C2" s="2074"/>
      <c r="D2" s="2074"/>
      <c r="E2" s="2074"/>
      <c r="F2" s="2074"/>
      <c r="G2" s="289"/>
      <c r="H2" s="289"/>
      <c r="I2" s="289"/>
      <c r="J2" s="289"/>
      <c r="K2" s="2075"/>
      <c r="L2" s="2075"/>
      <c r="N2" s="289"/>
      <c r="O2" s="289"/>
      <c r="P2" s="289"/>
      <c r="Q2" s="289"/>
      <c r="R2" s="289"/>
      <c r="S2" s="289"/>
      <c r="T2" s="289"/>
      <c r="U2" s="289"/>
      <c r="V2" s="289"/>
      <c r="W2" s="289"/>
      <c r="X2" s="289"/>
      <c r="Y2" s="289"/>
      <c r="Z2" s="289"/>
      <c r="AA2" s="289"/>
      <c r="AB2" s="289"/>
    </row>
    <row r="3" spans="1:29" ht="9" customHeight="1" thickBot="1" x14ac:dyDescent="0.25">
      <c r="A3" s="692"/>
      <c r="B3" s="692"/>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row>
    <row r="4" spans="1:29" ht="15" customHeight="1" x14ac:dyDescent="0.2">
      <c r="A4" s="2076" t="s">
        <v>136</v>
      </c>
      <c r="B4" s="2077"/>
      <c r="C4" s="2067" t="s">
        <v>520</v>
      </c>
      <c r="D4" s="2068"/>
      <c r="E4" s="2069"/>
      <c r="F4" s="1831" t="s">
        <v>25</v>
      </c>
      <c r="G4" s="1832"/>
      <c r="H4" s="1832"/>
      <c r="I4" s="1832"/>
      <c r="J4" s="1832"/>
      <c r="K4" s="1832"/>
      <c r="L4" s="1832"/>
      <c r="M4" s="1832"/>
      <c r="N4" s="1832"/>
      <c r="O4" s="1832"/>
      <c r="P4" s="2073"/>
      <c r="Q4" s="2043" t="s">
        <v>521</v>
      </c>
      <c r="R4" s="1832"/>
      <c r="S4" s="1832"/>
      <c r="T4" s="1832"/>
      <c r="U4" s="1832"/>
      <c r="V4" s="1832"/>
      <c r="W4" s="1832"/>
      <c r="X4" s="1832"/>
      <c r="Y4" s="1832"/>
      <c r="Z4" s="1833"/>
      <c r="AA4" s="1831" t="s">
        <v>522</v>
      </c>
      <c r="AB4" s="2042"/>
      <c r="AC4" s="266"/>
    </row>
    <row r="5" spans="1:29" ht="15" customHeight="1" x14ac:dyDescent="0.2">
      <c r="A5" s="2078"/>
      <c r="B5" s="2079"/>
      <c r="C5" s="2070" t="s">
        <v>523</v>
      </c>
      <c r="D5" s="2071"/>
      <c r="E5" s="2072"/>
      <c r="F5" s="532" t="s">
        <v>2</v>
      </c>
      <c r="G5" s="693"/>
      <c r="H5" s="693"/>
      <c r="I5" s="1081"/>
      <c r="J5" s="532" t="s">
        <v>2</v>
      </c>
      <c r="K5" s="693"/>
      <c r="L5" s="693"/>
      <c r="M5" s="532" t="s">
        <v>2</v>
      </c>
      <c r="N5" s="694"/>
      <c r="O5" s="694"/>
      <c r="P5" s="1100"/>
      <c r="Q5" s="2044" t="s">
        <v>524</v>
      </c>
      <c r="R5" s="1830"/>
      <c r="S5" s="1828" t="s">
        <v>525</v>
      </c>
      <c r="T5" s="1830"/>
      <c r="U5" s="1828" t="s">
        <v>526</v>
      </c>
      <c r="V5" s="1830"/>
      <c r="W5" s="1828" t="s">
        <v>527</v>
      </c>
      <c r="X5" s="1830"/>
      <c r="Y5" s="1828" t="s">
        <v>528</v>
      </c>
      <c r="Z5" s="1830"/>
      <c r="AA5" s="532" t="s">
        <v>4</v>
      </c>
      <c r="AB5" s="695" t="s">
        <v>2</v>
      </c>
      <c r="AC5" s="266"/>
    </row>
    <row r="6" spans="1:29" ht="15" customHeight="1" x14ac:dyDescent="0.2">
      <c r="A6" s="2078"/>
      <c r="B6" s="2079"/>
      <c r="C6" s="543" t="s">
        <v>529</v>
      </c>
      <c r="D6" s="420" t="s">
        <v>456</v>
      </c>
      <c r="E6" s="420" t="s">
        <v>530</v>
      </c>
      <c r="F6" s="535" t="s">
        <v>531</v>
      </c>
      <c r="G6" s="420" t="s">
        <v>456</v>
      </c>
      <c r="H6" s="420" t="s">
        <v>530</v>
      </c>
      <c r="I6" s="535" t="s">
        <v>532</v>
      </c>
      <c r="J6" s="535" t="s">
        <v>533</v>
      </c>
      <c r="K6" s="420" t="s">
        <v>456</v>
      </c>
      <c r="L6" s="420" t="s">
        <v>530</v>
      </c>
      <c r="M6" s="535" t="s">
        <v>534</v>
      </c>
      <c r="N6" s="531" t="s">
        <v>456</v>
      </c>
      <c r="O6" s="696" t="s">
        <v>530</v>
      </c>
      <c r="P6" s="1101" t="s">
        <v>532</v>
      </c>
      <c r="Q6" s="1119" t="s">
        <v>535</v>
      </c>
      <c r="R6" s="420" t="s">
        <v>456</v>
      </c>
      <c r="S6" s="420" t="s">
        <v>535</v>
      </c>
      <c r="T6" s="420" t="s">
        <v>456</v>
      </c>
      <c r="U6" s="420" t="s">
        <v>535</v>
      </c>
      <c r="V6" s="420" t="s">
        <v>456</v>
      </c>
      <c r="W6" s="420" t="s">
        <v>535</v>
      </c>
      <c r="X6" s="420" t="s">
        <v>456</v>
      </c>
      <c r="Y6" s="420" t="s">
        <v>535</v>
      </c>
      <c r="Z6" s="531" t="s">
        <v>456</v>
      </c>
      <c r="AA6" s="420" t="s">
        <v>535</v>
      </c>
      <c r="AB6" s="697" t="s">
        <v>536</v>
      </c>
      <c r="AC6" s="266"/>
    </row>
    <row r="7" spans="1:29" ht="15" customHeight="1" x14ac:dyDescent="0.2">
      <c r="A7" s="2078"/>
      <c r="B7" s="2079"/>
      <c r="C7" s="543" t="s">
        <v>537</v>
      </c>
      <c r="D7" s="420" t="s">
        <v>538</v>
      </c>
      <c r="E7" s="420" t="s">
        <v>536</v>
      </c>
      <c r="F7" s="535" t="s">
        <v>27</v>
      </c>
      <c r="G7" s="420" t="s">
        <v>538</v>
      </c>
      <c r="H7" s="420" t="s">
        <v>536</v>
      </c>
      <c r="I7" s="535" t="s">
        <v>539</v>
      </c>
      <c r="J7" s="535" t="s">
        <v>27</v>
      </c>
      <c r="K7" s="420" t="s">
        <v>538</v>
      </c>
      <c r="L7" s="420" t="s">
        <v>536</v>
      </c>
      <c r="M7" s="535" t="s">
        <v>27</v>
      </c>
      <c r="N7" s="531" t="s">
        <v>538</v>
      </c>
      <c r="O7" s="531" t="s">
        <v>536</v>
      </c>
      <c r="P7" s="1101" t="s">
        <v>539</v>
      </c>
      <c r="Q7" s="1119" t="s">
        <v>174</v>
      </c>
      <c r="R7" s="420" t="s">
        <v>538</v>
      </c>
      <c r="S7" s="420" t="s">
        <v>174</v>
      </c>
      <c r="T7" s="420" t="s">
        <v>538</v>
      </c>
      <c r="U7" s="420" t="s">
        <v>174</v>
      </c>
      <c r="V7" s="420" t="s">
        <v>538</v>
      </c>
      <c r="W7" s="420" t="s">
        <v>174</v>
      </c>
      <c r="X7" s="420" t="s">
        <v>538</v>
      </c>
      <c r="Y7" s="420" t="s">
        <v>174</v>
      </c>
      <c r="Z7" s="531" t="s">
        <v>538</v>
      </c>
      <c r="AA7" s="420" t="s">
        <v>174</v>
      </c>
      <c r="AB7" s="533"/>
      <c r="AC7" s="266"/>
    </row>
    <row r="8" spans="1:29" ht="15" customHeight="1" thickBot="1" x14ac:dyDescent="0.25">
      <c r="A8" s="2078"/>
      <c r="B8" s="2079"/>
      <c r="C8" s="698"/>
      <c r="D8" s="422" t="s">
        <v>202</v>
      </c>
      <c r="E8" s="422" t="s">
        <v>149</v>
      </c>
      <c r="F8" s="698"/>
      <c r="G8" s="422" t="s">
        <v>202</v>
      </c>
      <c r="H8" s="422" t="s">
        <v>149</v>
      </c>
      <c r="I8" s="1082" t="s">
        <v>457</v>
      </c>
      <c r="J8" s="698"/>
      <c r="K8" s="422" t="s">
        <v>202</v>
      </c>
      <c r="L8" s="422" t="s">
        <v>149</v>
      </c>
      <c r="M8" s="698"/>
      <c r="N8" s="542" t="s">
        <v>202</v>
      </c>
      <c r="O8" s="542" t="s">
        <v>149</v>
      </c>
      <c r="P8" s="1102" t="s">
        <v>457</v>
      </c>
      <c r="Q8" s="1120"/>
      <c r="R8" s="422" t="s">
        <v>202</v>
      </c>
      <c r="S8" s="698"/>
      <c r="T8" s="422" t="s">
        <v>202</v>
      </c>
      <c r="U8" s="698"/>
      <c r="V8" s="422" t="s">
        <v>202</v>
      </c>
      <c r="W8" s="699"/>
      <c r="X8" s="1315" t="s">
        <v>202</v>
      </c>
      <c r="Y8" s="700"/>
      <c r="Z8" s="568" t="s">
        <v>202</v>
      </c>
      <c r="AA8" s="700"/>
      <c r="AB8" s="701" t="s">
        <v>149</v>
      </c>
      <c r="AC8" s="266"/>
    </row>
    <row r="9" spans="1:29" s="284" customFormat="1" ht="16.5" customHeight="1" thickBot="1" x14ac:dyDescent="0.25">
      <c r="A9" s="2065" t="s">
        <v>324</v>
      </c>
      <c r="B9" s="2066"/>
      <c r="C9" s="1436">
        <v>236</v>
      </c>
      <c r="D9" s="1436">
        <v>15410.8</v>
      </c>
      <c r="E9" s="1436">
        <v>74833.600000000006</v>
      </c>
      <c r="F9" s="1436">
        <v>191</v>
      </c>
      <c r="G9" s="1436">
        <v>7143.3</v>
      </c>
      <c r="H9" s="1436">
        <v>37680.9</v>
      </c>
      <c r="I9" s="1436">
        <v>85</v>
      </c>
      <c r="J9" s="1436">
        <v>3</v>
      </c>
      <c r="K9" s="1436">
        <v>286</v>
      </c>
      <c r="L9" s="1436">
        <v>1409</v>
      </c>
      <c r="M9" s="1436">
        <v>22</v>
      </c>
      <c r="N9" s="1436">
        <v>7981</v>
      </c>
      <c r="O9" s="1436">
        <v>37894</v>
      </c>
      <c r="P9" s="1437">
        <v>27</v>
      </c>
      <c r="Q9" s="1438">
        <v>49</v>
      </c>
      <c r="R9" s="1436">
        <v>676</v>
      </c>
      <c r="S9" s="1436">
        <v>101</v>
      </c>
      <c r="T9" s="1436">
        <v>3231.8</v>
      </c>
      <c r="U9" s="1436">
        <v>30</v>
      </c>
      <c r="V9" s="1436">
        <v>1833</v>
      </c>
      <c r="W9" s="1436">
        <v>15</v>
      </c>
      <c r="X9" s="1439">
        <v>2063</v>
      </c>
      <c r="Y9" s="1439">
        <v>21</v>
      </c>
      <c r="Z9" s="1439">
        <v>7607</v>
      </c>
      <c r="AA9" s="1439">
        <v>59</v>
      </c>
      <c r="AB9" s="1440">
        <v>20870</v>
      </c>
      <c r="AC9" s="283"/>
    </row>
    <row r="10" spans="1:29" s="284" customFormat="1" ht="16.5" customHeight="1" x14ac:dyDescent="0.2">
      <c r="A10" s="2063" t="s">
        <v>137</v>
      </c>
      <c r="B10" s="2064"/>
      <c r="C10" s="1441">
        <v>133</v>
      </c>
      <c r="D10" s="1442">
        <v>5686</v>
      </c>
      <c r="E10" s="1441">
        <v>29401.599999999999</v>
      </c>
      <c r="F10" s="1441">
        <v>128</v>
      </c>
      <c r="G10" s="1442">
        <v>4623</v>
      </c>
      <c r="H10" s="1441">
        <v>25370</v>
      </c>
      <c r="I10" s="1441">
        <v>52</v>
      </c>
      <c r="J10" s="1442">
        <v>3</v>
      </c>
      <c r="K10" s="1442">
        <v>286</v>
      </c>
      <c r="L10" s="1441">
        <v>1409</v>
      </c>
      <c r="M10" s="1442">
        <v>2</v>
      </c>
      <c r="N10" s="1442">
        <v>777</v>
      </c>
      <c r="O10" s="1442">
        <v>4773</v>
      </c>
      <c r="P10" s="1443">
        <v>2</v>
      </c>
      <c r="Q10" s="1444">
        <v>34</v>
      </c>
      <c r="R10" s="1442">
        <v>518</v>
      </c>
      <c r="S10" s="1442">
        <v>70</v>
      </c>
      <c r="T10" s="1442">
        <v>2265</v>
      </c>
      <c r="U10" s="1442">
        <v>15</v>
      </c>
      <c r="V10" s="1441">
        <v>910</v>
      </c>
      <c r="W10" s="1441">
        <v>11</v>
      </c>
      <c r="X10" s="1441">
        <v>1216</v>
      </c>
      <c r="Y10" s="1441">
        <v>2</v>
      </c>
      <c r="Z10" s="1442">
        <v>777</v>
      </c>
      <c r="AA10" s="1441">
        <v>43</v>
      </c>
      <c r="AB10" s="1445">
        <v>9125</v>
      </c>
      <c r="AC10" s="283"/>
    </row>
    <row r="11" spans="1:29" s="284" customFormat="1" ht="16.5" customHeight="1" x14ac:dyDescent="0.2">
      <c r="A11" s="2061" t="s">
        <v>325</v>
      </c>
      <c r="B11" s="2062"/>
      <c r="C11" s="1446">
        <v>61</v>
      </c>
      <c r="D11" s="1446">
        <v>5151</v>
      </c>
      <c r="E11" s="1446">
        <v>25226</v>
      </c>
      <c r="F11" s="1446">
        <v>52</v>
      </c>
      <c r="G11" s="1446">
        <v>1773</v>
      </c>
      <c r="H11" s="1446">
        <v>8657</v>
      </c>
      <c r="I11" s="1446">
        <v>25</v>
      </c>
      <c r="J11" s="1446"/>
      <c r="K11" s="1446"/>
      <c r="L11" s="1446"/>
      <c r="M11" s="1446">
        <v>9</v>
      </c>
      <c r="N11" s="1446">
        <v>3378</v>
      </c>
      <c r="O11" s="1446">
        <v>16569</v>
      </c>
      <c r="P11" s="1447">
        <v>11</v>
      </c>
      <c r="Q11" s="1448">
        <v>15</v>
      </c>
      <c r="R11" s="1446">
        <v>158</v>
      </c>
      <c r="S11" s="1446">
        <v>23</v>
      </c>
      <c r="T11" s="1446">
        <v>744</v>
      </c>
      <c r="U11" s="1446">
        <v>14</v>
      </c>
      <c r="V11" s="1446">
        <v>886</v>
      </c>
      <c r="W11" s="1446">
        <v>2</v>
      </c>
      <c r="X11" s="1446">
        <v>719</v>
      </c>
      <c r="Y11" s="1446">
        <v>8</v>
      </c>
      <c r="Z11" s="1449">
        <v>2644</v>
      </c>
      <c r="AA11" s="1449">
        <v>15</v>
      </c>
      <c r="AB11" s="1450">
        <v>11538</v>
      </c>
      <c r="AC11" s="283"/>
    </row>
    <row r="12" spans="1:29" s="284" customFormat="1" ht="16.5" customHeight="1" thickBot="1" x14ac:dyDescent="0.25">
      <c r="A12" s="2050" t="s">
        <v>138</v>
      </c>
      <c r="B12" s="2051"/>
      <c r="C12" s="1451">
        <v>42</v>
      </c>
      <c r="D12" s="1452">
        <v>4573.8</v>
      </c>
      <c r="E12" s="1451">
        <v>20206</v>
      </c>
      <c r="F12" s="1451">
        <v>11</v>
      </c>
      <c r="G12" s="1452">
        <v>747.3</v>
      </c>
      <c r="H12" s="1451">
        <v>3653.9</v>
      </c>
      <c r="I12" s="1451">
        <v>8</v>
      </c>
      <c r="J12" s="1452"/>
      <c r="K12" s="1452"/>
      <c r="L12" s="1451"/>
      <c r="M12" s="1452">
        <v>11</v>
      </c>
      <c r="N12" s="1452">
        <v>3826</v>
      </c>
      <c r="O12" s="1452">
        <v>16552</v>
      </c>
      <c r="P12" s="1453">
        <v>14</v>
      </c>
      <c r="Q12" s="1454"/>
      <c r="R12" s="1452"/>
      <c r="S12" s="1452">
        <v>8</v>
      </c>
      <c r="T12" s="1452">
        <v>222.8</v>
      </c>
      <c r="U12" s="1452">
        <v>1</v>
      </c>
      <c r="V12" s="1451">
        <v>37</v>
      </c>
      <c r="W12" s="1451">
        <v>2</v>
      </c>
      <c r="X12" s="1451">
        <v>128</v>
      </c>
      <c r="Y12" s="1451">
        <v>11</v>
      </c>
      <c r="Z12" s="1452">
        <v>4186</v>
      </c>
      <c r="AA12" s="1451">
        <v>1</v>
      </c>
      <c r="AB12" s="1455">
        <v>207</v>
      </c>
      <c r="AC12" s="283"/>
    </row>
    <row r="13" spans="1:29" s="284" customFormat="1" ht="16.5" customHeight="1" x14ac:dyDescent="0.2">
      <c r="A13" s="2052" t="s">
        <v>219</v>
      </c>
      <c r="B13" s="1316" t="s">
        <v>326</v>
      </c>
      <c r="C13" s="1441">
        <v>36</v>
      </c>
      <c r="D13" s="1442">
        <v>1325</v>
      </c>
      <c r="E13" s="1441">
        <v>6404</v>
      </c>
      <c r="F13" s="1441">
        <v>34</v>
      </c>
      <c r="G13" s="1442">
        <v>1139</v>
      </c>
      <c r="H13" s="1441">
        <v>5545</v>
      </c>
      <c r="I13" s="1441">
        <v>15</v>
      </c>
      <c r="J13" s="1442">
        <v>2</v>
      </c>
      <c r="K13" s="1442">
        <v>186</v>
      </c>
      <c r="L13" s="1441">
        <v>859</v>
      </c>
      <c r="M13" s="1441"/>
      <c r="N13" s="1441"/>
      <c r="O13" s="1442"/>
      <c r="P13" s="1443"/>
      <c r="Q13" s="1444">
        <v>10</v>
      </c>
      <c r="R13" s="1442">
        <v>119</v>
      </c>
      <c r="S13" s="1442">
        <v>16</v>
      </c>
      <c r="T13" s="1442">
        <v>507</v>
      </c>
      <c r="U13" s="1442">
        <v>7</v>
      </c>
      <c r="V13" s="1441">
        <v>450</v>
      </c>
      <c r="W13" s="1441">
        <v>2</v>
      </c>
      <c r="X13" s="1441">
        <v>249</v>
      </c>
      <c r="Y13" s="1441"/>
      <c r="Z13" s="1442"/>
      <c r="AA13" s="1441">
        <v>1</v>
      </c>
      <c r="AB13" s="1445">
        <v>319</v>
      </c>
      <c r="AC13" s="283"/>
    </row>
    <row r="14" spans="1:29" s="284" customFormat="1" ht="16.5" customHeight="1" x14ac:dyDescent="0.2">
      <c r="A14" s="2053"/>
      <c r="B14" s="405" t="s">
        <v>327</v>
      </c>
      <c r="C14" s="1446">
        <v>55</v>
      </c>
      <c r="D14" s="1449">
        <v>2571</v>
      </c>
      <c r="E14" s="1446">
        <v>14107.6</v>
      </c>
      <c r="F14" s="1446">
        <v>53</v>
      </c>
      <c r="G14" s="1449">
        <v>1994</v>
      </c>
      <c r="H14" s="1446">
        <v>10935</v>
      </c>
      <c r="I14" s="1446">
        <v>34</v>
      </c>
      <c r="J14" s="1449">
        <v>1</v>
      </c>
      <c r="K14" s="1449">
        <v>100</v>
      </c>
      <c r="L14" s="1446">
        <v>550</v>
      </c>
      <c r="M14" s="1449">
        <v>1</v>
      </c>
      <c r="N14" s="1449">
        <v>477</v>
      </c>
      <c r="O14" s="1449">
        <v>2623</v>
      </c>
      <c r="P14" s="1447">
        <v>1</v>
      </c>
      <c r="Q14" s="1456">
        <v>9</v>
      </c>
      <c r="R14" s="1449">
        <v>141</v>
      </c>
      <c r="S14" s="1449">
        <v>35</v>
      </c>
      <c r="T14" s="1449">
        <v>1291</v>
      </c>
      <c r="U14" s="1449">
        <v>7</v>
      </c>
      <c r="V14" s="1446">
        <v>410</v>
      </c>
      <c r="W14" s="1446">
        <v>3</v>
      </c>
      <c r="X14" s="1446">
        <v>252</v>
      </c>
      <c r="Y14" s="1446">
        <v>1</v>
      </c>
      <c r="Z14" s="1449">
        <v>477</v>
      </c>
      <c r="AA14" s="1446">
        <v>39</v>
      </c>
      <c r="AB14" s="1450">
        <v>7686</v>
      </c>
      <c r="AC14" s="283"/>
    </row>
    <row r="15" spans="1:29" s="284" customFormat="1" ht="16.5" customHeight="1" x14ac:dyDescent="0.2">
      <c r="A15" s="2053"/>
      <c r="B15" s="405" t="s">
        <v>328</v>
      </c>
      <c r="C15" s="1446">
        <v>42</v>
      </c>
      <c r="D15" s="1449">
        <v>1790</v>
      </c>
      <c r="E15" s="1446">
        <v>8890</v>
      </c>
      <c r="F15" s="1446">
        <v>41</v>
      </c>
      <c r="G15" s="1449">
        <v>1490</v>
      </c>
      <c r="H15" s="1446">
        <v>8890</v>
      </c>
      <c r="I15" s="1446">
        <v>3</v>
      </c>
      <c r="J15" s="1449"/>
      <c r="K15" s="1449"/>
      <c r="L15" s="1446"/>
      <c r="M15" s="1449">
        <v>1</v>
      </c>
      <c r="N15" s="1449">
        <v>300</v>
      </c>
      <c r="O15" s="1449">
        <v>2150</v>
      </c>
      <c r="P15" s="1447">
        <v>1</v>
      </c>
      <c r="Q15" s="1456">
        <v>15</v>
      </c>
      <c r="R15" s="1449">
        <v>258</v>
      </c>
      <c r="S15" s="1449">
        <v>19</v>
      </c>
      <c r="T15" s="1449">
        <v>467</v>
      </c>
      <c r="U15" s="1449">
        <v>1</v>
      </c>
      <c r="V15" s="1446">
        <v>50</v>
      </c>
      <c r="W15" s="1446">
        <v>6</v>
      </c>
      <c r="X15" s="1446">
        <v>715</v>
      </c>
      <c r="Y15" s="1446">
        <v>1</v>
      </c>
      <c r="Z15" s="1449">
        <v>300</v>
      </c>
      <c r="AA15" s="1446">
        <v>3</v>
      </c>
      <c r="AB15" s="1450">
        <v>1120</v>
      </c>
      <c r="AC15" s="283"/>
    </row>
    <row r="16" spans="1:29" s="284" customFormat="1" ht="16.5" customHeight="1" x14ac:dyDescent="0.2">
      <c r="A16" s="2053"/>
      <c r="B16" s="405" t="s">
        <v>325</v>
      </c>
      <c r="C16" s="1446">
        <v>46</v>
      </c>
      <c r="D16" s="1449">
        <v>4740</v>
      </c>
      <c r="E16" s="1446">
        <v>23370</v>
      </c>
      <c r="F16" s="1446">
        <v>37</v>
      </c>
      <c r="G16" s="1449">
        <v>1362</v>
      </c>
      <c r="H16" s="1446">
        <v>6801</v>
      </c>
      <c r="I16" s="1446">
        <v>14</v>
      </c>
      <c r="J16" s="1449"/>
      <c r="K16" s="1449"/>
      <c r="L16" s="1446"/>
      <c r="M16" s="1449">
        <v>9</v>
      </c>
      <c r="N16" s="1449">
        <v>3378</v>
      </c>
      <c r="O16" s="1449">
        <v>16569</v>
      </c>
      <c r="P16" s="1447">
        <v>11</v>
      </c>
      <c r="Q16" s="1456">
        <v>7</v>
      </c>
      <c r="R16" s="1449">
        <v>70</v>
      </c>
      <c r="S16" s="1449">
        <v>18</v>
      </c>
      <c r="T16" s="1449">
        <v>558</v>
      </c>
      <c r="U16" s="1449">
        <v>12</v>
      </c>
      <c r="V16" s="1446">
        <v>749</v>
      </c>
      <c r="W16" s="1446">
        <v>2</v>
      </c>
      <c r="X16" s="1446">
        <v>719</v>
      </c>
      <c r="Y16" s="1446">
        <v>8</v>
      </c>
      <c r="Z16" s="1449">
        <v>2644</v>
      </c>
      <c r="AA16" s="1446">
        <v>15</v>
      </c>
      <c r="AB16" s="1450">
        <v>11538</v>
      </c>
      <c r="AC16" s="283"/>
    </row>
    <row r="17" spans="1:29" s="284" customFormat="1" ht="16.5" customHeight="1" x14ac:dyDescent="0.2">
      <c r="A17" s="2053"/>
      <c r="B17" s="405" t="s">
        <v>140</v>
      </c>
      <c r="C17" s="1446">
        <v>15</v>
      </c>
      <c r="D17" s="1449">
        <v>411</v>
      </c>
      <c r="E17" s="1446">
        <v>1856</v>
      </c>
      <c r="F17" s="1446">
        <v>15</v>
      </c>
      <c r="G17" s="1449">
        <v>411</v>
      </c>
      <c r="H17" s="1446">
        <v>1856</v>
      </c>
      <c r="I17" s="1446">
        <v>11</v>
      </c>
      <c r="J17" s="1446"/>
      <c r="K17" s="1446"/>
      <c r="L17" s="1446"/>
      <c r="M17" s="1446"/>
      <c r="N17" s="1446"/>
      <c r="O17" s="1449"/>
      <c r="P17" s="1447"/>
      <c r="Q17" s="1456">
        <v>8</v>
      </c>
      <c r="R17" s="1449">
        <v>88</v>
      </c>
      <c r="S17" s="1449">
        <v>5</v>
      </c>
      <c r="T17" s="1449">
        <v>186</v>
      </c>
      <c r="U17" s="1446">
        <v>2</v>
      </c>
      <c r="V17" s="1446">
        <v>137</v>
      </c>
      <c r="W17" s="1446"/>
      <c r="X17" s="1446"/>
      <c r="Y17" s="1446"/>
      <c r="Z17" s="1449"/>
      <c r="AA17" s="1446">
        <v>9</v>
      </c>
      <c r="AB17" s="1450">
        <v>867</v>
      </c>
      <c r="AC17" s="283"/>
    </row>
    <row r="18" spans="1:29" s="284" customFormat="1" ht="16.5" customHeight="1" x14ac:dyDescent="0.2">
      <c r="A18" s="2053"/>
      <c r="B18" s="405" t="s">
        <v>329</v>
      </c>
      <c r="C18" s="1446">
        <v>41</v>
      </c>
      <c r="D18" s="1449">
        <v>4173.8</v>
      </c>
      <c r="E18" s="1446">
        <v>18506</v>
      </c>
      <c r="F18" s="1446">
        <v>11</v>
      </c>
      <c r="G18" s="1449">
        <v>747.3</v>
      </c>
      <c r="H18" s="1446">
        <v>3653.9</v>
      </c>
      <c r="I18" s="1446">
        <v>8</v>
      </c>
      <c r="J18" s="1449"/>
      <c r="K18" s="1449"/>
      <c r="L18" s="1446"/>
      <c r="M18" s="1449">
        <v>10</v>
      </c>
      <c r="N18" s="1449">
        <v>3426</v>
      </c>
      <c r="O18" s="1449">
        <v>14852</v>
      </c>
      <c r="P18" s="1447">
        <v>11</v>
      </c>
      <c r="Q18" s="1456"/>
      <c r="R18" s="1449"/>
      <c r="S18" s="1449">
        <v>8</v>
      </c>
      <c r="T18" s="1449">
        <v>222.8</v>
      </c>
      <c r="U18" s="1449">
        <v>1</v>
      </c>
      <c r="V18" s="1446">
        <v>37</v>
      </c>
      <c r="W18" s="1446">
        <v>2</v>
      </c>
      <c r="X18" s="1446">
        <v>128</v>
      </c>
      <c r="Y18" s="1446">
        <v>10</v>
      </c>
      <c r="Z18" s="1449">
        <v>3786</v>
      </c>
      <c r="AA18" s="1446"/>
      <c r="AB18" s="1450"/>
      <c r="AC18" s="283"/>
    </row>
    <row r="19" spans="1:29" s="284" customFormat="1" ht="16.5" customHeight="1" thickBot="1" x14ac:dyDescent="0.25">
      <c r="A19" s="2054"/>
      <c r="B19" s="702" t="s">
        <v>323</v>
      </c>
      <c r="C19" s="1451">
        <v>1</v>
      </c>
      <c r="D19" s="1452">
        <v>400</v>
      </c>
      <c r="E19" s="1451">
        <v>1700</v>
      </c>
      <c r="F19" s="1451"/>
      <c r="G19" s="1452"/>
      <c r="H19" s="1451"/>
      <c r="I19" s="1451"/>
      <c r="J19" s="1451"/>
      <c r="K19" s="1451"/>
      <c r="L19" s="1451"/>
      <c r="M19" s="1452">
        <v>1</v>
      </c>
      <c r="N19" s="1452">
        <v>400</v>
      </c>
      <c r="O19" s="1452">
        <v>1700</v>
      </c>
      <c r="P19" s="1453">
        <v>3</v>
      </c>
      <c r="Q19" s="1454"/>
      <c r="R19" s="1452"/>
      <c r="S19" s="1452"/>
      <c r="T19" s="1452"/>
      <c r="U19" s="1452"/>
      <c r="V19" s="1452"/>
      <c r="W19" s="1451"/>
      <c r="X19" s="1451"/>
      <c r="Y19" s="1451">
        <v>1</v>
      </c>
      <c r="Z19" s="1452">
        <v>400</v>
      </c>
      <c r="AA19" s="1451">
        <v>1</v>
      </c>
      <c r="AB19" s="1455">
        <v>207</v>
      </c>
      <c r="AC19" s="283"/>
    </row>
    <row r="20" spans="1:29" ht="16.5" customHeight="1" x14ac:dyDescent="0.2">
      <c r="A20" s="2055" t="s">
        <v>367</v>
      </c>
      <c r="B20" s="703" t="s">
        <v>294</v>
      </c>
      <c r="C20" s="893">
        <v>7</v>
      </c>
      <c r="D20" s="893">
        <v>171</v>
      </c>
      <c r="E20" s="893">
        <v>864</v>
      </c>
      <c r="F20" s="893">
        <v>7</v>
      </c>
      <c r="G20" s="893">
        <v>171</v>
      </c>
      <c r="H20" s="893">
        <v>864</v>
      </c>
      <c r="I20" s="893">
        <v>6</v>
      </c>
      <c r="J20" s="893"/>
      <c r="K20" s="893"/>
      <c r="L20" s="893"/>
      <c r="M20" s="893"/>
      <c r="N20" s="893"/>
      <c r="O20" s="893"/>
      <c r="P20" s="1103"/>
      <c r="Q20" s="1121">
        <v>3</v>
      </c>
      <c r="R20" s="893">
        <v>37</v>
      </c>
      <c r="S20" s="893">
        <v>3</v>
      </c>
      <c r="T20" s="893">
        <v>82</v>
      </c>
      <c r="U20" s="893">
        <v>1</v>
      </c>
      <c r="V20" s="893">
        <v>52</v>
      </c>
      <c r="W20" s="893"/>
      <c r="X20" s="893"/>
      <c r="Y20" s="893"/>
      <c r="Z20" s="893"/>
      <c r="AA20" s="894"/>
      <c r="AB20" s="895"/>
      <c r="AC20" s="266"/>
    </row>
    <row r="21" spans="1:29" ht="16.5" customHeight="1" thickBot="1" x14ac:dyDescent="0.25">
      <c r="A21" s="2048"/>
      <c r="B21" s="185" t="s">
        <v>295</v>
      </c>
      <c r="C21" s="896">
        <v>1</v>
      </c>
      <c r="D21" s="897">
        <v>20</v>
      </c>
      <c r="E21" s="897">
        <v>94</v>
      </c>
      <c r="F21" s="896">
        <v>1</v>
      </c>
      <c r="G21" s="897">
        <v>20</v>
      </c>
      <c r="H21" s="897">
        <v>94</v>
      </c>
      <c r="I21" s="897"/>
      <c r="J21" s="898"/>
      <c r="K21" s="898"/>
      <c r="L21" s="898"/>
      <c r="M21" s="898"/>
      <c r="N21" s="898"/>
      <c r="O21" s="898"/>
      <c r="P21" s="1104"/>
      <c r="Q21" s="1122"/>
      <c r="R21" s="898"/>
      <c r="S21" s="898">
        <v>1</v>
      </c>
      <c r="T21" s="898">
        <v>20</v>
      </c>
      <c r="U21" s="898"/>
      <c r="V21" s="898"/>
      <c r="W21" s="898"/>
      <c r="X21" s="898"/>
      <c r="Y21" s="898"/>
      <c r="Z21" s="898"/>
      <c r="AA21" s="899"/>
      <c r="AB21" s="900"/>
      <c r="AC21" s="266"/>
    </row>
    <row r="22" spans="1:29" ht="16.5" customHeight="1" thickTop="1" thickBot="1" x14ac:dyDescent="0.25">
      <c r="A22" s="2056"/>
      <c r="B22" s="691" t="s">
        <v>440</v>
      </c>
      <c r="C22" s="704">
        <v>8</v>
      </c>
      <c r="D22" s="704">
        <v>191</v>
      </c>
      <c r="E22" s="704">
        <v>958</v>
      </c>
      <c r="F22" s="704">
        <v>8</v>
      </c>
      <c r="G22" s="704">
        <v>191</v>
      </c>
      <c r="H22" s="704">
        <v>958</v>
      </c>
      <c r="I22" s="704">
        <v>6</v>
      </c>
      <c r="J22" s="704"/>
      <c r="K22" s="704"/>
      <c r="L22" s="704"/>
      <c r="M22" s="704"/>
      <c r="N22" s="704"/>
      <c r="O22" s="704"/>
      <c r="P22" s="1105"/>
      <c r="Q22" s="1123">
        <v>3</v>
      </c>
      <c r="R22" s="704">
        <v>37</v>
      </c>
      <c r="S22" s="704">
        <v>4</v>
      </c>
      <c r="T22" s="704">
        <v>102</v>
      </c>
      <c r="U22" s="704">
        <v>1</v>
      </c>
      <c r="V22" s="704">
        <v>52</v>
      </c>
      <c r="W22" s="704"/>
      <c r="X22" s="704"/>
      <c r="Y22" s="704"/>
      <c r="Z22" s="704"/>
      <c r="AA22" s="704"/>
      <c r="AB22" s="706"/>
      <c r="AC22" s="266"/>
    </row>
    <row r="23" spans="1:29" ht="16.5" customHeight="1" x14ac:dyDescent="0.2">
      <c r="A23" s="2055" t="s">
        <v>343</v>
      </c>
      <c r="B23" s="185" t="s">
        <v>231</v>
      </c>
      <c r="C23" s="182">
        <v>7</v>
      </c>
      <c r="D23" s="182">
        <v>416</v>
      </c>
      <c r="E23" s="182">
        <v>2111</v>
      </c>
      <c r="F23" s="396">
        <v>6</v>
      </c>
      <c r="G23" s="396">
        <v>313</v>
      </c>
      <c r="H23" s="182">
        <v>1571</v>
      </c>
      <c r="I23" s="182">
        <v>4</v>
      </c>
      <c r="J23" s="182">
        <v>1</v>
      </c>
      <c r="K23" s="182">
        <v>103</v>
      </c>
      <c r="L23" s="182">
        <v>540</v>
      </c>
      <c r="M23" s="182"/>
      <c r="N23" s="182"/>
      <c r="O23" s="182"/>
      <c r="P23" s="1106"/>
      <c r="Q23" s="1124">
        <v>2</v>
      </c>
      <c r="R23" s="182">
        <v>36</v>
      </c>
      <c r="S23" s="182">
        <v>2</v>
      </c>
      <c r="T23" s="182">
        <v>75</v>
      </c>
      <c r="U23" s="182">
        <v>1</v>
      </c>
      <c r="V23" s="182">
        <v>56</v>
      </c>
      <c r="W23" s="182">
        <v>2</v>
      </c>
      <c r="X23" s="182">
        <v>249</v>
      </c>
      <c r="Y23" s="182"/>
      <c r="Z23" s="182"/>
      <c r="AA23" s="187"/>
      <c r="AB23" s="267"/>
      <c r="AC23" s="266"/>
    </row>
    <row r="24" spans="1:29" ht="16.5" customHeight="1" x14ac:dyDescent="0.2">
      <c r="A24" s="2048"/>
      <c r="B24" s="185" t="s">
        <v>272</v>
      </c>
      <c r="C24" s="183">
        <v>2</v>
      </c>
      <c r="D24" s="398">
        <v>88</v>
      </c>
      <c r="E24" s="398">
        <v>447</v>
      </c>
      <c r="F24" s="398">
        <v>2</v>
      </c>
      <c r="G24" s="398">
        <v>88</v>
      </c>
      <c r="H24" s="183">
        <v>447</v>
      </c>
      <c r="I24" s="183">
        <v>1</v>
      </c>
      <c r="J24" s="183"/>
      <c r="K24" s="183"/>
      <c r="L24" s="183"/>
      <c r="M24" s="183"/>
      <c r="N24" s="183"/>
      <c r="O24" s="183"/>
      <c r="P24" s="1107"/>
      <c r="Q24" s="1125">
        <v>1</v>
      </c>
      <c r="R24" s="183">
        <v>6</v>
      </c>
      <c r="S24" s="183"/>
      <c r="T24" s="183"/>
      <c r="U24" s="183">
        <v>1</v>
      </c>
      <c r="V24" s="183">
        <v>82</v>
      </c>
      <c r="W24" s="183"/>
      <c r="X24" s="183"/>
      <c r="Y24" s="183"/>
      <c r="Z24" s="183"/>
      <c r="AA24" s="183"/>
      <c r="AB24" s="268"/>
      <c r="AC24" s="266"/>
    </row>
    <row r="25" spans="1:29" ht="16.5" customHeight="1" thickBot="1" x14ac:dyDescent="0.25">
      <c r="A25" s="2048"/>
      <c r="B25" s="185" t="s">
        <v>296</v>
      </c>
      <c r="C25" s="397">
        <v>4</v>
      </c>
      <c r="D25" s="398">
        <v>141</v>
      </c>
      <c r="E25" s="398">
        <v>753</v>
      </c>
      <c r="F25" s="398">
        <v>4</v>
      </c>
      <c r="G25" s="398">
        <v>141</v>
      </c>
      <c r="H25" s="183">
        <v>753</v>
      </c>
      <c r="I25" s="183">
        <v>4</v>
      </c>
      <c r="J25" s="183"/>
      <c r="K25" s="183"/>
      <c r="L25" s="183"/>
      <c r="M25" s="183"/>
      <c r="N25" s="183"/>
      <c r="O25" s="183"/>
      <c r="P25" s="1107"/>
      <c r="Q25" s="1125">
        <v>1</v>
      </c>
      <c r="R25" s="183">
        <v>14</v>
      </c>
      <c r="S25" s="183">
        <v>2</v>
      </c>
      <c r="T25" s="183">
        <v>66</v>
      </c>
      <c r="U25" s="183">
        <v>1</v>
      </c>
      <c r="V25" s="183">
        <v>61</v>
      </c>
      <c r="W25" s="183"/>
      <c r="X25" s="183"/>
      <c r="Y25" s="183"/>
      <c r="Z25" s="183"/>
      <c r="AA25" s="399"/>
      <c r="AB25" s="400"/>
      <c r="AC25" s="266"/>
    </row>
    <row r="26" spans="1:29" ht="16.5" customHeight="1" thickTop="1" thickBot="1" x14ac:dyDescent="0.25">
      <c r="A26" s="2056"/>
      <c r="B26" s="691" t="s">
        <v>440</v>
      </c>
      <c r="C26" s="704">
        <v>13</v>
      </c>
      <c r="D26" s="704">
        <v>645</v>
      </c>
      <c r="E26" s="704">
        <v>3311</v>
      </c>
      <c r="F26" s="704">
        <v>12</v>
      </c>
      <c r="G26" s="704">
        <v>542</v>
      </c>
      <c r="H26" s="704">
        <v>2771</v>
      </c>
      <c r="I26" s="704">
        <v>9</v>
      </c>
      <c r="J26" s="704">
        <v>1</v>
      </c>
      <c r="K26" s="704">
        <v>103</v>
      </c>
      <c r="L26" s="704">
        <v>540</v>
      </c>
      <c r="M26" s="704"/>
      <c r="N26" s="704"/>
      <c r="O26" s="704"/>
      <c r="P26" s="1105"/>
      <c r="Q26" s="1123">
        <v>4</v>
      </c>
      <c r="R26" s="704">
        <v>56</v>
      </c>
      <c r="S26" s="704">
        <v>4</v>
      </c>
      <c r="T26" s="704">
        <v>141</v>
      </c>
      <c r="U26" s="707">
        <v>3</v>
      </c>
      <c r="V26" s="704">
        <v>199</v>
      </c>
      <c r="W26" s="704">
        <v>2</v>
      </c>
      <c r="X26" s="704">
        <v>249</v>
      </c>
      <c r="Y26" s="704"/>
      <c r="Z26" s="704"/>
      <c r="AA26" s="704"/>
      <c r="AB26" s="706"/>
      <c r="AC26" s="266"/>
    </row>
    <row r="27" spans="1:29" ht="16.5" customHeight="1" x14ac:dyDescent="0.2">
      <c r="A27" s="2055" t="s">
        <v>344</v>
      </c>
      <c r="B27" s="184" t="s">
        <v>350</v>
      </c>
      <c r="C27" s="708">
        <v>6</v>
      </c>
      <c r="D27" s="1212">
        <v>224</v>
      </c>
      <c r="E27" s="1212">
        <v>795</v>
      </c>
      <c r="F27" s="1213">
        <v>5</v>
      </c>
      <c r="G27" s="1214">
        <v>141</v>
      </c>
      <c r="H27" s="1215">
        <v>476</v>
      </c>
      <c r="I27" s="1215"/>
      <c r="J27" s="1215">
        <v>1</v>
      </c>
      <c r="K27" s="1215">
        <v>83</v>
      </c>
      <c r="L27" s="1215">
        <v>319</v>
      </c>
      <c r="M27" s="1215"/>
      <c r="N27" s="1215"/>
      <c r="O27" s="1215"/>
      <c r="P27" s="1216"/>
      <c r="Q27" s="1217">
        <v>1</v>
      </c>
      <c r="R27" s="1215">
        <v>1</v>
      </c>
      <c r="S27" s="1215">
        <v>2</v>
      </c>
      <c r="T27" s="1215">
        <v>81</v>
      </c>
      <c r="U27" s="1215">
        <v>2</v>
      </c>
      <c r="V27" s="1215">
        <v>142</v>
      </c>
      <c r="W27" s="1215"/>
      <c r="X27" s="1215"/>
      <c r="Y27" s="1215"/>
      <c r="Z27" s="1215"/>
      <c r="AA27" s="1218">
        <v>1</v>
      </c>
      <c r="AB27" s="1219">
        <v>319</v>
      </c>
      <c r="AC27" s="266"/>
    </row>
    <row r="28" spans="1:29" ht="16.5" customHeight="1" x14ac:dyDescent="0.2">
      <c r="A28" s="2048"/>
      <c r="B28" s="185" t="s">
        <v>244</v>
      </c>
      <c r="C28" s="709">
        <v>6</v>
      </c>
      <c r="D28" s="1220">
        <v>207</v>
      </c>
      <c r="E28" s="1220">
        <v>1025</v>
      </c>
      <c r="F28" s="1221">
        <v>6</v>
      </c>
      <c r="G28" s="1220">
        <v>207</v>
      </c>
      <c r="H28" s="1220">
        <v>1025</v>
      </c>
      <c r="I28" s="1222"/>
      <c r="J28" s="1222"/>
      <c r="K28" s="1222"/>
      <c r="L28" s="1222"/>
      <c r="M28" s="1222"/>
      <c r="N28" s="1222"/>
      <c r="O28" s="1222"/>
      <c r="P28" s="1223"/>
      <c r="Q28" s="1224">
        <v>1</v>
      </c>
      <c r="R28" s="1222">
        <v>17</v>
      </c>
      <c r="S28" s="1222">
        <v>4</v>
      </c>
      <c r="T28" s="1222">
        <v>133</v>
      </c>
      <c r="U28" s="1222">
        <v>1</v>
      </c>
      <c r="V28" s="1222">
        <v>57</v>
      </c>
      <c r="W28" s="1222"/>
      <c r="X28" s="1222"/>
      <c r="Y28" s="1222"/>
      <c r="Z28" s="1222"/>
      <c r="AA28" s="1222"/>
      <c r="AB28" s="1225"/>
      <c r="AC28" s="266"/>
    </row>
    <row r="29" spans="1:29" ht="16.5" customHeight="1" thickBot="1" x14ac:dyDescent="0.25">
      <c r="A29" s="2048"/>
      <c r="B29" s="186" t="s">
        <v>298</v>
      </c>
      <c r="C29" s="397">
        <v>3</v>
      </c>
      <c r="D29" s="1221">
        <v>58</v>
      </c>
      <c r="E29" s="1221">
        <v>315</v>
      </c>
      <c r="F29" s="1221">
        <v>3</v>
      </c>
      <c r="G29" s="1221">
        <v>58</v>
      </c>
      <c r="H29" s="1221">
        <v>315</v>
      </c>
      <c r="I29" s="1221"/>
      <c r="J29" s="1222"/>
      <c r="K29" s="1222"/>
      <c r="L29" s="1222"/>
      <c r="M29" s="1222"/>
      <c r="N29" s="1222"/>
      <c r="O29" s="1222"/>
      <c r="P29" s="1223"/>
      <c r="Q29" s="1226">
        <v>1</v>
      </c>
      <c r="R29" s="1227">
        <v>8</v>
      </c>
      <c r="S29" s="1227">
        <v>2</v>
      </c>
      <c r="T29" s="1227">
        <v>50</v>
      </c>
      <c r="U29" s="1227"/>
      <c r="V29" s="1227"/>
      <c r="W29" s="1227"/>
      <c r="X29" s="1227"/>
      <c r="Y29" s="1227"/>
      <c r="Z29" s="1227"/>
      <c r="AA29" s="1228"/>
      <c r="AB29" s="1229"/>
      <c r="AC29" s="266"/>
    </row>
    <row r="30" spans="1:29" ht="16.5" customHeight="1" thickTop="1" thickBot="1" x14ac:dyDescent="0.25">
      <c r="A30" s="2056"/>
      <c r="B30" s="691" t="s">
        <v>440</v>
      </c>
      <c r="C30" s="704">
        <v>15</v>
      </c>
      <c r="D30" s="705">
        <v>489</v>
      </c>
      <c r="E30" s="705">
        <v>2135</v>
      </c>
      <c r="F30" s="705">
        <v>14</v>
      </c>
      <c r="G30" s="705">
        <v>406</v>
      </c>
      <c r="H30" s="704">
        <v>1816</v>
      </c>
      <c r="I30" s="704"/>
      <c r="J30" s="704">
        <v>1</v>
      </c>
      <c r="K30" s="704">
        <v>83</v>
      </c>
      <c r="L30" s="704">
        <v>319</v>
      </c>
      <c r="M30" s="704"/>
      <c r="N30" s="704"/>
      <c r="O30" s="704"/>
      <c r="P30" s="1105"/>
      <c r="Q30" s="1123">
        <v>3</v>
      </c>
      <c r="R30" s="704">
        <v>26</v>
      </c>
      <c r="S30" s="704">
        <v>8</v>
      </c>
      <c r="T30" s="704">
        <v>264</v>
      </c>
      <c r="U30" s="704">
        <v>3</v>
      </c>
      <c r="V30" s="704">
        <v>199</v>
      </c>
      <c r="W30" s="704"/>
      <c r="X30" s="704"/>
      <c r="Y30" s="704"/>
      <c r="Z30" s="704"/>
      <c r="AA30" s="704">
        <v>1</v>
      </c>
      <c r="AB30" s="706">
        <v>319</v>
      </c>
      <c r="AC30" s="266"/>
    </row>
    <row r="31" spans="1:29" ht="16.5" customHeight="1" thickBot="1" x14ac:dyDescent="0.25">
      <c r="A31" s="1457" t="s">
        <v>125</v>
      </c>
      <c r="B31" s="710" t="s">
        <v>216</v>
      </c>
      <c r="C31" s="711">
        <v>10</v>
      </c>
      <c r="D31" s="711">
        <v>921</v>
      </c>
      <c r="E31" s="711">
        <v>5065</v>
      </c>
      <c r="F31" s="396">
        <v>9</v>
      </c>
      <c r="G31" s="396">
        <v>444</v>
      </c>
      <c r="H31" s="182">
        <v>2442</v>
      </c>
      <c r="I31" s="182">
        <v>7</v>
      </c>
      <c r="J31" s="182"/>
      <c r="K31" s="182"/>
      <c r="L31" s="182"/>
      <c r="M31" s="182">
        <v>1</v>
      </c>
      <c r="N31" s="182">
        <v>477</v>
      </c>
      <c r="O31" s="182">
        <v>2623</v>
      </c>
      <c r="P31" s="1106">
        <v>1</v>
      </c>
      <c r="Q31" s="1124"/>
      <c r="R31" s="182"/>
      <c r="S31" s="182">
        <v>4</v>
      </c>
      <c r="T31" s="182">
        <v>125</v>
      </c>
      <c r="U31" s="182">
        <v>5</v>
      </c>
      <c r="V31" s="182">
        <v>319</v>
      </c>
      <c r="W31" s="182"/>
      <c r="X31" s="182"/>
      <c r="Y31" s="182">
        <v>1</v>
      </c>
      <c r="Z31" s="182">
        <v>477</v>
      </c>
      <c r="AA31" s="187"/>
      <c r="AB31" s="267"/>
      <c r="AC31" s="266"/>
    </row>
    <row r="32" spans="1:29" ht="16.5" customHeight="1" x14ac:dyDescent="0.2">
      <c r="A32" s="2055" t="s">
        <v>368</v>
      </c>
      <c r="B32" s="185" t="s">
        <v>203</v>
      </c>
      <c r="C32" s="182">
        <v>4</v>
      </c>
      <c r="D32" s="182">
        <v>106</v>
      </c>
      <c r="E32" s="182">
        <v>531</v>
      </c>
      <c r="F32" s="396">
        <v>4</v>
      </c>
      <c r="G32" s="396">
        <v>106</v>
      </c>
      <c r="H32" s="182">
        <v>531</v>
      </c>
      <c r="I32" s="182">
        <v>4</v>
      </c>
      <c r="J32" s="182"/>
      <c r="K32" s="182"/>
      <c r="L32" s="182"/>
      <c r="M32" s="182"/>
      <c r="N32" s="182"/>
      <c r="O32" s="182"/>
      <c r="P32" s="1106"/>
      <c r="Q32" s="1124">
        <v>1</v>
      </c>
      <c r="R32" s="182">
        <v>18</v>
      </c>
      <c r="S32" s="182">
        <v>3</v>
      </c>
      <c r="T32" s="182">
        <v>88</v>
      </c>
      <c r="U32" s="182"/>
      <c r="V32" s="182"/>
      <c r="W32" s="182"/>
      <c r="X32" s="182"/>
      <c r="Y32" s="182"/>
      <c r="Z32" s="182"/>
      <c r="AA32" s="187"/>
      <c r="AB32" s="267"/>
      <c r="AC32" s="266"/>
    </row>
    <row r="33" spans="1:29" ht="16.5" customHeight="1" x14ac:dyDescent="0.2">
      <c r="A33" s="2048"/>
      <c r="B33" s="185" t="s">
        <v>204</v>
      </c>
      <c r="C33" s="397"/>
      <c r="D33" s="398"/>
      <c r="E33" s="398"/>
      <c r="F33" s="398"/>
      <c r="G33" s="398"/>
      <c r="H33" s="183"/>
      <c r="I33" s="183"/>
      <c r="J33" s="183"/>
      <c r="K33" s="183"/>
      <c r="L33" s="183"/>
      <c r="M33" s="183"/>
      <c r="N33" s="183"/>
      <c r="O33" s="183"/>
      <c r="P33" s="1107"/>
      <c r="Q33" s="1125"/>
      <c r="R33" s="183"/>
      <c r="S33" s="183"/>
      <c r="T33" s="183"/>
      <c r="U33" s="183"/>
      <c r="V33" s="183"/>
      <c r="W33" s="183"/>
      <c r="X33" s="183"/>
      <c r="Y33" s="183"/>
      <c r="Z33" s="183"/>
      <c r="AA33" s="399"/>
      <c r="AB33" s="400"/>
      <c r="AC33" s="266"/>
    </row>
    <row r="34" spans="1:29" ht="16.5" customHeight="1" thickBot="1" x14ac:dyDescent="0.25">
      <c r="A34" s="2048"/>
      <c r="B34" s="185" t="s">
        <v>205</v>
      </c>
      <c r="C34" s="397">
        <v>2</v>
      </c>
      <c r="D34" s="398">
        <v>95</v>
      </c>
      <c r="E34" s="398">
        <v>482.6</v>
      </c>
      <c r="F34" s="398">
        <v>2</v>
      </c>
      <c r="G34" s="398">
        <v>95</v>
      </c>
      <c r="H34" s="183">
        <v>483</v>
      </c>
      <c r="I34" s="183">
        <v>0</v>
      </c>
      <c r="J34" s="183"/>
      <c r="K34" s="183"/>
      <c r="L34" s="183"/>
      <c r="M34" s="183"/>
      <c r="N34" s="183"/>
      <c r="O34" s="183"/>
      <c r="P34" s="1107"/>
      <c r="Q34" s="1125"/>
      <c r="R34" s="1125"/>
      <c r="S34" s="183">
        <v>1</v>
      </c>
      <c r="T34" s="183">
        <v>35</v>
      </c>
      <c r="U34" s="183">
        <v>1</v>
      </c>
      <c r="V34" s="183">
        <v>60</v>
      </c>
      <c r="W34" s="183"/>
      <c r="X34" s="183"/>
      <c r="Y34" s="183"/>
      <c r="Z34" s="183"/>
      <c r="AA34" s="399"/>
      <c r="AB34" s="400"/>
      <c r="AC34" s="266"/>
    </row>
    <row r="35" spans="1:29" ht="16.5" customHeight="1" thickTop="1" thickBot="1" x14ac:dyDescent="0.25">
      <c r="A35" s="2056"/>
      <c r="B35" s="691" t="s">
        <v>440</v>
      </c>
      <c r="C35" s="704">
        <v>6</v>
      </c>
      <c r="D35" s="705">
        <v>201</v>
      </c>
      <c r="E35" s="705">
        <v>1013.6</v>
      </c>
      <c r="F35" s="705">
        <v>6</v>
      </c>
      <c r="G35" s="705">
        <v>201</v>
      </c>
      <c r="H35" s="704">
        <v>1014</v>
      </c>
      <c r="I35" s="704">
        <v>4</v>
      </c>
      <c r="J35" s="704"/>
      <c r="K35" s="704"/>
      <c r="L35" s="704"/>
      <c r="M35" s="704"/>
      <c r="N35" s="704"/>
      <c r="O35" s="704"/>
      <c r="P35" s="1105"/>
      <c r="Q35" s="1123">
        <v>1</v>
      </c>
      <c r="R35" s="704">
        <v>18</v>
      </c>
      <c r="S35" s="704">
        <v>4</v>
      </c>
      <c r="T35" s="704">
        <v>123</v>
      </c>
      <c r="U35" s="704">
        <v>1</v>
      </c>
      <c r="V35" s="704">
        <v>60</v>
      </c>
      <c r="W35" s="704"/>
      <c r="X35" s="704"/>
      <c r="Y35" s="704"/>
      <c r="Z35" s="704"/>
      <c r="AA35" s="704"/>
      <c r="AB35" s="706"/>
      <c r="AC35" s="266"/>
    </row>
    <row r="36" spans="1:29" ht="16.5" customHeight="1" x14ac:dyDescent="0.2">
      <c r="A36" s="2055" t="s">
        <v>369</v>
      </c>
      <c r="B36" s="185" t="s">
        <v>357</v>
      </c>
      <c r="C36" s="893">
        <v>21</v>
      </c>
      <c r="D36" s="893">
        <v>975</v>
      </c>
      <c r="E36" s="893">
        <v>5539</v>
      </c>
      <c r="F36" s="953">
        <v>20</v>
      </c>
      <c r="G36" s="953">
        <v>875</v>
      </c>
      <c r="H36" s="893">
        <v>4989</v>
      </c>
      <c r="I36" s="893">
        <v>10</v>
      </c>
      <c r="J36" s="893">
        <v>1</v>
      </c>
      <c r="K36" s="893">
        <v>100</v>
      </c>
      <c r="L36" s="893">
        <v>550</v>
      </c>
      <c r="M36" s="893"/>
      <c r="N36" s="893"/>
      <c r="O36" s="893"/>
      <c r="P36" s="1103"/>
      <c r="Q36" s="1121">
        <v>3</v>
      </c>
      <c r="R36" s="893">
        <v>58</v>
      </c>
      <c r="S36" s="953">
        <v>15</v>
      </c>
      <c r="T36" s="953">
        <v>665</v>
      </c>
      <c r="U36" s="953"/>
      <c r="V36" s="953"/>
      <c r="W36" s="953">
        <v>3</v>
      </c>
      <c r="X36" s="953">
        <v>252</v>
      </c>
      <c r="Y36" s="893"/>
      <c r="Z36" s="893"/>
      <c r="AA36" s="894">
        <v>21</v>
      </c>
      <c r="AB36" s="895">
        <v>5300</v>
      </c>
      <c r="AC36" s="266"/>
    </row>
    <row r="37" spans="1:29" ht="16.5" customHeight="1" x14ac:dyDescent="0.2">
      <c r="A37" s="2048"/>
      <c r="B37" s="185" t="s">
        <v>206</v>
      </c>
      <c r="C37" s="896">
        <v>2</v>
      </c>
      <c r="D37" s="897">
        <v>52</v>
      </c>
      <c r="E37" s="897">
        <v>286</v>
      </c>
      <c r="F37" s="954">
        <v>2</v>
      </c>
      <c r="G37" s="954">
        <v>52</v>
      </c>
      <c r="H37" s="898">
        <v>286</v>
      </c>
      <c r="I37" s="898">
        <v>1</v>
      </c>
      <c r="J37" s="898"/>
      <c r="K37" s="898"/>
      <c r="L37" s="898"/>
      <c r="M37" s="898"/>
      <c r="N37" s="898"/>
      <c r="O37" s="898"/>
      <c r="P37" s="1104"/>
      <c r="Q37" s="1122"/>
      <c r="R37" s="898"/>
      <c r="S37" s="954">
        <v>2</v>
      </c>
      <c r="T37" s="954">
        <v>52</v>
      </c>
      <c r="U37" s="954"/>
      <c r="V37" s="954"/>
      <c r="W37" s="954"/>
      <c r="X37" s="954"/>
      <c r="Y37" s="898"/>
      <c r="Z37" s="898"/>
      <c r="AA37" s="899">
        <v>2</v>
      </c>
      <c r="AB37" s="900">
        <v>275</v>
      </c>
      <c r="AC37" s="266"/>
    </row>
    <row r="38" spans="1:29" ht="16.5" customHeight="1" x14ac:dyDescent="0.2">
      <c r="A38" s="2048"/>
      <c r="B38" s="185" t="s">
        <v>207</v>
      </c>
      <c r="C38" s="896">
        <v>5</v>
      </c>
      <c r="D38" s="897">
        <v>140</v>
      </c>
      <c r="E38" s="897">
        <v>750</v>
      </c>
      <c r="F38" s="954">
        <v>5</v>
      </c>
      <c r="G38" s="954">
        <v>140</v>
      </c>
      <c r="H38" s="898">
        <v>750</v>
      </c>
      <c r="I38" s="898">
        <v>3</v>
      </c>
      <c r="J38" s="898"/>
      <c r="K38" s="898"/>
      <c r="L38" s="898"/>
      <c r="M38" s="898"/>
      <c r="N38" s="898"/>
      <c r="O38" s="898"/>
      <c r="P38" s="1104"/>
      <c r="Q38" s="1122">
        <v>2</v>
      </c>
      <c r="R38" s="898">
        <v>30</v>
      </c>
      <c r="S38" s="954">
        <v>3</v>
      </c>
      <c r="T38" s="954">
        <v>110</v>
      </c>
      <c r="U38" s="954"/>
      <c r="V38" s="954"/>
      <c r="W38" s="954"/>
      <c r="X38" s="954"/>
      <c r="Y38" s="898"/>
      <c r="Z38" s="898"/>
      <c r="AA38" s="899">
        <v>5</v>
      </c>
      <c r="AB38" s="900">
        <v>730</v>
      </c>
      <c r="AC38" s="266"/>
    </row>
    <row r="39" spans="1:29" ht="16.5" customHeight="1" x14ac:dyDescent="0.2">
      <c r="A39" s="2048"/>
      <c r="B39" s="185" t="s">
        <v>208</v>
      </c>
      <c r="C39" s="898">
        <v>5</v>
      </c>
      <c r="D39" s="897">
        <v>129</v>
      </c>
      <c r="E39" s="897">
        <v>668</v>
      </c>
      <c r="F39" s="954">
        <v>5</v>
      </c>
      <c r="G39" s="954">
        <v>129</v>
      </c>
      <c r="H39" s="898">
        <v>668</v>
      </c>
      <c r="I39" s="898">
        <v>5</v>
      </c>
      <c r="J39" s="898"/>
      <c r="K39" s="898"/>
      <c r="L39" s="898"/>
      <c r="M39" s="898"/>
      <c r="N39" s="898"/>
      <c r="O39" s="898"/>
      <c r="P39" s="1104"/>
      <c r="Q39" s="1122">
        <v>3</v>
      </c>
      <c r="R39" s="898">
        <v>35</v>
      </c>
      <c r="S39" s="954">
        <v>2</v>
      </c>
      <c r="T39" s="954">
        <v>94</v>
      </c>
      <c r="U39" s="954"/>
      <c r="V39" s="954"/>
      <c r="W39" s="954"/>
      <c r="X39" s="954"/>
      <c r="Y39" s="898"/>
      <c r="Z39" s="898"/>
      <c r="AA39" s="898">
        <v>5</v>
      </c>
      <c r="AB39" s="1002">
        <v>645</v>
      </c>
      <c r="AC39" s="266"/>
    </row>
    <row r="40" spans="1:29" ht="16.5" customHeight="1" x14ac:dyDescent="0.2">
      <c r="A40" s="2048"/>
      <c r="B40" s="185" t="s">
        <v>209</v>
      </c>
      <c r="C40" s="896">
        <v>2</v>
      </c>
      <c r="D40" s="897">
        <v>62</v>
      </c>
      <c r="E40" s="897">
        <v>318</v>
      </c>
      <c r="F40" s="954">
        <v>2</v>
      </c>
      <c r="G40" s="954">
        <v>62</v>
      </c>
      <c r="H40" s="898">
        <v>318</v>
      </c>
      <c r="I40" s="898">
        <v>1</v>
      </c>
      <c r="J40" s="898"/>
      <c r="K40" s="898"/>
      <c r="L40" s="898"/>
      <c r="M40" s="898"/>
      <c r="N40" s="898"/>
      <c r="O40" s="898"/>
      <c r="P40" s="1104"/>
      <c r="Q40" s="1122"/>
      <c r="R40" s="898"/>
      <c r="S40" s="954">
        <v>2</v>
      </c>
      <c r="T40" s="954">
        <v>62</v>
      </c>
      <c r="U40" s="954"/>
      <c r="V40" s="954"/>
      <c r="W40" s="954"/>
      <c r="X40" s="954"/>
      <c r="Y40" s="898"/>
      <c r="Z40" s="898"/>
      <c r="AA40" s="899">
        <v>2</v>
      </c>
      <c r="AB40" s="900">
        <v>310</v>
      </c>
      <c r="AC40" s="266"/>
    </row>
    <row r="41" spans="1:29" ht="16.5" customHeight="1" x14ac:dyDescent="0.2">
      <c r="A41" s="2048"/>
      <c r="B41" s="185" t="s">
        <v>210</v>
      </c>
      <c r="C41" s="896"/>
      <c r="D41" s="897"/>
      <c r="E41" s="897"/>
      <c r="F41" s="954"/>
      <c r="G41" s="954"/>
      <c r="H41" s="898"/>
      <c r="I41" s="898"/>
      <c r="J41" s="898"/>
      <c r="K41" s="898"/>
      <c r="L41" s="898"/>
      <c r="M41" s="898"/>
      <c r="N41" s="898"/>
      <c r="O41" s="898"/>
      <c r="P41" s="1104"/>
      <c r="Q41" s="1122"/>
      <c r="R41" s="898"/>
      <c r="S41" s="954"/>
      <c r="T41" s="954"/>
      <c r="U41" s="954"/>
      <c r="V41" s="954"/>
      <c r="W41" s="954"/>
      <c r="X41" s="954"/>
      <c r="Y41" s="898"/>
      <c r="Z41" s="898"/>
      <c r="AA41" s="899"/>
      <c r="AB41" s="900"/>
      <c r="AC41" s="266"/>
    </row>
    <row r="42" spans="1:29" ht="16.5" customHeight="1" x14ac:dyDescent="0.2">
      <c r="A42" s="2048"/>
      <c r="B42" s="185" t="s">
        <v>211</v>
      </c>
      <c r="C42" s="898">
        <v>1</v>
      </c>
      <c r="D42" s="897">
        <v>30</v>
      </c>
      <c r="E42" s="897">
        <v>162</v>
      </c>
      <c r="F42" s="954">
        <v>1</v>
      </c>
      <c r="G42" s="954">
        <v>30</v>
      </c>
      <c r="H42" s="898">
        <v>162</v>
      </c>
      <c r="I42" s="898">
        <v>1</v>
      </c>
      <c r="J42" s="898"/>
      <c r="K42" s="898"/>
      <c r="L42" s="898"/>
      <c r="M42" s="898"/>
      <c r="N42" s="898"/>
      <c r="O42" s="898"/>
      <c r="P42" s="1104"/>
      <c r="Q42" s="1122"/>
      <c r="R42" s="898"/>
      <c r="S42" s="954">
        <v>1</v>
      </c>
      <c r="T42" s="954">
        <v>30</v>
      </c>
      <c r="U42" s="954"/>
      <c r="V42" s="954"/>
      <c r="W42" s="954"/>
      <c r="X42" s="954"/>
      <c r="Y42" s="898"/>
      <c r="Z42" s="898"/>
      <c r="AA42" s="898">
        <v>1</v>
      </c>
      <c r="AB42" s="1002">
        <v>150</v>
      </c>
      <c r="AC42" s="266"/>
    </row>
    <row r="43" spans="1:29" ht="16.5" customHeight="1" thickBot="1" x14ac:dyDescent="0.25">
      <c r="A43" s="2048"/>
      <c r="B43" s="185" t="s">
        <v>212</v>
      </c>
      <c r="C43" s="896">
        <v>3</v>
      </c>
      <c r="D43" s="897">
        <v>61</v>
      </c>
      <c r="E43" s="897">
        <v>306</v>
      </c>
      <c r="F43" s="954">
        <v>3</v>
      </c>
      <c r="G43" s="954">
        <v>61</v>
      </c>
      <c r="H43" s="898">
        <v>306</v>
      </c>
      <c r="I43" s="898">
        <v>2</v>
      </c>
      <c r="J43" s="898"/>
      <c r="K43" s="898"/>
      <c r="L43" s="898"/>
      <c r="M43" s="898"/>
      <c r="N43" s="898"/>
      <c r="O43" s="898"/>
      <c r="P43" s="1104"/>
      <c r="Q43" s="1122"/>
      <c r="R43" s="898"/>
      <c r="S43" s="954">
        <v>2</v>
      </c>
      <c r="T43" s="954">
        <v>30</v>
      </c>
      <c r="U43" s="954">
        <v>1</v>
      </c>
      <c r="V43" s="954">
        <v>31</v>
      </c>
      <c r="W43" s="954"/>
      <c r="X43" s="954"/>
      <c r="Y43" s="898"/>
      <c r="Z43" s="898"/>
      <c r="AA43" s="899">
        <v>3</v>
      </c>
      <c r="AB43" s="900">
        <v>276</v>
      </c>
      <c r="AC43" s="266"/>
    </row>
    <row r="44" spans="1:29" ht="16.5" customHeight="1" thickTop="1" thickBot="1" x14ac:dyDescent="0.25">
      <c r="A44" s="2056"/>
      <c r="B44" s="712" t="s">
        <v>440</v>
      </c>
      <c r="C44" s="955">
        <v>39</v>
      </c>
      <c r="D44" s="956">
        <v>1449</v>
      </c>
      <c r="E44" s="956">
        <v>8029</v>
      </c>
      <c r="F44" s="956">
        <v>38</v>
      </c>
      <c r="G44" s="956">
        <v>1349</v>
      </c>
      <c r="H44" s="955">
        <v>7479</v>
      </c>
      <c r="I44" s="955">
        <v>23</v>
      </c>
      <c r="J44" s="955">
        <v>1</v>
      </c>
      <c r="K44" s="955">
        <v>100</v>
      </c>
      <c r="L44" s="955">
        <v>550</v>
      </c>
      <c r="M44" s="955">
        <v>0</v>
      </c>
      <c r="N44" s="955">
        <v>0</v>
      </c>
      <c r="O44" s="955">
        <v>0</v>
      </c>
      <c r="P44" s="1108">
        <v>0</v>
      </c>
      <c r="Q44" s="1127">
        <v>8</v>
      </c>
      <c r="R44" s="955">
        <v>123</v>
      </c>
      <c r="S44" s="955">
        <v>27</v>
      </c>
      <c r="T44" s="955">
        <v>1043</v>
      </c>
      <c r="U44" s="955">
        <v>1</v>
      </c>
      <c r="V44" s="955">
        <v>31</v>
      </c>
      <c r="W44" s="955">
        <v>3</v>
      </c>
      <c r="X44" s="955">
        <v>252</v>
      </c>
      <c r="Y44" s="955"/>
      <c r="Z44" s="955"/>
      <c r="AA44" s="955">
        <v>39</v>
      </c>
      <c r="AB44" s="957">
        <v>7686</v>
      </c>
      <c r="AC44" s="266"/>
    </row>
    <row r="45" spans="1:29" ht="16.5" customHeight="1" x14ac:dyDescent="0.2">
      <c r="A45" s="2055" t="s">
        <v>345</v>
      </c>
      <c r="B45" s="713" t="s">
        <v>300</v>
      </c>
      <c r="C45" s="182">
        <v>12</v>
      </c>
      <c r="D45" s="182">
        <v>705</v>
      </c>
      <c r="E45" s="182">
        <v>3600</v>
      </c>
      <c r="F45" s="396">
        <v>11</v>
      </c>
      <c r="G45" s="396">
        <v>405</v>
      </c>
      <c r="H45" s="182">
        <v>3600</v>
      </c>
      <c r="I45" s="182">
        <v>1</v>
      </c>
      <c r="J45" s="182"/>
      <c r="K45" s="182"/>
      <c r="L45" s="182"/>
      <c r="M45" s="182">
        <v>1</v>
      </c>
      <c r="N45" s="182">
        <v>300</v>
      </c>
      <c r="O45" s="182">
        <v>2150</v>
      </c>
      <c r="P45" s="1106">
        <v>1</v>
      </c>
      <c r="Q45" s="1124">
        <v>2</v>
      </c>
      <c r="R45" s="182">
        <v>25</v>
      </c>
      <c r="S45" s="182">
        <v>7</v>
      </c>
      <c r="T45" s="182">
        <v>230</v>
      </c>
      <c r="U45" s="182">
        <v>1</v>
      </c>
      <c r="V45" s="182">
        <v>50</v>
      </c>
      <c r="W45" s="182">
        <v>1</v>
      </c>
      <c r="X45" s="182">
        <v>100</v>
      </c>
      <c r="Y45" s="182">
        <v>1</v>
      </c>
      <c r="Z45" s="182">
        <v>300</v>
      </c>
      <c r="AA45" s="187">
        <v>1</v>
      </c>
      <c r="AB45" s="267">
        <v>350</v>
      </c>
      <c r="AC45" s="266"/>
    </row>
    <row r="46" spans="1:29" ht="16.5" customHeight="1" x14ac:dyDescent="0.2">
      <c r="A46" s="2048"/>
      <c r="B46" s="401" t="s">
        <v>301</v>
      </c>
      <c r="C46" s="397">
        <v>7</v>
      </c>
      <c r="D46" s="398">
        <v>110</v>
      </c>
      <c r="E46" s="398">
        <v>560</v>
      </c>
      <c r="F46" s="398">
        <v>7</v>
      </c>
      <c r="G46" s="398">
        <v>110</v>
      </c>
      <c r="H46" s="183">
        <v>560</v>
      </c>
      <c r="I46" s="183"/>
      <c r="J46" s="183"/>
      <c r="K46" s="183"/>
      <c r="L46" s="183"/>
      <c r="M46" s="183"/>
      <c r="N46" s="183"/>
      <c r="O46" s="183"/>
      <c r="P46" s="1107"/>
      <c r="Q46" s="1125">
        <v>3</v>
      </c>
      <c r="R46" s="183">
        <v>73</v>
      </c>
      <c r="S46" s="183">
        <v>4</v>
      </c>
      <c r="T46" s="183">
        <v>37</v>
      </c>
      <c r="U46" s="183"/>
      <c r="V46" s="183"/>
      <c r="W46" s="183"/>
      <c r="X46" s="183"/>
      <c r="Y46" s="183"/>
      <c r="Z46" s="183"/>
      <c r="AA46" s="399"/>
      <c r="AB46" s="400"/>
      <c r="AC46" s="266"/>
    </row>
    <row r="47" spans="1:29" ht="16.5" customHeight="1" x14ac:dyDescent="0.2">
      <c r="A47" s="2048"/>
      <c r="B47" s="185" t="s">
        <v>232</v>
      </c>
      <c r="C47" s="183">
        <v>2</v>
      </c>
      <c r="D47" s="398">
        <v>160</v>
      </c>
      <c r="E47" s="398">
        <v>860</v>
      </c>
      <c r="F47" s="398">
        <v>2</v>
      </c>
      <c r="G47" s="398">
        <v>160</v>
      </c>
      <c r="H47" s="183">
        <v>860</v>
      </c>
      <c r="I47" s="183">
        <v>1</v>
      </c>
      <c r="J47" s="183"/>
      <c r="K47" s="183"/>
      <c r="L47" s="183"/>
      <c r="M47" s="183"/>
      <c r="N47" s="183"/>
      <c r="O47" s="183"/>
      <c r="P47" s="1107"/>
      <c r="Q47" s="1125"/>
      <c r="R47" s="183"/>
      <c r="S47" s="183"/>
      <c r="T47" s="183"/>
      <c r="U47" s="183"/>
      <c r="V47" s="183"/>
      <c r="W47" s="183">
        <v>2</v>
      </c>
      <c r="X47" s="183">
        <v>160</v>
      </c>
      <c r="Y47" s="183"/>
      <c r="Z47" s="183"/>
      <c r="AA47" s="183">
        <v>2</v>
      </c>
      <c r="AB47" s="268">
        <v>770</v>
      </c>
      <c r="AC47" s="266"/>
    </row>
    <row r="48" spans="1:29" ht="16.5" customHeight="1" x14ac:dyDescent="0.2">
      <c r="A48" s="2048"/>
      <c r="B48" s="185" t="s">
        <v>233</v>
      </c>
      <c r="C48" s="397">
        <v>2</v>
      </c>
      <c r="D48" s="398">
        <v>60</v>
      </c>
      <c r="E48" s="398">
        <v>320</v>
      </c>
      <c r="F48" s="398">
        <v>2</v>
      </c>
      <c r="G48" s="398">
        <v>60</v>
      </c>
      <c r="H48" s="183">
        <v>320</v>
      </c>
      <c r="I48" s="183"/>
      <c r="J48" s="183"/>
      <c r="K48" s="183"/>
      <c r="L48" s="183"/>
      <c r="M48" s="183"/>
      <c r="N48" s="183"/>
      <c r="O48" s="183"/>
      <c r="P48" s="1107"/>
      <c r="Q48" s="1125">
        <v>1</v>
      </c>
      <c r="R48" s="183">
        <v>15</v>
      </c>
      <c r="S48" s="183">
        <v>1</v>
      </c>
      <c r="T48" s="183">
        <v>45</v>
      </c>
      <c r="U48" s="183"/>
      <c r="V48" s="183"/>
      <c r="W48" s="183"/>
      <c r="X48" s="183"/>
      <c r="Y48" s="183"/>
      <c r="Z48" s="183"/>
      <c r="AA48" s="399"/>
      <c r="AB48" s="400"/>
      <c r="AC48" s="266"/>
    </row>
    <row r="49" spans="1:29" ht="16.5" customHeight="1" x14ac:dyDescent="0.2">
      <c r="A49" s="2048"/>
      <c r="B49" s="185" t="s">
        <v>234</v>
      </c>
      <c r="C49" s="397">
        <v>9</v>
      </c>
      <c r="D49" s="398">
        <v>270</v>
      </c>
      <c r="E49" s="398">
        <v>1300</v>
      </c>
      <c r="F49" s="398">
        <v>9</v>
      </c>
      <c r="G49" s="398">
        <v>270</v>
      </c>
      <c r="H49" s="183">
        <v>1300</v>
      </c>
      <c r="I49" s="183"/>
      <c r="J49" s="183"/>
      <c r="K49" s="183"/>
      <c r="L49" s="183"/>
      <c r="M49" s="183"/>
      <c r="N49" s="183"/>
      <c r="O49" s="183"/>
      <c r="P49" s="1107"/>
      <c r="Q49" s="1125">
        <v>3</v>
      </c>
      <c r="R49" s="183">
        <v>55</v>
      </c>
      <c r="S49" s="183">
        <v>5</v>
      </c>
      <c r="T49" s="183">
        <v>95</v>
      </c>
      <c r="U49" s="183"/>
      <c r="V49" s="183"/>
      <c r="W49" s="183">
        <v>1</v>
      </c>
      <c r="X49" s="183">
        <v>120</v>
      </c>
      <c r="Y49" s="183"/>
      <c r="Z49" s="183"/>
      <c r="AA49" s="399"/>
      <c r="AB49" s="400"/>
      <c r="AC49" s="266"/>
    </row>
    <row r="50" spans="1:29" ht="16.5" customHeight="1" x14ac:dyDescent="0.2">
      <c r="A50" s="2048"/>
      <c r="B50" s="185" t="s">
        <v>273</v>
      </c>
      <c r="C50" s="183"/>
      <c r="D50" s="398"/>
      <c r="E50" s="398"/>
      <c r="F50" s="398"/>
      <c r="G50" s="398"/>
      <c r="H50" s="183"/>
      <c r="I50" s="183"/>
      <c r="J50" s="183"/>
      <c r="K50" s="183"/>
      <c r="L50" s="183"/>
      <c r="M50" s="183"/>
      <c r="N50" s="183"/>
      <c r="O50" s="183"/>
      <c r="P50" s="1107"/>
      <c r="Q50" s="1125"/>
      <c r="R50" s="183"/>
      <c r="S50" s="183"/>
      <c r="T50" s="183"/>
      <c r="U50" s="183"/>
      <c r="V50" s="183"/>
      <c r="W50" s="183"/>
      <c r="X50" s="183"/>
      <c r="Y50" s="183"/>
      <c r="Z50" s="183"/>
      <c r="AA50" s="183"/>
      <c r="AB50" s="268"/>
      <c r="AC50" s="266"/>
    </row>
    <row r="51" spans="1:29" ht="16.5" customHeight="1" x14ac:dyDescent="0.2">
      <c r="A51" s="2048"/>
      <c r="B51" s="185" t="s">
        <v>302</v>
      </c>
      <c r="C51" s="397">
        <v>1</v>
      </c>
      <c r="D51" s="398">
        <v>95</v>
      </c>
      <c r="E51" s="398">
        <v>450</v>
      </c>
      <c r="F51" s="398">
        <v>1</v>
      </c>
      <c r="G51" s="398">
        <v>95</v>
      </c>
      <c r="H51" s="183">
        <v>450</v>
      </c>
      <c r="I51" s="183"/>
      <c r="J51" s="183"/>
      <c r="K51" s="183"/>
      <c r="L51" s="183"/>
      <c r="M51" s="183"/>
      <c r="N51" s="183"/>
      <c r="O51" s="183"/>
      <c r="P51" s="1107"/>
      <c r="Q51" s="1125"/>
      <c r="R51" s="183"/>
      <c r="S51" s="183"/>
      <c r="T51" s="183"/>
      <c r="U51" s="183"/>
      <c r="V51" s="183"/>
      <c r="W51" s="183">
        <v>1</v>
      </c>
      <c r="X51" s="183">
        <v>95</v>
      </c>
      <c r="Y51" s="183"/>
      <c r="Z51" s="183"/>
      <c r="AA51" s="399"/>
      <c r="AB51" s="400"/>
      <c r="AC51" s="266"/>
    </row>
    <row r="52" spans="1:29" ht="16.5" customHeight="1" x14ac:dyDescent="0.2">
      <c r="A52" s="2048"/>
      <c r="B52" s="185" t="s">
        <v>303</v>
      </c>
      <c r="C52" s="397">
        <v>3</v>
      </c>
      <c r="D52" s="398">
        <v>280</v>
      </c>
      <c r="E52" s="398">
        <v>1300</v>
      </c>
      <c r="F52" s="398">
        <v>3</v>
      </c>
      <c r="G52" s="398">
        <v>280</v>
      </c>
      <c r="H52" s="183">
        <v>1300</v>
      </c>
      <c r="I52" s="183">
        <v>1</v>
      </c>
      <c r="J52" s="183"/>
      <c r="K52" s="183"/>
      <c r="L52" s="183"/>
      <c r="M52" s="183"/>
      <c r="N52" s="183"/>
      <c r="O52" s="183"/>
      <c r="P52" s="1107"/>
      <c r="Q52" s="1125">
        <v>2</v>
      </c>
      <c r="R52" s="183">
        <v>40</v>
      </c>
      <c r="S52" s="183"/>
      <c r="T52" s="183"/>
      <c r="U52" s="183"/>
      <c r="V52" s="183"/>
      <c r="W52" s="183">
        <v>1</v>
      </c>
      <c r="X52" s="183">
        <v>240</v>
      </c>
      <c r="Y52" s="183"/>
      <c r="Z52" s="183"/>
      <c r="AA52" s="399"/>
      <c r="AB52" s="400"/>
      <c r="AC52" s="266"/>
    </row>
    <row r="53" spans="1:29" ht="16.5" customHeight="1" thickBot="1" x14ac:dyDescent="0.25">
      <c r="A53" s="2048"/>
      <c r="B53" s="185" t="s">
        <v>304</v>
      </c>
      <c r="C53" s="397">
        <v>6</v>
      </c>
      <c r="D53" s="398">
        <v>110</v>
      </c>
      <c r="E53" s="398">
        <v>500</v>
      </c>
      <c r="F53" s="398">
        <v>6</v>
      </c>
      <c r="G53" s="398">
        <v>110</v>
      </c>
      <c r="H53" s="183">
        <v>500</v>
      </c>
      <c r="I53" s="183"/>
      <c r="J53" s="183"/>
      <c r="K53" s="183"/>
      <c r="L53" s="183"/>
      <c r="M53" s="183"/>
      <c r="N53" s="183"/>
      <c r="O53" s="183"/>
      <c r="P53" s="1107"/>
      <c r="Q53" s="1125">
        <v>4</v>
      </c>
      <c r="R53" s="183">
        <v>50</v>
      </c>
      <c r="S53" s="183">
        <v>2</v>
      </c>
      <c r="T53" s="183">
        <v>60</v>
      </c>
      <c r="U53" s="183"/>
      <c r="V53" s="183"/>
      <c r="W53" s="183"/>
      <c r="X53" s="183"/>
      <c r="Y53" s="183"/>
      <c r="Z53" s="183"/>
      <c r="AA53" s="399"/>
      <c r="AB53" s="400"/>
      <c r="AC53" s="266"/>
    </row>
    <row r="54" spans="1:29" ht="16.5" customHeight="1" thickTop="1" thickBot="1" x14ac:dyDescent="0.25">
      <c r="A54" s="2056"/>
      <c r="B54" s="691" t="s">
        <v>440</v>
      </c>
      <c r="C54" s="704">
        <v>42</v>
      </c>
      <c r="D54" s="705">
        <v>1790</v>
      </c>
      <c r="E54" s="705">
        <v>8890</v>
      </c>
      <c r="F54" s="705">
        <v>41</v>
      </c>
      <c r="G54" s="705">
        <v>1490</v>
      </c>
      <c r="H54" s="704">
        <v>8890</v>
      </c>
      <c r="I54" s="704">
        <v>3</v>
      </c>
      <c r="J54" s="704"/>
      <c r="K54" s="704"/>
      <c r="L54" s="704"/>
      <c r="M54" s="704">
        <v>1</v>
      </c>
      <c r="N54" s="704">
        <v>300</v>
      </c>
      <c r="O54" s="704">
        <v>2150</v>
      </c>
      <c r="P54" s="1105">
        <v>1</v>
      </c>
      <c r="Q54" s="1123">
        <v>15</v>
      </c>
      <c r="R54" s="704">
        <v>258</v>
      </c>
      <c r="S54" s="704">
        <v>19</v>
      </c>
      <c r="T54" s="704">
        <v>467</v>
      </c>
      <c r="U54" s="704">
        <v>1</v>
      </c>
      <c r="V54" s="704">
        <v>50</v>
      </c>
      <c r="W54" s="704">
        <v>6</v>
      </c>
      <c r="X54" s="704">
        <v>715</v>
      </c>
      <c r="Y54" s="704">
        <v>1</v>
      </c>
      <c r="Z54" s="704">
        <v>300</v>
      </c>
      <c r="AA54" s="704">
        <v>3</v>
      </c>
      <c r="AB54" s="706">
        <v>1120</v>
      </c>
      <c r="AC54" s="266"/>
    </row>
    <row r="55" spans="1:29" ht="16.5" customHeight="1" x14ac:dyDescent="0.2">
      <c r="A55" s="2060" t="s">
        <v>346</v>
      </c>
      <c r="B55" s="714" t="s">
        <v>305</v>
      </c>
      <c r="C55" s="182">
        <v>5</v>
      </c>
      <c r="D55" s="182">
        <v>445</v>
      </c>
      <c r="E55" s="182">
        <v>2300</v>
      </c>
      <c r="F55" s="396">
        <v>4</v>
      </c>
      <c r="G55" s="396">
        <v>132</v>
      </c>
      <c r="H55" s="182">
        <v>682</v>
      </c>
      <c r="I55" s="182">
        <v>4</v>
      </c>
      <c r="J55" s="182"/>
      <c r="K55" s="182"/>
      <c r="L55" s="182"/>
      <c r="M55" s="182">
        <v>1</v>
      </c>
      <c r="N55" s="182">
        <v>313</v>
      </c>
      <c r="O55" s="182">
        <v>1618</v>
      </c>
      <c r="P55" s="1106">
        <v>3</v>
      </c>
      <c r="Q55" s="1124"/>
      <c r="R55" s="182"/>
      <c r="S55" s="182">
        <v>3</v>
      </c>
      <c r="T55" s="182">
        <v>80</v>
      </c>
      <c r="U55" s="182">
        <v>1</v>
      </c>
      <c r="V55" s="182">
        <v>52</v>
      </c>
      <c r="W55" s="182"/>
      <c r="X55" s="182"/>
      <c r="Y55" s="182">
        <v>1</v>
      </c>
      <c r="Z55" s="182">
        <v>313</v>
      </c>
      <c r="AA55" s="187">
        <v>3</v>
      </c>
      <c r="AB55" s="267">
        <v>1729</v>
      </c>
      <c r="AC55" s="266"/>
    </row>
    <row r="56" spans="1:29" ht="16.5" customHeight="1" x14ac:dyDescent="0.2">
      <c r="A56" s="2058"/>
      <c r="B56" s="185" t="s">
        <v>274</v>
      </c>
      <c r="C56" s="183">
        <v>3</v>
      </c>
      <c r="D56" s="398">
        <v>145</v>
      </c>
      <c r="E56" s="398">
        <v>731</v>
      </c>
      <c r="F56" s="398">
        <v>3</v>
      </c>
      <c r="G56" s="398">
        <v>145</v>
      </c>
      <c r="H56" s="398">
        <v>731</v>
      </c>
      <c r="I56" s="398">
        <v>3</v>
      </c>
      <c r="J56" s="398"/>
      <c r="K56" s="398"/>
      <c r="L56" s="398"/>
      <c r="M56" s="398"/>
      <c r="N56" s="183"/>
      <c r="O56" s="397"/>
      <c r="P56" s="1109"/>
      <c r="Q56" s="1128"/>
      <c r="R56" s="398"/>
      <c r="S56" s="398">
        <v>2</v>
      </c>
      <c r="T56" s="398">
        <v>55</v>
      </c>
      <c r="U56" s="398">
        <v>1</v>
      </c>
      <c r="V56" s="398">
        <v>90</v>
      </c>
      <c r="W56" s="398"/>
      <c r="X56" s="398"/>
      <c r="Y56" s="398"/>
      <c r="Z56" s="183"/>
      <c r="AA56" s="398">
        <v>2</v>
      </c>
      <c r="AB56" s="268">
        <v>545</v>
      </c>
      <c r="AC56" s="266"/>
    </row>
    <row r="57" spans="1:29" ht="16.5" customHeight="1" thickBot="1" x14ac:dyDescent="0.25">
      <c r="A57" s="2058"/>
      <c r="B57" s="185" t="s">
        <v>351</v>
      </c>
      <c r="C57" s="397">
        <v>3</v>
      </c>
      <c r="D57" s="398">
        <v>799</v>
      </c>
      <c r="E57" s="398">
        <v>4156</v>
      </c>
      <c r="F57" s="398">
        <v>1</v>
      </c>
      <c r="G57" s="398">
        <v>80</v>
      </c>
      <c r="H57" s="398">
        <v>416</v>
      </c>
      <c r="I57" s="398">
        <v>1</v>
      </c>
      <c r="J57" s="398"/>
      <c r="K57" s="398"/>
      <c r="L57" s="398"/>
      <c r="M57" s="398">
        <v>2</v>
      </c>
      <c r="N57" s="183">
        <v>719</v>
      </c>
      <c r="O57" s="183">
        <v>3740</v>
      </c>
      <c r="P57" s="1107">
        <v>3</v>
      </c>
      <c r="Q57" s="1125"/>
      <c r="R57" s="398"/>
      <c r="S57" s="398"/>
      <c r="T57" s="398"/>
      <c r="U57" s="398">
        <v>1</v>
      </c>
      <c r="V57" s="398">
        <v>80</v>
      </c>
      <c r="W57" s="398">
        <v>2</v>
      </c>
      <c r="X57" s="398">
        <v>719</v>
      </c>
      <c r="Y57" s="398">
        <v>1</v>
      </c>
      <c r="Z57" s="183"/>
      <c r="AA57" s="398">
        <v>2</v>
      </c>
      <c r="AB57" s="268">
        <v>3122</v>
      </c>
      <c r="AC57" s="266"/>
    </row>
    <row r="58" spans="1:29" ht="16.5" customHeight="1" thickTop="1" thickBot="1" x14ac:dyDescent="0.25">
      <c r="A58" s="2059"/>
      <c r="B58" s="691" t="s">
        <v>440</v>
      </c>
      <c r="C58" s="704">
        <v>11</v>
      </c>
      <c r="D58" s="704">
        <v>1389</v>
      </c>
      <c r="E58" s="704">
        <v>7187</v>
      </c>
      <c r="F58" s="704">
        <v>8</v>
      </c>
      <c r="G58" s="704">
        <v>357</v>
      </c>
      <c r="H58" s="704">
        <v>1829</v>
      </c>
      <c r="I58" s="704">
        <v>8</v>
      </c>
      <c r="J58" s="704"/>
      <c r="K58" s="704"/>
      <c r="L58" s="704"/>
      <c r="M58" s="704">
        <v>3</v>
      </c>
      <c r="N58" s="1458">
        <v>1032</v>
      </c>
      <c r="O58" s="704">
        <v>5358</v>
      </c>
      <c r="P58" s="1105">
        <v>6</v>
      </c>
      <c r="Q58" s="1123"/>
      <c r="R58" s="704"/>
      <c r="S58" s="704">
        <v>5</v>
      </c>
      <c r="T58" s="704">
        <v>135</v>
      </c>
      <c r="U58" s="704">
        <v>3</v>
      </c>
      <c r="V58" s="704">
        <v>222</v>
      </c>
      <c r="W58" s="704">
        <v>2</v>
      </c>
      <c r="X58" s="704">
        <v>719</v>
      </c>
      <c r="Y58" s="704">
        <v>2</v>
      </c>
      <c r="Z58" s="1458">
        <v>313</v>
      </c>
      <c r="AA58" s="704">
        <v>7</v>
      </c>
      <c r="AB58" s="706">
        <v>5396</v>
      </c>
      <c r="AC58" s="266"/>
    </row>
    <row r="59" spans="1:29" ht="16.5" customHeight="1" x14ac:dyDescent="0.2">
      <c r="A59" s="2057" t="s">
        <v>341</v>
      </c>
      <c r="B59" s="185" t="s">
        <v>352</v>
      </c>
      <c r="C59" s="182">
        <v>13</v>
      </c>
      <c r="D59" s="182">
        <v>1027</v>
      </c>
      <c r="E59" s="182">
        <v>4406</v>
      </c>
      <c r="F59" s="396">
        <v>11</v>
      </c>
      <c r="G59" s="396">
        <v>258</v>
      </c>
      <c r="H59" s="182">
        <v>1294</v>
      </c>
      <c r="I59" s="182">
        <v>3</v>
      </c>
      <c r="J59" s="182"/>
      <c r="K59" s="182"/>
      <c r="L59" s="182"/>
      <c r="M59" s="182">
        <v>2</v>
      </c>
      <c r="N59" s="182">
        <v>769</v>
      </c>
      <c r="O59" s="182">
        <v>3112</v>
      </c>
      <c r="P59" s="1106">
        <v>2</v>
      </c>
      <c r="Q59" s="1124">
        <v>5</v>
      </c>
      <c r="R59" s="182">
        <v>58</v>
      </c>
      <c r="S59" s="182">
        <v>6</v>
      </c>
      <c r="T59" s="182">
        <v>200</v>
      </c>
      <c r="U59" s="182"/>
      <c r="V59" s="182"/>
      <c r="W59" s="182"/>
      <c r="X59" s="182"/>
      <c r="Y59" s="182">
        <v>2</v>
      </c>
      <c r="Z59" s="182">
        <v>769</v>
      </c>
      <c r="AA59" s="187">
        <v>2</v>
      </c>
      <c r="AB59" s="267">
        <v>3081</v>
      </c>
      <c r="AC59" s="266"/>
    </row>
    <row r="60" spans="1:29" ht="16.5" customHeight="1" x14ac:dyDescent="0.2">
      <c r="A60" s="2058"/>
      <c r="B60" s="401" t="s">
        <v>353</v>
      </c>
      <c r="C60" s="183">
        <v>2</v>
      </c>
      <c r="D60" s="397">
        <v>54</v>
      </c>
      <c r="E60" s="397">
        <v>279</v>
      </c>
      <c r="F60" s="398">
        <v>2</v>
      </c>
      <c r="G60" s="398">
        <v>54</v>
      </c>
      <c r="H60" s="183">
        <v>279</v>
      </c>
      <c r="I60" s="183"/>
      <c r="J60" s="183"/>
      <c r="K60" s="183"/>
      <c r="L60" s="183"/>
      <c r="M60" s="183"/>
      <c r="N60" s="183"/>
      <c r="O60" s="183"/>
      <c r="P60" s="1107"/>
      <c r="Q60" s="1125"/>
      <c r="R60" s="183"/>
      <c r="S60" s="183">
        <v>2</v>
      </c>
      <c r="T60" s="183">
        <v>54</v>
      </c>
      <c r="U60" s="183"/>
      <c r="V60" s="183"/>
      <c r="W60" s="183"/>
      <c r="X60" s="183"/>
      <c r="Y60" s="183"/>
      <c r="Z60" s="183"/>
      <c r="AA60" s="183"/>
      <c r="AB60" s="268"/>
      <c r="AC60" s="266"/>
    </row>
    <row r="61" spans="1:29" ht="16.5" customHeight="1" thickBot="1" x14ac:dyDescent="0.25">
      <c r="A61" s="2058"/>
      <c r="B61" s="185" t="s">
        <v>358</v>
      </c>
      <c r="C61" s="397">
        <v>3</v>
      </c>
      <c r="D61" s="715">
        <v>66</v>
      </c>
      <c r="E61" s="715">
        <v>129</v>
      </c>
      <c r="F61" s="398">
        <v>3</v>
      </c>
      <c r="G61" s="398">
        <v>66</v>
      </c>
      <c r="H61" s="183">
        <v>129</v>
      </c>
      <c r="I61" s="183">
        <v>1</v>
      </c>
      <c r="J61" s="183"/>
      <c r="K61" s="183"/>
      <c r="L61" s="183"/>
      <c r="M61" s="183"/>
      <c r="N61" s="183"/>
      <c r="O61" s="183"/>
      <c r="P61" s="1107"/>
      <c r="Q61" s="1125">
        <v>1</v>
      </c>
      <c r="R61" s="183">
        <v>6</v>
      </c>
      <c r="S61" s="183">
        <v>2</v>
      </c>
      <c r="T61" s="183">
        <v>60</v>
      </c>
      <c r="U61" s="183"/>
      <c r="V61" s="183"/>
      <c r="W61" s="183"/>
      <c r="X61" s="183"/>
      <c r="Y61" s="183"/>
      <c r="Z61" s="183"/>
      <c r="AA61" s="399"/>
      <c r="AB61" s="400"/>
      <c r="AC61" s="266"/>
    </row>
    <row r="62" spans="1:29" ht="16.5" customHeight="1" thickTop="1" thickBot="1" x14ac:dyDescent="0.25">
      <c r="A62" s="2059"/>
      <c r="B62" s="691" t="s">
        <v>440</v>
      </c>
      <c r="C62" s="704">
        <v>18</v>
      </c>
      <c r="D62" s="705">
        <v>1147</v>
      </c>
      <c r="E62" s="705">
        <v>4814</v>
      </c>
      <c r="F62" s="705">
        <v>16</v>
      </c>
      <c r="G62" s="705">
        <v>378</v>
      </c>
      <c r="H62" s="704">
        <v>1702</v>
      </c>
      <c r="I62" s="704">
        <v>4</v>
      </c>
      <c r="J62" s="704"/>
      <c r="K62" s="704"/>
      <c r="L62" s="704"/>
      <c r="M62" s="704">
        <v>2</v>
      </c>
      <c r="N62" s="704">
        <v>769</v>
      </c>
      <c r="O62" s="704">
        <v>3112</v>
      </c>
      <c r="P62" s="1105">
        <v>2</v>
      </c>
      <c r="Q62" s="1123">
        <v>6</v>
      </c>
      <c r="R62" s="704">
        <v>64</v>
      </c>
      <c r="S62" s="704">
        <v>10</v>
      </c>
      <c r="T62" s="704">
        <v>314</v>
      </c>
      <c r="U62" s="704"/>
      <c r="V62" s="704"/>
      <c r="W62" s="704"/>
      <c r="X62" s="704"/>
      <c r="Y62" s="704">
        <v>2</v>
      </c>
      <c r="Z62" s="704">
        <v>769</v>
      </c>
      <c r="AA62" s="704">
        <v>2</v>
      </c>
      <c r="AB62" s="706">
        <v>3081</v>
      </c>
      <c r="AC62" s="266"/>
    </row>
    <row r="63" spans="1:29" ht="16.5" customHeight="1" x14ac:dyDescent="0.2">
      <c r="A63" s="2057" t="s">
        <v>370</v>
      </c>
      <c r="B63" s="716" t="s">
        <v>235</v>
      </c>
      <c r="C63" s="1010">
        <v>1</v>
      </c>
      <c r="D63" s="1011">
        <v>421</v>
      </c>
      <c r="E63" s="1011">
        <v>2066</v>
      </c>
      <c r="F63" s="1012"/>
      <c r="G63" s="1012"/>
      <c r="H63" s="1013"/>
      <c r="I63" s="1013"/>
      <c r="J63" s="1013"/>
      <c r="K63" s="1013"/>
      <c r="L63" s="1013"/>
      <c r="M63" s="1013">
        <v>1</v>
      </c>
      <c r="N63" s="1013">
        <v>421</v>
      </c>
      <c r="O63" s="1013">
        <v>2066</v>
      </c>
      <c r="P63" s="1110"/>
      <c r="Q63" s="1129"/>
      <c r="R63" s="1013"/>
      <c r="S63" s="1013"/>
      <c r="T63" s="1013"/>
      <c r="U63" s="1013"/>
      <c r="V63" s="1013"/>
      <c r="W63" s="1013"/>
      <c r="X63" s="1013"/>
      <c r="Y63" s="1013">
        <v>1</v>
      </c>
      <c r="Z63" s="1013">
        <v>421</v>
      </c>
      <c r="AA63" s="1014">
        <v>1</v>
      </c>
      <c r="AB63" s="1048">
        <v>1240</v>
      </c>
      <c r="AC63" s="266"/>
    </row>
    <row r="64" spans="1:29" ht="16.5" customHeight="1" x14ac:dyDescent="0.2">
      <c r="A64" s="2058"/>
      <c r="B64" s="185" t="s">
        <v>236</v>
      </c>
      <c r="C64" s="1015">
        <v>4</v>
      </c>
      <c r="D64" s="1016">
        <v>582</v>
      </c>
      <c r="E64" s="1016">
        <v>3525</v>
      </c>
      <c r="F64" s="1017">
        <v>3</v>
      </c>
      <c r="G64" s="1017">
        <v>149</v>
      </c>
      <c r="H64" s="397">
        <v>912</v>
      </c>
      <c r="I64" s="183"/>
      <c r="J64" s="183"/>
      <c r="K64" s="183"/>
      <c r="L64" s="183"/>
      <c r="M64" s="183">
        <v>1</v>
      </c>
      <c r="N64" s="183">
        <v>433</v>
      </c>
      <c r="O64" s="183">
        <v>2613</v>
      </c>
      <c r="P64" s="1107">
        <v>1</v>
      </c>
      <c r="Q64" s="1125"/>
      <c r="R64" s="183"/>
      <c r="S64" s="183"/>
      <c r="T64" s="183"/>
      <c r="U64" s="183">
        <v>3</v>
      </c>
      <c r="V64" s="183">
        <v>149</v>
      </c>
      <c r="W64" s="183"/>
      <c r="X64" s="183"/>
      <c r="Y64" s="183">
        <v>1</v>
      </c>
      <c r="Z64" s="183">
        <v>433</v>
      </c>
      <c r="AA64" s="399"/>
      <c r="AB64" s="268"/>
      <c r="AC64" s="266"/>
    </row>
    <row r="65" spans="1:29" ht="16.5" customHeight="1" x14ac:dyDescent="0.2">
      <c r="A65" s="2058"/>
      <c r="B65" s="185" t="s">
        <v>309</v>
      </c>
      <c r="C65" s="1015">
        <v>2</v>
      </c>
      <c r="D65" s="1016">
        <v>87</v>
      </c>
      <c r="E65" s="1016">
        <v>506</v>
      </c>
      <c r="F65" s="1017">
        <v>2</v>
      </c>
      <c r="G65" s="1017">
        <v>87</v>
      </c>
      <c r="H65" s="397">
        <v>506</v>
      </c>
      <c r="I65" s="183">
        <v>2</v>
      </c>
      <c r="J65" s="183"/>
      <c r="K65" s="183"/>
      <c r="L65" s="183"/>
      <c r="M65" s="183"/>
      <c r="N65" s="183"/>
      <c r="O65" s="183"/>
      <c r="P65" s="1107"/>
      <c r="Q65" s="1125"/>
      <c r="R65" s="183"/>
      <c r="S65" s="183">
        <v>1</v>
      </c>
      <c r="T65" s="183">
        <v>24</v>
      </c>
      <c r="U65" s="183">
        <v>1</v>
      </c>
      <c r="V65" s="183">
        <v>63</v>
      </c>
      <c r="W65" s="183"/>
      <c r="X65" s="183"/>
      <c r="Y65" s="183"/>
      <c r="Z65" s="183"/>
      <c r="AA65" s="399">
        <v>2</v>
      </c>
      <c r="AB65" s="268">
        <v>151</v>
      </c>
      <c r="AC65" s="266"/>
    </row>
    <row r="66" spans="1:29" ht="16.5" customHeight="1" x14ac:dyDescent="0.2">
      <c r="A66" s="2058"/>
      <c r="B66" s="401" t="s">
        <v>310</v>
      </c>
      <c r="C66" s="1015"/>
      <c r="D66" s="1016"/>
      <c r="E66" s="1016"/>
      <c r="F66" s="1017"/>
      <c r="G66" s="1017"/>
      <c r="H66" s="397"/>
      <c r="I66" s="183"/>
      <c r="J66" s="183"/>
      <c r="K66" s="183"/>
      <c r="L66" s="183"/>
      <c r="M66" s="183"/>
      <c r="N66" s="183"/>
      <c r="O66" s="183"/>
      <c r="P66" s="1107"/>
      <c r="Q66" s="1125"/>
      <c r="R66" s="183"/>
      <c r="S66" s="183"/>
      <c r="T66" s="183"/>
      <c r="U66" s="183"/>
      <c r="V66" s="183"/>
      <c r="W66" s="183"/>
      <c r="X66" s="183"/>
      <c r="Y66" s="183"/>
      <c r="Z66" s="183"/>
      <c r="AA66" s="183"/>
      <c r="AB66" s="268"/>
      <c r="AC66" s="266"/>
    </row>
    <row r="67" spans="1:29" ht="16.5" customHeight="1" x14ac:dyDescent="0.2">
      <c r="A67" s="2058"/>
      <c r="B67" s="401" t="s">
        <v>311</v>
      </c>
      <c r="C67" s="1015"/>
      <c r="D67" s="1016"/>
      <c r="E67" s="1016"/>
      <c r="F67" s="1017"/>
      <c r="G67" s="1017"/>
      <c r="H67" s="397"/>
      <c r="I67" s="183"/>
      <c r="J67" s="183"/>
      <c r="K67" s="183"/>
      <c r="L67" s="183"/>
      <c r="M67" s="183"/>
      <c r="N67" s="183"/>
      <c r="O67" s="183"/>
      <c r="P67" s="1107"/>
      <c r="Q67" s="1125"/>
      <c r="R67" s="183"/>
      <c r="S67" s="183"/>
      <c r="T67" s="183"/>
      <c r="U67" s="183"/>
      <c r="V67" s="183"/>
      <c r="W67" s="183"/>
      <c r="X67" s="183"/>
      <c r="Y67" s="183"/>
      <c r="Z67" s="183"/>
      <c r="AA67" s="399"/>
      <c r="AB67" s="268"/>
      <c r="AC67" s="266"/>
    </row>
    <row r="68" spans="1:29" ht="16.5" customHeight="1" x14ac:dyDescent="0.2">
      <c r="A68" s="2058"/>
      <c r="B68" s="401" t="s">
        <v>312</v>
      </c>
      <c r="C68" s="1015"/>
      <c r="D68" s="1016"/>
      <c r="E68" s="1016"/>
      <c r="F68" s="1017"/>
      <c r="G68" s="1017"/>
      <c r="H68" s="397"/>
      <c r="I68" s="183"/>
      <c r="J68" s="183"/>
      <c r="K68" s="183"/>
      <c r="L68" s="183"/>
      <c r="M68" s="183"/>
      <c r="N68" s="183"/>
      <c r="O68" s="183"/>
      <c r="P68" s="1107"/>
      <c r="Q68" s="1125"/>
      <c r="R68" s="183"/>
      <c r="S68" s="183"/>
      <c r="T68" s="183"/>
      <c r="U68" s="183"/>
      <c r="V68" s="183"/>
      <c r="W68" s="183"/>
      <c r="X68" s="183"/>
      <c r="Y68" s="183"/>
      <c r="Z68" s="183"/>
      <c r="AA68" s="399"/>
      <c r="AB68" s="268"/>
      <c r="AC68" s="266"/>
    </row>
    <row r="69" spans="1:29" ht="16.5" customHeight="1" thickBot="1" x14ac:dyDescent="0.25">
      <c r="A69" s="2058"/>
      <c r="B69" s="717" t="s">
        <v>213</v>
      </c>
      <c r="C69" s="1018">
        <v>10</v>
      </c>
      <c r="D69" s="1019">
        <v>1114</v>
      </c>
      <c r="E69" s="1019">
        <v>5272</v>
      </c>
      <c r="F69" s="1020">
        <v>8</v>
      </c>
      <c r="G69" s="1021">
        <v>391</v>
      </c>
      <c r="H69" s="715">
        <v>1852</v>
      </c>
      <c r="I69" s="1080"/>
      <c r="J69" s="183"/>
      <c r="K69" s="183"/>
      <c r="L69" s="715"/>
      <c r="M69" s="183">
        <v>2</v>
      </c>
      <c r="N69" s="183">
        <v>723</v>
      </c>
      <c r="O69" s="183">
        <v>3420</v>
      </c>
      <c r="P69" s="1107">
        <v>2</v>
      </c>
      <c r="Q69" s="1125">
        <v>1</v>
      </c>
      <c r="R69" s="183">
        <v>6</v>
      </c>
      <c r="S69" s="183">
        <v>2</v>
      </c>
      <c r="T69" s="183">
        <v>85</v>
      </c>
      <c r="U69" s="183">
        <v>5</v>
      </c>
      <c r="V69" s="183">
        <v>315</v>
      </c>
      <c r="W69" s="183"/>
      <c r="X69" s="183"/>
      <c r="Y69" s="183">
        <v>2</v>
      </c>
      <c r="Z69" s="183">
        <v>708</v>
      </c>
      <c r="AA69" s="183">
        <v>3</v>
      </c>
      <c r="AB69" s="268">
        <v>1670</v>
      </c>
      <c r="AC69" s="266"/>
    </row>
    <row r="70" spans="1:29" ht="16.5" customHeight="1" thickTop="1" thickBot="1" x14ac:dyDescent="0.25">
      <c r="A70" s="2059"/>
      <c r="B70" s="691" t="s">
        <v>440</v>
      </c>
      <c r="C70" s="955">
        <v>17</v>
      </c>
      <c r="D70" s="956">
        <v>2204</v>
      </c>
      <c r="E70" s="956">
        <v>11369</v>
      </c>
      <c r="F70" s="956">
        <v>13</v>
      </c>
      <c r="G70" s="956">
        <v>627</v>
      </c>
      <c r="H70" s="955">
        <v>3270</v>
      </c>
      <c r="I70" s="955">
        <v>2</v>
      </c>
      <c r="J70" s="955"/>
      <c r="K70" s="955"/>
      <c r="L70" s="955"/>
      <c r="M70" s="955">
        <v>4</v>
      </c>
      <c r="N70" s="955">
        <v>1577</v>
      </c>
      <c r="O70" s="955">
        <v>8099</v>
      </c>
      <c r="P70" s="1108">
        <v>3</v>
      </c>
      <c r="Q70" s="1127">
        <v>1</v>
      </c>
      <c r="R70" s="955">
        <v>6</v>
      </c>
      <c r="S70" s="955">
        <v>3</v>
      </c>
      <c r="T70" s="955">
        <v>109</v>
      </c>
      <c r="U70" s="955">
        <v>9</v>
      </c>
      <c r="V70" s="955">
        <v>527</v>
      </c>
      <c r="W70" s="955"/>
      <c r="X70" s="955"/>
      <c r="Y70" s="955">
        <v>4</v>
      </c>
      <c r="Z70" s="955">
        <v>1562</v>
      </c>
      <c r="AA70" s="955">
        <v>6</v>
      </c>
      <c r="AB70" s="957">
        <v>3061</v>
      </c>
      <c r="AC70" s="266"/>
    </row>
    <row r="71" spans="1:29" ht="16.5" customHeight="1" x14ac:dyDescent="0.2">
      <c r="A71" s="2047" t="s">
        <v>342</v>
      </c>
      <c r="B71" s="185" t="s">
        <v>275</v>
      </c>
      <c r="C71" s="182">
        <v>4</v>
      </c>
      <c r="D71" s="182">
        <v>27</v>
      </c>
      <c r="E71" s="182">
        <v>142</v>
      </c>
      <c r="F71" s="396">
        <v>4</v>
      </c>
      <c r="G71" s="182">
        <v>27</v>
      </c>
      <c r="H71" s="182">
        <v>142</v>
      </c>
      <c r="I71" s="182"/>
      <c r="J71" s="182"/>
      <c r="K71" s="182"/>
      <c r="L71" s="182"/>
      <c r="M71" s="182"/>
      <c r="N71" s="182"/>
      <c r="O71" s="182"/>
      <c r="P71" s="1106"/>
      <c r="Q71" s="1124">
        <v>4</v>
      </c>
      <c r="R71" s="182">
        <v>27</v>
      </c>
      <c r="S71" s="182"/>
      <c r="T71" s="182"/>
      <c r="U71" s="182"/>
      <c r="V71" s="182"/>
      <c r="W71" s="182"/>
      <c r="X71" s="182"/>
      <c r="Y71" s="182"/>
      <c r="Z71" s="182"/>
      <c r="AA71" s="187"/>
      <c r="AB71" s="267"/>
      <c r="AC71" s="266"/>
    </row>
    <row r="72" spans="1:29" ht="16.5" customHeight="1" x14ac:dyDescent="0.2">
      <c r="A72" s="2048"/>
      <c r="B72" s="185" t="s">
        <v>313</v>
      </c>
      <c r="C72" s="397">
        <v>6</v>
      </c>
      <c r="D72" s="397">
        <v>200</v>
      </c>
      <c r="E72" s="398">
        <v>945</v>
      </c>
      <c r="F72" s="398">
        <v>6</v>
      </c>
      <c r="G72" s="397">
        <v>200</v>
      </c>
      <c r="H72" s="398">
        <v>945</v>
      </c>
      <c r="I72" s="398">
        <v>6</v>
      </c>
      <c r="J72" s="183"/>
      <c r="K72" s="183"/>
      <c r="L72" s="183"/>
      <c r="M72" s="183"/>
      <c r="N72" s="183"/>
      <c r="O72" s="183"/>
      <c r="P72" s="1107"/>
      <c r="Q72" s="1125">
        <v>2</v>
      </c>
      <c r="R72" s="183">
        <v>29</v>
      </c>
      <c r="S72" s="398">
        <v>3</v>
      </c>
      <c r="T72" s="397">
        <v>108</v>
      </c>
      <c r="U72" s="183">
        <v>1</v>
      </c>
      <c r="V72" s="183">
        <v>63</v>
      </c>
      <c r="W72" s="183"/>
      <c r="X72" s="183"/>
      <c r="Y72" s="183"/>
      <c r="Z72" s="183"/>
      <c r="AA72" s="399">
        <v>4</v>
      </c>
      <c r="AB72" s="400">
        <v>394</v>
      </c>
      <c r="AC72" s="266"/>
    </row>
    <row r="73" spans="1:29" ht="16.5" customHeight="1" thickBot="1" x14ac:dyDescent="0.25">
      <c r="A73" s="2048"/>
      <c r="B73" s="401" t="s">
        <v>354</v>
      </c>
      <c r="C73" s="397">
        <v>5</v>
      </c>
      <c r="D73" s="183">
        <v>184</v>
      </c>
      <c r="E73" s="398">
        <v>769</v>
      </c>
      <c r="F73" s="398">
        <v>5</v>
      </c>
      <c r="G73" s="183">
        <v>184</v>
      </c>
      <c r="H73" s="398">
        <v>769</v>
      </c>
      <c r="I73" s="398">
        <v>5</v>
      </c>
      <c r="J73" s="183"/>
      <c r="K73" s="183"/>
      <c r="L73" s="183"/>
      <c r="M73" s="183"/>
      <c r="N73" s="183"/>
      <c r="O73" s="183"/>
      <c r="P73" s="1107"/>
      <c r="Q73" s="1125">
        <v>2</v>
      </c>
      <c r="R73" s="183">
        <v>32</v>
      </c>
      <c r="S73" s="398">
        <v>2</v>
      </c>
      <c r="T73" s="183">
        <v>78</v>
      </c>
      <c r="U73" s="183">
        <v>1</v>
      </c>
      <c r="V73" s="183">
        <v>74</v>
      </c>
      <c r="W73" s="183"/>
      <c r="X73" s="183"/>
      <c r="Y73" s="183"/>
      <c r="Z73" s="183"/>
      <c r="AA73" s="399">
        <v>5</v>
      </c>
      <c r="AB73" s="400">
        <v>473</v>
      </c>
      <c r="AC73" s="266"/>
    </row>
    <row r="74" spans="1:29" ht="16.5" customHeight="1" thickTop="1" thickBot="1" x14ac:dyDescent="0.25">
      <c r="A74" s="2056"/>
      <c r="B74" s="691" t="s">
        <v>540</v>
      </c>
      <c r="C74" s="402">
        <v>15</v>
      </c>
      <c r="D74" s="402">
        <v>411</v>
      </c>
      <c r="E74" s="402">
        <v>1856</v>
      </c>
      <c r="F74" s="403">
        <v>15</v>
      </c>
      <c r="G74" s="403">
        <v>411</v>
      </c>
      <c r="H74" s="402">
        <v>1856</v>
      </c>
      <c r="I74" s="402">
        <v>11</v>
      </c>
      <c r="J74" s="402"/>
      <c r="K74" s="402"/>
      <c r="L74" s="402"/>
      <c r="M74" s="402"/>
      <c r="N74" s="402"/>
      <c r="O74" s="402"/>
      <c r="P74" s="1111"/>
      <c r="Q74" s="1130">
        <v>8</v>
      </c>
      <c r="R74" s="402">
        <v>88</v>
      </c>
      <c r="S74" s="402">
        <v>5</v>
      </c>
      <c r="T74" s="402">
        <v>186</v>
      </c>
      <c r="U74" s="402">
        <v>2</v>
      </c>
      <c r="V74" s="402">
        <v>137</v>
      </c>
      <c r="W74" s="402"/>
      <c r="X74" s="402"/>
      <c r="Y74" s="402"/>
      <c r="Z74" s="402"/>
      <c r="AA74" s="402">
        <v>9</v>
      </c>
      <c r="AB74" s="404">
        <v>867</v>
      </c>
      <c r="AC74" s="266"/>
    </row>
    <row r="75" spans="1:29" ht="16.5" customHeight="1" x14ac:dyDescent="0.2">
      <c r="A75" s="2045" t="s">
        <v>347</v>
      </c>
      <c r="B75" s="718" t="s">
        <v>314</v>
      </c>
      <c r="C75" s="1022">
        <v>1</v>
      </c>
      <c r="D75" s="1022">
        <v>366</v>
      </c>
      <c r="E75" s="1022">
        <v>1825</v>
      </c>
      <c r="F75" s="1023"/>
      <c r="G75" s="1023"/>
      <c r="H75" s="1024"/>
      <c r="I75" s="1024"/>
      <c r="J75" s="1024"/>
      <c r="K75" s="1024"/>
      <c r="L75" s="1024"/>
      <c r="M75" s="1024">
        <v>1</v>
      </c>
      <c r="N75" s="1024">
        <v>366</v>
      </c>
      <c r="O75" s="1024">
        <v>1825</v>
      </c>
      <c r="P75" s="1112">
        <v>1</v>
      </c>
      <c r="Q75" s="1131"/>
      <c r="R75" s="1024"/>
      <c r="S75" s="1024"/>
      <c r="T75" s="1024"/>
      <c r="U75" s="1024"/>
      <c r="V75" s="1024"/>
      <c r="W75" s="1024"/>
      <c r="X75" s="1024"/>
      <c r="Y75" s="1024">
        <v>1</v>
      </c>
      <c r="Z75" s="1024">
        <v>366</v>
      </c>
      <c r="AA75" s="1025"/>
      <c r="AB75" s="1026"/>
      <c r="AC75" s="266"/>
    </row>
    <row r="76" spans="1:29" ht="16.5" customHeight="1" x14ac:dyDescent="0.2">
      <c r="A76" s="2046"/>
      <c r="B76" s="401" t="s">
        <v>355</v>
      </c>
      <c r="C76" s="1027">
        <v>5</v>
      </c>
      <c r="D76" s="1028">
        <v>2818</v>
      </c>
      <c r="E76" s="1028">
        <v>11809</v>
      </c>
      <c r="F76" s="1028"/>
      <c r="G76" s="1028"/>
      <c r="H76" s="1029"/>
      <c r="I76" s="1029"/>
      <c r="J76" s="1029"/>
      <c r="K76" s="1029"/>
      <c r="L76" s="1029"/>
      <c r="M76" s="1029">
        <v>5</v>
      </c>
      <c r="N76" s="1029">
        <v>2818</v>
      </c>
      <c r="O76" s="1029">
        <v>11809</v>
      </c>
      <c r="P76" s="1113">
        <v>4</v>
      </c>
      <c r="Q76" s="1132"/>
      <c r="R76" s="1029"/>
      <c r="S76" s="1029"/>
      <c r="T76" s="1029"/>
      <c r="U76" s="1029"/>
      <c r="V76" s="1029"/>
      <c r="W76" s="1029"/>
      <c r="X76" s="1029"/>
      <c r="Y76" s="1029">
        <v>5</v>
      </c>
      <c r="Z76" s="1029">
        <v>2818</v>
      </c>
      <c r="AA76" s="1030"/>
      <c r="AB76" s="1031"/>
      <c r="AC76" s="266"/>
    </row>
    <row r="77" spans="1:29" ht="16.5" customHeight="1" x14ac:dyDescent="0.2">
      <c r="A77" s="2046"/>
      <c r="B77" s="185" t="s">
        <v>276</v>
      </c>
      <c r="C77" s="1027">
        <v>1</v>
      </c>
      <c r="D77" s="1028">
        <v>311</v>
      </c>
      <c r="E77" s="1028">
        <v>1623</v>
      </c>
      <c r="F77" s="1028">
        <v>1</v>
      </c>
      <c r="G77" s="1028">
        <v>311</v>
      </c>
      <c r="H77" s="1029">
        <v>1623</v>
      </c>
      <c r="I77" s="1029"/>
      <c r="J77" s="1029"/>
      <c r="K77" s="1029"/>
      <c r="L77" s="1029"/>
      <c r="M77" s="1029"/>
      <c r="N77" s="1029"/>
      <c r="O77" s="1029"/>
      <c r="P77" s="1113"/>
      <c r="Q77" s="1132"/>
      <c r="R77" s="1029"/>
      <c r="S77" s="1029"/>
      <c r="T77" s="1029"/>
      <c r="U77" s="1029"/>
      <c r="V77" s="1029"/>
      <c r="W77" s="1029"/>
      <c r="X77" s="1029"/>
      <c r="Y77" s="1029">
        <v>1</v>
      </c>
      <c r="Z77" s="1029">
        <v>311</v>
      </c>
      <c r="AA77" s="1030"/>
      <c r="AB77" s="1031"/>
      <c r="AC77" s="266"/>
    </row>
    <row r="78" spans="1:29" ht="16.5" customHeight="1" thickBot="1" x14ac:dyDescent="0.25">
      <c r="A78" s="2046"/>
      <c r="B78" s="185" t="s">
        <v>315</v>
      </c>
      <c r="C78" s="1029">
        <v>1</v>
      </c>
      <c r="D78" s="1028">
        <v>177</v>
      </c>
      <c r="E78" s="1028">
        <v>710</v>
      </c>
      <c r="F78" s="1028">
        <v>1</v>
      </c>
      <c r="G78" s="1028">
        <v>177</v>
      </c>
      <c r="H78" s="1029">
        <v>710</v>
      </c>
      <c r="I78" s="1029"/>
      <c r="J78" s="1029"/>
      <c r="K78" s="1029"/>
      <c r="L78" s="1029"/>
      <c r="M78" s="1029"/>
      <c r="N78" s="1029"/>
      <c r="O78" s="1029"/>
      <c r="P78" s="1113"/>
      <c r="Q78" s="1132"/>
      <c r="R78" s="1029"/>
      <c r="S78" s="1029"/>
      <c r="T78" s="1029"/>
      <c r="U78" s="1029"/>
      <c r="V78" s="1029"/>
      <c r="W78" s="1029"/>
      <c r="X78" s="1029"/>
      <c r="Y78" s="1029">
        <v>1</v>
      </c>
      <c r="Z78" s="1029">
        <v>177</v>
      </c>
      <c r="AA78" s="1029"/>
      <c r="AB78" s="1032"/>
      <c r="AC78" s="266"/>
    </row>
    <row r="79" spans="1:29" ht="16.5" customHeight="1" thickTop="1" thickBot="1" x14ac:dyDescent="0.25">
      <c r="A79" s="719"/>
      <c r="B79" s="691" t="s">
        <v>440</v>
      </c>
      <c r="C79" s="1033">
        <v>8</v>
      </c>
      <c r="D79" s="1034">
        <v>3672</v>
      </c>
      <c r="E79" s="1034">
        <v>15967</v>
      </c>
      <c r="F79" s="1034">
        <v>2</v>
      </c>
      <c r="G79" s="1034">
        <v>488</v>
      </c>
      <c r="H79" s="1033">
        <v>2333</v>
      </c>
      <c r="I79" s="1033"/>
      <c r="J79" s="1033"/>
      <c r="K79" s="1033"/>
      <c r="L79" s="1033"/>
      <c r="M79" s="1033">
        <v>6</v>
      </c>
      <c r="N79" s="1033">
        <v>3184</v>
      </c>
      <c r="O79" s="1033">
        <v>13634</v>
      </c>
      <c r="P79" s="1114">
        <v>5</v>
      </c>
      <c r="Q79" s="1133"/>
      <c r="R79" s="1033"/>
      <c r="S79" s="1033"/>
      <c r="T79" s="1033"/>
      <c r="U79" s="1033"/>
      <c r="V79" s="1033"/>
      <c r="W79" s="1033"/>
      <c r="X79" s="1033"/>
      <c r="Y79" s="1033">
        <v>8</v>
      </c>
      <c r="Z79" s="1033">
        <v>3672</v>
      </c>
      <c r="AA79" s="1033"/>
      <c r="AB79" s="1035"/>
      <c r="AC79" s="266"/>
    </row>
    <row r="80" spans="1:29" ht="16.5" customHeight="1" x14ac:dyDescent="0.2">
      <c r="A80" s="2047" t="s">
        <v>371</v>
      </c>
      <c r="B80" s="1291" t="s">
        <v>237</v>
      </c>
      <c r="C80" s="257">
        <v>1</v>
      </c>
      <c r="D80" s="257">
        <v>37</v>
      </c>
      <c r="E80" s="257">
        <v>199</v>
      </c>
      <c r="F80" s="258">
        <v>1</v>
      </c>
      <c r="G80" s="258">
        <v>37</v>
      </c>
      <c r="H80" s="257">
        <v>199</v>
      </c>
      <c r="I80" s="257">
        <v>1</v>
      </c>
      <c r="J80" s="257"/>
      <c r="K80" s="257"/>
      <c r="L80" s="257"/>
      <c r="M80" s="257"/>
      <c r="N80" s="257"/>
      <c r="O80" s="257"/>
      <c r="P80" s="1115"/>
      <c r="Q80" s="1134"/>
      <c r="R80" s="257"/>
      <c r="S80" s="257"/>
      <c r="T80" s="257"/>
      <c r="U80" s="257">
        <v>1</v>
      </c>
      <c r="V80" s="257">
        <v>37</v>
      </c>
      <c r="W80" s="257"/>
      <c r="X80" s="257"/>
      <c r="Y80" s="257"/>
      <c r="Z80" s="257"/>
      <c r="AA80" s="259"/>
      <c r="AB80" s="269"/>
      <c r="AC80" s="266"/>
    </row>
    <row r="81" spans="1:29" ht="16.5" customHeight="1" x14ac:dyDescent="0.2">
      <c r="A81" s="2048"/>
      <c r="B81" s="1289" t="s">
        <v>238</v>
      </c>
      <c r="C81" s="261">
        <v>2</v>
      </c>
      <c r="D81" s="262">
        <v>199</v>
      </c>
      <c r="E81" s="262">
        <v>991</v>
      </c>
      <c r="F81" s="262">
        <v>1</v>
      </c>
      <c r="G81" s="262">
        <v>70.599999999999994</v>
      </c>
      <c r="H81" s="263">
        <v>356</v>
      </c>
      <c r="I81" s="263"/>
      <c r="J81" s="263"/>
      <c r="K81" s="263"/>
      <c r="L81" s="263"/>
      <c r="M81" s="263">
        <v>1</v>
      </c>
      <c r="N81" s="263">
        <v>128</v>
      </c>
      <c r="O81" s="263">
        <v>635</v>
      </c>
      <c r="P81" s="1116">
        <v>1</v>
      </c>
      <c r="Q81" s="1126"/>
      <c r="R81" s="263"/>
      <c r="S81" s="263">
        <v>1</v>
      </c>
      <c r="T81" s="263">
        <v>71</v>
      </c>
      <c r="U81" s="263"/>
      <c r="V81" s="263"/>
      <c r="W81" s="263">
        <v>1</v>
      </c>
      <c r="X81" s="263">
        <v>128</v>
      </c>
      <c r="Y81" s="263"/>
      <c r="Z81" s="263"/>
      <c r="AA81" s="264"/>
      <c r="AB81" s="270"/>
      <c r="AC81" s="266"/>
    </row>
    <row r="82" spans="1:29" ht="16.5" customHeight="1" x14ac:dyDescent="0.2">
      <c r="A82" s="2048"/>
      <c r="B82" s="1289" t="s">
        <v>239</v>
      </c>
      <c r="C82" s="261">
        <v>1</v>
      </c>
      <c r="D82" s="262">
        <v>0</v>
      </c>
      <c r="E82" s="262">
        <v>0</v>
      </c>
      <c r="F82" s="262"/>
      <c r="G82" s="262"/>
      <c r="H82" s="263"/>
      <c r="I82" s="263"/>
      <c r="J82" s="263"/>
      <c r="K82" s="263"/>
      <c r="L82" s="263"/>
      <c r="M82" s="263">
        <v>1</v>
      </c>
      <c r="N82" s="263">
        <v>0</v>
      </c>
      <c r="O82" s="263">
        <v>0</v>
      </c>
      <c r="P82" s="1116">
        <v>1</v>
      </c>
      <c r="Q82" s="1126"/>
      <c r="R82" s="263"/>
      <c r="S82" s="263"/>
      <c r="T82" s="263"/>
      <c r="U82" s="263"/>
      <c r="V82" s="263"/>
      <c r="W82" s="263">
        <v>1</v>
      </c>
      <c r="X82" s="263">
        <v>0</v>
      </c>
      <c r="Y82" s="263"/>
      <c r="Z82" s="263"/>
      <c r="AA82" s="264"/>
      <c r="AB82" s="270"/>
      <c r="AC82" s="266"/>
    </row>
    <row r="83" spans="1:29" ht="15.75" customHeight="1" x14ac:dyDescent="0.2">
      <c r="A83" s="2048"/>
      <c r="B83" s="1289" t="s">
        <v>240</v>
      </c>
      <c r="C83" s="263">
        <v>6</v>
      </c>
      <c r="D83" s="262">
        <v>147.80000000000001</v>
      </c>
      <c r="E83" s="262">
        <v>747</v>
      </c>
      <c r="F83" s="262">
        <v>6</v>
      </c>
      <c r="G83" s="262">
        <v>147.80000000000001</v>
      </c>
      <c r="H83" s="263">
        <v>747</v>
      </c>
      <c r="I83" s="263">
        <v>6</v>
      </c>
      <c r="J83" s="263"/>
      <c r="K83" s="263"/>
      <c r="L83" s="263"/>
      <c r="M83" s="263"/>
      <c r="N83" s="263"/>
      <c r="O83" s="263"/>
      <c r="P83" s="1116"/>
      <c r="Q83" s="1126"/>
      <c r="R83" s="263"/>
      <c r="S83" s="263">
        <v>6</v>
      </c>
      <c r="T83" s="263">
        <v>147.80000000000001</v>
      </c>
      <c r="U83" s="263"/>
      <c r="V83" s="263"/>
      <c r="W83" s="263"/>
      <c r="X83" s="263"/>
      <c r="Y83" s="263"/>
      <c r="Z83" s="263"/>
      <c r="AA83" s="263"/>
      <c r="AB83" s="271"/>
      <c r="AC83" s="266"/>
    </row>
    <row r="84" spans="1:29" ht="16.5" customHeight="1" x14ac:dyDescent="0.2">
      <c r="A84" s="2048"/>
      <c r="B84" s="1289" t="s">
        <v>241</v>
      </c>
      <c r="C84" s="261">
        <v>13</v>
      </c>
      <c r="D84" s="262"/>
      <c r="E84" s="262"/>
      <c r="F84" s="262"/>
      <c r="G84" s="262"/>
      <c r="H84" s="263"/>
      <c r="I84" s="263"/>
      <c r="J84" s="263"/>
      <c r="K84" s="263"/>
      <c r="L84" s="263"/>
      <c r="M84" s="263"/>
      <c r="N84" s="263"/>
      <c r="O84" s="263"/>
      <c r="P84" s="1116"/>
      <c r="Q84" s="1126"/>
      <c r="R84" s="263"/>
      <c r="S84" s="263"/>
      <c r="T84" s="263"/>
      <c r="U84" s="263"/>
      <c r="V84" s="263"/>
      <c r="W84" s="263"/>
      <c r="X84" s="263"/>
      <c r="Y84" s="263"/>
      <c r="Z84" s="263"/>
      <c r="AA84" s="264"/>
      <c r="AB84" s="270"/>
      <c r="AC84" s="266"/>
    </row>
    <row r="85" spans="1:29" ht="16.5" customHeight="1" x14ac:dyDescent="0.2">
      <c r="A85" s="2048"/>
      <c r="B85" s="1289" t="s">
        <v>242</v>
      </c>
      <c r="C85" s="261">
        <v>7</v>
      </c>
      <c r="D85" s="262"/>
      <c r="E85" s="262"/>
      <c r="F85" s="262"/>
      <c r="G85" s="262"/>
      <c r="H85" s="263"/>
      <c r="I85" s="263"/>
      <c r="J85" s="263"/>
      <c r="K85" s="263"/>
      <c r="L85" s="263"/>
      <c r="M85" s="263"/>
      <c r="N85" s="263"/>
      <c r="O85" s="263"/>
      <c r="P85" s="1116"/>
      <c r="Q85" s="1126"/>
      <c r="R85" s="263"/>
      <c r="S85" s="263"/>
      <c r="T85" s="263"/>
      <c r="U85" s="263"/>
      <c r="V85" s="263"/>
      <c r="W85" s="263"/>
      <c r="X85" s="263"/>
      <c r="Y85" s="263"/>
      <c r="Z85" s="263"/>
      <c r="AA85" s="264"/>
      <c r="AB85" s="270"/>
      <c r="AC85" s="266"/>
    </row>
    <row r="86" spans="1:29" ht="16.5" customHeight="1" x14ac:dyDescent="0.2">
      <c r="A86" s="2048"/>
      <c r="B86" s="1289" t="s">
        <v>222</v>
      </c>
      <c r="C86" s="263">
        <v>2</v>
      </c>
      <c r="D86" s="262">
        <v>114</v>
      </c>
      <c r="E86" s="262">
        <v>583</v>
      </c>
      <c r="F86" s="262"/>
      <c r="G86" s="262"/>
      <c r="H86" s="263"/>
      <c r="I86" s="263"/>
      <c r="J86" s="263"/>
      <c r="K86" s="263"/>
      <c r="L86" s="263"/>
      <c r="M86" s="263">
        <v>2</v>
      </c>
      <c r="N86" s="263">
        <v>114</v>
      </c>
      <c r="O86" s="263">
        <v>583</v>
      </c>
      <c r="P86" s="1116">
        <v>4</v>
      </c>
      <c r="Q86" s="1126"/>
      <c r="R86" s="263"/>
      <c r="S86" s="263"/>
      <c r="T86" s="263"/>
      <c r="U86" s="263"/>
      <c r="V86" s="263"/>
      <c r="W86" s="263"/>
      <c r="X86" s="263"/>
      <c r="Y86" s="263">
        <v>2</v>
      </c>
      <c r="Z86" s="263">
        <v>114</v>
      </c>
      <c r="AA86" s="263"/>
      <c r="AB86" s="271"/>
      <c r="AC86" s="266"/>
    </row>
    <row r="87" spans="1:29" ht="16.5" customHeight="1" thickBot="1" x14ac:dyDescent="0.25">
      <c r="A87" s="2048"/>
      <c r="B87" s="1289" t="s">
        <v>223</v>
      </c>
      <c r="C87" s="261">
        <v>1</v>
      </c>
      <c r="D87" s="262">
        <v>4</v>
      </c>
      <c r="E87" s="262">
        <v>19</v>
      </c>
      <c r="F87" s="262">
        <v>1</v>
      </c>
      <c r="G87" s="262">
        <v>3.9</v>
      </c>
      <c r="H87" s="263">
        <v>18.899999999999999</v>
      </c>
      <c r="I87" s="263">
        <v>1</v>
      </c>
      <c r="J87" s="263"/>
      <c r="K87" s="263"/>
      <c r="L87" s="263"/>
      <c r="M87" s="263"/>
      <c r="N87" s="263"/>
      <c r="O87" s="263"/>
      <c r="P87" s="1116"/>
      <c r="Q87" s="1126"/>
      <c r="R87" s="263"/>
      <c r="S87" s="263">
        <v>1</v>
      </c>
      <c r="T87" s="263">
        <v>4</v>
      </c>
      <c r="U87" s="263"/>
      <c r="V87" s="263"/>
      <c r="W87" s="263"/>
      <c r="X87" s="263"/>
      <c r="Y87" s="263"/>
      <c r="Z87" s="263"/>
      <c r="AA87" s="264"/>
      <c r="AB87" s="270"/>
      <c r="AC87" s="266"/>
    </row>
    <row r="88" spans="1:29" ht="16.5" customHeight="1" thickTop="1" thickBot="1" x14ac:dyDescent="0.25">
      <c r="A88" s="2049"/>
      <c r="B88" s="1293" t="s">
        <v>440</v>
      </c>
      <c r="C88" s="265">
        <v>33</v>
      </c>
      <c r="D88" s="265">
        <v>501.8</v>
      </c>
      <c r="E88" s="265">
        <v>2539</v>
      </c>
      <c r="F88" s="265">
        <v>9</v>
      </c>
      <c r="G88" s="265">
        <v>259.3</v>
      </c>
      <c r="H88" s="265">
        <v>1320.9</v>
      </c>
      <c r="I88" s="265">
        <v>8</v>
      </c>
      <c r="J88" s="265"/>
      <c r="K88" s="265"/>
      <c r="L88" s="265"/>
      <c r="M88" s="265">
        <v>4</v>
      </c>
      <c r="N88" s="265">
        <v>242</v>
      </c>
      <c r="O88" s="265">
        <v>1218</v>
      </c>
      <c r="P88" s="1117">
        <v>6</v>
      </c>
      <c r="Q88" s="1135"/>
      <c r="R88" s="265"/>
      <c r="S88" s="265">
        <v>8</v>
      </c>
      <c r="T88" s="265">
        <v>222.8</v>
      </c>
      <c r="U88" s="265">
        <v>1</v>
      </c>
      <c r="V88" s="265">
        <v>37</v>
      </c>
      <c r="W88" s="265">
        <v>2</v>
      </c>
      <c r="X88" s="265">
        <v>128</v>
      </c>
      <c r="Y88" s="265">
        <v>2</v>
      </c>
      <c r="Z88" s="265">
        <v>114</v>
      </c>
      <c r="AA88" s="265"/>
      <c r="AB88" s="272"/>
      <c r="AC88" s="266"/>
    </row>
    <row r="89" spans="1:29" ht="16.5" customHeight="1" thickBot="1" x14ac:dyDescent="0.25">
      <c r="A89" s="720" t="s">
        <v>189</v>
      </c>
      <c r="B89" s="721" t="s">
        <v>356</v>
      </c>
      <c r="C89" s="722">
        <v>1</v>
      </c>
      <c r="D89" s="722">
        <v>400</v>
      </c>
      <c r="E89" s="722">
        <v>1700</v>
      </c>
      <c r="F89" s="723"/>
      <c r="G89" s="723"/>
      <c r="H89" s="722"/>
      <c r="I89" s="722"/>
      <c r="J89" s="722"/>
      <c r="K89" s="722"/>
      <c r="L89" s="722"/>
      <c r="M89" s="722">
        <v>1</v>
      </c>
      <c r="N89" s="722">
        <v>400</v>
      </c>
      <c r="O89" s="722">
        <v>1700</v>
      </c>
      <c r="P89" s="1118">
        <v>3</v>
      </c>
      <c r="Q89" s="1136"/>
      <c r="R89" s="722"/>
      <c r="S89" s="722"/>
      <c r="T89" s="722"/>
      <c r="U89" s="722"/>
      <c r="V89" s="722"/>
      <c r="W89" s="722"/>
      <c r="X89" s="722"/>
      <c r="Y89" s="722">
        <v>1</v>
      </c>
      <c r="Z89" s="722">
        <v>400</v>
      </c>
      <c r="AA89" s="724">
        <v>1</v>
      </c>
      <c r="AB89" s="725">
        <v>207</v>
      </c>
      <c r="AC89" s="266"/>
    </row>
    <row r="90" spans="1:29" x14ac:dyDescent="0.2">
      <c r="A90" s="1085" t="s">
        <v>579</v>
      </c>
      <c r="B90" s="1086"/>
      <c r="C90" s="1087"/>
      <c r="D90" s="1087"/>
      <c r="E90" s="1087"/>
      <c r="F90" s="1087"/>
      <c r="G90" s="1087"/>
      <c r="H90" s="1087"/>
      <c r="I90" s="1087"/>
      <c r="J90" s="1087"/>
      <c r="K90" s="1087"/>
      <c r="L90" s="1087"/>
      <c r="M90" s="1087"/>
      <c r="N90" s="1087"/>
      <c r="O90" s="1087"/>
      <c r="P90" s="1087"/>
      <c r="Q90" s="726"/>
      <c r="R90" s="726"/>
      <c r="S90" s="726"/>
      <c r="T90" s="726"/>
      <c r="U90" s="726"/>
      <c r="V90" s="726"/>
      <c r="W90" s="726"/>
      <c r="X90" s="726"/>
      <c r="Y90" s="726"/>
      <c r="Z90" s="726"/>
      <c r="AA90" s="726"/>
      <c r="AB90" s="726"/>
    </row>
    <row r="91" spans="1:29" x14ac:dyDescent="0.2">
      <c r="A91" s="1088"/>
      <c r="B91" s="1088"/>
      <c r="C91" s="1088"/>
      <c r="D91" s="1088"/>
      <c r="E91" s="1088"/>
      <c r="F91" s="1088"/>
      <c r="G91" s="1088"/>
      <c r="H91" s="1088"/>
      <c r="I91" s="1088"/>
      <c r="J91" s="1088"/>
      <c r="K91" s="1088"/>
      <c r="L91" s="1088"/>
      <c r="M91" s="1088"/>
      <c r="N91" s="1088"/>
      <c r="O91" s="1088"/>
      <c r="P91" s="1088"/>
    </row>
    <row r="92" spans="1:29" x14ac:dyDescent="0.2">
      <c r="A92" s="1088"/>
      <c r="B92" s="1088"/>
      <c r="C92" s="1088"/>
      <c r="D92" s="1088"/>
      <c r="E92" s="1088"/>
      <c r="F92" s="1088"/>
      <c r="G92" s="1088"/>
      <c r="H92" s="1088"/>
      <c r="I92" s="1088"/>
      <c r="J92" s="1088"/>
      <c r="K92" s="1088"/>
      <c r="L92" s="1088"/>
      <c r="M92" s="1088"/>
      <c r="N92" s="1088"/>
      <c r="O92" s="1088"/>
      <c r="P92" s="1088"/>
    </row>
  </sheetData>
  <mergeCells count="31">
    <mergeCell ref="A1:P1"/>
    <mergeCell ref="F4:P4"/>
    <mergeCell ref="B2:F2"/>
    <mergeCell ref="K2:L2"/>
    <mergeCell ref="A4:B8"/>
    <mergeCell ref="A11:B11"/>
    <mergeCell ref="A10:B10"/>
    <mergeCell ref="A9:B9"/>
    <mergeCell ref="C4:E4"/>
    <mergeCell ref="C5:E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A4:AB4"/>
    <mergeCell ref="Q4:Z4"/>
    <mergeCell ref="Q5:R5"/>
    <mergeCell ref="S5:T5"/>
    <mergeCell ref="U5:V5"/>
    <mergeCell ref="W5:X5"/>
    <mergeCell ref="Y5:Z5"/>
  </mergeCells>
  <phoneticPr fontId="5"/>
  <printOptions horizontalCentered="1"/>
  <pageMargins left="0.59055118110236227" right="0.59055118110236227" top="0.59055118110236227" bottom="0.39370078740157483" header="0.51181102362204722" footer="0.31496062992125984"/>
  <pageSetup paperSize="9" scale="85" firstPageNumber="32" pageOrder="overThenDown" orientation="portrait" useFirstPageNumber="1" r:id="rId1"/>
  <headerFooter scaleWithDoc="0" alignWithMargins="0">
    <oddFooter>&amp;C&amp;14&amp;P</oddFooter>
  </headerFooter>
  <rowBreaks count="1" manualBreakCount="1">
    <brk id="44" max="27" man="1"/>
  </rowBreaks>
  <colBreaks count="1" manualBreakCount="1">
    <brk id="16" max="8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83"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4.5" style="487" bestFit="1" customWidth="1"/>
    <col min="2" max="2" width="10.5" style="487" bestFit="1" customWidth="1"/>
    <col min="3" max="3" width="9.5" style="487" bestFit="1" customWidth="1"/>
    <col min="4" max="4" width="8.875" style="148" customWidth="1"/>
    <col min="5" max="5" width="9.5" style="148" bestFit="1" customWidth="1"/>
    <col min="6" max="6" width="5.5" style="148" bestFit="1" customWidth="1"/>
    <col min="7" max="7" width="9.5" style="148" bestFit="1" customWidth="1"/>
    <col min="8" max="8" width="5.5" style="148" bestFit="1" customWidth="1"/>
    <col min="9" max="11" width="7.5" style="148" bestFit="1" customWidth="1"/>
    <col min="12" max="12" width="5.5" style="148" bestFit="1" customWidth="1"/>
    <col min="13" max="13" width="8.125" style="148" customWidth="1"/>
    <col min="14" max="14" width="5.875" style="148" bestFit="1" customWidth="1"/>
    <col min="15" max="15" width="5.5" style="148" bestFit="1" customWidth="1"/>
    <col min="16" max="16" width="5.5" style="821" bestFit="1" customWidth="1"/>
    <col min="17" max="17" width="11.25" style="260" customWidth="1"/>
    <col min="18" max="18" width="5.5" style="821" bestFit="1" customWidth="1"/>
    <col min="19" max="19" width="9.5" style="260" bestFit="1" customWidth="1"/>
    <col min="20" max="20" width="6.75" style="260" bestFit="1" customWidth="1"/>
    <col min="21" max="21" width="9.5" style="260" bestFit="1" customWidth="1"/>
    <col min="22" max="22" width="5.5" style="821" bestFit="1" customWidth="1"/>
    <col min="23" max="25" width="7.5" style="260" bestFit="1" customWidth="1"/>
    <col min="26" max="26" width="4.375" style="148" customWidth="1"/>
    <col min="27" max="16384" width="13.375" style="148"/>
  </cols>
  <sheetData>
    <row r="1" spans="1:26" x14ac:dyDescent="0.2">
      <c r="A1" s="1827" t="s">
        <v>580</v>
      </c>
      <c r="B1" s="1827"/>
      <c r="C1" s="1827"/>
      <c r="D1" s="1827"/>
      <c r="E1" s="1827"/>
      <c r="F1" s="1827"/>
      <c r="G1" s="1827"/>
      <c r="H1" s="1827"/>
      <c r="I1" s="2080"/>
      <c r="J1" s="2080"/>
      <c r="K1" s="377"/>
      <c r="L1" s="377"/>
      <c r="M1" s="377"/>
      <c r="N1" s="377"/>
      <c r="O1" s="377"/>
      <c r="P1" s="730"/>
      <c r="Q1" s="289"/>
      <c r="R1" s="730"/>
      <c r="S1" s="289"/>
      <c r="T1" s="289"/>
      <c r="U1" s="289"/>
      <c r="V1" s="730"/>
      <c r="W1" s="289"/>
      <c r="X1" s="289"/>
      <c r="Y1" s="289"/>
    </row>
    <row r="2" spans="1:26" s="149" customFormat="1" ht="14.25" thickBot="1" x14ac:dyDescent="0.2">
      <c r="A2" s="414"/>
      <c r="B2" s="414"/>
      <c r="C2" s="414"/>
      <c r="D2" s="142"/>
      <c r="E2" s="142"/>
      <c r="F2" s="142"/>
      <c r="G2" s="142"/>
      <c r="H2" s="142"/>
      <c r="I2" s="142"/>
      <c r="J2" s="142"/>
      <c r="K2" s="142"/>
      <c r="L2" s="142"/>
      <c r="M2" s="142"/>
      <c r="N2" s="142"/>
      <c r="O2" s="142"/>
      <c r="P2" s="731"/>
      <c r="Q2" s="326"/>
      <c r="R2" s="731"/>
      <c r="S2" s="326"/>
      <c r="T2" s="326"/>
      <c r="U2" s="326"/>
      <c r="V2" s="731"/>
      <c r="W2" s="326"/>
      <c r="X2" s="326"/>
      <c r="Y2" s="326"/>
    </row>
    <row r="3" spans="1:26" ht="16.5" customHeight="1" x14ac:dyDescent="0.2">
      <c r="A3" s="1834" t="s">
        <v>136</v>
      </c>
      <c r="B3" s="2107"/>
      <c r="C3" s="1459" t="s">
        <v>541</v>
      </c>
      <c r="D3" s="2081" t="s">
        <v>542</v>
      </c>
      <c r="E3" s="2082"/>
      <c r="F3" s="2082"/>
      <c r="G3" s="2082"/>
      <c r="H3" s="2082"/>
      <c r="I3" s="2082"/>
      <c r="J3" s="2083"/>
      <c r="K3" s="2100" t="s">
        <v>458</v>
      </c>
      <c r="L3" s="2101"/>
      <c r="M3" s="2097" t="s">
        <v>459</v>
      </c>
      <c r="N3" s="2097"/>
      <c r="O3" s="2098"/>
      <c r="P3" s="2091" t="s">
        <v>451</v>
      </c>
      <c r="Q3" s="2092"/>
      <c r="R3" s="2092"/>
      <c r="S3" s="2092"/>
      <c r="T3" s="2092"/>
      <c r="U3" s="2092"/>
      <c r="V3" s="2092"/>
      <c r="W3" s="2092"/>
      <c r="X3" s="2092"/>
      <c r="Y3" s="2093"/>
    </row>
    <row r="4" spans="1:26" ht="16.5" customHeight="1" x14ac:dyDescent="0.2">
      <c r="A4" s="2108"/>
      <c r="B4" s="2109"/>
      <c r="C4" s="1460" t="s">
        <v>175</v>
      </c>
      <c r="D4" s="732"/>
      <c r="E4" s="733"/>
      <c r="F4" s="734"/>
      <c r="G4" s="734"/>
      <c r="H4" s="734"/>
      <c r="I4" s="733"/>
      <c r="J4" s="734"/>
      <c r="K4" s="735"/>
      <c r="L4" s="1138"/>
      <c r="M4" s="736"/>
      <c r="N4" s="736"/>
      <c r="O4" s="737"/>
      <c r="P4" s="2105" t="s">
        <v>452</v>
      </c>
      <c r="Q4" s="2106"/>
      <c r="R4" s="2094" t="s">
        <v>453</v>
      </c>
      <c r="S4" s="2095"/>
      <c r="T4" s="2095"/>
      <c r="U4" s="2096"/>
      <c r="V4" s="2094" t="s">
        <v>454</v>
      </c>
      <c r="W4" s="2095"/>
      <c r="X4" s="2095"/>
      <c r="Y4" s="2104"/>
    </row>
    <row r="5" spans="1:26" ht="16.5" customHeight="1" x14ac:dyDescent="0.2">
      <c r="A5" s="2108"/>
      <c r="B5" s="2109"/>
      <c r="C5" s="1460" t="s">
        <v>518</v>
      </c>
      <c r="D5" s="738" t="s">
        <v>23</v>
      </c>
      <c r="E5" s="738" t="s">
        <v>16</v>
      </c>
      <c r="F5" s="738" t="s">
        <v>460</v>
      </c>
      <c r="G5" s="738" t="s">
        <v>30</v>
      </c>
      <c r="H5" s="738" t="s">
        <v>461</v>
      </c>
      <c r="I5" s="738" t="s">
        <v>17</v>
      </c>
      <c r="J5" s="738" t="s">
        <v>29</v>
      </c>
      <c r="K5" s="739" t="s">
        <v>16</v>
      </c>
      <c r="L5" s="822" t="s">
        <v>460</v>
      </c>
      <c r="M5" s="1461" t="s">
        <v>30</v>
      </c>
      <c r="N5" s="838" t="s">
        <v>461</v>
      </c>
      <c r="O5" s="740" t="s">
        <v>462</v>
      </c>
      <c r="P5" s="1057" t="s">
        <v>455</v>
      </c>
      <c r="Q5" s="738" t="s">
        <v>26</v>
      </c>
      <c r="R5" s="1058" t="s">
        <v>455</v>
      </c>
      <c r="S5" s="1059" t="s">
        <v>456</v>
      </c>
      <c r="T5" s="1060"/>
      <c r="U5" s="1061"/>
      <c r="V5" s="1058" t="s">
        <v>455</v>
      </c>
      <c r="W5" s="1059" t="s">
        <v>456</v>
      </c>
      <c r="X5" s="1060"/>
      <c r="Y5" s="1062"/>
    </row>
    <row r="6" spans="1:26" ht="16.5" customHeight="1" x14ac:dyDescent="0.2">
      <c r="A6" s="2108"/>
      <c r="B6" s="2109"/>
      <c r="C6" s="1171" t="s">
        <v>543</v>
      </c>
      <c r="D6" s="738"/>
      <c r="E6" s="738" t="s">
        <v>19</v>
      </c>
      <c r="F6" s="738" t="s">
        <v>463</v>
      </c>
      <c r="G6" s="738" t="s">
        <v>32</v>
      </c>
      <c r="H6" s="738" t="s">
        <v>464</v>
      </c>
      <c r="I6" s="738" t="s">
        <v>19</v>
      </c>
      <c r="J6" s="738" t="s">
        <v>31</v>
      </c>
      <c r="K6" s="739" t="s">
        <v>19</v>
      </c>
      <c r="L6" s="740" t="s">
        <v>463</v>
      </c>
      <c r="M6" s="1462" t="s">
        <v>32</v>
      </c>
      <c r="N6" s="739" t="s">
        <v>464</v>
      </c>
      <c r="O6" s="740" t="s">
        <v>465</v>
      </c>
      <c r="P6" s="1057" t="s">
        <v>457</v>
      </c>
      <c r="Q6" s="738" t="s">
        <v>23</v>
      </c>
      <c r="R6" s="1063" t="s">
        <v>457</v>
      </c>
      <c r="S6" s="1064" t="s">
        <v>175</v>
      </c>
      <c r="T6" s="1065" t="s">
        <v>33</v>
      </c>
      <c r="U6" s="1066" t="s">
        <v>34</v>
      </c>
      <c r="V6" s="1063" t="s">
        <v>457</v>
      </c>
      <c r="W6" s="1064" t="s">
        <v>175</v>
      </c>
      <c r="X6" s="1067" t="s">
        <v>35</v>
      </c>
      <c r="Y6" s="1068" t="s">
        <v>29</v>
      </c>
      <c r="Z6" s="143"/>
    </row>
    <row r="7" spans="1:26" ht="16.5" customHeight="1" thickBot="1" x14ac:dyDescent="0.25">
      <c r="A7" s="2110"/>
      <c r="B7" s="2111"/>
      <c r="C7" s="741" t="s">
        <v>28</v>
      </c>
      <c r="D7" s="742" t="s">
        <v>28</v>
      </c>
      <c r="E7" s="742" t="s">
        <v>28</v>
      </c>
      <c r="F7" s="742" t="s">
        <v>28</v>
      </c>
      <c r="G7" s="742" t="s">
        <v>28</v>
      </c>
      <c r="H7" s="742" t="s">
        <v>28</v>
      </c>
      <c r="I7" s="742" t="s">
        <v>28</v>
      </c>
      <c r="J7" s="742" t="s">
        <v>28</v>
      </c>
      <c r="K7" s="743" t="s">
        <v>28</v>
      </c>
      <c r="L7" s="744" t="s">
        <v>28</v>
      </c>
      <c r="M7" s="1463" t="s">
        <v>28</v>
      </c>
      <c r="N7" s="743" t="s">
        <v>28</v>
      </c>
      <c r="O7" s="744" t="s">
        <v>28</v>
      </c>
      <c r="P7" s="1069"/>
      <c r="Q7" s="742" t="s">
        <v>28</v>
      </c>
      <c r="R7" s="1070"/>
      <c r="S7" s="744" t="s">
        <v>28</v>
      </c>
      <c r="T7" s="744" t="s">
        <v>28</v>
      </c>
      <c r="U7" s="744" t="s">
        <v>28</v>
      </c>
      <c r="V7" s="1071"/>
      <c r="W7" s="744" t="s">
        <v>28</v>
      </c>
      <c r="X7" s="744" t="s">
        <v>28</v>
      </c>
      <c r="Y7" s="1137" t="s">
        <v>28</v>
      </c>
      <c r="Z7" s="143"/>
    </row>
    <row r="8" spans="1:26" s="286" customFormat="1" ht="16.5" customHeight="1" thickBot="1" x14ac:dyDescent="0.25">
      <c r="A8" s="2108" t="s">
        <v>324</v>
      </c>
      <c r="B8" s="2109"/>
      <c r="C8" s="1464">
        <v>1820.5500000000002</v>
      </c>
      <c r="D8" s="1465">
        <v>1561.5900000000001</v>
      </c>
      <c r="E8" s="1466">
        <v>1373.8600000000001</v>
      </c>
      <c r="F8" s="1466">
        <v>7.66</v>
      </c>
      <c r="G8" s="1465">
        <v>1364.9499999999998</v>
      </c>
      <c r="H8" s="1466">
        <v>1.2</v>
      </c>
      <c r="I8" s="1465">
        <v>187.78</v>
      </c>
      <c r="J8" s="1466">
        <v>63</v>
      </c>
      <c r="K8" s="1467">
        <v>257.27</v>
      </c>
      <c r="L8" s="1468">
        <v>7.6999999999999993</v>
      </c>
      <c r="M8" s="1469">
        <v>246.37</v>
      </c>
      <c r="N8" s="1467">
        <v>3.1</v>
      </c>
      <c r="O8" s="1470">
        <v>1.8</v>
      </c>
      <c r="P8" s="1471">
        <v>179</v>
      </c>
      <c r="Q8" s="1472">
        <v>1630.5</v>
      </c>
      <c r="R8" s="1473">
        <v>175</v>
      </c>
      <c r="S8" s="1472">
        <v>1615.77</v>
      </c>
      <c r="T8" s="1474">
        <v>182.49</v>
      </c>
      <c r="U8" s="1475">
        <v>1433.1</v>
      </c>
      <c r="V8" s="1476">
        <v>14</v>
      </c>
      <c r="W8" s="1475">
        <v>189.6</v>
      </c>
      <c r="X8" s="1475">
        <v>92.7</v>
      </c>
      <c r="Y8" s="1477">
        <v>63</v>
      </c>
      <c r="Z8" s="285"/>
    </row>
    <row r="9" spans="1:26" s="286" customFormat="1" ht="16.5" customHeight="1" x14ac:dyDescent="0.2">
      <c r="A9" s="1738" t="s">
        <v>137</v>
      </c>
      <c r="B9" s="1739"/>
      <c r="C9" s="1478">
        <v>388.01</v>
      </c>
      <c r="D9" s="1479">
        <v>217.35</v>
      </c>
      <c r="E9" s="1478">
        <v>217.4</v>
      </c>
      <c r="F9" s="1479"/>
      <c r="G9" s="1479">
        <v>216.75</v>
      </c>
      <c r="H9" s="1478">
        <v>0.6</v>
      </c>
      <c r="I9" s="1479"/>
      <c r="J9" s="1479"/>
      <c r="K9" s="1480">
        <v>170.76999999999998</v>
      </c>
      <c r="L9" s="1481">
        <v>3.4</v>
      </c>
      <c r="M9" s="1482">
        <v>164.17000000000002</v>
      </c>
      <c r="N9" s="1483">
        <v>3.1</v>
      </c>
      <c r="O9" s="1481"/>
      <c r="P9" s="1484">
        <v>76</v>
      </c>
      <c r="Q9" s="1485">
        <v>381.6</v>
      </c>
      <c r="R9" s="1486">
        <v>75</v>
      </c>
      <c r="S9" s="1485">
        <v>380.97</v>
      </c>
      <c r="T9" s="1487">
        <v>113.09</v>
      </c>
      <c r="U9" s="1487">
        <v>267.70000000000005</v>
      </c>
      <c r="V9" s="1488"/>
      <c r="W9" s="1487"/>
      <c r="X9" s="1487"/>
      <c r="Y9" s="1489"/>
      <c r="Z9" s="285"/>
    </row>
    <row r="10" spans="1:26" s="286" customFormat="1" ht="16.5" customHeight="1" x14ac:dyDescent="0.2">
      <c r="A10" s="1743" t="s">
        <v>325</v>
      </c>
      <c r="B10" s="1744"/>
      <c r="C10" s="1490">
        <v>505.14000000000004</v>
      </c>
      <c r="D10" s="1490">
        <v>478.34000000000003</v>
      </c>
      <c r="E10" s="1490">
        <v>477.66</v>
      </c>
      <c r="F10" s="1490">
        <v>7.66</v>
      </c>
      <c r="G10" s="1490">
        <v>469.4</v>
      </c>
      <c r="H10" s="1490">
        <v>0.6</v>
      </c>
      <c r="I10" s="1490">
        <v>0.67999999999999994</v>
      </c>
      <c r="J10" s="1490"/>
      <c r="K10" s="1490">
        <v>26.8</v>
      </c>
      <c r="L10" s="1491">
        <v>4.3</v>
      </c>
      <c r="M10" s="1492">
        <v>22.5</v>
      </c>
      <c r="N10" s="1490"/>
      <c r="O10" s="1490"/>
      <c r="P10" s="1490">
        <v>46</v>
      </c>
      <c r="Q10" s="1490">
        <v>504.5</v>
      </c>
      <c r="R10" s="1490">
        <v>42</v>
      </c>
      <c r="S10" s="1490">
        <v>490.4</v>
      </c>
      <c r="T10" s="1490">
        <v>69.400000000000006</v>
      </c>
      <c r="U10" s="1490">
        <v>421</v>
      </c>
      <c r="V10" s="1490">
        <v>2</v>
      </c>
      <c r="W10" s="1490">
        <v>0.7</v>
      </c>
      <c r="X10" s="1490">
        <v>0.7</v>
      </c>
      <c r="Y10" s="1493"/>
      <c r="Z10" s="285"/>
    </row>
    <row r="11" spans="1:26" s="286" customFormat="1" ht="16.5" customHeight="1" thickBot="1" x14ac:dyDescent="0.25">
      <c r="A11" s="1745" t="s">
        <v>138</v>
      </c>
      <c r="B11" s="1746"/>
      <c r="C11" s="1494">
        <v>927.4</v>
      </c>
      <c r="D11" s="1495">
        <v>865.9</v>
      </c>
      <c r="E11" s="1494">
        <v>678.8</v>
      </c>
      <c r="F11" s="1494"/>
      <c r="G11" s="1494">
        <v>678.8</v>
      </c>
      <c r="H11" s="1494"/>
      <c r="I11" s="1494">
        <v>187.1</v>
      </c>
      <c r="J11" s="1494">
        <v>63</v>
      </c>
      <c r="K11" s="1496">
        <v>59.7</v>
      </c>
      <c r="L11" s="1497"/>
      <c r="M11" s="1498">
        <v>59.7</v>
      </c>
      <c r="N11" s="1496"/>
      <c r="O11" s="1497">
        <v>1.8</v>
      </c>
      <c r="P11" s="1499">
        <v>57</v>
      </c>
      <c r="Q11" s="1500">
        <v>744.4</v>
      </c>
      <c r="R11" s="1501">
        <v>58</v>
      </c>
      <c r="S11" s="1500">
        <v>744.4</v>
      </c>
      <c r="T11" s="1502">
        <v>0</v>
      </c>
      <c r="U11" s="1494">
        <v>744.4</v>
      </c>
      <c r="V11" s="1503">
        <v>12</v>
      </c>
      <c r="W11" s="1502">
        <v>188.9</v>
      </c>
      <c r="X11" s="1502">
        <v>92</v>
      </c>
      <c r="Y11" s="1504">
        <v>63</v>
      </c>
      <c r="Z11" s="285"/>
    </row>
    <row r="12" spans="1:26" s="286" customFormat="1" ht="16.5" customHeight="1" x14ac:dyDescent="0.2">
      <c r="A12" s="1847" t="s">
        <v>219</v>
      </c>
      <c r="B12" s="1298" t="s">
        <v>326</v>
      </c>
      <c r="C12" s="1478">
        <v>59.2</v>
      </c>
      <c r="D12" s="1478">
        <v>59.2</v>
      </c>
      <c r="E12" s="1478">
        <v>59.2</v>
      </c>
      <c r="F12" s="1478"/>
      <c r="G12" s="1478">
        <v>58.6</v>
      </c>
      <c r="H12" s="1478">
        <v>0.6</v>
      </c>
      <c r="I12" s="1478"/>
      <c r="J12" s="1478"/>
      <c r="K12" s="1478"/>
      <c r="L12" s="1481"/>
      <c r="M12" s="1505"/>
      <c r="N12" s="1478"/>
      <c r="O12" s="1478"/>
      <c r="P12" s="1478">
        <v>15</v>
      </c>
      <c r="Q12" s="1478">
        <v>59.2</v>
      </c>
      <c r="R12" s="1478">
        <v>14</v>
      </c>
      <c r="S12" s="1478">
        <v>58.6</v>
      </c>
      <c r="T12" s="1478">
        <v>43</v>
      </c>
      <c r="U12" s="1478">
        <v>15.6</v>
      </c>
      <c r="V12" s="1478"/>
      <c r="W12" s="1478"/>
      <c r="X12" s="1478"/>
      <c r="Y12" s="1489"/>
      <c r="Z12" s="285"/>
    </row>
    <row r="13" spans="1:26" s="286" customFormat="1" ht="16.5" customHeight="1" x14ac:dyDescent="0.2">
      <c r="A13" s="1848"/>
      <c r="B13" s="1295" t="s">
        <v>327</v>
      </c>
      <c r="C13" s="1490">
        <v>173</v>
      </c>
      <c r="D13" s="1490">
        <v>117.8</v>
      </c>
      <c r="E13" s="1490">
        <v>117.8</v>
      </c>
      <c r="F13" s="1490"/>
      <c r="G13" s="1490">
        <v>117.8</v>
      </c>
      <c r="H13" s="1490"/>
      <c r="I13" s="1490"/>
      <c r="J13" s="1490"/>
      <c r="K13" s="1490">
        <v>55.3</v>
      </c>
      <c r="L13" s="1491">
        <v>3.4</v>
      </c>
      <c r="M13" s="1492">
        <v>48.7</v>
      </c>
      <c r="N13" s="1490">
        <v>3.1</v>
      </c>
      <c r="O13" s="1490"/>
      <c r="P13" s="1490">
        <v>44</v>
      </c>
      <c r="Q13" s="1490">
        <v>166.5</v>
      </c>
      <c r="R13" s="1490">
        <v>44</v>
      </c>
      <c r="S13" s="1490">
        <v>166.5</v>
      </c>
      <c r="T13" s="1490">
        <v>61.5</v>
      </c>
      <c r="U13" s="1490">
        <v>104.9</v>
      </c>
      <c r="V13" s="1490"/>
      <c r="W13" s="1490"/>
      <c r="X13" s="1490"/>
      <c r="Y13" s="1493"/>
      <c r="Z13" s="285"/>
    </row>
    <row r="14" spans="1:26" s="286" customFormat="1" ht="16.5" customHeight="1" x14ac:dyDescent="0.2">
      <c r="A14" s="1848"/>
      <c r="B14" s="1295" t="s">
        <v>328</v>
      </c>
      <c r="C14" s="1490">
        <v>155.81</v>
      </c>
      <c r="D14" s="1506">
        <v>40.349999999999994</v>
      </c>
      <c r="E14" s="1506">
        <v>40.4</v>
      </c>
      <c r="F14" s="1506"/>
      <c r="G14" s="1506">
        <v>40.349999999999994</v>
      </c>
      <c r="H14" s="1506"/>
      <c r="I14" s="1506"/>
      <c r="J14" s="1506"/>
      <c r="K14" s="1506">
        <v>115.47</v>
      </c>
      <c r="L14" s="1491"/>
      <c r="M14" s="1507">
        <v>115.47</v>
      </c>
      <c r="N14" s="1506"/>
      <c r="O14" s="1506"/>
      <c r="P14" s="1506">
        <v>17</v>
      </c>
      <c r="Q14" s="1506">
        <v>155.9</v>
      </c>
      <c r="R14" s="1506">
        <v>17</v>
      </c>
      <c r="S14" s="1506">
        <v>155.87</v>
      </c>
      <c r="T14" s="1506">
        <v>8.59</v>
      </c>
      <c r="U14" s="1506">
        <v>147.20000000000002</v>
      </c>
      <c r="V14" s="1506"/>
      <c r="W14" s="1506"/>
      <c r="X14" s="1506"/>
      <c r="Y14" s="1493"/>
      <c r="Z14" s="285"/>
    </row>
    <row r="15" spans="1:26" s="286" customFormat="1" ht="16.5" customHeight="1" x14ac:dyDescent="0.2">
      <c r="A15" s="1848"/>
      <c r="B15" s="1295" t="s">
        <v>325</v>
      </c>
      <c r="C15" s="1490">
        <v>488.84000000000003</v>
      </c>
      <c r="D15" s="1506">
        <v>477.04</v>
      </c>
      <c r="E15" s="1506">
        <v>476.36</v>
      </c>
      <c r="F15" s="1506">
        <v>6.36</v>
      </c>
      <c r="G15" s="1506">
        <v>469.4</v>
      </c>
      <c r="H15" s="1506">
        <v>0.6</v>
      </c>
      <c r="I15" s="1506">
        <v>0.67999999999999994</v>
      </c>
      <c r="J15" s="1506"/>
      <c r="K15" s="1506">
        <v>11.8</v>
      </c>
      <c r="L15" s="1491">
        <v>4.3</v>
      </c>
      <c r="M15" s="1507">
        <v>7.5</v>
      </c>
      <c r="N15" s="1506"/>
      <c r="O15" s="1506"/>
      <c r="P15" s="1506">
        <v>40</v>
      </c>
      <c r="Q15" s="1506">
        <v>488.2</v>
      </c>
      <c r="R15" s="1506">
        <v>39</v>
      </c>
      <c r="S15" s="1506">
        <v>476.9</v>
      </c>
      <c r="T15" s="1506">
        <v>55.900000000000006</v>
      </c>
      <c r="U15" s="1506">
        <v>421</v>
      </c>
      <c r="V15" s="1506">
        <v>2</v>
      </c>
      <c r="W15" s="1506">
        <v>0.7</v>
      </c>
      <c r="X15" s="1506">
        <v>0.7</v>
      </c>
      <c r="Y15" s="1493"/>
      <c r="Z15" s="285"/>
    </row>
    <row r="16" spans="1:26" s="286" customFormat="1" ht="16.5" customHeight="1" x14ac:dyDescent="0.2">
      <c r="A16" s="1848"/>
      <c r="B16" s="1295" t="s">
        <v>140</v>
      </c>
      <c r="C16" s="1490">
        <v>16.3</v>
      </c>
      <c r="D16" s="1490">
        <v>1.3</v>
      </c>
      <c r="E16" s="1490">
        <v>1.3</v>
      </c>
      <c r="F16" s="1490">
        <v>1.3</v>
      </c>
      <c r="G16" s="1490"/>
      <c r="H16" s="1490"/>
      <c r="I16" s="1490"/>
      <c r="J16" s="1490"/>
      <c r="K16" s="1490">
        <v>15</v>
      </c>
      <c r="L16" s="1491"/>
      <c r="M16" s="1492">
        <v>15</v>
      </c>
      <c r="N16" s="1490"/>
      <c r="O16" s="1490"/>
      <c r="P16" s="1490">
        <v>6</v>
      </c>
      <c r="Q16" s="1490">
        <v>16.3</v>
      </c>
      <c r="R16" s="1490">
        <v>3</v>
      </c>
      <c r="S16" s="1490">
        <v>13.5</v>
      </c>
      <c r="T16" s="1490">
        <v>13.5</v>
      </c>
      <c r="U16" s="1490">
        <v>0</v>
      </c>
      <c r="V16" s="1490"/>
      <c r="W16" s="1490"/>
      <c r="X16" s="1490"/>
      <c r="Y16" s="1493"/>
      <c r="Z16" s="285"/>
    </row>
    <row r="17" spans="1:26" s="286" customFormat="1" ht="16.5" customHeight="1" x14ac:dyDescent="0.2">
      <c r="A17" s="1848"/>
      <c r="B17" s="1295" t="s">
        <v>329</v>
      </c>
      <c r="C17" s="1490">
        <v>847</v>
      </c>
      <c r="D17" s="1490">
        <v>795.4</v>
      </c>
      <c r="E17" s="1490">
        <v>608.29999999999995</v>
      </c>
      <c r="F17" s="1490"/>
      <c r="G17" s="1490">
        <v>608.29999999999995</v>
      </c>
      <c r="H17" s="1490"/>
      <c r="I17" s="1490">
        <v>187.1</v>
      </c>
      <c r="J17" s="1490">
        <v>63</v>
      </c>
      <c r="K17" s="1490">
        <v>49.800000000000004</v>
      </c>
      <c r="L17" s="1491"/>
      <c r="M17" s="1492">
        <v>49.800000000000004</v>
      </c>
      <c r="N17" s="1490"/>
      <c r="O17" s="1490">
        <v>1.8</v>
      </c>
      <c r="P17" s="1490">
        <v>48</v>
      </c>
      <c r="Q17" s="1490">
        <v>664</v>
      </c>
      <c r="R17" s="1490">
        <v>49</v>
      </c>
      <c r="S17" s="1490">
        <v>664</v>
      </c>
      <c r="T17" s="1490">
        <v>0</v>
      </c>
      <c r="U17" s="1490">
        <v>664</v>
      </c>
      <c r="V17" s="1490">
        <v>12</v>
      </c>
      <c r="W17" s="1490">
        <v>188.9</v>
      </c>
      <c r="X17" s="1490">
        <v>92</v>
      </c>
      <c r="Y17" s="1493">
        <v>63</v>
      </c>
      <c r="Z17" s="285"/>
    </row>
    <row r="18" spans="1:26" s="286" customFormat="1" ht="16.5" customHeight="1" thickBot="1" x14ac:dyDescent="0.25">
      <c r="A18" s="1848"/>
      <c r="B18" s="1092" t="s">
        <v>323</v>
      </c>
      <c r="C18" s="1508">
        <v>80.400000000000006</v>
      </c>
      <c r="D18" s="1508">
        <v>70.5</v>
      </c>
      <c r="E18" s="1508">
        <v>70.5</v>
      </c>
      <c r="F18" s="1508"/>
      <c r="G18" s="1508">
        <v>70.5</v>
      </c>
      <c r="H18" s="1508"/>
      <c r="I18" s="1508"/>
      <c r="J18" s="1508"/>
      <c r="K18" s="1508">
        <v>9.9</v>
      </c>
      <c r="L18" s="1509"/>
      <c r="M18" s="1510">
        <v>9.9</v>
      </c>
      <c r="N18" s="1508"/>
      <c r="O18" s="1508"/>
      <c r="P18" s="1508">
        <v>9</v>
      </c>
      <c r="Q18" s="1508">
        <v>80.400000000000006</v>
      </c>
      <c r="R18" s="1508">
        <v>9</v>
      </c>
      <c r="S18" s="1508">
        <v>80.400000000000006</v>
      </c>
      <c r="T18" s="1508">
        <v>0</v>
      </c>
      <c r="U18" s="1508">
        <v>80.400000000000006</v>
      </c>
      <c r="V18" s="1508"/>
      <c r="W18" s="1508"/>
      <c r="X18" s="1508"/>
      <c r="Y18" s="1511"/>
      <c r="Z18" s="285"/>
    </row>
    <row r="19" spans="1:26" ht="16.5" customHeight="1" x14ac:dyDescent="0.2">
      <c r="A19" s="1692" t="s">
        <v>367</v>
      </c>
      <c r="B19" s="1292" t="s">
        <v>294</v>
      </c>
      <c r="C19" s="901">
        <v>21.3</v>
      </c>
      <c r="D19" s="902">
        <v>21.3</v>
      </c>
      <c r="E19" s="902">
        <v>21.3</v>
      </c>
      <c r="F19" s="902"/>
      <c r="G19" s="902">
        <v>21.3</v>
      </c>
      <c r="H19" s="902"/>
      <c r="I19" s="902"/>
      <c r="J19" s="902"/>
      <c r="K19" s="903"/>
      <c r="L19" s="1072"/>
      <c r="M19" s="905"/>
      <c r="N19" s="904"/>
      <c r="O19" s="905"/>
      <c r="P19" s="906">
        <v>2</v>
      </c>
      <c r="Q19" s="907">
        <v>21.3</v>
      </c>
      <c r="R19" s="908">
        <v>2</v>
      </c>
      <c r="S19" s="907">
        <v>21.3</v>
      </c>
      <c r="T19" s="909">
        <v>21.3</v>
      </c>
      <c r="U19" s="909"/>
      <c r="V19" s="908"/>
      <c r="W19" s="907"/>
      <c r="X19" s="909"/>
      <c r="Y19" s="910"/>
      <c r="Z19" s="752"/>
    </row>
    <row r="20" spans="1:26" ht="16.5" customHeight="1" thickBot="1" x14ac:dyDescent="0.25">
      <c r="A20" s="1685"/>
      <c r="B20" s="1289" t="s">
        <v>295</v>
      </c>
      <c r="C20" s="911">
        <v>19.899999999999999</v>
      </c>
      <c r="D20" s="912">
        <v>19.899999999999999</v>
      </c>
      <c r="E20" s="912">
        <v>19.899999999999999</v>
      </c>
      <c r="F20" s="912"/>
      <c r="G20" s="912">
        <v>19.899999999999999</v>
      </c>
      <c r="H20" s="912"/>
      <c r="I20" s="912"/>
      <c r="J20" s="912"/>
      <c r="K20" s="913"/>
      <c r="L20" s="1073"/>
      <c r="M20" s="915"/>
      <c r="N20" s="914"/>
      <c r="O20" s="915"/>
      <c r="P20" s="916">
        <v>3</v>
      </c>
      <c r="Q20" s="917">
        <v>19.899999999999999</v>
      </c>
      <c r="R20" s="918">
        <v>3</v>
      </c>
      <c r="S20" s="917">
        <v>19.899999999999999</v>
      </c>
      <c r="T20" s="917">
        <v>19.899999999999999</v>
      </c>
      <c r="U20" s="917"/>
      <c r="V20" s="918"/>
      <c r="W20" s="917"/>
      <c r="X20" s="919"/>
      <c r="Y20" s="920"/>
      <c r="Z20" s="752"/>
    </row>
    <row r="21" spans="1:26" ht="16.5" customHeight="1" thickTop="1" thickBot="1" x14ac:dyDescent="0.25">
      <c r="A21" s="1693"/>
      <c r="B21" s="758" t="s">
        <v>440</v>
      </c>
      <c r="C21" s="1192">
        <v>41.2</v>
      </c>
      <c r="D21" s="1193">
        <v>41.2</v>
      </c>
      <c r="E21" s="1193">
        <v>41.2</v>
      </c>
      <c r="F21" s="1193"/>
      <c r="G21" s="1193">
        <v>41.2</v>
      </c>
      <c r="H21" s="1193"/>
      <c r="I21" s="1193"/>
      <c r="J21" s="1193"/>
      <c r="K21" s="1193"/>
      <c r="L21" s="1194"/>
      <c r="M21" s="1196"/>
      <c r="N21" s="1195"/>
      <c r="O21" s="1196"/>
      <c r="P21" s="1197">
        <v>5</v>
      </c>
      <c r="Q21" s="1198">
        <v>41.2</v>
      </c>
      <c r="R21" s="1199">
        <v>5</v>
      </c>
      <c r="S21" s="1198">
        <v>41.2</v>
      </c>
      <c r="T21" s="1198">
        <v>41.2</v>
      </c>
      <c r="U21" s="1198"/>
      <c r="V21" s="1200"/>
      <c r="W21" s="1198"/>
      <c r="X21" s="1201"/>
      <c r="Y21" s="1202"/>
      <c r="Z21" s="143"/>
    </row>
    <row r="22" spans="1:26" ht="16.5" customHeight="1" x14ac:dyDescent="0.2">
      <c r="A22" s="1848" t="s">
        <v>343</v>
      </c>
      <c r="B22" s="759" t="s">
        <v>231</v>
      </c>
      <c r="C22" s="232">
        <v>2.4</v>
      </c>
      <c r="D22" s="233">
        <v>2.4</v>
      </c>
      <c r="E22" s="233">
        <v>2.4</v>
      </c>
      <c r="F22" s="233"/>
      <c r="G22" s="233">
        <v>1.8</v>
      </c>
      <c r="H22" s="233">
        <v>0.6</v>
      </c>
      <c r="I22" s="233"/>
      <c r="J22" s="233"/>
      <c r="K22" s="233"/>
      <c r="L22" s="761"/>
      <c r="M22" s="762"/>
      <c r="N22" s="835"/>
      <c r="O22" s="762"/>
      <c r="P22" s="763">
        <v>2</v>
      </c>
      <c r="Q22" s="235">
        <v>2.4</v>
      </c>
      <c r="R22" s="234">
        <v>1</v>
      </c>
      <c r="S22" s="235">
        <v>1.8</v>
      </c>
      <c r="T22" s="236">
        <v>1.8</v>
      </c>
      <c r="U22" s="236"/>
      <c r="V22" s="234"/>
      <c r="W22" s="235"/>
      <c r="X22" s="236"/>
      <c r="Y22" s="237"/>
      <c r="Z22" s="143"/>
    </row>
    <row r="23" spans="1:26" ht="16.5" customHeight="1" x14ac:dyDescent="0.2">
      <c r="A23" s="1848"/>
      <c r="B23" s="238" t="s">
        <v>272</v>
      </c>
      <c r="C23" s="239">
        <v>6</v>
      </c>
      <c r="D23" s="240">
        <v>6</v>
      </c>
      <c r="E23" s="240">
        <v>6</v>
      </c>
      <c r="F23" s="240"/>
      <c r="G23" s="240">
        <v>6</v>
      </c>
      <c r="H23" s="240"/>
      <c r="I23" s="240"/>
      <c r="J23" s="240"/>
      <c r="K23" s="240"/>
      <c r="L23" s="755"/>
      <c r="M23" s="756"/>
      <c r="N23" s="834"/>
      <c r="O23" s="756"/>
      <c r="P23" s="757">
        <v>1</v>
      </c>
      <c r="Q23" s="242">
        <v>6</v>
      </c>
      <c r="R23" s="241">
        <v>1</v>
      </c>
      <c r="S23" s="242">
        <v>6</v>
      </c>
      <c r="T23" s="242"/>
      <c r="U23" s="242">
        <v>6</v>
      </c>
      <c r="V23" s="241"/>
      <c r="W23" s="242"/>
      <c r="X23" s="243"/>
      <c r="Y23" s="244"/>
      <c r="Z23" s="143"/>
    </row>
    <row r="24" spans="1:26" ht="16.5" customHeight="1" thickBot="1" x14ac:dyDescent="0.25">
      <c r="A24" s="1848"/>
      <c r="B24" s="764" t="s">
        <v>296</v>
      </c>
      <c r="C24" s="1182"/>
      <c r="D24" s="766"/>
      <c r="E24" s="766"/>
      <c r="F24" s="766"/>
      <c r="G24" s="766"/>
      <c r="H24" s="766"/>
      <c r="I24" s="766"/>
      <c r="J24" s="766"/>
      <c r="K24" s="766"/>
      <c r="L24" s="823"/>
      <c r="M24" s="1512"/>
      <c r="N24" s="836"/>
      <c r="O24" s="768"/>
      <c r="P24" s="769"/>
      <c r="Q24" s="770"/>
      <c r="R24" s="771"/>
      <c r="S24" s="770"/>
      <c r="T24" s="770"/>
      <c r="U24" s="770"/>
      <c r="V24" s="771"/>
      <c r="W24" s="770"/>
      <c r="X24" s="772"/>
      <c r="Y24" s="773"/>
      <c r="Z24" s="143"/>
    </row>
    <row r="25" spans="1:26" ht="16.5" customHeight="1" thickTop="1" thickBot="1" x14ac:dyDescent="0.25">
      <c r="A25" s="1849"/>
      <c r="B25" s="774" t="s">
        <v>440</v>
      </c>
      <c r="C25" s="775">
        <v>8.4</v>
      </c>
      <c r="D25" s="776">
        <v>8.4</v>
      </c>
      <c r="E25" s="776">
        <v>8.4</v>
      </c>
      <c r="F25" s="775"/>
      <c r="G25" s="776">
        <v>7.8</v>
      </c>
      <c r="H25" s="775">
        <v>0.6</v>
      </c>
      <c r="I25" s="775"/>
      <c r="J25" s="775"/>
      <c r="K25" s="775"/>
      <c r="L25" s="824"/>
      <c r="M25" s="1513"/>
      <c r="N25" s="831"/>
      <c r="O25" s="775"/>
      <c r="P25" s="777">
        <v>3</v>
      </c>
      <c r="Q25" s="775">
        <v>8.4</v>
      </c>
      <c r="R25" s="777">
        <v>2</v>
      </c>
      <c r="S25" s="775">
        <v>7.8</v>
      </c>
      <c r="T25" s="775">
        <v>1.8</v>
      </c>
      <c r="U25" s="775">
        <v>6</v>
      </c>
      <c r="V25" s="777"/>
      <c r="W25" s="775"/>
      <c r="X25" s="775"/>
      <c r="Y25" s="778"/>
      <c r="Z25" s="143"/>
    </row>
    <row r="26" spans="1:26" ht="16.5" customHeight="1" x14ac:dyDescent="0.2">
      <c r="A26" s="1847" t="s">
        <v>344</v>
      </c>
      <c r="B26" s="238" t="s">
        <v>350</v>
      </c>
      <c r="C26" s="232">
        <v>5.8</v>
      </c>
      <c r="D26" s="1230">
        <v>5.8</v>
      </c>
      <c r="E26" s="1230">
        <v>5.8</v>
      </c>
      <c r="F26" s="233"/>
      <c r="G26" s="233">
        <v>5.8</v>
      </c>
      <c r="H26" s="233"/>
      <c r="I26" s="233"/>
      <c r="J26" s="233"/>
      <c r="K26" s="233"/>
      <c r="L26" s="761"/>
      <c r="M26" s="762"/>
      <c r="N26" s="835"/>
      <c r="O26" s="779"/>
      <c r="P26" s="234">
        <v>2</v>
      </c>
      <c r="Q26" s="235">
        <v>5.8</v>
      </c>
      <c r="R26" s="234">
        <v>2</v>
      </c>
      <c r="S26" s="235">
        <v>5.8</v>
      </c>
      <c r="T26" s="236"/>
      <c r="U26" s="236">
        <v>5.8</v>
      </c>
      <c r="V26" s="234"/>
      <c r="W26" s="235"/>
      <c r="X26" s="236"/>
      <c r="Y26" s="237"/>
      <c r="Z26" s="143"/>
    </row>
    <row r="27" spans="1:26" ht="16.5" customHeight="1" x14ac:dyDescent="0.2">
      <c r="A27" s="1848"/>
      <c r="B27" s="238" t="s">
        <v>244</v>
      </c>
      <c r="C27" s="780">
        <v>2.1</v>
      </c>
      <c r="D27" s="999">
        <v>2.1</v>
      </c>
      <c r="E27" s="999">
        <v>2.1</v>
      </c>
      <c r="F27" s="240"/>
      <c r="G27" s="240">
        <v>2.1</v>
      </c>
      <c r="H27" s="240"/>
      <c r="I27" s="240"/>
      <c r="J27" s="240"/>
      <c r="K27" s="240"/>
      <c r="L27" s="755"/>
      <c r="M27" s="768"/>
      <c r="N27" s="836"/>
      <c r="O27" s="782"/>
      <c r="P27" s="241">
        <v>2</v>
      </c>
      <c r="Q27" s="242">
        <v>2.1</v>
      </c>
      <c r="R27" s="241">
        <v>2</v>
      </c>
      <c r="S27" s="242">
        <v>2.1</v>
      </c>
      <c r="T27" s="242"/>
      <c r="U27" s="242">
        <v>2.1</v>
      </c>
      <c r="V27" s="241"/>
      <c r="W27" s="242"/>
      <c r="X27" s="243"/>
      <c r="Y27" s="244"/>
      <c r="Z27" s="143"/>
    </row>
    <row r="28" spans="1:26" ht="16.5" customHeight="1" thickBot="1" x14ac:dyDescent="0.25">
      <c r="A28" s="1848"/>
      <c r="B28" s="764" t="s">
        <v>248</v>
      </c>
      <c r="C28" s="783">
        <v>1.7</v>
      </c>
      <c r="D28" s="781">
        <v>1.7</v>
      </c>
      <c r="E28" s="781">
        <v>1.7</v>
      </c>
      <c r="F28" s="240"/>
      <c r="G28" s="240">
        <v>1.7</v>
      </c>
      <c r="H28" s="240"/>
      <c r="I28" s="240"/>
      <c r="J28" s="240"/>
      <c r="K28" s="240"/>
      <c r="L28" s="755"/>
      <c r="M28" s="1514"/>
      <c r="N28" s="839"/>
      <c r="O28" s="240"/>
      <c r="P28" s="241">
        <v>3</v>
      </c>
      <c r="Q28" s="242">
        <v>1.7</v>
      </c>
      <c r="R28" s="241">
        <v>3</v>
      </c>
      <c r="S28" s="242">
        <v>1.7</v>
      </c>
      <c r="T28" s="242"/>
      <c r="U28" s="242">
        <v>1.7</v>
      </c>
      <c r="V28" s="241"/>
      <c r="W28" s="242"/>
      <c r="X28" s="243"/>
      <c r="Y28" s="244"/>
      <c r="Z28" s="143"/>
    </row>
    <row r="29" spans="1:26" ht="16.5" customHeight="1" thickTop="1" thickBot="1" x14ac:dyDescent="0.25">
      <c r="A29" s="1849"/>
      <c r="B29" s="728" t="s">
        <v>440</v>
      </c>
      <c r="C29" s="790">
        <v>9.6</v>
      </c>
      <c r="D29" s="791">
        <v>9.6</v>
      </c>
      <c r="E29" s="791">
        <v>9.6</v>
      </c>
      <c r="F29" s="791"/>
      <c r="G29" s="791">
        <v>9.6</v>
      </c>
      <c r="H29" s="791"/>
      <c r="I29" s="791"/>
      <c r="J29" s="791"/>
      <c r="K29" s="791"/>
      <c r="L29" s="826"/>
      <c r="M29" s="1515"/>
      <c r="N29" s="841"/>
      <c r="O29" s="791"/>
      <c r="P29" s="1231">
        <v>7</v>
      </c>
      <c r="Q29" s="791">
        <v>9.6</v>
      </c>
      <c r="R29" s="1231">
        <v>7</v>
      </c>
      <c r="S29" s="791">
        <v>9.6</v>
      </c>
      <c r="T29" s="791"/>
      <c r="U29" s="793">
        <v>9.6</v>
      </c>
      <c r="V29" s="1231"/>
      <c r="W29" s="791"/>
      <c r="X29" s="791"/>
      <c r="Y29" s="794"/>
      <c r="Z29" s="143"/>
    </row>
    <row r="30" spans="1:26" ht="16.5" customHeight="1" thickBot="1" x14ac:dyDescent="0.25">
      <c r="A30" s="1516" t="s">
        <v>125</v>
      </c>
      <c r="B30" s="784" t="s">
        <v>216</v>
      </c>
      <c r="C30" s="785">
        <v>60.8</v>
      </c>
      <c r="D30" s="786">
        <v>60.8</v>
      </c>
      <c r="E30" s="786">
        <v>60.8</v>
      </c>
      <c r="F30" s="786"/>
      <c r="G30" s="786">
        <v>60.8</v>
      </c>
      <c r="H30" s="786"/>
      <c r="I30" s="786"/>
      <c r="J30" s="786"/>
      <c r="K30" s="786"/>
      <c r="L30" s="825"/>
      <c r="M30" s="1514"/>
      <c r="N30" s="839"/>
      <c r="O30" s="781"/>
      <c r="P30" s="787">
        <v>27</v>
      </c>
      <c r="Q30" s="248">
        <v>60.8</v>
      </c>
      <c r="R30" s="787">
        <v>27</v>
      </c>
      <c r="S30" s="248">
        <v>60.8</v>
      </c>
      <c r="T30" s="788"/>
      <c r="U30" s="788">
        <v>60.8</v>
      </c>
      <c r="V30" s="787"/>
      <c r="W30" s="248"/>
      <c r="X30" s="788"/>
      <c r="Y30" s="789"/>
      <c r="Z30" s="143"/>
    </row>
    <row r="31" spans="1:26" ht="16.5" customHeight="1" x14ac:dyDescent="0.2">
      <c r="A31" s="1847" t="s">
        <v>368</v>
      </c>
      <c r="B31" s="759" t="s">
        <v>203</v>
      </c>
      <c r="C31" s="780">
        <v>40</v>
      </c>
      <c r="D31" s="781"/>
      <c r="E31" s="781"/>
      <c r="F31" s="233"/>
      <c r="G31" s="233"/>
      <c r="H31" s="233"/>
      <c r="I31" s="233"/>
      <c r="J31" s="233"/>
      <c r="K31" s="233">
        <v>40</v>
      </c>
      <c r="L31" s="761"/>
      <c r="M31" s="762">
        <v>40</v>
      </c>
      <c r="N31" s="840"/>
      <c r="O31" s="233"/>
      <c r="P31" s="234">
        <v>3</v>
      </c>
      <c r="Q31" s="235">
        <v>40</v>
      </c>
      <c r="R31" s="234">
        <v>3</v>
      </c>
      <c r="S31" s="235">
        <v>40</v>
      </c>
      <c r="T31" s="236">
        <v>40</v>
      </c>
      <c r="U31" s="236"/>
      <c r="V31" s="234"/>
      <c r="W31" s="235"/>
      <c r="X31" s="236"/>
      <c r="Y31" s="237"/>
      <c r="Z31" s="143"/>
    </row>
    <row r="32" spans="1:26" ht="16.5" customHeight="1" x14ac:dyDescent="0.2">
      <c r="A32" s="1848"/>
      <c r="B32" s="238" t="s">
        <v>204</v>
      </c>
      <c r="C32" s="239"/>
      <c r="D32" s="240"/>
      <c r="E32" s="240"/>
      <c r="F32" s="240"/>
      <c r="G32" s="240"/>
      <c r="H32" s="240"/>
      <c r="I32" s="240"/>
      <c r="J32" s="240"/>
      <c r="K32" s="240"/>
      <c r="L32" s="755"/>
      <c r="M32" s="756"/>
      <c r="N32" s="753"/>
      <c r="O32" s="240"/>
      <c r="P32" s="241"/>
      <c r="Q32" s="242"/>
      <c r="R32" s="241"/>
      <c r="S32" s="242"/>
      <c r="T32" s="242"/>
      <c r="U32" s="242"/>
      <c r="V32" s="241"/>
      <c r="W32" s="242"/>
      <c r="X32" s="243"/>
      <c r="Y32" s="244"/>
      <c r="Z32" s="143"/>
    </row>
    <row r="33" spans="1:26" ht="16.5" customHeight="1" thickBot="1" x14ac:dyDescent="0.25">
      <c r="A33" s="1848"/>
      <c r="B33" s="249" t="s">
        <v>205</v>
      </c>
      <c r="C33" s="250"/>
      <c r="D33" s="251"/>
      <c r="E33" s="251"/>
      <c r="F33" s="240"/>
      <c r="G33" s="240"/>
      <c r="H33" s="240"/>
      <c r="I33" s="240"/>
      <c r="J33" s="240"/>
      <c r="K33" s="240"/>
      <c r="L33" s="755"/>
      <c r="M33" s="756"/>
      <c r="N33" s="753"/>
      <c r="O33" s="240"/>
      <c r="P33" s="241"/>
      <c r="Q33" s="242"/>
      <c r="R33" s="241"/>
      <c r="S33" s="242"/>
      <c r="T33" s="242"/>
      <c r="U33" s="242"/>
      <c r="V33" s="241"/>
      <c r="W33" s="242"/>
      <c r="X33" s="243"/>
      <c r="Y33" s="244"/>
      <c r="Z33" s="143"/>
    </row>
    <row r="34" spans="1:26" ht="16.5" customHeight="1" thickTop="1" thickBot="1" x14ac:dyDescent="0.25">
      <c r="A34" s="1849"/>
      <c r="B34" s="728" t="s">
        <v>440</v>
      </c>
      <c r="C34" s="790">
        <v>40</v>
      </c>
      <c r="D34" s="791"/>
      <c r="E34" s="791"/>
      <c r="F34" s="790"/>
      <c r="G34" s="791"/>
      <c r="H34" s="791"/>
      <c r="I34" s="790"/>
      <c r="J34" s="790"/>
      <c r="K34" s="791">
        <v>40</v>
      </c>
      <c r="L34" s="826"/>
      <c r="M34" s="1515">
        <v>40</v>
      </c>
      <c r="N34" s="841"/>
      <c r="O34" s="790"/>
      <c r="P34" s="792">
        <v>3</v>
      </c>
      <c r="Q34" s="793">
        <v>40</v>
      </c>
      <c r="R34" s="792">
        <v>3</v>
      </c>
      <c r="S34" s="790">
        <v>40</v>
      </c>
      <c r="T34" s="790">
        <v>40</v>
      </c>
      <c r="U34" s="790"/>
      <c r="V34" s="792"/>
      <c r="W34" s="790"/>
      <c r="X34" s="790"/>
      <c r="Y34" s="794"/>
      <c r="Z34" s="143"/>
    </row>
    <row r="35" spans="1:26" ht="16.5" customHeight="1" x14ac:dyDescent="0.2">
      <c r="A35" s="1847" t="s">
        <v>369</v>
      </c>
      <c r="B35" s="238" t="s">
        <v>357</v>
      </c>
      <c r="C35" s="958">
        <v>6.5</v>
      </c>
      <c r="D35" s="959">
        <v>6.5</v>
      </c>
      <c r="E35" s="960">
        <v>6.5</v>
      </c>
      <c r="F35" s="961"/>
      <c r="G35" s="962">
        <v>6.5</v>
      </c>
      <c r="H35" s="963"/>
      <c r="I35" s="963"/>
      <c r="J35" s="963"/>
      <c r="K35" s="960"/>
      <c r="L35" s="1074"/>
      <c r="M35" s="1517"/>
      <c r="N35" s="960"/>
      <c r="O35" s="960"/>
      <c r="P35" s="965">
        <v>4</v>
      </c>
      <c r="Q35" s="966">
        <v>6.5</v>
      </c>
      <c r="R35" s="965">
        <v>4</v>
      </c>
      <c r="S35" s="966">
        <v>6.5</v>
      </c>
      <c r="T35" s="967">
        <v>6.5</v>
      </c>
      <c r="U35" s="967"/>
      <c r="V35" s="965"/>
      <c r="W35" s="966"/>
      <c r="X35" s="967"/>
      <c r="Y35" s="968"/>
      <c r="Z35" s="143"/>
    </row>
    <row r="36" spans="1:26" ht="16.5" customHeight="1" x14ac:dyDescent="0.2">
      <c r="A36" s="1848"/>
      <c r="B36" s="238" t="s">
        <v>206</v>
      </c>
      <c r="C36" s="958">
        <v>3.1</v>
      </c>
      <c r="D36" s="969">
        <v>3.1</v>
      </c>
      <c r="E36" s="912">
        <v>3.1</v>
      </c>
      <c r="F36" s="970"/>
      <c r="G36" s="970">
        <v>3.1</v>
      </c>
      <c r="H36" s="971"/>
      <c r="I36" s="971"/>
      <c r="J36" s="971"/>
      <c r="K36" s="912"/>
      <c r="L36" s="1073"/>
      <c r="M36" s="1518"/>
      <c r="N36" s="912"/>
      <c r="O36" s="912"/>
      <c r="P36" s="918">
        <v>1</v>
      </c>
      <c r="Q36" s="917">
        <v>3.1</v>
      </c>
      <c r="R36" s="918">
        <v>1</v>
      </c>
      <c r="S36" s="917">
        <v>3.1</v>
      </c>
      <c r="T36" s="917">
        <v>3.1</v>
      </c>
      <c r="U36" s="917"/>
      <c r="V36" s="918"/>
      <c r="W36" s="917"/>
      <c r="X36" s="919"/>
      <c r="Y36" s="920"/>
      <c r="Z36" s="143"/>
    </row>
    <row r="37" spans="1:26" ht="16.5" customHeight="1" x14ac:dyDescent="0.2">
      <c r="A37" s="1848"/>
      <c r="B37" s="238" t="s">
        <v>207</v>
      </c>
      <c r="C37" s="958">
        <v>6.6</v>
      </c>
      <c r="D37" s="969"/>
      <c r="E37" s="912"/>
      <c r="F37" s="970"/>
      <c r="G37" s="970"/>
      <c r="H37" s="971"/>
      <c r="I37" s="971"/>
      <c r="J37" s="971"/>
      <c r="K37" s="912">
        <v>6.6</v>
      </c>
      <c r="L37" s="1073">
        <v>3.4</v>
      </c>
      <c r="M37" s="1518"/>
      <c r="N37" s="912">
        <v>3.1</v>
      </c>
      <c r="O37" s="912"/>
      <c r="P37" s="918"/>
      <c r="Q37" s="917"/>
      <c r="R37" s="918"/>
      <c r="S37" s="917"/>
      <c r="T37" s="917"/>
      <c r="U37" s="917"/>
      <c r="V37" s="918"/>
      <c r="W37" s="917"/>
      <c r="X37" s="919"/>
      <c r="Y37" s="920"/>
      <c r="Z37" s="143"/>
    </row>
    <row r="38" spans="1:26" ht="16.5" customHeight="1" x14ac:dyDescent="0.2">
      <c r="A38" s="1848"/>
      <c r="B38" s="238" t="s">
        <v>208</v>
      </c>
      <c r="C38" s="972">
        <v>46.1</v>
      </c>
      <c r="D38" s="973">
        <v>38.1</v>
      </c>
      <c r="E38" s="974">
        <v>38.1</v>
      </c>
      <c r="F38" s="975"/>
      <c r="G38" s="976">
        <v>38.1</v>
      </c>
      <c r="H38" s="975"/>
      <c r="I38" s="975"/>
      <c r="J38" s="975"/>
      <c r="K38" s="974">
        <v>8</v>
      </c>
      <c r="L38" s="1075"/>
      <c r="M38" s="1519">
        <v>8</v>
      </c>
      <c r="N38" s="974"/>
      <c r="O38" s="974"/>
      <c r="P38" s="977">
        <v>6</v>
      </c>
      <c r="Q38" s="978">
        <v>46.1</v>
      </c>
      <c r="R38" s="977">
        <v>6</v>
      </c>
      <c r="S38" s="978">
        <v>46.1</v>
      </c>
      <c r="T38" s="978">
        <v>8.4</v>
      </c>
      <c r="U38" s="978">
        <v>37.6</v>
      </c>
      <c r="V38" s="977"/>
      <c r="W38" s="978"/>
      <c r="X38" s="979"/>
      <c r="Y38" s="980"/>
      <c r="Z38" s="143"/>
    </row>
    <row r="39" spans="1:26" ht="16.5" customHeight="1" x14ac:dyDescent="0.2">
      <c r="A39" s="1848"/>
      <c r="B39" s="238" t="s">
        <v>209</v>
      </c>
      <c r="C39" s="972">
        <v>6.5</v>
      </c>
      <c r="D39" s="973">
        <v>6.5</v>
      </c>
      <c r="E39" s="974">
        <v>6.5</v>
      </c>
      <c r="F39" s="975"/>
      <c r="G39" s="981">
        <v>6.5</v>
      </c>
      <c r="H39" s="975"/>
      <c r="I39" s="975"/>
      <c r="J39" s="975"/>
      <c r="K39" s="974"/>
      <c r="L39" s="1075"/>
      <c r="M39" s="1519"/>
      <c r="N39" s="974"/>
      <c r="O39" s="974"/>
      <c r="P39" s="977">
        <v>2</v>
      </c>
      <c r="Q39" s="978">
        <v>6.5</v>
      </c>
      <c r="R39" s="977">
        <v>2</v>
      </c>
      <c r="S39" s="978">
        <v>6.5</v>
      </c>
      <c r="T39" s="978"/>
      <c r="U39" s="978">
        <v>6.5</v>
      </c>
      <c r="V39" s="977"/>
      <c r="W39" s="978"/>
      <c r="X39" s="979"/>
      <c r="Y39" s="980"/>
      <c r="Z39" s="143"/>
    </row>
    <row r="40" spans="1:26" ht="16.5" customHeight="1" x14ac:dyDescent="0.2">
      <c r="A40" s="1848"/>
      <c r="B40" s="238" t="s">
        <v>210</v>
      </c>
      <c r="C40" s="972"/>
      <c r="D40" s="973"/>
      <c r="E40" s="974"/>
      <c r="F40" s="975"/>
      <c r="G40" s="982"/>
      <c r="H40" s="975"/>
      <c r="I40" s="975"/>
      <c r="J40" s="975"/>
      <c r="K40" s="974"/>
      <c r="L40" s="1075"/>
      <c r="M40" s="1519"/>
      <c r="N40" s="974"/>
      <c r="O40" s="974"/>
      <c r="P40" s="977"/>
      <c r="Q40" s="978"/>
      <c r="R40" s="977"/>
      <c r="S40" s="978"/>
      <c r="T40" s="978"/>
      <c r="U40" s="978"/>
      <c r="V40" s="977"/>
      <c r="W40" s="978"/>
      <c r="X40" s="979"/>
      <c r="Y40" s="980"/>
      <c r="Z40" s="143"/>
    </row>
    <row r="41" spans="1:26" ht="16.5" customHeight="1" x14ac:dyDescent="0.2">
      <c r="A41" s="1848"/>
      <c r="B41" s="238" t="s">
        <v>211</v>
      </c>
      <c r="C41" s="972"/>
      <c r="D41" s="973"/>
      <c r="E41" s="974"/>
      <c r="F41" s="975"/>
      <c r="G41" s="982"/>
      <c r="H41" s="975"/>
      <c r="I41" s="975"/>
      <c r="J41" s="975"/>
      <c r="K41" s="974"/>
      <c r="L41" s="1075"/>
      <c r="M41" s="1519"/>
      <c r="N41" s="974"/>
      <c r="O41" s="974"/>
      <c r="P41" s="977"/>
      <c r="Q41" s="978"/>
      <c r="R41" s="977"/>
      <c r="S41" s="978"/>
      <c r="T41" s="978"/>
      <c r="U41" s="978"/>
      <c r="V41" s="977"/>
      <c r="W41" s="978"/>
      <c r="X41" s="979"/>
      <c r="Y41" s="980"/>
      <c r="Z41" s="143"/>
    </row>
    <row r="42" spans="1:26" ht="16.5" customHeight="1" thickBot="1" x14ac:dyDescent="0.25">
      <c r="A42" s="1848"/>
      <c r="B42" s="795" t="s">
        <v>212</v>
      </c>
      <c r="C42" s="983">
        <v>3.5</v>
      </c>
      <c r="D42" s="984">
        <v>2.8</v>
      </c>
      <c r="E42" s="985">
        <v>2.8</v>
      </c>
      <c r="F42" s="986"/>
      <c r="G42" s="987">
        <v>2.8</v>
      </c>
      <c r="H42" s="986"/>
      <c r="I42" s="986"/>
      <c r="J42" s="986"/>
      <c r="K42" s="988">
        <v>0.7</v>
      </c>
      <c r="L42" s="1076"/>
      <c r="M42" s="1520">
        <v>0.7</v>
      </c>
      <c r="N42" s="988"/>
      <c r="O42" s="988"/>
      <c r="P42" s="989">
        <v>1</v>
      </c>
      <c r="Q42" s="990">
        <v>3.5</v>
      </c>
      <c r="R42" s="989">
        <v>1</v>
      </c>
      <c r="S42" s="990">
        <v>3.5</v>
      </c>
      <c r="T42" s="990">
        <v>3.5</v>
      </c>
      <c r="U42" s="990"/>
      <c r="V42" s="989"/>
      <c r="W42" s="990"/>
      <c r="X42" s="991"/>
      <c r="Y42" s="992"/>
      <c r="Z42" s="143"/>
    </row>
    <row r="43" spans="1:26" ht="16.5" customHeight="1" thickTop="1" thickBot="1" x14ac:dyDescent="0.25">
      <c r="A43" s="2090"/>
      <c r="B43" s="796" t="s">
        <v>440</v>
      </c>
      <c r="C43" s="1049">
        <v>72.2</v>
      </c>
      <c r="D43" s="1050">
        <v>57</v>
      </c>
      <c r="E43" s="1050">
        <v>57</v>
      </c>
      <c r="F43" s="1051"/>
      <c r="G43" s="1052">
        <v>57</v>
      </c>
      <c r="H43" s="1051"/>
      <c r="I43" s="1052"/>
      <c r="J43" s="1051"/>
      <c r="K43" s="1051">
        <v>15.299999999999999</v>
      </c>
      <c r="L43" s="1077">
        <v>3.4</v>
      </c>
      <c r="M43" s="1521">
        <v>8.6999999999999993</v>
      </c>
      <c r="N43" s="1051">
        <v>3.1</v>
      </c>
      <c r="O43" s="1051"/>
      <c r="P43" s="1053">
        <v>14</v>
      </c>
      <c r="Q43" s="1054">
        <v>65.7</v>
      </c>
      <c r="R43" s="1053">
        <v>14</v>
      </c>
      <c r="S43" s="1054">
        <v>65.7</v>
      </c>
      <c r="T43" s="1054">
        <v>21.5</v>
      </c>
      <c r="U43" s="1054">
        <v>44.1</v>
      </c>
      <c r="V43" s="1053"/>
      <c r="W43" s="1054"/>
      <c r="X43" s="1051"/>
      <c r="Y43" s="1055"/>
      <c r="Z43" s="143"/>
    </row>
    <row r="44" spans="1:26" ht="30" customHeight="1" x14ac:dyDescent="0.2">
      <c r="A44" s="1149" t="s">
        <v>466</v>
      </c>
      <c r="B44" s="1522"/>
      <c r="C44" s="1523"/>
      <c r="D44" s="1523"/>
      <c r="E44" s="1523"/>
      <c r="F44" s="1523"/>
      <c r="G44" s="1523"/>
      <c r="H44" s="1523"/>
      <c r="I44" s="1523"/>
      <c r="J44" s="1523"/>
      <c r="K44" s="1523"/>
      <c r="L44" s="1523"/>
      <c r="M44" s="1523"/>
      <c r="N44" s="1523"/>
      <c r="O44" s="1523"/>
      <c r="P44" s="1524"/>
      <c r="Q44" s="1525"/>
      <c r="R44" s="1524"/>
      <c r="S44" s="1525"/>
      <c r="T44" s="1525"/>
      <c r="U44" s="1525"/>
      <c r="V44" s="1524"/>
      <c r="W44" s="1525"/>
      <c r="X44" s="1526"/>
      <c r="Y44" s="1526"/>
      <c r="Z44" s="143"/>
    </row>
    <row r="45" spans="1:26" ht="16.5" customHeight="1" x14ac:dyDescent="0.2">
      <c r="A45" s="1848" t="s">
        <v>345</v>
      </c>
      <c r="B45" s="759" t="s">
        <v>300</v>
      </c>
      <c r="C45" s="780">
        <v>40.270000000000003</v>
      </c>
      <c r="D45" s="781">
        <v>32.4</v>
      </c>
      <c r="E45" s="781">
        <v>32.4</v>
      </c>
      <c r="F45" s="781"/>
      <c r="G45" s="781">
        <v>32.4</v>
      </c>
      <c r="H45" s="781"/>
      <c r="I45" s="781"/>
      <c r="J45" s="781"/>
      <c r="K45" s="839">
        <v>7.87</v>
      </c>
      <c r="L45" s="1527"/>
      <c r="M45" s="1514">
        <v>7.87</v>
      </c>
      <c r="N45" s="1528"/>
      <c r="O45" s="781"/>
      <c r="P45" s="787">
        <v>5</v>
      </c>
      <c r="Q45" s="248">
        <v>40.299999999999997</v>
      </c>
      <c r="R45" s="787">
        <v>5</v>
      </c>
      <c r="S45" s="781">
        <v>40.270000000000003</v>
      </c>
      <c r="T45" s="1529">
        <v>7.14</v>
      </c>
      <c r="U45" s="1529">
        <v>33.1</v>
      </c>
      <c r="V45" s="787"/>
      <c r="W45" s="248"/>
      <c r="X45" s="788"/>
      <c r="Y45" s="789"/>
      <c r="Z45" s="143"/>
    </row>
    <row r="46" spans="1:26" ht="16.5" customHeight="1" x14ac:dyDescent="0.2">
      <c r="A46" s="1848"/>
      <c r="B46" s="231" t="s">
        <v>301</v>
      </c>
      <c r="C46" s="239">
        <v>108.49</v>
      </c>
      <c r="D46" s="240">
        <v>0.9</v>
      </c>
      <c r="E46" s="240">
        <v>0.9</v>
      </c>
      <c r="F46" s="240"/>
      <c r="G46" s="240">
        <v>0.9</v>
      </c>
      <c r="H46" s="240"/>
      <c r="I46" s="240"/>
      <c r="J46" s="240"/>
      <c r="K46" s="753">
        <v>107.6</v>
      </c>
      <c r="L46" s="755"/>
      <c r="M46" s="756">
        <v>107.6</v>
      </c>
      <c r="N46" s="754"/>
      <c r="O46" s="240"/>
      <c r="P46" s="241">
        <v>7</v>
      </c>
      <c r="Q46" s="242">
        <v>108.5</v>
      </c>
      <c r="R46" s="241">
        <v>7</v>
      </c>
      <c r="S46" s="240">
        <v>108.5</v>
      </c>
      <c r="T46" s="240"/>
      <c r="U46" s="240">
        <v>108.5</v>
      </c>
      <c r="V46" s="241"/>
      <c r="W46" s="242"/>
      <c r="X46" s="243"/>
      <c r="Y46" s="244"/>
      <c r="Z46" s="143"/>
    </row>
    <row r="47" spans="1:26" ht="16.5" customHeight="1" x14ac:dyDescent="0.2">
      <c r="A47" s="1848"/>
      <c r="B47" s="238" t="s">
        <v>232</v>
      </c>
      <c r="C47" s="239">
        <v>0.6</v>
      </c>
      <c r="D47" s="240">
        <v>0.6</v>
      </c>
      <c r="E47" s="240">
        <v>0.6</v>
      </c>
      <c r="F47" s="240"/>
      <c r="G47" s="240">
        <v>0.6</v>
      </c>
      <c r="H47" s="240"/>
      <c r="I47" s="240"/>
      <c r="J47" s="240"/>
      <c r="K47" s="753"/>
      <c r="L47" s="755"/>
      <c r="M47" s="756"/>
      <c r="N47" s="754"/>
      <c r="O47" s="240"/>
      <c r="P47" s="241">
        <v>2</v>
      </c>
      <c r="Q47" s="242">
        <v>0.6</v>
      </c>
      <c r="R47" s="241">
        <v>2</v>
      </c>
      <c r="S47" s="240">
        <v>0.6</v>
      </c>
      <c r="T47" s="240">
        <v>0.6</v>
      </c>
      <c r="U47" s="240"/>
      <c r="V47" s="241"/>
      <c r="W47" s="242"/>
      <c r="X47" s="243"/>
      <c r="Y47" s="244"/>
      <c r="Z47" s="143"/>
    </row>
    <row r="48" spans="1:26" ht="16.5" customHeight="1" x14ac:dyDescent="0.2">
      <c r="A48" s="1848"/>
      <c r="B48" s="238" t="s">
        <v>233</v>
      </c>
      <c r="C48" s="239"/>
      <c r="D48" s="240"/>
      <c r="E48" s="240"/>
      <c r="F48" s="240"/>
      <c r="G48" s="240"/>
      <c r="H48" s="240"/>
      <c r="I48" s="240"/>
      <c r="J48" s="240"/>
      <c r="K48" s="753"/>
      <c r="L48" s="755"/>
      <c r="M48" s="756"/>
      <c r="N48" s="754"/>
      <c r="O48" s="240"/>
      <c r="P48" s="241"/>
      <c r="Q48" s="242"/>
      <c r="R48" s="241"/>
      <c r="S48" s="240"/>
      <c r="T48" s="240"/>
      <c r="U48" s="240"/>
      <c r="V48" s="241"/>
      <c r="W48" s="242"/>
      <c r="X48" s="243"/>
      <c r="Y48" s="244"/>
      <c r="Z48" s="143"/>
    </row>
    <row r="49" spans="1:26" ht="16.5" customHeight="1" x14ac:dyDescent="0.2">
      <c r="A49" s="1848"/>
      <c r="B49" s="238" t="s">
        <v>234</v>
      </c>
      <c r="C49" s="239"/>
      <c r="D49" s="240"/>
      <c r="E49" s="240"/>
      <c r="F49" s="240"/>
      <c r="G49" s="240"/>
      <c r="H49" s="240"/>
      <c r="I49" s="240"/>
      <c r="J49" s="240"/>
      <c r="K49" s="753"/>
      <c r="L49" s="755"/>
      <c r="M49" s="756"/>
      <c r="N49" s="754"/>
      <c r="O49" s="240"/>
      <c r="P49" s="241"/>
      <c r="Q49" s="242"/>
      <c r="R49" s="241"/>
      <c r="S49" s="240"/>
      <c r="T49" s="240"/>
      <c r="U49" s="240"/>
      <c r="V49" s="241"/>
      <c r="W49" s="242"/>
      <c r="X49" s="243"/>
      <c r="Y49" s="244"/>
      <c r="Z49" s="143"/>
    </row>
    <row r="50" spans="1:26" ht="16.5" customHeight="1" x14ac:dyDescent="0.2">
      <c r="A50" s="1848"/>
      <c r="B50" s="238" t="s">
        <v>273</v>
      </c>
      <c r="C50" s="239">
        <v>4.6500000000000004</v>
      </c>
      <c r="D50" s="240">
        <v>4.6500000000000004</v>
      </c>
      <c r="E50" s="240">
        <v>4.7</v>
      </c>
      <c r="F50" s="240"/>
      <c r="G50" s="240">
        <v>4.6500000000000004</v>
      </c>
      <c r="H50" s="240"/>
      <c r="I50" s="240"/>
      <c r="J50" s="240"/>
      <c r="K50" s="753"/>
      <c r="L50" s="755"/>
      <c r="M50" s="756"/>
      <c r="N50" s="754"/>
      <c r="O50" s="240"/>
      <c r="P50" s="241">
        <v>2</v>
      </c>
      <c r="Q50" s="242">
        <v>4.7</v>
      </c>
      <c r="R50" s="241">
        <v>2</v>
      </c>
      <c r="S50" s="240">
        <v>4.7</v>
      </c>
      <c r="T50" s="240">
        <v>0.85</v>
      </c>
      <c r="U50" s="240">
        <v>3.8</v>
      </c>
      <c r="V50" s="241"/>
      <c r="W50" s="242"/>
      <c r="X50" s="243"/>
      <c r="Y50" s="244"/>
      <c r="Z50" s="143"/>
    </row>
    <row r="51" spans="1:26" ht="16.5" customHeight="1" x14ac:dyDescent="0.2">
      <c r="A51" s="1848"/>
      <c r="B51" s="238" t="s">
        <v>302</v>
      </c>
      <c r="C51" s="239"/>
      <c r="D51" s="240"/>
      <c r="E51" s="240"/>
      <c r="F51" s="240"/>
      <c r="G51" s="240"/>
      <c r="H51" s="240"/>
      <c r="I51" s="240"/>
      <c r="J51" s="240"/>
      <c r="K51" s="753"/>
      <c r="L51" s="755"/>
      <c r="M51" s="756"/>
      <c r="N51" s="754"/>
      <c r="O51" s="240"/>
      <c r="P51" s="241"/>
      <c r="Q51" s="242"/>
      <c r="R51" s="241"/>
      <c r="S51" s="240"/>
      <c r="T51" s="240"/>
      <c r="U51" s="240"/>
      <c r="V51" s="241"/>
      <c r="W51" s="242"/>
      <c r="X51" s="243"/>
      <c r="Y51" s="244"/>
      <c r="Z51" s="143"/>
    </row>
    <row r="52" spans="1:26" ht="16.5" customHeight="1" x14ac:dyDescent="0.2">
      <c r="A52" s="1848"/>
      <c r="B52" s="238" t="s">
        <v>303</v>
      </c>
      <c r="C52" s="239">
        <v>1.8</v>
      </c>
      <c r="D52" s="240">
        <v>1.8</v>
      </c>
      <c r="E52" s="240">
        <v>1.8</v>
      </c>
      <c r="F52" s="240"/>
      <c r="G52" s="240">
        <v>1.8</v>
      </c>
      <c r="H52" s="240"/>
      <c r="I52" s="240"/>
      <c r="J52" s="240"/>
      <c r="K52" s="753"/>
      <c r="L52" s="755"/>
      <c r="M52" s="756"/>
      <c r="N52" s="754"/>
      <c r="O52" s="240"/>
      <c r="P52" s="241">
        <v>1</v>
      </c>
      <c r="Q52" s="242">
        <v>1.8</v>
      </c>
      <c r="R52" s="241">
        <v>1</v>
      </c>
      <c r="S52" s="240">
        <v>1.8</v>
      </c>
      <c r="T52" s="240"/>
      <c r="U52" s="240">
        <v>1.8</v>
      </c>
      <c r="V52" s="241"/>
      <c r="W52" s="242"/>
      <c r="X52" s="243"/>
      <c r="Y52" s="244"/>
      <c r="Z52" s="143"/>
    </row>
    <row r="53" spans="1:26" ht="16.5" customHeight="1" thickBot="1" x14ac:dyDescent="0.25">
      <c r="A53" s="1848"/>
      <c r="B53" s="238" t="s">
        <v>304</v>
      </c>
      <c r="C53" s="765"/>
      <c r="D53" s="766"/>
      <c r="E53" s="766"/>
      <c r="F53" s="766"/>
      <c r="G53" s="766"/>
      <c r="H53" s="766"/>
      <c r="I53" s="766"/>
      <c r="J53" s="766"/>
      <c r="K53" s="1141"/>
      <c r="L53" s="823"/>
      <c r="M53" s="1512"/>
      <c r="N53" s="767"/>
      <c r="O53" s="766"/>
      <c r="P53" s="771"/>
      <c r="Q53" s="770"/>
      <c r="R53" s="771"/>
      <c r="S53" s="766"/>
      <c r="T53" s="766"/>
      <c r="U53" s="766"/>
      <c r="V53" s="771"/>
      <c r="W53" s="770"/>
      <c r="X53" s="772"/>
      <c r="Y53" s="773"/>
      <c r="Z53" s="143"/>
    </row>
    <row r="54" spans="1:26" ht="16.5" customHeight="1" thickTop="1" thickBot="1" x14ac:dyDescent="0.25">
      <c r="A54" s="2090"/>
      <c r="B54" s="774" t="s">
        <v>440</v>
      </c>
      <c r="C54" s="785">
        <v>155.81</v>
      </c>
      <c r="D54" s="798">
        <v>40.349999999999994</v>
      </c>
      <c r="E54" s="798">
        <v>40.4</v>
      </c>
      <c r="F54" s="798"/>
      <c r="G54" s="798">
        <v>40.349999999999994</v>
      </c>
      <c r="H54" s="798"/>
      <c r="I54" s="798"/>
      <c r="J54" s="798"/>
      <c r="K54" s="1142">
        <v>115.47</v>
      </c>
      <c r="L54" s="827"/>
      <c r="M54" s="1530">
        <v>115.47</v>
      </c>
      <c r="N54" s="830"/>
      <c r="O54" s="798"/>
      <c r="P54" s="799">
        <v>17</v>
      </c>
      <c r="Q54" s="800">
        <v>155.9</v>
      </c>
      <c r="R54" s="799">
        <v>17</v>
      </c>
      <c r="S54" s="800">
        <v>155.87</v>
      </c>
      <c r="T54" s="798">
        <v>8.59</v>
      </c>
      <c r="U54" s="800">
        <v>147.20000000000002</v>
      </c>
      <c r="V54" s="801"/>
      <c r="W54" s="798"/>
      <c r="X54" s="798"/>
      <c r="Y54" s="802"/>
      <c r="Z54" s="143"/>
    </row>
    <row r="55" spans="1:26" ht="16.5" customHeight="1" x14ac:dyDescent="0.2">
      <c r="A55" s="2084" t="s">
        <v>346</v>
      </c>
      <c r="B55" s="803" t="s">
        <v>305</v>
      </c>
      <c r="C55" s="1003">
        <v>47.1</v>
      </c>
      <c r="D55" s="960">
        <v>47.1</v>
      </c>
      <c r="E55" s="960">
        <v>47.1</v>
      </c>
      <c r="F55" s="960"/>
      <c r="G55" s="960">
        <v>47.1</v>
      </c>
      <c r="H55" s="960"/>
      <c r="I55" s="960"/>
      <c r="J55" s="960"/>
      <c r="K55" s="1143"/>
      <c r="L55" s="1074"/>
      <c r="M55" s="1517"/>
      <c r="N55" s="964"/>
      <c r="O55" s="960"/>
      <c r="P55" s="965">
        <v>12</v>
      </c>
      <c r="Q55" s="966">
        <v>47.1</v>
      </c>
      <c r="R55" s="965">
        <v>12</v>
      </c>
      <c r="S55" s="966">
        <v>47.1</v>
      </c>
      <c r="T55" s="967">
        <v>4.5</v>
      </c>
      <c r="U55" s="967">
        <v>42.6</v>
      </c>
      <c r="V55" s="965"/>
      <c r="W55" s="966"/>
      <c r="X55" s="967"/>
      <c r="Y55" s="968"/>
      <c r="Z55" s="143"/>
    </row>
    <row r="56" spans="1:26" ht="16.5" customHeight="1" x14ac:dyDescent="0.2">
      <c r="A56" s="2085"/>
      <c r="B56" s="238" t="s">
        <v>274</v>
      </c>
      <c r="C56" s="958"/>
      <c r="D56" s="912"/>
      <c r="E56" s="912"/>
      <c r="F56" s="912"/>
      <c r="G56" s="912"/>
      <c r="H56" s="912"/>
      <c r="I56" s="912"/>
      <c r="J56" s="912"/>
      <c r="K56" s="913"/>
      <c r="L56" s="1073"/>
      <c r="M56" s="1518"/>
      <c r="N56" s="969"/>
      <c r="O56" s="912"/>
      <c r="P56" s="918"/>
      <c r="Q56" s="917"/>
      <c r="R56" s="918"/>
      <c r="S56" s="917"/>
      <c r="T56" s="917"/>
      <c r="U56" s="917"/>
      <c r="V56" s="918"/>
      <c r="W56" s="917"/>
      <c r="X56" s="919"/>
      <c r="Y56" s="920"/>
      <c r="Z56" s="143"/>
    </row>
    <row r="57" spans="1:26" ht="16.5" customHeight="1" thickBot="1" x14ac:dyDescent="0.25">
      <c r="A57" s="2085"/>
      <c r="B57" s="249" t="s">
        <v>351</v>
      </c>
      <c r="C57" s="1004">
        <v>6.8</v>
      </c>
      <c r="D57" s="1005">
        <v>6.8</v>
      </c>
      <c r="E57" s="1005">
        <v>6.8</v>
      </c>
      <c r="F57" s="912"/>
      <c r="G57" s="912">
        <v>6.8</v>
      </c>
      <c r="H57" s="912"/>
      <c r="I57" s="912"/>
      <c r="J57" s="912"/>
      <c r="K57" s="913"/>
      <c r="L57" s="1073"/>
      <c r="M57" s="1518"/>
      <c r="N57" s="969"/>
      <c r="O57" s="912"/>
      <c r="P57" s="918">
        <v>2</v>
      </c>
      <c r="Q57" s="917">
        <v>6.8</v>
      </c>
      <c r="R57" s="918">
        <v>2</v>
      </c>
      <c r="S57" s="917">
        <v>6.8</v>
      </c>
      <c r="T57" s="917">
        <v>6.8</v>
      </c>
      <c r="U57" s="917"/>
      <c r="V57" s="918"/>
      <c r="W57" s="917"/>
      <c r="X57" s="919"/>
      <c r="Y57" s="920"/>
      <c r="Z57" s="143"/>
    </row>
    <row r="58" spans="1:26" ht="16.5" customHeight="1" thickTop="1" thickBot="1" x14ac:dyDescent="0.25">
      <c r="A58" s="2086"/>
      <c r="B58" s="728" t="s">
        <v>440</v>
      </c>
      <c r="C58" s="1006">
        <v>53.9</v>
      </c>
      <c r="D58" s="1006">
        <v>53.9</v>
      </c>
      <c r="E58" s="1006">
        <v>53.9</v>
      </c>
      <c r="F58" s="1007"/>
      <c r="G58" s="1006">
        <v>53.9</v>
      </c>
      <c r="H58" s="1007"/>
      <c r="I58" s="1007"/>
      <c r="J58" s="1139"/>
      <c r="K58" s="1144"/>
      <c r="L58" s="1148"/>
      <c r="M58" s="1531"/>
      <c r="N58" s="1007"/>
      <c r="O58" s="1007"/>
      <c r="P58" s="1008">
        <v>14</v>
      </c>
      <c r="Q58" s="1007">
        <v>53.9</v>
      </c>
      <c r="R58" s="1008">
        <v>14</v>
      </c>
      <c r="S58" s="1007">
        <v>53.9</v>
      </c>
      <c r="T58" s="1007">
        <v>11.3</v>
      </c>
      <c r="U58" s="1007">
        <v>42.6</v>
      </c>
      <c r="V58" s="1008"/>
      <c r="W58" s="1007"/>
      <c r="X58" s="1007"/>
      <c r="Y58" s="1056"/>
      <c r="Z58" s="143"/>
    </row>
    <row r="59" spans="1:26" ht="16.5" customHeight="1" x14ac:dyDescent="0.2">
      <c r="A59" s="2084" t="s">
        <v>341</v>
      </c>
      <c r="B59" s="238" t="s">
        <v>352</v>
      </c>
      <c r="C59" s="232">
        <v>51.5</v>
      </c>
      <c r="D59" s="232">
        <v>39.700000000000003</v>
      </c>
      <c r="E59" s="232">
        <v>39.700000000000003</v>
      </c>
      <c r="F59" s="233"/>
      <c r="G59" s="232">
        <v>39.700000000000003</v>
      </c>
      <c r="H59" s="233"/>
      <c r="I59" s="233"/>
      <c r="J59" s="233"/>
      <c r="K59" s="840">
        <v>11.8</v>
      </c>
      <c r="L59" s="761">
        <v>4.3</v>
      </c>
      <c r="M59" s="762">
        <v>7.5</v>
      </c>
      <c r="N59" s="760"/>
      <c r="O59" s="233"/>
      <c r="P59" s="234">
        <v>12</v>
      </c>
      <c r="Q59" s="235">
        <v>51.5</v>
      </c>
      <c r="R59" s="234">
        <v>12</v>
      </c>
      <c r="S59" s="235">
        <v>47.2</v>
      </c>
      <c r="T59" s="236">
        <v>42.7</v>
      </c>
      <c r="U59" s="236">
        <v>4.5</v>
      </c>
      <c r="V59" s="234"/>
      <c r="W59" s="235"/>
      <c r="X59" s="236"/>
      <c r="Y59" s="237"/>
      <c r="Z59" s="143"/>
    </row>
    <row r="60" spans="1:26" ht="16.5" customHeight="1" x14ac:dyDescent="0.2">
      <c r="A60" s="2085"/>
      <c r="B60" s="231" t="s">
        <v>353</v>
      </c>
      <c r="C60" s="239"/>
      <c r="D60" s="240"/>
      <c r="E60" s="240"/>
      <c r="F60" s="240"/>
      <c r="G60" s="240"/>
      <c r="H60" s="240"/>
      <c r="I60" s="240"/>
      <c r="J60" s="240"/>
      <c r="K60" s="753"/>
      <c r="L60" s="755"/>
      <c r="M60" s="756"/>
      <c r="N60" s="754"/>
      <c r="O60" s="240"/>
      <c r="P60" s="241"/>
      <c r="Q60" s="242"/>
      <c r="R60" s="241"/>
      <c r="S60" s="242"/>
      <c r="T60" s="242"/>
      <c r="U60" s="242"/>
      <c r="V60" s="241"/>
      <c r="W60" s="242"/>
      <c r="X60" s="243"/>
      <c r="Y60" s="244"/>
      <c r="Z60" s="143"/>
    </row>
    <row r="61" spans="1:26" ht="16.5" customHeight="1" thickBot="1" x14ac:dyDescent="0.25">
      <c r="A61" s="2085"/>
      <c r="B61" s="764" t="s">
        <v>358</v>
      </c>
      <c r="C61" s="765">
        <v>1.9</v>
      </c>
      <c r="D61" s="765">
        <v>1.9</v>
      </c>
      <c r="E61" s="765">
        <v>1.9</v>
      </c>
      <c r="F61" s="766"/>
      <c r="G61" s="765">
        <v>1.9</v>
      </c>
      <c r="H61" s="766"/>
      <c r="I61" s="766"/>
      <c r="J61" s="766"/>
      <c r="K61" s="1141"/>
      <c r="L61" s="823"/>
      <c r="M61" s="1512"/>
      <c r="N61" s="767"/>
      <c r="O61" s="766"/>
      <c r="P61" s="771">
        <v>2</v>
      </c>
      <c r="Q61" s="804">
        <v>1.9</v>
      </c>
      <c r="R61" s="771">
        <v>2</v>
      </c>
      <c r="S61" s="770">
        <v>1.9</v>
      </c>
      <c r="T61" s="770">
        <v>1.9</v>
      </c>
      <c r="U61" s="770"/>
      <c r="V61" s="771"/>
      <c r="W61" s="770"/>
      <c r="X61" s="772"/>
      <c r="Y61" s="773"/>
      <c r="Z61" s="143"/>
    </row>
    <row r="62" spans="1:26" ht="16.5" customHeight="1" thickTop="1" thickBot="1" x14ac:dyDescent="0.25">
      <c r="A62" s="2086"/>
      <c r="B62" s="774" t="s">
        <v>440</v>
      </c>
      <c r="C62" s="775">
        <v>53.4</v>
      </c>
      <c r="D62" s="776">
        <v>41.6</v>
      </c>
      <c r="E62" s="776">
        <v>41.6</v>
      </c>
      <c r="F62" s="775"/>
      <c r="G62" s="776">
        <v>41.6</v>
      </c>
      <c r="H62" s="775"/>
      <c r="I62" s="775"/>
      <c r="J62" s="776"/>
      <c r="K62" s="1145">
        <v>11.8</v>
      </c>
      <c r="L62" s="824">
        <v>4.3</v>
      </c>
      <c r="M62" s="1513">
        <v>7.5</v>
      </c>
      <c r="N62" s="831"/>
      <c r="O62" s="775"/>
      <c r="P62" s="805">
        <v>14</v>
      </c>
      <c r="Q62" s="806">
        <v>53.4</v>
      </c>
      <c r="R62" s="805">
        <v>14</v>
      </c>
      <c r="S62" s="806">
        <v>49.1</v>
      </c>
      <c r="T62" s="806">
        <v>44.6</v>
      </c>
      <c r="U62" s="806">
        <v>4.5</v>
      </c>
      <c r="V62" s="777"/>
      <c r="W62" s="775"/>
      <c r="X62" s="775"/>
      <c r="Y62" s="778"/>
      <c r="Z62" s="143"/>
    </row>
    <row r="63" spans="1:26" ht="16.5" customHeight="1" x14ac:dyDescent="0.2">
      <c r="A63" s="2087" t="s">
        <v>370</v>
      </c>
      <c r="B63" s="803" t="s">
        <v>235</v>
      </c>
      <c r="C63" s="797">
        <v>18.84</v>
      </c>
      <c r="D63" s="745">
        <v>18.84</v>
      </c>
      <c r="E63" s="745">
        <v>18.46</v>
      </c>
      <c r="F63" s="745">
        <v>6.36</v>
      </c>
      <c r="G63" s="745">
        <v>12.1</v>
      </c>
      <c r="H63" s="745"/>
      <c r="I63" s="745">
        <v>0.38</v>
      </c>
      <c r="J63" s="745"/>
      <c r="K63" s="1140"/>
      <c r="L63" s="747"/>
      <c r="M63" s="1532"/>
      <c r="N63" s="746"/>
      <c r="O63" s="745"/>
      <c r="P63" s="749">
        <v>2</v>
      </c>
      <c r="Q63" s="748">
        <v>18.5</v>
      </c>
      <c r="R63" s="749">
        <v>2</v>
      </c>
      <c r="S63" s="748">
        <v>12.1</v>
      </c>
      <c r="T63" s="750"/>
      <c r="U63" s="750">
        <v>12.1</v>
      </c>
      <c r="V63" s="749">
        <v>1</v>
      </c>
      <c r="W63" s="748">
        <v>0.4</v>
      </c>
      <c r="X63" s="750">
        <v>0.4</v>
      </c>
      <c r="Y63" s="751"/>
      <c r="Z63" s="143"/>
    </row>
    <row r="64" spans="1:26" ht="16.5" customHeight="1" x14ac:dyDescent="0.2">
      <c r="A64" s="2088"/>
      <c r="B64" s="238" t="s">
        <v>236</v>
      </c>
      <c r="C64" s="239">
        <v>4.92</v>
      </c>
      <c r="D64" s="240">
        <v>4.92</v>
      </c>
      <c r="E64" s="240">
        <v>4.92</v>
      </c>
      <c r="F64" s="240"/>
      <c r="G64" s="240">
        <v>4.9000000000000004</v>
      </c>
      <c r="H64" s="240"/>
      <c r="I64" s="240"/>
      <c r="J64" s="240"/>
      <c r="K64" s="753"/>
      <c r="L64" s="755"/>
      <c r="M64" s="756"/>
      <c r="N64" s="754"/>
      <c r="O64" s="240"/>
      <c r="P64" s="241">
        <v>1</v>
      </c>
      <c r="Q64" s="242">
        <v>4.9000000000000004</v>
      </c>
      <c r="R64" s="241">
        <v>1</v>
      </c>
      <c r="S64" s="242">
        <v>4.9000000000000004</v>
      </c>
      <c r="T64" s="242"/>
      <c r="U64" s="242">
        <v>4.9000000000000004</v>
      </c>
      <c r="V64" s="241"/>
      <c r="W64" s="242"/>
      <c r="X64" s="243"/>
      <c r="Y64" s="244"/>
      <c r="Z64" s="143"/>
    </row>
    <row r="65" spans="1:26" ht="16.5" customHeight="1" x14ac:dyDescent="0.2">
      <c r="A65" s="2088"/>
      <c r="B65" s="238" t="s">
        <v>309</v>
      </c>
      <c r="C65" s="239">
        <v>0.59</v>
      </c>
      <c r="D65" s="240">
        <v>0.59</v>
      </c>
      <c r="E65" s="240">
        <v>0.59</v>
      </c>
      <c r="F65" s="240"/>
      <c r="G65" s="240"/>
      <c r="H65" s="240">
        <v>0.6</v>
      </c>
      <c r="I65" s="240"/>
      <c r="J65" s="240"/>
      <c r="K65" s="753"/>
      <c r="L65" s="755"/>
      <c r="M65" s="756"/>
      <c r="N65" s="754"/>
      <c r="O65" s="240"/>
      <c r="P65" s="241">
        <v>1</v>
      </c>
      <c r="Q65" s="242">
        <v>0.6</v>
      </c>
      <c r="R65" s="241"/>
      <c r="S65" s="242"/>
      <c r="T65" s="242"/>
      <c r="U65" s="242"/>
      <c r="V65" s="241"/>
      <c r="W65" s="242"/>
      <c r="X65" s="243"/>
      <c r="Y65" s="244"/>
      <c r="Z65" s="143"/>
    </row>
    <row r="66" spans="1:26" ht="16.5" customHeight="1" x14ac:dyDescent="0.2">
      <c r="A66" s="2088"/>
      <c r="B66" s="231" t="s">
        <v>310</v>
      </c>
      <c r="C66" s="239"/>
      <c r="D66" s="240"/>
      <c r="E66" s="240"/>
      <c r="F66" s="240"/>
      <c r="G66" s="240"/>
      <c r="H66" s="240"/>
      <c r="I66" s="240"/>
      <c r="J66" s="240"/>
      <c r="K66" s="753"/>
      <c r="L66" s="755"/>
      <c r="M66" s="756"/>
      <c r="N66" s="754"/>
      <c r="O66" s="240"/>
      <c r="P66" s="241"/>
      <c r="Q66" s="242"/>
      <c r="R66" s="241"/>
      <c r="S66" s="242"/>
      <c r="T66" s="242"/>
      <c r="U66" s="242"/>
      <c r="V66" s="241"/>
      <c r="W66" s="242"/>
      <c r="X66" s="243"/>
      <c r="Y66" s="244"/>
      <c r="Z66" s="143"/>
    </row>
    <row r="67" spans="1:26" ht="16.5" customHeight="1" x14ac:dyDescent="0.2">
      <c r="A67" s="2088"/>
      <c r="B67" s="231" t="s">
        <v>311</v>
      </c>
      <c r="C67" s="239"/>
      <c r="D67" s="240"/>
      <c r="E67" s="240"/>
      <c r="F67" s="240"/>
      <c r="G67" s="240"/>
      <c r="H67" s="240"/>
      <c r="I67" s="240"/>
      <c r="J67" s="240"/>
      <c r="K67" s="753"/>
      <c r="L67" s="755"/>
      <c r="M67" s="756"/>
      <c r="N67" s="754"/>
      <c r="O67" s="240"/>
      <c r="P67" s="241"/>
      <c r="Q67" s="242"/>
      <c r="R67" s="241"/>
      <c r="S67" s="242"/>
      <c r="T67" s="242"/>
      <c r="U67" s="242"/>
      <c r="V67" s="241"/>
      <c r="W67" s="242"/>
      <c r="X67" s="243"/>
      <c r="Y67" s="244"/>
      <c r="Z67" s="143"/>
    </row>
    <row r="68" spans="1:26" ht="16.5" customHeight="1" x14ac:dyDescent="0.2">
      <c r="A68" s="2088"/>
      <c r="B68" s="231" t="s">
        <v>312</v>
      </c>
      <c r="C68" s="239"/>
      <c r="D68" s="240"/>
      <c r="E68" s="240"/>
      <c r="F68" s="240"/>
      <c r="G68" s="240"/>
      <c r="H68" s="240"/>
      <c r="I68" s="240"/>
      <c r="J68" s="240"/>
      <c r="K68" s="753"/>
      <c r="L68" s="755"/>
      <c r="M68" s="756"/>
      <c r="N68" s="754"/>
      <c r="O68" s="240"/>
      <c r="P68" s="241"/>
      <c r="Q68" s="242"/>
      <c r="R68" s="241"/>
      <c r="S68" s="242"/>
      <c r="T68" s="242"/>
      <c r="U68" s="242"/>
      <c r="V68" s="241"/>
      <c r="W68" s="242"/>
      <c r="X68" s="243"/>
      <c r="Y68" s="244"/>
      <c r="Z68" s="143"/>
    </row>
    <row r="69" spans="1:26" ht="16.5" customHeight="1" thickBot="1" x14ac:dyDescent="0.25">
      <c r="A69" s="2088"/>
      <c r="B69" s="807" t="s">
        <v>213</v>
      </c>
      <c r="C69" s="765">
        <v>357.19</v>
      </c>
      <c r="D69" s="766">
        <v>357.19</v>
      </c>
      <c r="E69" s="766">
        <v>356.89</v>
      </c>
      <c r="F69" s="766"/>
      <c r="G69" s="766">
        <v>356.9</v>
      </c>
      <c r="H69" s="766"/>
      <c r="I69" s="766">
        <v>0.3</v>
      </c>
      <c r="J69" s="766"/>
      <c r="K69" s="1141"/>
      <c r="L69" s="823"/>
      <c r="M69" s="1512"/>
      <c r="N69" s="767"/>
      <c r="O69" s="766"/>
      <c r="P69" s="771">
        <v>8</v>
      </c>
      <c r="Q69" s="770">
        <v>356.9</v>
      </c>
      <c r="R69" s="771">
        <v>8</v>
      </c>
      <c r="S69" s="770">
        <v>356.9</v>
      </c>
      <c r="T69" s="770"/>
      <c r="U69" s="770">
        <v>356.9</v>
      </c>
      <c r="V69" s="771">
        <v>1</v>
      </c>
      <c r="W69" s="770">
        <v>0.3</v>
      </c>
      <c r="X69" s="772">
        <v>0.3</v>
      </c>
      <c r="Y69" s="773"/>
      <c r="Z69" s="143"/>
    </row>
    <row r="70" spans="1:26" ht="16.5" customHeight="1" thickTop="1" thickBot="1" x14ac:dyDescent="0.25">
      <c r="A70" s="2089"/>
      <c r="B70" s="774" t="s">
        <v>440</v>
      </c>
      <c r="C70" s="775">
        <v>381.54</v>
      </c>
      <c r="D70" s="776">
        <v>381.54</v>
      </c>
      <c r="E70" s="776">
        <v>380.86</v>
      </c>
      <c r="F70" s="776">
        <v>6.36</v>
      </c>
      <c r="G70" s="776">
        <v>373.9</v>
      </c>
      <c r="H70" s="776">
        <v>0.6</v>
      </c>
      <c r="I70" s="776">
        <v>0.67999999999999994</v>
      </c>
      <c r="J70" s="776"/>
      <c r="K70" s="1145"/>
      <c r="L70" s="824"/>
      <c r="M70" s="1513"/>
      <c r="N70" s="831"/>
      <c r="O70" s="776"/>
      <c r="P70" s="805">
        <v>12</v>
      </c>
      <c r="Q70" s="806">
        <v>380.9</v>
      </c>
      <c r="R70" s="805">
        <v>11</v>
      </c>
      <c r="S70" s="806">
        <v>373.9</v>
      </c>
      <c r="T70" s="806"/>
      <c r="U70" s="806">
        <v>373.9</v>
      </c>
      <c r="V70" s="808">
        <v>2</v>
      </c>
      <c r="W70" s="776">
        <v>0.7</v>
      </c>
      <c r="X70" s="776">
        <v>0.7</v>
      </c>
      <c r="Y70" s="778"/>
      <c r="Z70" s="143"/>
    </row>
    <row r="71" spans="1:26" ht="16.5" customHeight="1" x14ac:dyDescent="0.2">
      <c r="A71" s="1883" t="s">
        <v>342</v>
      </c>
      <c r="B71" s="238" t="s">
        <v>275</v>
      </c>
      <c r="C71" s="232">
        <v>0.9</v>
      </c>
      <c r="D71" s="233">
        <v>0.9</v>
      </c>
      <c r="E71" s="233">
        <v>0.9</v>
      </c>
      <c r="F71" s="233">
        <v>0.9</v>
      </c>
      <c r="G71" s="233"/>
      <c r="H71" s="233"/>
      <c r="I71" s="233"/>
      <c r="J71" s="233"/>
      <c r="K71" s="840"/>
      <c r="L71" s="761"/>
      <c r="M71" s="1533"/>
      <c r="N71" s="998"/>
      <c r="O71" s="233"/>
      <c r="P71" s="234">
        <v>2</v>
      </c>
      <c r="Q71" s="235">
        <v>0.9</v>
      </c>
      <c r="R71" s="234"/>
      <c r="S71" s="235"/>
      <c r="T71" s="235"/>
      <c r="U71" s="235"/>
      <c r="V71" s="234"/>
      <c r="W71" s="235"/>
      <c r="X71" s="236"/>
      <c r="Y71" s="237"/>
      <c r="Z71" s="143"/>
    </row>
    <row r="72" spans="1:26" ht="16.5" customHeight="1" x14ac:dyDescent="0.2">
      <c r="A72" s="1848"/>
      <c r="B72" s="238" t="s">
        <v>313</v>
      </c>
      <c r="C72" s="239"/>
      <c r="D72" s="240"/>
      <c r="E72" s="240"/>
      <c r="F72" s="240"/>
      <c r="G72" s="240"/>
      <c r="H72" s="240"/>
      <c r="I72" s="240"/>
      <c r="J72" s="240"/>
      <c r="K72" s="753"/>
      <c r="L72" s="755"/>
      <c r="M72" s="1534"/>
      <c r="N72" s="999"/>
      <c r="O72" s="240"/>
      <c r="P72" s="241"/>
      <c r="Q72" s="242"/>
      <c r="R72" s="241"/>
      <c r="S72" s="242"/>
      <c r="T72" s="242"/>
      <c r="U72" s="242"/>
      <c r="V72" s="241"/>
      <c r="W72" s="242"/>
      <c r="X72" s="243"/>
      <c r="Y72" s="244"/>
      <c r="Z72" s="143"/>
    </row>
    <row r="73" spans="1:26" ht="16.5" customHeight="1" thickBot="1" x14ac:dyDescent="0.25">
      <c r="A73" s="1848"/>
      <c r="B73" s="231" t="s">
        <v>354</v>
      </c>
      <c r="C73" s="239">
        <v>15.4</v>
      </c>
      <c r="D73" s="240">
        <v>0.4</v>
      </c>
      <c r="E73" s="240">
        <v>0.4</v>
      </c>
      <c r="F73" s="240">
        <v>0.4</v>
      </c>
      <c r="G73" s="240"/>
      <c r="H73" s="240"/>
      <c r="I73" s="240"/>
      <c r="J73" s="240"/>
      <c r="K73" s="753">
        <v>15</v>
      </c>
      <c r="L73" s="755"/>
      <c r="M73" s="1534">
        <v>15</v>
      </c>
      <c r="N73" s="999"/>
      <c r="O73" s="240"/>
      <c r="P73" s="241">
        <v>4</v>
      </c>
      <c r="Q73" s="242">
        <v>15.4</v>
      </c>
      <c r="R73" s="241">
        <v>3</v>
      </c>
      <c r="S73" s="242">
        <v>13.5</v>
      </c>
      <c r="T73" s="242">
        <v>13.5</v>
      </c>
      <c r="U73" s="242"/>
      <c r="V73" s="241"/>
      <c r="W73" s="242"/>
      <c r="X73" s="243"/>
      <c r="Y73" s="244"/>
      <c r="Z73" s="143"/>
    </row>
    <row r="74" spans="1:26" ht="16.5" customHeight="1" thickTop="1" thickBot="1" x14ac:dyDescent="0.25">
      <c r="A74" s="2090"/>
      <c r="B74" s="728" t="s">
        <v>440</v>
      </c>
      <c r="C74" s="790">
        <v>16.3</v>
      </c>
      <c r="D74" s="790">
        <v>1.3</v>
      </c>
      <c r="E74" s="790">
        <v>1.3</v>
      </c>
      <c r="F74" s="790">
        <v>1.3</v>
      </c>
      <c r="G74" s="790"/>
      <c r="H74" s="790"/>
      <c r="I74" s="790"/>
      <c r="J74" s="790"/>
      <c r="K74" s="790">
        <v>15</v>
      </c>
      <c r="L74" s="826"/>
      <c r="M74" s="1535">
        <v>15</v>
      </c>
      <c r="N74" s="790"/>
      <c r="O74" s="790"/>
      <c r="P74" s="790">
        <v>6</v>
      </c>
      <c r="Q74" s="790">
        <v>16.3</v>
      </c>
      <c r="R74" s="790">
        <v>3</v>
      </c>
      <c r="S74" s="790">
        <v>13.5</v>
      </c>
      <c r="T74" s="790">
        <v>13.5</v>
      </c>
      <c r="U74" s="790"/>
      <c r="V74" s="790"/>
      <c r="W74" s="790"/>
      <c r="X74" s="790"/>
      <c r="Y74" s="790"/>
      <c r="Z74" s="143"/>
    </row>
    <row r="75" spans="1:26" ht="16.5" customHeight="1" x14ac:dyDescent="0.2">
      <c r="A75" s="1883" t="s">
        <v>347</v>
      </c>
      <c r="B75" s="231" t="s">
        <v>314</v>
      </c>
      <c r="C75" s="232">
        <v>62.3</v>
      </c>
      <c r="D75" s="233">
        <v>62.3</v>
      </c>
      <c r="E75" s="233">
        <v>48.3</v>
      </c>
      <c r="F75" s="233"/>
      <c r="G75" s="233">
        <v>48.3</v>
      </c>
      <c r="H75" s="233"/>
      <c r="I75" s="233">
        <v>14</v>
      </c>
      <c r="J75" s="233"/>
      <c r="K75" s="840"/>
      <c r="L75" s="761"/>
      <c r="M75" s="1533"/>
      <c r="N75" s="998"/>
      <c r="O75" s="233"/>
      <c r="P75" s="1270">
        <v>5</v>
      </c>
      <c r="Q75" s="233">
        <v>48.3</v>
      </c>
      <c r="R75" s="1270">
        <v>5</v>
      </c>
      <c r="S75" s="960">
        <v>48.3</v>
      </c>
      <c r="T75" s="1037"/>
      <c r="U75" s="1037">
        <v>48.3</v>
      </c>
      <c r="V75" s="1036">
        <v>1</v>
      </c>
      <c r="W75" s="960">
        <v>14</v>
      </c>
      <c r="X75" s="1037">
        <v>14</v>
      </c>
      <c r="Y75" s="1038"/>
      <c r="Z75" s="43"/>
    </row>
    <row r="76" spans="1:26" ht="16.5" customHeight="1" x14ac:dyDescent="0.2">
      <c r="A76" s="1848"/>
      <c r="B76" s="231" t="s">
        <v>355</v>
      </c>
      <c r="C76" s="239">
        <v>596.20000000000005</v>
      </c>
      <c r="D76" s="240">
        <v>590.5</v>
      </c>
      <c r="E76" s="240">
        <v>486.5</v>
      </c>
      <c r="F76" s="240"/>
      <c r="G76" s="240">
        <v>486.5</v>
      </c>
      <c r="H76" s="240"/>
      <c r="I76" s="240">
        <v>104</v>
      </c>
      <c r="J76" s="240">
        <v>63</v>
      </c>
      <c r="K76" s="753">
        <v>5.7</v>
      </c>
      <c r="L76" s="755"/>
      <c r="M76" s="1534">
        <v>5.7</v>
      </c>
      <c r="N76" s="999"/>
      <c r="O76" s="240"/>
      <c r="P76" s="1271">
        <v>31</v>
      </c>
      <c r="Q76" s="240">
        <v>492.2</v>
      </c>
      <c r="R76" s="1271">
        <v>31</v>
      </c>
      <c r="S76" s="912">
        <v>492.2</v>
      </c>
      <c r="T76" s="912"/>
      <c r="U76" s="912">
        <v>492.2</v>
      </c>
      <c r="V76" s="1039">
        <v>5</v>
      </c>
      <c r="W76" s="912">
        <v>104</v>
      </c>
      <c r="X76" s="1040">
        <v>41</v>
      </c>
      <c r="Y76" s="1041">
        <v>63</v>
      </c>
      <c r="Z76" s="43"/>
    </row>
    <row r="77" spans="1:26" ht="16.5" customHeight="1" x14ac:dyDescent="0.2">
      <c r="A77" s="1848"/>
      <c r="B77" s="238" t="s">
        <v>276</v>
      </c>
      <c r="C77" s="239">
        <v>14</v>
      </c>
      <c r="D77" s="240">
        <v>14</v>
      </c>
      <c r="E77" s="240"/>
      <c r="F77" s="240"/>
      <c r="G77" s="240"/>
      <c r="H77" s="240"/>
      <c r="I77" s="240">
        <v>14</v>
      </c>
      <c r="J77" s="240"/>
      <c r="K77" s="753"/>
      <c r="L77" s="755"/>
      <c r="M77" s="1534"/>
      <c r="N77" s="999"/>
      <c r="O77" s="240"/>
      <c r="P77" s="1271"/>
      <c r="Q77" s="240"/>
      <c r="R77" s="1271"/>
      <c r="S77" s="912"/>
      <c r="T77" s="912"/>
      <c r="U77" s="912"/>
      <c r="V77" s="1039">
        <v>1</v>
      </c>
      <c r="W77" s="912">
        <v>14</v>
      </c>
      <c r="X77" s="1042">
        <v>14</v>
      </c>
      <c r="Y77" s="1043"/>
      <c r="Z77" s="43"/>
    </row>
    <row r="78" spans="1:26" ht="16.5" customHeight="1" thickBot="1" x14ac:dyDescent="0.25">
      <c r="A78" s="1848"/>
      <c r="B78" s="764" t="s">
        <v>315</v>
      </c>
      <c r="C78" s="765">
        <v>68.7</v>
      </c>
      <c r="D78" s="766">
        <v>34.6</v>
      </c>
      <c r="E78" s="766">
        <v>14.6</v>
      </c>
      <c r="F78" s="240"/>
      <c r="G78" s="240">
        <v>14.6</v>
      </c>
      <c r="H78" s="240"/>
      <c r="I78" s="240">
        <v>20</v>
      </c>
      <c r="J78" s="240"/>
      <c r="K78" s="1141">
        <v>34.1</v>
      </c>
      <c r="L78" s="755"/>
      <c r="M78" s="1534">
        <v>34.1</v>
      </c>
      <c r="N78" s="999"/>
      <c r="O78" s="240"/>
      <c r="P78" s="1271">
        <v>2</v>
      </c>
      <c r="Q78" s="240">
        <v>54.6</v>
      </c>
      <c r="R78" s="1271">
        <v>2</v>
      </c>
      <c r="S78" s="988">
        <v>54.6</v>
      </c>
      <c r="T78" s="912"/>
      <c r="U78" s="912">
        <v>54.6</v>
      </c>
      <c r="V78" s="1039">
        <v>1</v>
      </c>
      <c r="W78" s="988">
        <v>20</v>
      </c>
      <c r="X78" s="1042">
        <v>20</v>
      </c>
      <c r="Y78" s="1043"/>
      <c r="Z78" s="43"/>
    </row>
    <row r="79" spans="1:26" ht="16.5" customHeight="1" thickTop="1" thickBot="1" x14ac:dyDescent="0.25">
      <c r="A79" s="2090"/>
      <c r="B79" s="774" t="s">
        <v>440</v>
      </c>
      <c r="C79" s="775">
        <v>741.2</v>
      </c>
      <c r="D79" s="775">
        <v>701.4</v>
      </c>
      <c r="E79" s="775">
        <v>549.4</v>
      </c>
      <c r="F79" s="775"/>
      <c r="G79" s="775">
        <v>549.4</v>
      </c>
      <c r="H79" s="775"/>
      <c r="I79" s="775">
        <v>152</v>
      </c>
      <c r="J79" s="776">
        <v>63</v>
      </c>
      <c r="K79" s="831">
        <v>39.800000000000004</v>
      </c>
      <c r="L79" s="824"/>
      <c r="M79" s="1536">
        <v>39.800000000000004</v>
      </c>
      <c r="N79" s="775"/>
      <c r="O79" s="775"/>
      <c r="P79" s="1044">
        <v>38</v>
      </c>
      <c r="Q79" s="993">
        <v>595.1</v>
      </c>
      <c r="R79" s="1044">
        <v>38</v>
      </c>
      <c r="S79" s="993">
        <v>595.1</v>
      </c>
      <c r="T79" s="993"/>
      <c r="U79" s="993">
        <v>595.1</v>
      </c>
      <c r="V79" s="1044">
        <v>8</v>
      </c>
      <c r="W79" s="993">
        <v>152</v>
      </c>
      <c r="X79" s="993">
        <v>89</v>
      </c>
      <c r="Y79" s="1045">
        <v>63</v>
      </c>
      <c r="Z79" s="43"/>
    </row>
    <row r="80" spans="1:26" ht="16.5" customHeight="1" x14ac:dyDescent="0.2">
      <c r="A80" s="1883" t="s">
        <v>371</v>
      </c>
      <c r="B80" s="231" t="s">
        <v>237</v>
      </c>
      <c r="C80" s="232"/>
      <c r="D80" s="233"/>
      <c r="E80" s="233"/>
      <c r="F80" s="233"/>
      <c r="G80" s="233"/>
      <c r="H80" s="233"/>
      <c r="I80" s="233"/>
      <c r="J80" s="233"/>
      <c r="K80" s="840"/>
      <c r="L80" s="761"/>
      <c r="M80" s="762"/>
      <c r="N80" s="760"/>
      <c r="O80" s="233"/>
      <c r="P80" s="234"/>
      <c r="Q80" s="235"/>
      <c r="R80" s="234"/>
      <c r="S80" s="235"/>
      <c r="T80" s="236"/>
      <c r="U80" s="236"/>
      <c r="V80" s="234"/>
      <c r="W80" s="235"/>
      <c r="X80" s="236"/>
      <c r="Y80" s="237"/>
      <c r="Z80" s="143"/>
    </row>
    <row r="81" spans="1:27" ht="16.5" customHeight="1" x14ac:dyDescent="0.2">
      <c r="A81" s="1848"/>
      <c r="B81" s="238" t="s">
        <v>238</v>
      </c>
      <c r="C81" s="239">
        <v>71</v>
      </c>
      <c r="D81" s="240">
        <v>61</v>
      </c>
      <c r="E81" s="240">
        <v>58</v>
      </c>
      <c r="F81" s="240"/>
      <c r="G81" s="240">
        <v>58</v>
      </c>
      <c r="H81" s="240"/>
      <c r="I81" s="240">
        <v>3</v>
      </c>
      <c r="J81" s="240"/>
      <c r="K81" s="753">
        <v>10</v>
      </c>
      <c r="L81" s="755"/>
      <c r="M81" s="756">
        <v>10</v>
      </c>
      <c r="N81" s="837"/>
      <c r="O81" s="240"/>
      <c r="P81" s="241">
        <v>9</v>
      </c>
      <c r="Q81" s="242">
        <v>68</v>
      </c>
      <c r="R81" s="241">
        <v>9</v>
      </c>
      <c r="S81" s="242">
        <v>68</v>
      </c>
      <c r="T81" s="242"/>
      <c r="U81" s="242">
        <v>68</v>
      </c>
      <c r="V81" s="241">
        <v>1</v>
      </c>
      <c r="W81" s="242">
        <v>3</v>
      </c>
      <c r="X81" s="243">
        <v>3</v>
      </c>
      <c r="Y81" s="244"/>
      <c r="Z81" s="143"/>
    </row>
    <row r="82" spans="1:27" ht="16.5" customHeight="1" x14ac:dyDescent="0.2">
      <c r="A82" s="1848"/>
      <c r="B82" s="238" t="s">
        <v>239</v>
      </c>
      <c r="C82" s="239"/>
      <c r="D82" s="240"/>
      <c r="E82" s="240"/>
      <c r="F82" s="240"/>
      <c r="G82" s="240"/>
      <c r="H82" s="240"/>
      <c r="I82" s="240"/>
      <c r="J82" s="240"/>
      <c r="K82" s="753"/>
      <c r="L82" s="755"/>
      <c r="M82" s="756"/>
      <c r="N82" s="754"/>
      <c r="O82" s="240"/>
      <c r="P82" s="241"/>
      <c r="Q82" s="242"/>
      <c r="R82" s="241"/>
      <c r="S82" s="242"/>
      <c r="T82" s="242"/>
      <c r="U82" s="242"/>
      <c r="V82" s="241"/>
      <c r="W82" s="242"/>
      <c r="X82" s="243"/>
      <c r="Y82" s="244"/>
      <c r="Z82" s="143"/>
    </row>
    <row r="83" spans="1:27" ht="16.5" customHeight="1" x14ac:dyDescent="0.2">
      <c r="A83" s="1848"/>
      <c r="B83" s="238" t="s">
        <v>240</v>
      </c>
      <c r="C83" s="239"/>
      <c r="D83" s="240"/>
      <c r="E83" s="240"/>
      <c r="F83" s="240"/>
      <c r="G83" s="240"/>
      <c r="H83" s="240"/>
      <c r="I83" s="240"/>
      <c r="J83" s="240"/>
      <c r="K83" s="753"/>
      <c r="L83" s="755"/>
      <c r="M83" s="756"/>
      <c r="N83" s="837"/>
      <c r="O83" s="240"/>
      <c r="P83" s="241"/>
      <c r="Q83" s="242"/>
      <c r="R83" s="241"/>
      <c r="S83" s="242"/>
      <c r="T83" s="245"/>
      <c r="U83" s="242"/>
      <c r="V83" s="241"/>
      <c r="W83" s="242"/>
      <c r="X83" s="243"/>
      <c r="Y83" s="244"/>
      <c r="Z83" s="143"/>
    </row>
    <row r="84" spans="1:27" ht="16.5" customHeight="1" x14ac:dyDescent="0.2">
      <c r="A84" s="1848"/>
      <c r="B84" s="238" t="s">
        <v>241</v>
      </c>
      <c r="C84" s="239"/>
      <c r="D84" s="240"/>
      <c r="E84" s="240"/>
      <c r="F84" s="240"/>
      <c r="G84" s="240"/>
      <c r="H84" s="240"/>
      <c r="I84" s="240"/>
      <c r="J84" s="240"/>
      <c r="K84" s="753"/>
      <c r="L84" s="755"/>
      <c r="M84" s="756"/>
      <c r="N84" s="837"/>
      <c r="O84" s="240"/>
      <c r="P84" s="241"/>
      <c r="Q84" s="242"/>
      <c r="R84" s="241"/>
      <c r="S84" s="242"/>
      <c r="T84" s="246"/>
      <c r="U84" s="247"/>
      <c r="V84" s="241"/>
      <c r="W84" s="242"/>
      <c r="X84" s="243"/>
      <c r="Y84" s="244"/>
      <c r="Z84" s="143"/>
    </row>
    <row r="85" spans="1:27" ht="16.5" customHeight="1" x14ac:dyDescent="0.2">
      <c r="A85" s="1848"/>
      <c r="B85" s="238" t="s">
        <v>242</v>
      </c>
      <c r="C85" s="239"/>
      <c r="D85" s="240"/>
      <c r="E85" s="240"/>
      <c r="F85" s="240"/>
      <c r="G85" s="240"/>
      <c r="H85" s="240"/>
      <c r="I85" s="240"/>
      <c r="J85" s="240"/>
      <c r="K85" s="753"/>
      <c r="L85" s="755"/>
      <c r="M85" s="756"/>
      <c r="N85" s="837"/>
      <c r="O85" s="240"/>
      <c r="P85" s="241"/>
      <c r="Q85" s="242"/>
      <c r="R85" s="241"/>
      <c r="S85" s="242"/>
      <c r="T85" s="248"/>
      <c r="U85" s="242"/>
      <c r="V85" s="241"/>
      <c r="W85" s="242"/>
      <c r="X85" s="243"/>
      <c r="Y85" s="244"/>
      <c r="Z85" s="143"/>
    </row>
    <row r="86" spans="1:27" ht="16.5" customHeight="1" x14ac:dyDescent="0.2">
      <c r="A86" s="1848"/>
      <c r="B86" s="238" t="s">
        <v>222</v>
      </c>
      <c r="C86" s="239">
        <v>34.799999999999997</v>
      </c>
      <c r="D86" s="240">
        <v>33</v>
      </c>
      <c r="E86" s="240">
        <v>0.9</v>
      </c>
      <c r="F86" s="240"/>
      <c r="G86" s="240">
        <v>0.9</v>
      </c>
      <c r="H86" s="240"/>
      <c r="I86" s="240">
        <v>32.1</v>
      </c>
      <c r="J86" s="240"/>
      <c r="K86" s="753"/>
      <c r="L86" s="755"/>
      <c r="M86" s="756"/>
      <c r="N86" s="837"/>
      <c r="O86" s="240">
        <v>1.8</v>
      </c>
      <c r="P86" s="241">
        <v>1</v>
      </c>
      <c r="Q86" s="242">
        <v>0.9</v>
      </c>
      <c r="R86" s="241">
        <v>2</v>
      </c>
      <c r="S86" s="242">
        <v>0.9</v>
      </c>
      <c r="T86" s="242"/>
      <c r="U86" s="242">
        <v>0.9</v>
      </c>
      <c r="V86" s="241">
        <v>3</v>
      </c>
      <c r="W86" s="242">
        <v>33.9</v>
      </c>
      <c r="X86" s="243"/>
      <c r="Y86" s="244"/>
      <c r="Z86" s="143"/>
    </row>
    <row r="87" spans="1:27" ht="16.5" customHeight="1" thickBot="1" x14ac:dyDescent="0.25">
      <c r="A87" s="1848"/>
      <c r="B87" s="249" t="s">
        <v>223</v>
      </c>
      <c r="C87" s="250"/>
      <c r="D87" s="251"/>
      <c r="E87" s="251"/>
      <c r="F87" s="240"/>
      <c r="G87" s="240"/>
      <c r="H87" s="240"/>
      <c r="I87" s="240"/>
      <c r="J87" s="240"/>
      <c r="K87" s="1146"/>
      <c r="L87" s="755"/>
      <c r="M87" s="756"/>
      <c r="N87" s="837"/>
      <c r="O87" s="240"/>
      <c r="P87" s="241"/>
      <c r="Q87" s="242"/>
      <c r="R87" s="241"/>
      <c r="S87" s="245"/>
      <c r="T87" s="242"/>
      <c r="U87" s="242"/>
      <c r="V87" s="241"/>
      <c r="W87" s="245"/>
      <c r="X87" s="243"/>
      <c r="Y87" s="244"/>
      <c r="Z87" s="143"/>
    </row>
    <row r="88" spans="1:27" ht="16.5" customHeight="1" thickTop="1" thickBot="1" x14ac:dyDescent="0.25">
      <c r="A88" s="1848"/>
      <c r="B88" s="729" t="s">
        <v>440</v>
      </c>
      <c r="C88" s="252">
        <v>105.8</v>
      </c>
      <c r="D88" s="253">
        <v>94</v>
      </c>
      <c r="E88" s="253">
        <v>58.9</v>
      </c>
      <c r="F88" s="253"/>
      <c r="G88" s="253">
        <v>58.9</v>
      </c>
      <c r="H88" s="253"/>
      <c r="I88" s="253">
        <v>35.1</v>
      </c>
      <c r="J88" s="253"/>
      <c r="K88" s="832">
        <v>10</v>
      </c>
      <c r="L88" s="828"/>
      <c r="M88" s="1537">
        <v>10</v>
      </c>
      <c r="N88" s="832"/>
      <c r="O88" s="253">
        <v>1.8</v>
      </c>
      <c r="P88" s="254">
        <v>10</v>
      </c>
      <c r="Q88" s="255">
        <v>68.900000000000006</v>
      </c>
      <c r="R88" s="254">
        <v>11</v>
      </c>
      <c r="S88" s="255">
        <v>68.900000000000006</v>
      </c>
      <c r="T88" s="255"/>
      <c r="U88" s="255">
        <v>68.900000000000006</v>
      </c>
      <c r="V88" s="254">
        <v>4</v>
      </c>
      <c r="W88" s="255">
        <v>36.9</v>
      </c>
      <c r="X88" s="256">
        <v>3</v>
      </c>
      <c r="Y88" s="411"/>
      <c r="Z88" s="143"/>
    </row>
    <row r="89" spans="1:27" ht="16.5" customHeight="1" thickBot="1" x14ac:dyDescent="0.25">
      <c r="A89" s="809" t="s">
        <v>189</v>
      </c>
      <c r="B89" s="810" t="s">
        <v>356</v>
      </c>
      <c r="C89" s="811">
        <v>80.400000000000006</v>
      </c>
      <c r="D89" s="812">
        <v>70.5</v>
      </c>
      <c r="E89" s="812">
        <v>70.5</v>
      </c>
      <c r="F89" s="812"/>
      <c r="G89" s="812">
        <v>70.5</v>
      </c>
      <c r="H89" s="812"/>
      <c r="I89" s="812"/>
      <c r="J89" s="812"/>
      <c r="K89" s="1147">
        <v>9.9</v>
      </c>
      <c r="L89" s="829"/>
      <c r="M89" s="1538">
        <v>9.9</v>
      </c>
      <c r="N89" s="833"/>
      <c r="O89" s="812"/>
      <c r="P89" s="813">
        <v>9</v>
      </c>
      <c r="Q89" s="814">
        <v>80.400000000000006</v>
      </c>
      <c r="R89" s="813">
        <v>9</v>
      </c>
      <c r="S89" s="814">
        <v>80.400000000000006</v>
      </c>
      <c r="T89" s="815"/>
      <c r="U89" s="815">
        <v>80.400000000000006</v>
      </c>
      <c r="V89" s="813"/>
      <c r="W89" s="814"/>
      <c r="X89" s="815"/>
      <c r="Y89" s="816"/>
      <c r="Z89" s="143"/>
    </row>
    <row r="90" spans="1:27" ht="30" customHeight="1" x14ac:dyDescent="0.2">
      <c r="A90" s="1079" t="s">
        <v>466</v>
      </c>
      <c r="B90" s="1078"/>
      <c r="C90" s="817"/>
      <c r="D90" s="143"/>
      <c r="E90" s="143"/>
      <c r="F90" s="143"/>
      <c r="G90" s="143"/>
      <c r="H90" s="143"/>
      <c r="I90" s="143"/>
      <c r="J90" s="143"/>
      <c r="K90" s="143"/>
      <c r="L90" s="143"/>
      <c r="M90" s="143"/>
      <c r="N90" s="143"/>
      <c r="O90" s="143"/>
      <c r="P90" s="818"/>
      <c r="Q90" s="266"/>
      <c r="R90" s="818"/>
      <c r="S90" s="266"/>
      <c r="T90" s="266"/>
      <c r="U90" s="266"/>
      <c r="V90" s="818"/>
      <c r="W90" s="266"/>
      <c r="X90" s="266"/>
      <c r="Y90" s="266"/>
      <c r="Z90" s="143"/>
      <c r="AA90" s="143"/>
    </row>
    <row r="91" spans="1:27" x14ac:dyDescent="0.2">
      <c r="A91" s="819"/>
      <c r="B91" s="819"/>
      <c r="C91" s="820"/>
      <c r="D91" s="143"/>
      <c r="E91" s="143"/>
      <c r="F91" s="143"/>
      <c r="G91" s="143"/>
      <c r="H91" s="143"/>
      <c r="I91" s="143"/>
      <c r="J91" s="143"/>
      <c r="K91" s="143"/>
      <c r="L91" s="143"/>
      <c r="M91" s="143"/>
      <c r="Y91" s="266"/>
      <c r="Z91" s="143"/>
      <c r="AA91" s="143"/>
    </row>
    <row r="92" spans="1:27" ht="16.5" customHeight="1" x14ac:dyDescent="0.2">
      <c r="A92" s="2102"/>
      <c r="B92" s="2103"/>
      <c r="C92" s="2103"/>
      <c r="D92" s="2103"/>
      <c r="E92" s="2103"/>
      <c r="F92" s="2103"/>
      <c r="G92" s="2103"/>
      <c r="H92" s="2103"/>
      <c r="I92" s="2103"/>
      <c r="J92" s="2103"/>
      <c r="K92" s="2103"/>
      <c r="L92" s="2103"/>
      <c r="M92" s="2099"/>
      <c r="N92" s="2099"/>
      <c r="O92" s="2099"/>
      <c r="P92" s="2099"/>
      <c r="Q92" s="2099"/>
      <c r="R92" s="2099"/>
      <c r="S92" s="2099"/>
      <c r="T92" s="2099"/>
      <c r="U92" s="2099"/>
      <c r="V92" s="2099"/>
      <c r="W92" s="2099"/>
      <c r="X92" s="2099"/>
      <c r="Y92" s="2099"/>
      <c r="Z92" s="143"/>
      <c r="AA92" s="143"/>
    </row>
    <row r="93" spans="1:27" ht="16.5" customHeight="1" x14ac:dyDescent="0.2">
      <c r="A93" s="2103"/>
      <c r="B93" s="2103"/>
      <c r="C93" s="2103"/>
      <c r="D93" s="2103"/>
      <c r="E93" s="2103"/>
      <c r="F93" s="2103"/>
      <c r="G93" s="2103"/>
      <c r="H93" s="2103"/>
      <c r="I93" s="2103"/>
      <c r="J93" s="2103"/>
      <c r="K93" s="2103"/>
      <c r="L93" s="2103"/>
      <c r="M93" s="2099"/>
      <c r="N93" s="2099"/>
      <c r="O93" s="2099"/>
      <c r="P93" s="2099"/>
      <c r="Q93" s="2099"/>
      <c r="R93" s="2099"/>
      <c r="S93" s="2099"/>
      <c r="T93" s="2099"/>
      <c r="U93" s="2099"/>
      <c r="V93" s="2099"/>
      <c r="W93" s="2099"/>
      <c r="X93" s="2099"/>
      <c r="Y93" s="2099"/>
      <c r="Z93" s="143"/>
      <c r="AA93" s="143"/>
    </row>
    <row r="94" spans="1:27" ht="16.5" customHeight="1" x14ac:dyDescent="0.2">
      <c r="A94" s="2103"/>
      <c r="B94" s="2103"/>
      <c r="C94" s="2103"/>
      <c r="D94" s="2103"/>
      <c r="E94" s="2103"/>
      <c r="F94" s="2103"/>
      <c r="G94" s="2103"/>
      <c r="H94" s="2103"/>
      <c r="I94" s="2103"/>
      <c r="J94" s="2103"/>
      <c r="K94" s="2103"/>
      <c r="L94" s="2103"/>
      <c r="M94" s="2099"/>
      <c r="N94" s="2099"/>
      <c r="O94" s="2099"/>
      <c r="P94" s="2099"/>
      <c r="Q94" s="2099"/>
      <c r="R94" s="2099"/>
      <c r="S94" s="2099"/>
      <c r="T94" s="2099"/>
      <c r="U94" s="2099"/>
      <c r="V94" s="2099"/>
      <c r="W94" s="2099"/>
      <c r="X94" s="2099"/>
      <c r="Y94" s="2099"/>
      <c r="Z94" s="143"/>
      <c r="AA94" s="143"/>
    </row>
    <row r="95" spans="1:27" x14ac:dyDescent="0.2">
      <c r="A95" s="819"/>
      <c r="B95" s="819"/>
      <c r="C95" s="819"/>
      <c r="D95" s="143"/>
      <c r="E95" s="143"/>
      <c r="F95" s="143"/>
      <c r="G95" s="143"/>
      <c r="H95" s="143"/>
      <c r="I95" s="143"/>
      <c r="J95" s="143"/>
      <c r="K95" s="143"/>
      <c r="L95" s="143"/>
      <c r="M95" s="143"/>
      <c r="N95" s="143"/>
      <c r="O95" s="143"/>
      <c r="P95" s="818"/>
      <c r="Q95" s="266"/>
      <c r="R95" s="818"/>
      <c r="S95" s="266"/>
      <c r="T95" s="266"/>
      <c r="U95" s="266"/>
      <c r="V95" s="818"/>
      <c r="W95" s="266"/>
      <c r="X95" s="266"/>
      <c r="Y95" s="266"/>
      <c r="Z95" s="143"/>
      <c r="AA95" s="143"/>
    </row>
    <row r="96" spans="1:27" x14ac:dyDescent="0.2">
      <c r="A96" s="819"/>
      <c r="B96" s="819"/>
      <c r="C96" s="819"/>
      <c r="D96" s="143"/>
      <c r="E96" s="143"/>
      <c r="F96" s="143"/>
      <c r="G96" s="143"/>
      <c r="H96" s="143"/>
      <c r="I96" s="143"/>
      <c r="J96" s="143"/>
      <c r="K96" s="143"/>
      <c r="L96" s="143"/>
      <c r="M96" s="143"/>
      <c r="N96" s="143"/>
      <c r="O96" s="143"/>
      <c r="P96" s="818"/>
      <c r="Q96" s="266"/>
      <c r="R96" s="818"/>
      <c r="S96" s="266"/>
      <c r="T96" s="266"/>
      <c r="U96" s="266"/>
      <c r="V96" s="818"/>
      <c r="W96" s="266"/>
      <c r="X96" s="266"/>
      <c r="Y96" s="266"/>
      <c r="Z96" s="143"/>
      <c r="AA96" s="143"/>
    </row>
  </sheetData>
  <mergeCells count="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 ref="I1:J1"/>
    <mergeCell ref="A1:H1"/>
    <mergeCell ref="D3:J3"/>
    <mergeCell ref="A59:A62"/>
    <mergeCell ref="A63:A70"/>
    <mergeCell ref="A35:A43"/>
    <mergeCell ref="A22:A25"/>
    <mergeCell ref="A10:B10"/>
    <mergeCell ref="A45:A54"/>
    <mergeCell ref="A55:A58"/>
    <mergeCell ref="A11:B11"/>
    <mergeCell ref="A12:A18"/>
    <mergeCell ref="A26:A29"/>
  </mergeCells>
  <phoneticPr fontId="5"/>
  <printOptions horizontalCentered="1"/>
  <pageMargins left="0.59055118110236227" right="0.59055118110236227" top="0.59055118110236227" bottom="0.39370078740157483" header="0.51181102362204722" footer="0.31496062992125984"/>
  <pageSetup paperSize="9" scale="94" firstPageNumber="36" pageOrder="overThenDown" orientation="portrait" useFirstPageNumber="1" r:id="rId1"/>
  <headerFooter scaleWithDoc="0" alignWithMargins="0">
    <oddHeader>&amp;R&amp;6　　　</oddHeader>
    <oddFooter>&amp;C&amp;14&amp;P</oddFooter>
  </headerFooter>
  <rowBreaks count="1" manualBreakCount="1">
    <brk id="44" max="24" man="1"/>
  </rowBreaks>
  <colBreaks count="1" manualBreakCount="1">
    <brk id="12"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39997558519241921"/>
  </sheetPr>
  <dimension ref="A1:M53"/>
  <sheetViews>
    <sheetView view="pageBreakPreview" zoomScaleNormal="100" zoomScaleSheetLayoutView="100" workbookViewId="0">
      <pane xSplit="2" ySplit="6" topLeftCell="C13" activePane="bottomRight" state="frozen"/>
      <selection activeCell="F34" sqref="F34"/>
      <selection pane="topRight" activeCell="F34" sqref="F34"/>
      <selection pane="bottomLeft" activeCell="F34" sqref="F34"/>
      <selection pane="bottomRight" activeCell="L18" sqref="L18"/>
    </sheetView>
  </sheetViews>
  <sheetFormatPr defaultColWidth="9" defaultRowHeight="13.5" x14ac:dyDescent="0.15"/>
  <cols>
    <col min="1" max="1" width="5" style="34" bestFit="1" customWidth="1"/>
    <col min="2" max="2" width="16.375" style="34" bestFit="1" customWidth="1"/>
    <col min="3" max="4" width="14" style="34" customWidth="1"/>
    <col min="5" max="5" width="17.75" style="34" bestFit="1" customWidth="1"/>
    <col min="6" max="6" width="13.875" style="34" bestFit="1" customWidth="1"/>
    <col min="7" max="7" width="15.375" style="34" bestFit="1" customWidth="1"/>
    <col min="8" max="8" width="14.75" style="34" bestFit="1" customWidth="1"/>
    <col min="9" max="9" width="9.625" style="34" bestFit="1" customWidth="1"/>
    <col min="10" max="10" width="14.125" style="34" bestFit="1" customWidth="1"/>
    <col min="11" max="11" width="15.375" style="34" customWidth="1"/>
    <col min="12" max="12" width="12.625" style="34" customWidth="1"/>
    <col min="13" max="14" width="9" style="34"/>
    <col min="15" max="15" width="17" style="34" customWidth="1"/>
    <col min="16" max="16384" width="9" style="34"/>
  </cols>
  <sheetData>
    <row r="1" spans="1:13" ht="17.25" x14ac:dyDescent="0.2">
      <c r="A1" s="2128" t="s">
        <v>581</v>
      </c>
      <c r="B1" s="2128"/>
      <c r="C1" s="2128"/>
      <c r="D1" s="2128"/>
      <c r="E1" s="2128"/>
      <c r="F1" s="2128"/>
      <c r="G1" s="102"/>
      <c r="H1" s="102"/>
    </row>
    <row r="2" spans="1:13" ht="14.25" thickBot="1" x14ac:dyDescent="0.2">
      <c r="E2" s="1999"/>
      <c r="F2" s="1999"/>
    </row>
    <row r="3" spans="1:13" ht="13.15" customHeight="1" x14ac:dyDescent="0.15">
      <c r="A3" s="2116" t="s">
        <v>136</v>
      </c>
      <c r="B3" s="2117"/>
      <c r="C3" s="103" t="s">
        <v>359</v>
      </c>
      <c r="D3" s="103" t="s">
        <v>360</v>
      </c>
      <c r="E3" s="1312"/>
      <c r="F3" s="163"/>
      <c r="G3" s="1312"/>
      <c r="H3" s="1313"/>
      <c r="I3" s="2112" t="s">
        <v>583</v>
      </c>
      <c r="J3" s="2113"/>
      <c r="K3" s="82"/>
    </row>
    <row r="4" spans="1:13" ht="22.5" customHeight="1" x14ac:dyDescent="0.15">
      <c r="A4" s="2118"/>
      <c r="B4" s="2021"/>
      <c r="C4" s="104" t="s">
        <v>217</v>
      </c>
      <c r="D4" s="104" t="s">
        <v>218</v>
      </c>
      <c r="E4" s="2123" t="s">
        <v>224</v>
      </c>
      <c r="F4" s="2123" t="s">
        <v>225</v>
      </c>
      <c r="G4" s="2123" t="s">
        <v>226</v>
      </c>
      <c r="H4" s="2123" t="s">
        <v>228</v>
      </c>
      <c r="I4" s="2114"/>
      <c r="J4" s="2115"/>
      <c r="K4" s="82"/>
      <c r="M4" s="34" t="s">
        <v>227</v>
      </c>
    </row>
    <row r="5" spans="1:13" ht="41.25" customHeight="1" x14ac:dyDescent="0.15">
      <c r="A5" s="2118"/>
      <c r="B5" s="2021"/>
      <c r="C5" s="105"/>
      <c r="D5" s="105"/>
      <c r="E5" s="2124"/>
      <c r="F5" s="2124"/>
      <c r="G5" s="2129"/>
      <c r="H5" s="2129"/>
      <c r="I5" s="104" t="s">
        <v>46</v>
      </c>
      <c r="J5" s="1539" t="s">
        <v>45</v>
      </c>
      <c r="K5" s="82"/>
      <c r="L5" s="106" t="s">
        <v>247</v>
      </c>
      <c r="M5" s="34" t="s">
        <v>361</v>
      </c>
    </row>
    <row r="6" spans="1:13" ht="14.25" thickBot="1" x14ac:dyDescent="0.2">
      <c r="A6" s="2119"/>
      <c r="B6" s="2120"/>
      <c r="C6" s="107" t="s">
        <v>472</v>
      </c>
      <c r="D6" s="107" t="s">
        <v>472</v>
      </c>
      <c r="E6" s="108" t="s">
        <v>362</v>
      </c>
      <c r="F6" s="108" t="s">
        <v>363</v>
      </c>
      <c r="G6" s="108" t="s">
        <v>364</v>
      </c>
      <c r="H6" s="108" t="s">
        <v>365</v>
      </c>
      <c r="I6" s="107" t="s">
        <v>61</v>
      </c>
      <c r="J6" s="1540" t="s">
        <v>472</v>
      </c>
      <c r="K6" s="82"/>
    </row>
    <row r="7" spans="1:13" ht="14.25" thickBot="1" x14ac:dyDescent="0.2">
      <c r="A7" s="2118" t="s">
        <v>324</v>
      </c>
      <c r="B7" s="2021"/>
      <c r="C7" s="1541">
        <v>117.66</v>
      </c>
      <c r="D7" s="1541">
        <v>2663.4</v>
      </c>
      <c r="E7" s="1541">
        <v>1647.4269999999999</v>
      </c>
      <c r="F7" s="1541">
        <v>22.8</v>
      </c>
      <c r="G7" s="1541">
        <v>511.9</v>
      </c>
      <c r="H7" s="1541">
        <v>481.09999999999997</v>
      </c>
      <c r="I7" s="109">
        <v>4168</v>
      </c>
      <c r="J7" s="1542">
        <v>9402.4452000000019</v>
      </c>
      <c r="K7" s="110"/>
      <c r="L7" s="111"/>
      <c r="M7" s="112">
        <f>SUM(E7:H7)</f>
        <v>2663.2269999999999</v>
      </c>
    </row>
    <row r="8" spans="1:13" x14ac:dyDescent="0.15">
      <c r="A8" s="2130" t="s">
        <v>137</v>
      </c>
      <c r="B8" s="1993"/>
      <c r="C8" s="1543">
        <v>26.97</v>
      </c>
      <c r="D8" s="1543">
        <v>812.5</v>
      </c>
      <c r="E8" s="113">
        <v>727.94100000000003</v>
      </c>
      <c r="F8" s="1543">
        <v>22.8</v>
      </c>
      <c r="G8" s="1543">
        <v>0</v>
      </c>
      <c r="H8" s="113">
        <v>61.699999999999996</v>
      </c>
      <c r="I8" s="113">
        <v>1649</v>
      </c>
      <c r="J8" s="1544">
        <v>3322.0932000000003</v>
      </c>
      <c r="K8" s="110"/>
      <c r="L8" s="111"/>
      <c r="M8" s="112">
        <f t="shared" ref="M8:M17" si="0">SUM(E8:H8)</f>
        <v>812.44100000000003</v>
      </c>
    </row>
    <row r="9" spans="1:13" x14ac:dyDescent="0.15">
      <c r="A9" s="2121" t="s">
        <v>325</v>
      </c>
      <c r="B9" s="2003"/>
      <c r="C9" s="1545">
        <v>67.3</v>
      </c>
      <c r="D9" s="1545">
        <v>1637</v>
      </c>
      <c r="E9" s="114">
        <v>705.6629999999999</v>
      </c>
      <c r="F9" s="1545">
        <v>0</v>
      </c>
      <c r="G9" s="1545">
        <v>511.9</v>
      </c>
      <c r="H9" s="114">
        <v>419.4</v>
      </c>
      <c r="I9" s="114">
        <v>2185</v>
      </c>
      <c r="J9" s="1546">
        <v>5261.7579999999998</v>
      </c>
      <c r="K9" s="110"/>
      <c r="L9" s="111"/>
      <c r="M9" s="112">
        <f t="shared" si="0"/>
        <v>1636.9629999999997</v>
      </c>
    </row>
    <row r="10" spans="1:13" ht="14.25" thickBot="1" x14ac:dyDescent="0.2">
      <c r="A10" s="2122" t="s">
        <v>138</v>
      </c>
      <c r="B10" s="2013"/>
      <c r="C10" s="1547">
        <v>23.39</v>
      </c>
      <c r="D10" s="1548">
        <v>213.9</v>
      </c>
      <c r="E10" s="115">
        <v>213.82300000000001</v>
      </c>
      <c r="F10" s="1547">
        <v>0</v>
      </c>
      <c r="G10" s="1547">
        <v>0</v>
      </c>
      <c r="H10" s="1547">
        <v>0</v>
      </c>
      <c r="I10" s="115">
        <v>334</v>
      </c>
      <c r="J10" s="1549">
        <v>818.59400000000005</v>
      </c>
      <c r="K10" s="110"/>
      <c r="L10" s="111"/>
      <c r="M10" s="112">
        <f t="shared" si="0"/>
        <v>213.82300000000001</v>
      </c>
    </row>
    <row r="11" spans="1:13" ht="13.15" customHeight="1" x14ac:dyDescent="0.15">
      <c r="A11" s="2125" t="s">
        <v>219</v>
      </c>
      <c r="B11" s="42" t="s">
        <v>326</v>
      </c>
      <c r="C11" s="1543">
        <v>9.74</v>
      </c>
      <c r="D11" s="1543">
        <v>251.7</v>
      </c>
      <c r="E11" s="113">
        <v>198.911</v>
      </c>
      <c r="F11" s="1543">
        <v>12</v>
      </c>
      <c r="G11" s="1543">
        <v>0</v>
      </c>
      <c r="H11" s="113">
        <v>40.799999999999997</v>
      </c>
      <c r="I11" s="113">
        <v>99</v>
      </c>
      <c r="J11" s="1544">
        <v>155.595</v>
      </c>
      <c r="K11" s="110"/>
      <c r="L11" s="111"/>
      <c r="M11" s="112">
        <f t="shared" si="0"/>
        <v>251.71100000000001</v>
      </c>
    </row>
    <row r="12" spans="1:13" x14ac:dyDescent="0.15">
      <c r="A12" s="2126"/>
      <c r="B12" s="1309" t="s">
        <v>327</v>
      </c>
      <c r="C12" s="1545">
        <v>13.62</v>
      </c>
      <c r="D12" s="1550">
        <v>468.6</v>
      </c>
      <c r="E12" s="114">
        <v>450.09300000000002</v>
      </c>
      <c r="F12" s="1545">
        <v>0</v>
      </c>
      <c r="G12" s="1545">
        <v>0</v>
      </c>
      <c r="H12" s="114">
        <v>18.5</v>
      </c>
      <c r="I12" s="114">
        <v>639</v>
      </c>
      <c r="J12" s="1546">
        <v>1406.4842000000001</v>
      </c>
      <c r="K12" s="110"/>
      <c r="L12" s="111"/>
      <c r="M12" s="112">
        <f t="shared" si="0"/>
        <v>468.59300000000002</v>
      </c>
    </row>
    <row r="13" spans="1:13" x14ac:dyDescent="0.15">
      <c r="A13" s="2126"/>
      <c r="B13" s="1309" t="s">
        <v>328</v>
      </c>
      <c r="C13" s="1550">
        <v>3.61</v>
      </c>
      <c r="D13" s="1550">
        <v>92.2</v>
      </c>
      <c r="E13" s="116">
        <v>78.936999999999998</v>
      </c>
      <c r="F13" s="1550">
        <v>10.8</v>
      </c>
      <c r="G13" s="1550">
        <v>0</v>
      </c>
      <c r="H13" s="116">
        <v>2.4</v>
      </c>
      <c r="I13" s="116">
        <v>911</v>
      </c>
      <c r="J13" s="1551">
        <v>1760.0139999999999</v>
      </c>
      <c r="K13" s="110"/>
      <c r="L13" s="111"/>
      <c r="M13" s="112">
        <f t="shared" si="0"/>
        <v>92.137</v>
      </c>
    </row>
    <row r="14" spans="1:13" x14ac:dyDescent="0.15">
      <c r="A14" s="2126"/>
      <c r="B14" s="1309" t="s">
        <v>325</v>
      </c>
      <c r="C14" s="1550">
        <v>66.41</v>
      </c>
      <c r="D14" s="1550">
        <v>1627.6</v>
      </c>
      <c r="E14" s="1550">
        <v>698.16099999999994</v>
      </c>
      <c r="F14" s="1550">
        <v>0</v>
      </c>
      <c r="G14" s="1550">
        <v>511.9</v>
      </c>
      <c r="H14" s="1550">
        <v>417.5</v>
      </c>
      <c r="I14" s="116">
        <v>2157</v>
      </c>
      <c r="J14" s="1551">
        <v>5084.7579999999998</v>
      </c>
      <c r="K14" s="110"/>
      <c r="L14" s="111"/>
      <c r="M14" s="112">
        <f t="shared" si="0"/>
        <v>1627.5609999999999</v>
      </c>
    </row>
    <row r="15" spans="1:13" x14ac:dyDescent="0.15">
      <c r="A15" s="2126"/>
      <c r="B15" s="1309" t="s">
        <v>140</v>
      </c>
      <c r="C15" s="1550">
        <v>0.89</v>
      </c>
      <c r="D15" s="1550">
        <v>9.4</v>
      </c>
      <c r="E15" s="116">
        <v>7.5019999999999998</v>
      </c>
      <c r="F15" s="1550">
        <v>0</v>
      </c>
      <c r="G15" s="1550">
        <v>0</v>
      </c>
      <c r="H15" s="116">
        <v>1.9</v>
      </c>
      <c r="I15" s="116">
        <v>28</v>
      </c>
      <c r="J15" s="1551">
        <v>177</v>
      </c>
      <c r="K15" s="110"/>
      <c r="L15" s="111"/>
      <c r="M15" s="112">
        <f t="shared" si="0"/>
        <v>9.4019999999999992</v>
      </c>
    </row>
    <row r="16" spans="1:13" x14ac:dyDescent="0.15">
      <c r="A16" s="2126"/>
      <c r="B16" s="1309" t="s">
        <v>329</v>
      </c>
      <c r="C16" s="1550">
        <v>19.420000000000002</v>
      </c>
      <c r="D16" s="1550">
        <v>209.4</v>
      </c>
      <c r="E16" s="116">
        <v>209.35900000000001</v>
      </c>
      <c r="F16" s="1550">
        <v>0</v>
      </c>
      <c r="G16" s="1550">
        <v>0</v>
      </c>
      <c r="H16" s="1550">
        <v>0</v>
      </c>
      <c r="I16" s="116">
        <v>238</v>
      </c>
      <c r="J16" s="1551">
        <v>428.92</v>
      </c>
      <c r="K16" s="110"/>
      <c r="L16" s="111"/>
      <c r="M16" s="112">
        <f t="shared" si="0"/>
        <v>209.35900000000001</v>
      </c>
    </row>
    <row r="17" spans="1:13" ht="14.25" thickBot="1" x14ac:dyDescent="0.2">
      <c r="A17" s="2127"/>
      <c r="B17" s="1311" t="s">
        <v>323</v>
      </c>
      <c r="C17" s="1552">
        <v>3.97</v>
      </c>
      <c r="D17" s="1552">
        <v>4.5</v>
      </c>
      <c r="E17" s="117">
        <v>4.4640000000000004</v>
      </c>
      <c r="F17" s="1552">
        <v>0</v>
      </c>
      <c r="G17" s="1552">
        <v>0</v>
      </c>
      <c r="H17" s="117">
        <v>0</v>
      </c>
      <c r="I17" s="117">
        <v>96</v>
      </c>
      <c r="J17" s="1553">
        <v>389.67399999999998</v>
      </c>
      <c r="K17" s="110"/>
      <c r="L17" s="111"/>
      <c r="M17" s="112">
        <f t="shared" si="0"/>
        <v>4.4640000000000004</v>
      </c>
    </row>
    <row r="18" spans="1:13" s="122" customFormat="1" ht="200.25" customHeight="1" x14ac:dyDescent="0.15">
      <c r="A18" s="1310"/>
      <c r="B18" s="1554"/>
      <c r="C18" s="119"/>
      <c r="D18" s="1555"/>
      <c r="E18" s="119"/>
      <c r="F18" s="119"/>
      <c r="G18" s="165"/>
      <c r="H18" s="120"/>
      <c r="I18" s="120"/>
      <c r="J18" s="165"/>
      <c r="K18" s="120"/>
      <c r="L18" s="118" t="s">
        <v>366</v>
      </c>
      <c r="M18" s="121"/>
    </row>
    <row r="19" spans="1:13" x14ac:dyDescent="0.15">
      <c r="J19" s="122"/>
    </row>
    <row r="20" spans="1:13" x14ac:dyDescent="0.15">
      <c r="C20" s="123"/>
      <c r="D20" s="123"/>
      <c r="E20" s="123"/>
      <c r="F20" s="123"/>
      <c r="G20" s="123"/>
      <c r="H20" s="123"/>
      <c r="I20" s="123"/>
      <c r="J20" s="164"/>
      <c r="K20" s="123"/>
    </row>
    <row r="21" spans="1:13" x14ac:dyDescent="0.15">
      <c r="A21" s="123"/>
      <c r="B21" s="123"/>
      <c r="C21" s="123"/>
      <c r="D21" s="123"/>
      <c r="E21" s="123"/>
      <c r="F21" s="123"/>
      <c r="G21" s="123"/>
      <c r="H21" s="123"/>
      <c r="I21" s="123"/>
      <c r="J21" s="164"/>
      <c r="K21" s="123"/>
    </row>
    <row r="22" spans="1:13" x14ac:dyDescent="0.15">
      <c r="J22" s="122"/>
    </row>
    <row r="23" spans="1:13" x14ac:dyDescent="0.15">
      <c r="J23" s="122"/>
    </row>
    <row r="24" spans="1:13" x14ac:dyDescent="0.15">
      <c r="J24" s="122"/>
    </row>
    <row r="25" spans="1:13" x14ac:dyDescent="0.15">
      <c r="J25" s="122"/>
    </row>
    <row r="26" spans="1:13" x14ac:dyDescent="0.15">
      <c r="J26" s="122"/>
    </row>
    <row r="27" spans="1:13" x14ac:dyDescent="0.15">
      <c r="J27" s="122"/>
    </row>
    <row r="28" spans="1:13" x14ac:dyDescent="0.15">
      <c r="J28" s="122"/>
    </row>
    <row r="29" spans="1:13" x14ac:dyDescent="0.15">
      <c r="J29" s="122"/>
    </row>
    <row r="30" spans="1:13" x14ac:dyDescent="0.15">
      <c r="J30" s="122"/>
    </row>
    <row r="31" spans="1:13" x14ac:dyDescent="0.15">
      <c r="J31" s="122"/>
    </row>
    <row r="32" spans="1:13" x14ac:dyDescent="0.15">
      <c r="J32" s="122"/>
    </row>
    <row r="33" spans="10:10" x14ac:dyDescent="0.15">
      <c r="J33" s="122"/>
    </row>
    <row r="34" spans="10:10" x14ac:dyDescent="0.15">
      <c r="J34" s="122"/>
    </row>
    <row r="35" spans="10:10" x14ac:dyDescent="0.15">
      <c r="J35" s="122"/>
    </row>
    <row r="36" spans="10:10" x14ac:dyDescent="0.15">
      <c r="J36" s="122"/>
    </row>
    <row r="37" spans="10:10" x14ac:dyDescent="0.15">
      <c r="J37" s="122"/>
    </row>
    <row r="38" spans="10:10" x14ac:dyDescent="0.15">
      <c r="J38" s="122"/>
    </row>
    <row r="39" spans="10:10" x14ac:dyDescent="0.15">
      <c r="J39" s="122"/>
    </row>
    <row r="40" spans="10:10" x14ac:dyDescent="0.15">
      <c r="J40" s="122"/>
    </row>
    <row r="41" spans="10:10" x14ac:dyDescent="0.15">
      <c r="J41" s="122"/>
    </row>
    <row r="42" spans="10:10" x14ac:dyDescent="0.15">
      <c r="J42" s="122"/>
    </row>
    <row r="43" spans="10:10" x14ac:dyDescent="0.15">
      <c r="J43" s="122"/>
    </row>
    <row r="44" spans="10:10" x14ac:dyDescent="0.15">
      <c r="J44" s="122"/>
    </row>
    <row r="45" spans="10:10" x14ac:dyDescent="0.15">
      <c r="J45" s="122"/>
    </row>
    <row r="46" spans="10:10" x14ac:dyDescent="0.15">
      <c r="J46" s="122"/>
    </row>
    <row r="47" spans="10:10" x14ac:dyDescent="0.15">
      <c r="J47" s="122"/>
    </row>
    <row r="48" spans="10:10" x14ac:dyDescent="0.15">
      <c r="J48" s="122"/>
    </row>
    <row r="49" spans="10:10" x14ac:dyDescent="0.15">
      <c r="J49" s="122"/>
    </row>
    <row r="50" spans="10:10" x14ac:dyDescent="0.15">
      <c r="J50" s="122"/>
    </row>
    <row r="51" spans="10:10" x14ac:dyDescent="0.15">
      <c r="J51" s="122"/>
    </row>
    <row r="52" spans="10:10" x14ac:dyDescent="0.15">
      <c r="J52" s="122"/>
    </row>
    <row r="53" spans="10:10" x14ac:dyDescent="0.15">
      <c r="J53" s="122"/>
    </row>
  </sheetData>
  <mergeCells count="13">
    <mergeCell ref="A11:A17"/>
    <mergeCell ref="E4:E5"/>
    <mergeCell ref="A1:F1"/>
    <mergeCell ref="G4:G5"/>
    <mergeCell ref="H4:H5"/>
    <mergeCell ref="E2:F2"/>
    <mergeCell ref="A8:B8"/>
    <mergeCell ref="I3:J4"/>
    <mergeCell ref="A3:B6"/>
    <mergeCell ref="A9:B9"/>
    <mergeCell ref="A10:B10"/>
    <mergeCell ref="A7:B7"/>
    <mergeCell ref="F4:F5"/>
  </mergeCells>
  <phoneticPr fontId="8"/>
  <printOptions horizontalCentered="1"/>
  <pageMargins left="0.59055118110236227" right="0.59055118110236227" top="0.59055118110236227" bottom="0.39370078740157483" header="0.51181102362204722" footer="0.31496062992125984"/>
  <pageSetup paperSize="9" firstPageNumber="40" pageOrder="overThenDown" orientation="portrait" useFirstPageNumber="1" r:id="rId1"/>
  <headerFooter scaleWithDoc="0">
    <oddFooter>&amp;C&amp;14&amp;P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2"/>
  <sheetViews>
    <sheetView view="pageBreakPreview" zoomScale="75" zoomScaleNormal="75" zoomScaleSheetLayoutView="75" workbookViewId="0">
      <pane ySplit="4" topLeftCell="A80" activePane="bottomLeft" state="frozen"/>
      <selection activeCell="F34" sqref="F34"/>
      <selection pane="bottomLeft" activeCell="F34" sqref="F34"/>
    </sheetView>
  </sheetViews>
  <sheetFormatPr defaultColWidth="9" defaultRowHeight="13.5" x14ac:dyDescent="0.15"/>
  <cols>
    <col min="1" max="1" width="4.25" style="300" bestFit="1" customWidth="1"/>
    <col min="2" max="2" width="12.75" style="300" bestFit="1" customWidth="1"/>
    <col min="3" max="3" width="10.625" style="300" customWidth="1"/>
    <col min="4" max="4" width="9.5" style="300" customWidth="1"/>
    <col min="5" max="5" width="8.5" style="300" customWidth="1"/>
    <col min="6" max="8" width="9.5" style="300" customWidth="1"/>
    <col min="9" max="9" width="9.75" style="300" bestFit="1" customWidth="1"/>
    <col min="10" max="16384" width="9" style="300"/>
  </cols>
  <sheetData>
    <row r="1" spans="1:10" ht="20.25" customHeight="1" x14ac:dyDescent="0.15">
      <c r="A1" s="2131" t="s">
        <v>582</v>
      </c>
      <c r="B1" s="2131"/>
      <c r="C1" s="2131"/>
      <c r="D1" s="2131"/>
      <c r="E1" s="2131"/>
      <c r="F1" s="2131"/>
      <c r="G1" s="2132"/>
      <c r="H1" s="2132"/>
      <c r="I1" s="2132"/>
    </row>
    <row r="2" spans="1:10" ht="19.5" customHeight="1" thickBot="1" x14ac:dyDescent="0.25">
      <c r="A2" s="842"/>
      <c r="B2" s="842"/>
      <c r="C2" s="842"/>
      <c r="D2" s="842"/>
      <c r="E2" s="842"/>
      <c r="F2" s="842"/>
      <c r="G2" s="843"/>
      <c r="H2" s="843"/>
      <c r="I2" s="1165"/>
    </row>
    <row r="3" spans="1:10" ht="13.9" customHeight="1" thickBot="1" x14ac:dyDescent="0.2">
      <c r="A3" s="2150" t="s">
        <v>136</v>
      </c>
      <c r="B3" s="2151"/>
      <c r="C3" s="2143" t="s">
        <v>485</v>
      </c>
      <c r="D3" s="1314"/>
      <c r="E3" s="1314"/>
      <c r="F3" s="1314"/>
      <c r="G3" s="2136" t="s">
        <v>37</v>
      </c>
      <c r="H3" s="2064"/>
      <c r="I3" s="2137"/>
    </row>
    <row r="4" spans="1:10" ht="60.75" thickBot="1" x14ac:dyDescent="0.2">
      <c r="A4" s="2152"/>
      <c r="B4" s="2079"/>
      <c r="C4" s="2144"/>
      <c r="D4" s="844" t="s">
        <v>401</v>
      </c>
      <c r="E4" s="844" t="s">
        <v>488</v>
      </c>
      <c r="F4" s="845" t="s">
        <v>264</v>
      </c>
      <c r="G4" s="846" t="s">
        <v>384</v>
      </c>
      <c r="H4" s="846" t="s">
        <v>483</v>
      </c>
      <c r="I4" s="847" t="s">
        <v>484</v>
      </c>
    </row>
    <row r="5" spans="1:10" ht="14.25" thickBot="1" x14ac:dyDescent="0.2">
      <c r="A5" s="2145" t="s">
        <v>324</v>
      </c>
      <c r="B5" s="2146"/>
      <c r="C5" s="848">
        <v>319</v>
      </c>
      <c r="D5" s="849">
        <v>311</v>
      </c>
      <c r="E5" s="849">
        <v>142</v>
      </c>
      <c r="F5" s="849">
        <v>4</v>
      </c>
      <c r="G5" s="848">
        <v>162</v>
      </c>
      <c r="H5" s="848">
        <v>115</v>
      </c>
      <c r="I5" s="1556">
        <v>41</v>
      </c>
    </row>
    <row r="6" spans="1:10" x14ac:dyDescent="0.15">
      <c r="A6" s="2147" t="s">
        <v>137</v>
      </c>
      <c r="B6" s="2064"/>
      <c r="C6" s="299">
        <v>103</v>
      </c>
      <c r="D6" s="299">
        <v>99</v>
      </c>
      <c r="E6" s="299">
        <v>45</v>
      </c>
      <c r="F6" s="299">
        <v>2</v>
      </c>
      <c r="G6" s="299">
        <v>51</v>
      </c>
      <c r="H6" s="299">
        <v>40</v>
      </c>
      <c r="I6" s="1557">
        <v>12</v>
      </c>
    </row>
    <row r="7" spans="1:10" x14ac:dyDescent="0.15">
      <c r="A7" s="2148" t="s">
        <v>325</v>
      </c>
      <c r="B7" s="2062"/>
      <c r="C7" s="850">
        <v>114</v>
      </c>
      <c r="D7" s="850">
        <v>112</v>
      </c>
      <c r="E7" s="850">
        <v>58</v>
      </c>
      <c r="F7" s="850">
        <v>1</v>
      </c>
      <c r="G7" s="850">
        <v>61</v>
      </c>
      <c r="H7" s="850">
        <v>38</v>
      </c>
      <c r="I7" s="1558">
        <v>14</v>
      </c>
    </row>
    <row r="8" spans="1:10" ht="14.25" thickBot="1" x14ac:dyDescent="0.2">
      <c r="A8" s="2149" t="s">
        <v>138</v>
      </c>
      <c r="B8" s="2051"/>
      <c r="C8" s="852">
        <v>102</v>
      </c>
      <c r="D8" s="852">
        <v>100</v>
      </c>
      <c r="E8" s="852">
        <v>39</v>
      </c>
      <c r="F8" s="852">
        <v>1</v>
      </c>
      <c r="G8" s="852">
        <v>50</v>
      </c>
      <c r="H8" s="852">
        <v>37</v>
      </c>
      <c r="I8" s="1559">
        <v>15</v>
      </c>
    </row>
    <row r="9" spans="1:10" ht="13.15" customHeight="1" x14ac:dyDescent="0.15">
      <c r="A9" s="2140" t="s">
        <v>219</v>
      </c>
      <c r="B9" s="296" t="s">
        <v>326</v>
      </c>
      <c r="C9" s="297">
        <v>21</v>
      </c>
      <c r="D9" s="298">
        <v>20</v>
      </c>
      <c r="E9" s="298">
        <v>8</v>
      </c>
      <c r="F9" s="298">
        <v>1</v>
      </c>
      <c r="G9" s="299">
        <v>9</v>
      </c>
      <c r="H9" s="299">
        <v>11</v>
      </c>
      <c r="I9" s="1557">
        <v>1</v>
      </c>
    </row>
    <row r="10" spans="1:10" x14ac:dyDescent="0.15">
      <c r="A10" s="2141"/>
      <c r="B10" s="406" t="s">
        <v>327</v>
      </c>
      <c r="C10" s="853">
        <v>47</v>
      </c>
      <c r="D10" s="851">
        <v>45</v>
      </c>
      <c r="E10" s="851">
        <v>22</v>
      </c>
      <c r="F10" s="851">
        <v>1</v>
      </c>
      <c r="G10" s="850">
        <v>24</v>
      </c>
      <c r="H10" s="850">
        <v>17</v>
      </c>
      <c r="I10" s="1558">
        <v>6</v>
      </c>
    </row>
    <row r="11" spans="1:10" x14ac:dyDescent="0.15">
      <c r="A11" s="2141"/>
      <c r="B11" s="406" t="s">
        <v>328</v>
      </c>
      <c r="C11" s="407">
        <v>35</v>
      </c>
      <c r="D11" s="408">
        <v>34</v>
      </c>
      <c r="E11" s="408">
        <v>15</v>
      </c>
      <c r="F11" s="408"/>
      <c r="G11" s="409">
        <v>18</v>
      </c>
      <c r="H11" s="409">
        <v>12</v>
      </c>
      <c r="I11" s="1560">
        <v>5</v>
      </c>
    </row>
    <row r="12" spans="1:10" x14ac:dyDescent="0.15">
      <c r="A12" s="2141"/>
      <c r="B12" s="406" t="s">
        <v>325</v>
      </c>
      <c r="C12" s="407">
        <v>102</v>
      </c>
      <c r="D12" s="408">
        <v>100</v>
      </c>
      <c r="E12" s="408">
        <v>52</v>
      </c>
      <c r="F12" s="408">
        <v>1</v>
      </c>
      <c r="G12" s="409">
        <v>54</v>
      </c>
      <c r="H12" s="409">
        <v>35</v>
      </c>
      <c r="I12" s="1560">
        <v>12</v>
      </c>
    </row>
    <row r="13" spans="1:10" x14ac:dyDescent="0.15">
      <c r="A13" s="2141"/>
      <c r="B13" s="406" t="s">
        <v>140</v>
      </c>
      <c r="C13" s="407">
        <v>12</v>
      </c>
      <c r="D13" s="408">
        <v>12</v>
      </c>
      <c r="E13" s="408">
        <v>6</v>
      </c>
      <c r="F13" s="408"/>
      <c r="G13" s="409">
        <v>7</v>
      </c>
      <c r="H13" s="409">
        <v>3</v>
      </c>
      <c r="I13" s="1560">
        <v>2</v>
      </c>
    </row>
    <row r="14" spans="1:10" x14ac:dyDescent="0.15">
      <c r="A14" s="2141"/>
      <c r="B14" s="406" t="s">
        <v>329</v>
      </c>
      <c r="C14" s="407">
        <v>85</v>
      </c>
      <c r="D14" s="408">
        <v>84</v>
      </c>
      <c r="E14" s="408">
        <v>37</v>
      </c>
      <c r="F14" s="408">
        <v>1</v>
      </c>
      <c r="G14" s="409">
        <v>41</v>
      </c>
      <c r="H14" s="409">
        <v>33</v>
      </c>
      <c r="I14" s="1560">
        <v>11</v>
      </c>
    </row>
    <row r="15" spans="1:10" ht="14.25" thickBot="1" x14ac:dyDescent="0.2">
      <c r="A15" s="2142"/>
      <c r="B15" s="854" t="s">
        <v>323</v>
      </c>
      <c r="C15" s="855">
        <v>17</v>
      </c>
      <c r="D15" s="856">
        <v>16</v>
      </c>
      <c r="E15" s="856">
        <v>2</v>
      </c>
      <c r="F15" s="856"/>
      <c r="G15" s="857">
        <v>9</v>
      </c>
      <c r="H15" s="857">
        <v>4</v>
      </c>
      <c r="I15" s="1561">
        <v>4</v>
      </c>
    </row>
    <row r="16" spans="1:10" ht="13.15" customHeight="1" x14ac:dyDescent="0.15">
      <c r="A16" s="2153" t="s">
        <v>367</v>
      </c>
      <c r="B16" s="858" t="s">
        <v>294</v>
      </c>
      <c r="C16" s="1562">
        <v>5</v>
      </c>
      <c r="D16" s="1563">
        <v>5</v>
      </c>
      <c r="E16" s="1563"/>
      <c r="F16" s="1563"/>
      <c r="G16" s="1563">
        <v>2</v>
      </c>
      <c r="H16" s="1563">
        <v>2</v>
      </c>
      <c r="I16" s="1564">
        <v>1</v>
      </c>
      <c r="J16" s="928">
        <f t="shared" ref="J16:J47" si="0">SUM(G16:I16)</f>
        <v>5</v>
      </c>
    </row>
    <row r="17" spans="1:10" ht="14.25" thickBot="1" x14ac:dyDescent="0.2">
      <c r="A17" s="2154"/>
      <c r="B17" s="859" t="s">
        <v>295</v>
      </c>
      <c r="C17" s="1565">
        <v>1</v>
      </c>
      <c r="D17" s="1566">
        <v>1</v>
      </c>
      <c r="E17" s="1566"/>
      <c r="F17" s="1566"/>
      <c r="G17" s="1566">
        <v>1</v>
      </c>
      <c r="H17" s="1566"/>
      <c r="I17" s="1567"/>
      <c r="J17" s="928">
        <f t="shared" si="0"/>
        <v>1</v>
      </c>
    </row>
    <row r="18" spans="1:10" ht="15" thickTop="1" thickBot="1" x14ac:dyDescent="0.2">
      <c r="A18" s="2155"/>
      <c r="B18" s="712" t="s">
        <v>489</v>
      </c>
      <c r="C18" s="1568">
        <v>6</v>
      </c>
      <c r="D18" s="1569">
        <v>6</v>
      </c>
      <c r="E18" s="1569"/>
      <c r="F18" s="1569"/>
      <c r="G18" s="1569">
        <v>3</v>
      </c>
      <c r="H18" s="1569">
        <v>2</v>
      </c>
      <c r="I18" s="1570">
        <v>1</v>
      </c>
      <c r="J18" s="928">
        <f t="shared" si="0"/>
        <v>6</v>
      </c>
    </row>
    <row r="19" spans="1:10" ht="13.5" customHeight="1" x14ac:dyDescent="0.15">
      <c r="A19" s="2153" t="s">
        <v>283</v>
      </c>
      <c r="B19" s="859" t="s">
        <v>231</v>
      </c>
      <c r="C19" s="1571">
        <v>1</v>
      </c>
      <c r="D19" s="1572">
        <v>1</v>
      </c>
      <c r="E19" s="1572">
        <v>1</v>
      </c>
      <c r="F19" s="1572"/>
      <c r="G19" s="1572"/>
      <c r="H19" s="1572">
        <v>1</v>
      </c>
      <c r="I19" s="1573"/>
      <c r="J19" s="928">
        <f t="shared" si="0"/>
        <v>1</v>
      </c>
    </row>
    <row r="20" spans="1:10" x14ac:dyDescent="0.15">
      <c r="A20" s="2154"/>
      <c r="B20" s="859" t="s">
        <v>272</v>
      </c>
      <c r="C20" s="1574">
        <v>1</v>
      </c>
      <c r="D20" s="865">
        <v>1</v>
      </c>
      <c r="E20" s="865">
        <v>1</v>
      </c>
      <c r="F20" s="865"/>
      <c r="G20" s="865"/>
      <c r="H20" s="865">
        <v>1</v>
      </c>
      <c r="I20" s="1575"/>
      <c r="J20" s="928">
        <f t="shared" si="0"/>
        <v>1</v>
      </c>
    </row>
    <row r="21" spans="1:10" ht="14.25" thickBot="1" x14ac:dyDescent="0.2">
      <c r="A21" s="2154"/>
      <c r="B21" s="859" t="s">
        <v>296</v>
      </c>
      <c r="C21" s="1574">
        <v>1</v>
      </c>
      <c r="D21" s="865">
        <v>1</v>
      </c>
      <c r="E21" s="865">
        <v>1</v>
      </c>
      <c r="F21" s="865"/>
      <c r="G21" s="865"/>
      <c r="H21" s="865">
        <v>1</v>
      </c>
      <c r="I21" s="1575"/>
      <c r="J21" s="928">
        <f t="shared" si="0"/>
        <v>1</v>
      </c>
    </row>
    <row r="22" spans="1:10" ht="15" thickTop="1" thickBot="1" x14ac:dyDescent="0.2">
      <c r="A22" s="2155"/>
      <c r="B22" s="712" t="s">
        <v>489</v>
      </c>
      <c r="C22" s="1576">
        <v>3</v>
      </c>
      <c r="D22" s="1577">
        <v>3</v>
      </c>
      <c r="E22" s="1578">
        <v>3</v>
      </c>
      <c r="F22" s="1568"/>
      <c r="G22" s="1579"/>
      <c r="H22" s="1579">
        <v>3</v>
      </c>
      <c r="I22" s="1580"/>
      <c r="J22" s="928">
        <f t="shared" si="0"/>
        <v>3</v>
      </c>
    </row>
    <row r="23" spans="1:10" ht="13.15" customHeight="1" x14ac:dyDescent="0.15">
      <c r="A23" s="2153" t="s">
        <v>284</v>
      </c>
      <c r="B23" s="858" t="s">
        <v>297</v>
      </c>
      <c r="C23" s="1581">
        <v>6</v>
      </c>
      <c r="D23" s="1582">
        <v>5</v>
      </c>
      <c r="E23" s="1583">
        <v>1</v>
      </c>
      <c r="F23" s="1584"/>
      <c r="G23" s="1584">
        <v>4</v>
      </c>
      <c r="H23" s="1584">
        <v>2</v>
      </c>
      <c r="I23" s="1585"/>
      <c r="J23" s="928">
        <f t="shared" si="0"/>
        <v>6</v>
      </c>
    </row>
    <row r="24" spans="1:10" x14ac:dyDescent="0.15">
      <c r="A24" s="2154"/>
      <c r="B24" s="860" t="s">
        <v>244</v>
      </c>
      <c r="C24" s="865">
        <v>2</v>
      </c>
      <c r="D24" s="865">
        <v>2</v>
      </c>
      <c r="E24" s="865">
        <v>2</v>
      </c>
      <c r="F24" s="865">
        <v>1</v>
      </c>
      <c r="G24" s="865">
        <v>1</v>
      </c>
      <c r="H24" s="865">
        <v>1</v>
      </c>
      <c r="I24" s="1575"/>
      <c r="J24" s="928">
        <f t="shared" si="0"/>
        <v>2</v>
      </c>
    </row>
    <row r="25" spans="1:10" ht="14.25" thickBot="1" x14ac:dyDescent="0.2">
      <c r="A25" s="2154"/>
      <c r="B25" s="859" t="s">
        <v>245</v>
      </c>
      <c r="C25" s="1574">
        <v>4</v>
      </c>
      <c r="D25" s="865">
        <v>4</v>
      </c>
      <c r="E25" s="865">
        <v>2</v>
      </c>
      <c r="F25" s="865"/>
      <c r="G25" s="865">
        <v>1</v>
      </c>
      <c r="H25" s="865">
        <v>3</v>
      </c>
      <c r="I25" s="1575"/>
      <c r="J25" s="928">
        <f t="shared" si="0"/>
        <v>4</v>
      </c>
    </row>
    <row r="26" spans="1:10" ht="15" thickTop="1" thickBot="1" x14ac:dyDescent="0.2">
      <c r="A26" s="2155"/>
      <c r="B26" s="712" t="s">
        <v>5</v>
      </c>
      <c r="C26" s="1568">
        <v>12</v>
      </c>
      <c r="D26" s="1569">
        <v>11</v>
      </c>
      <c r="E26" s="1569">
        <v>5</v>
      </c>
      <c r="F26" s="1569">
        <v>1</v>
      </c>
      <c r="G26" s="1569">
        <v>6</v>
      </c>
      <c r="H26" s="1569">
        <v>6</v>
      </c>
      <c r="I26" s="1570"/>
      <c r="J26" s="928">
        <f t="shared" si="0"/>
        <v>12</v>
      </c>
    </row>
    <row r="27" spans="1:10" ht="13.9" customHeight="1" thickBot="1" x14ac:dyDescent="0.2">
      <c r="A27" s="2138" t="s">
        <v>378</v>
      </c>
      <c r="B27" s="713" t="s">
        <v>216</v>
      </c>
      <c r="C27" s="1586">
        <v>27</v>
      </c>
      <c r="D27" s="1572">
        <v>27</v>
      </c>
      <c r="E27" s="1572">
        <v>11</v>
      </c>
      <c r="F27" s="1572">
        <v>1</v>
      </c>
      <c r="G27" s="1572">
        <v>13</v>
      </c>
      <c r="H27" s="1572">
        <v>9</v>
      </c>
      <c r="I27" s="1573">
        <v>5</v>
      </c>
      <c r="J27" s="928">
        <f t="shared" si="0"/>
        <v>27</v>
      </c>
    </row>
    <row r="28" spans="1:10" ht="15" thickTop="1" thickBot="1" x14ac:dyDescent="0.2">
      <c r="A28" s="2139"/>
      <c r="B28" s="758" t="s">
        <v>440</v>
      </c>
      <c r="C28" s="1568">
        <v>27</v>
      </c>
      <c r="D28" s="1569">
        <v>27</v>
      </c>
      <c r="E28" s="1569">
        <v>11</v>
      </c>
      <c r="F28" s="1569">
        <v>1</v>
      </c>
      <c r="G28" s="1569">
        <v>13</v>
      </c>
      <c r="H28" s="1569">
        <v>9</v>
      </c>
      <c r="I28" s="1570">
        <v>5</v>
      </c>
      <c r="J28" s="928">
        <f t="shared" si="0"/>
        <v>27</v>
      </c>
    </row>
    <row r="29" spans="1:10" ht="13.5" customHeight="1" x14ac:dyDescent="0.15">
      <c r="A29" s="2133" t="s">
        <v>368</v>
      </c>
      <c r="B29" s="861" t="s">
        <v>203</v>
      </c>
      <c r="C29" s="1587">
        <v>2</v>
      </c>
      <c r="D29" s="1588">
        <v>2</v>
      </c>
      <c r="E29" s="1588">
        <v>1</v>
      </c>
      <c r="F29" s="1588"/>
      <c r="G29" s="1588">
        <v>1</v>
      </c>
      <c r="H29" s="1588">
        <v>1</v>
      </c>
      <c r="I29" s="1589"/>
      <c r="J29" s="928">
        <f t="shared" si="0"/>
        <v>2</v>
      </c>
    </row>
    <row r="30" spans="1:10" x14ac:dyDescent="0.15">
      <c r="A30" s="2134"/>
      <c r="B30" s="861" t="s">
        <v>204</v>
      </c>
      <c r="C30" s="1590"/>
      <c r="D30" s="1591"/>
      <c r="E30" s="1591"/>
      <c r="F30" s="1591"/>
      <c r="G30" s="1591"/>
      <c r="H30" s="1591"/>
      <c r="I30" s="1592"/>
      <c r="J30" s="928">
        <f t="shared" si="0"/>
        <v>0</v>
      </c>
    </row>
    <row r="31" spans="1:10" ht="14.25" thickBot="1" x14ac:dyDescent="0.2">
      <c r="A31" s="2134"/>
      <c r="B31" s="861" t="s">
        <v>205</v>
      </c>
      <c r="C31" s="1590"/>
      <c r="D31" s="1591"/>
      <c r="E31" s="1591"/>
      <c r="F31" s="1591"/>
      <c r="G31" s="1591"/>
      <c r="H31" s="1591"/>
      <c r="I31" s="1592"/>
      <c r="J31" s="928">
        <f t="shared" si="0"/>
        <v>0</v>
      </c>
    </row>
    <row r="32" spans="1:10" ht="15" thickTop="1" thickBot="1" x14ac:dyDescent="0.2">
      <c r="A32" s="2135"/>
      <c r="B32" s="758" t="s">
        <v>440</v>
      </c>
      <c r="C32" s="1593">
        <v>2</v>
      </c>
      <c r="D32" s="1594">
        <v>2</v>
      </c>
      <c r="E32" s="1595">
        <v>1</v>
      </c>
      <c r="F32" s="1595"/>
      <c r="G32" s="1596">
        <v>1</v>
      </c>
      <c r="H32" s="1594">
        <v>1</v>
      </c>
      <c r="I32" s="1597"/>
      <c r="J32" s="928">
        <f t="shared" si="0"/>
        <v>2</v>
      </c>
    </row>
    <row r="33" spans="1:10" ht="13.15" customHeight="1" x14ac:dyDescent="0.15">
      <c r="A33" s="2156" t="s">
        <v>369</v>
      </c>
      <c r="B33" s="859" t="s">
        <v>299</v>
      </c>
      <c r="C33" s="1562">
        <v>12</v>
      </c>
      <c r="D33" s="1598">
        <v>12</v>
      </c>
      <c r="E33" s="1598">
        <v>7</v>
      </c>
      <c r="F33" s="1598"/>
      <c r="G33" s="1598">
        <v>6</v>
      </c>
      <c r="H33" s="1598">
        <v>5</v>
      </c>
      <c r="I33" s="1599">
        <v>1</v>
      </c>
      <c r="J33" s="928">
        <f t="shared" si="0"/>
        <v>12</v>
      </c>
    </row>
    <row r="34" spans="1:10" x14ac:dyDescent="0.15">
      <c r="A34" s="2157"/>
      <c r="B34" s="859" t="s">
        <v>206</v>
      </c>
      <c r="C34" s="1565">
        <v>2</v>
      </c>
      <c r="D34" s="1566"/>
      <c r="E34" s="1566"/>
      <c r="F34" s="1566"/>
      <c r="G34" s="1566">
        <v>1</v>
      </c>
      <c r="H34" s="1566">
        <v>1</v>
      </c>
      <c r="I34" s="1567"/>
      <c r="J34" s="928">
        <f t="shared" si="0"/>
        <v>2</v>
      </c>
    </row>
    <row r="35" spans="1:10" x14ac:dyDescent="0.15">
      <c r="A35" s="2157"/>
      <c r="B35" s="859" t="s">
        <v>207</v>
      </c>
      <c r="C35" s="1565"/>
      <c r="D35" s="1566"/>
      <c r="E35" s="1566"/>
      <c r="F35" s="1566"/>
      <c r="G35" s="1566"/>
      <c r="H35" s="1566"/>
      <c r="I35" s="1567"/>
      <c r="J35" s="928">
        <f t="shared" si="0"/>
        <v>0</v>
      </c>
    </row>
    <row r="36" spans="1:10" x14ac:dyDescent="0.15">
      <c r="A36" s="2157"/>
      <c r="B36" s="859" t="s">
        <v>208</v>
      </c>
      <c r="C36" s="1565">
        <v>2</v>
      </c>
      <c r="D36" s="1566">
        <v>2</v>
      </c>
      <c r="E36" s="1566">
        <v>1</v>
      </c>
      <c r="F36" s="1566"/>
      <c r="G36" s="1566">
        <v>2</v>
      </c>
      <c r="H36" s="1566"/>
      <c r="I36" s="1567"/>
      <c r="J36" s="928">
        <f t="shared" si="0"/>
        <v>2</v>
      </c>
    </row>
    <row r="37" spans="1:10" x14ac:dyDescent="0.15">
      <c r="A37" s="2157"/>
      <c r="B37" s="859" t="s">
        <v>209</v>
      </c>
      <c r="C37" s="1565"/>
      <c r="D37" s="1566"/>
      <c r="E37" s="1566"/>
      <c r="F37" s="1566"/>
      <c r="G37" s="1566"/>
      <c r="H37" s="1566"/>
      <c r="I37" s="1567"/>
      <c r="J37" s="928">
        <f t="shared" si="0"/>
        <v>0</v>
      </c>
    </row>
    <row r="38" spans="1:10" x14ac:dyDescent="0.15">
      <c r="A38" s="2157"/>
      <c r="B38" s="859" t="s">
        <v>210</v>
      </c>
      <c r="C38" s="1565">
        <v>1</v>
      </c>
      <c r="D38" s="1566">
        <v>1</v>
      </c>
      <c r="E38" s="1566">
        <v>1</v>
      </c>
      <c r="F38" s="1566"/>
      <c r="G38" s="1566">
        <v>1</v>
      </c>
      <c r="H38" s="1566"/>
      <c r="I38" s="1567"/>
      <c r="J38" s="928">
        <f t="shared" si="0"/>
        <v>1</v>
      </c>
    </row>
    <row r="39" spans="1:10" x14ac:dyDescent="0.15">
      <c r="A39" s="2157"/>
      <c r="B39" s="859" t="s">
        <v>211</v>
      </c>
      <c r="C39" s="1565"/>
      <c r="D39" s="1566"/>
      <c r="E39" s="1566"/>
      <c r="F39" s="1566"/>
      <c r="G39" s="1566"/>
      <c r="H39" s="1566"/>
      <c r="I39" s="1567"/>
      <c r="J39" s="928">
        <f t="shared" si="0"/>
        <v>0</v>
      </c>
    </row>
    <row r="40" spans="1:10" ht="14.25" thickBot="1" x14ac:dyDescent="0.2">
      <c r="A40" s="2157"/>
      <c r="B40" s="859" t="s">
        <v>212</v>
      </c>
      <c r="C40" s="1565">
        <v>1</v>
      </c>
      <c r="D40" s="1566">
        <v>1</v>
      </c>
      <c r="E40" s="1566">
        <v>1</v>
      </c>
      <c r="F40" s="1566"/>
      <c r="G40" s="1566"/>
      <c r="H40" s="1566">
        <v>1</v>
      </c>
      <c r="I40" s="1567"/>
      <c r="J40" s="928">
        <f t="shared" si="0"/>
        <v>1</v>
      </c>
    </row>
    <row r="41" spans="1:10" ht="15" thickTop="1" thickBot="1" x14ac:dyDescent="0.2">
      <c r="A41" s="2158"/>
      <c r="B41" s="758" t="s">
        <v>440</v>
      </c>
      <c r="C41" s="1600">
        <v>18</v>
      </c>
      <c r="D41" s="1601">
        <v>16</v>
      </c>
      <c r="E41" s="1601">
        <v>10</v>
      </c>
      <c r="F41" s="1601"/>
      <c r="G41" s="1601">
        <v>10</v>
      </c>
      <c r="H41" s="1601">
        <v>7</v>
      </c>
      <c r="I41" s="1602">
        <v>1</v>
      </c>
      <c r="J41" s="928">
        <f t="shared" si="0"/>
        <v>18</v>
      </c>
    </row>
    <row r="42" spans="1:10" ht="13.15" customHeight="1" x14ac:dyDescent="0.15">
      <c r="A42" s="2153" t="s">
        <v>285</v>
      </c>
      <c r="B42" s="713" t="s">
        <v>300</v>
      </c>
      <c r="C42" s="1586">
        <v>15</v>
      </c>
      <c r="D42" s="1572">
        <v>14</v>
      </c>
      <c r="E42" s="1572">
        <v>8</v>
      </c>
      <c r="F42" s="1572"/>
      <c r="G42" s="1572">
        <v>9</v>
      </c>
      <c r="H42" s="1572">
        <v>5</v>
      </c>
      <c r="I42" s="1573">
        <v>1</v>
      </c>
      <c r="J42" s="928">
        <f t="shared" si="0"/>
        <v>15</v>
      </c>
    </row>
    <row r="43" spans="1:10" x14ac:dyDescent="0.15">
      <c r="A43" s="2154"/>
      <c r="B43" s="862" t="s">
        <v>301</v>
      </c>
      <c r="C43" s="1574">
        <v>4</v>
      </c>
      <c r="D43" s="865">
        <v>4</v>
      </c>
      <c r="E43" s="865">
        <v>3</v>
      </c>
      <c r="F43" s="865"/>
      <c r="G43" s="865">
        <v>1</v>
      </c>
      <c r="H43" s="865">
        <v>1</v>
      </c>
      <c r="I43" s="1575">
        <v>2</v>
      </c>
      <c r="J43" s="928">
        <f t="shared" si="0"/>
        <v>4</v>
      </c>
    </row>
    <row r="44" spans="1:10" x14ac:dyDescent="0.15">
      <c r="A44" s="2154"/>
      <c r="B44" s="859" t="s">
        <v>232</v>
      </c>
      <c r="C44" s="1574">
        <v>4</v>
      </c>
      <c r="D44" s="865">
        <v>4</v>
      </c>
      <c r="E44" s="865">
        <v>1</v>
      </c>
      <c r="F44" s="865"/>
      <c r="G44" s="865">
        <v>1</v>
      </c>
      <c r="H44" s="865">
        <v>1</v>
      </c>
      <c r="I44" s="1575">
        <v>2</v>
      </c>
      <c r="J44" s="928">
        <f t="shared" si="0"/>
        <v>4</v>
      </c>
    </row>
    <row r="45" spans="1:10" x14ac:dyDescent="0.15">
      <c r="A45" s="2154"/>
      <c r="B45" s="859" t="s">
        <v>233</v>
      </c>
      <c r="C45" s="1574">
        <v>1</v>
      </c>
      <c r="D45" s="865">
        <v>1</v>
      </c>
      <c r="E45" s="865"/>
      <c r="F45" s="865"/>
      <c r="G45" s="865">
        <v>1</v>
      </c>
      <c r="H45" s="865"/>
      <c r="I45" s="1575"/>
      <c r="J45" s="928">
        <f t="shared" si="0"/>
        <v>1</v>
      </c>
    </row>
    <row r="46" spans="1:10" x14ac:dyDescent="0.15">
      <c r="A46" s="2154"/>
      <c r="B46" s="859" t="s">
        <v>234</v>
      </c>
      <c r="C46" s="1574">
        <v>3</v>
      </c>
      <c r="D46" s="865">
        <v>3</v>
      </c>
      <c r="E46" s="865"/>
      <c r="F46" s="865"/>
      <c r="G46" s="865">
        <v>1</v>
      </c>
      <c r="H46" s="865">
        <v>2</v>
      </c>
      <c r="I46" s="1575"/>
      <c r="J46" s="928">
        <f t="shared" si="0"/>
        <v>3</v>
      </c>
    </row>
    <row r="47" spans="1:10" x14ac:dyDescent="0.15">
      <c r="A47" s="2154"/>
      <c r="B47" s="859" t="s">
        <v>273</v>
      </c>
      <c r="C47" s="1574">
        <v>2</v>
      </c>
      <c r="D47" s="865">
        <v>2</v>
      </c>
      <c r="E47" s="865"/>
      <c r="F47" s="865"/>
      <c r="G47" s="865">
        <v>2</v>
      </c>
      <c r="H47" s="865"/>
      <c r="I47" s="1575"/>
      <c r="J47" s="928">
        <f t="shared" si="0"/>
        <v>2</v>
      </c>
    </row>
    <row r="48" spans="1:10" x14ac:dyDescent="0.15">
      <c r="A48" s="2154"/>
      <c r="B48" s="859" t="s">
        <v>302</v>
      </c>
      <c r="C48" s="1574">
        <v>3</v>
      </c>
      <c r="D48" s="865">
        <v>3</v>
      </c>
      <c r="E48" s="865">
        <v>2</v>
      </c>
      <c r="F48" s="865"/>
      <c r="G48" s="865">
        <v>2</v>
      </c>
      <c r="H48" s="865">
        <v>1</v>
      </c>
      <c r="I48" s="1575"/>
      <c r="J48" s="928">
        <f t="shared" ref="J48:J79" si="1">SUM(G48:I48)</f>
        <v>3</v>
      </c>
    </row>
    <row r="49" spans="1:10" x14ac:dyDescent="0.15">
      <c r="A49" s="2154"/>
      <c r="B49" s="859" t="s">
        <v>303</v>
      </c>
      <c r="C49" s="1574">
        <v>2</v>
      </c>
      <c r="D49" s="865">
        <v>2</v>
      </c>
      <c r="E49" s="865">
        <v>1</v>
      </c>
      <c r="F49" s="865"/>
      <c r="G49" s="865"/>
      <c r="H49" s="865">
        <v>2</v>
      </c>
      <c r="I49" s="1575"/>
      <c r="J49" s="928">
        <f t="shared" si="1"/>
        <v>2</v>
      </c>
    </row>
    <row r="50" spans="1:10" ht="14.25" thickBot="1" x14ac:dyDescent="0.2">
      <c r="A50" s="2154"/>
      <c r="B50" s="859" t="s">
        <v>304</v>
      </c>
      <c r="C50" s="1603">
        <v>1</v>
      </c>
      <c r="D50" s="1604">
        <v>1</v>
      </c>
      <c r="E50" s="1604"/>
      <c r="F50" s="1604"/>
      <c r="G50" s="1604">
        <v>1</v>
      </c>
      <c r="H50" s="1604"/>
      <c r="I50" s="1605"/>
      <c r="J50" s="928">
        <f t="shared" si="1"/>
        <v>1</v>
      </c>
    </row>
    <row r="51" spans="1:10" ht="15" thickTop="1" thickBot="1" x14ac:dyDescent="0.2">
      <c r="A51" s="2155"/>
      <c r="B51" s="758" t="s">
        <v>440</v>
      </c>
      <c r="C51" s="1568">
        <v>35</v>
      </c>
      <c r="D51" s="1569">
        <v>34</v>
      </c>
      <c r="E51" s="1569">
        <v>15</v>
      </c>
      <c r="F51" s="1569"/>
      <c r="G51" s="1569">
        <v>18</v>
      </c>
      <c r="H51" s="1569">
        <v>12</v>
      </c>
      <c r="I51" s="1570">
        <v>5</v>
      </c>
      <c r="J51" s="928">
        <f t="shared" si="1"/>
        <v>35</v>
      </c>
    </row>
    <row r="52" spans="1:10" ht="13.15" customHeight="1" x14ac:dyDescent="0.15">
      <c r="A52" s="2138" t="s">
        <v>346</v>
      </c>
      <c r="B52" s="713" t="s">
        <v>305</v>
      </c>
      <c r="C52" s="1586">
        <v>27</v>
      </c>
      <c r="D52" s="1572">
        <v>27</v>
      </c>
      <c r="E52" s="1572">
        <v>16</v>
      </c>
      <c r="F52" s="1572"/>
      <c r="G52" s="1572">
        <v>11</v>
      </c>
      <c r="H52" s="1572">
        <v>12</v>
      </c>
      <c r="I52" s="1573">
        <v>4</v>
      </c>
      <c r="J52" s="928">
        <f t="shared" si="1"/>
        <v>27</v>
      </c>
    </row>
    <row r="53" spans="1:10" x14ac:dyDescent="0.15">
      <c r="A53" s="2161"/>
      <c r="B53" s="859" t="s">
        <v>274</v>
      </c>
      <c r="C53" s="1574">
        <v>3</v>
      </c>
      <c r="D53" s="865">
        <v>3</v>
      </c>
      <c r="E53" s="865">
        <v>1</v>
      </c>
      <c r="F53" s="865">
        <v>1</v>
      </c>
      <c r="G53" s="865">
        <v>1</v>
      </c>
      <c r="H53" s="865">
        <v>2</v>
      </c>
      <c r="I53" s="1575"/>
      <c r="J53" s="928">
        <f t="shared" si="1"/>
        <v>3</v>
      </c>
    </row>
    <row r="54" spans="1:10" ht="14.25" thickBot="1" x14ac:dyDescent="0.2">
      <c r="A54" s="2161"/>
      <c r="B54" s="859" t="s">
        <v>220</v>
      </c>
      <c r="C54" s="1574">
        <v>20</v>
      </c>
      <c r="D54" s="865">
        <v>18</v>
      </c>
      <c r="E54" s="865">
        <v>8</v>
      </c>
      <c r="F54" s="865"/>
      <c r="G54" s="865">
        <v>17</v>
      </c>
      <c r="H54" s="865">
        <v>2</v>
      </c>
      <c r="I54" s="1575">
        <v>1</v>
      </c>
      <c r="J54" s="928">
        <f t="shared" si="1"/>
        <v>20</v>
      </c>
    </row>
    <row r="55" spans="1:10" ht="15" thickTop="1" thickBot="1" x14ac:dyDescent="0.2">
      <c r="A55" s="2139"/>
      <c r="B55" s="758" t="s">
        <v>440</v>
      </c>
      <c r="C55" s="1568">
        <v>50</v>
      </c>
      <c r="D55" s="1569">
        <v>48</v>
      </c>
      <c r="E55" s="1569">
        <v>25</v>
      </c>
      <c r="F55" s="1569">
        <v>1</v>
      </c>
      <c r="G55" s="1569">
        <v>29</v>
      </c>
      <c r="H55" s="1569">
        <v>16</v>
      </c>
      <c r="I55" s="1570">
        <v>4</v>
      </c>
      <c r="J55" s="928">
        <f t="shared" si="1"/>
        <v>49</v>
      </c>
    </row>
    <row r="56" spans="1:10" ht="13.15" customHeight="1" x14ac:dyDescent="0.15">
      <c r="A56" s="2162" t="s">
        <v>286</v>
      </c>
      <c r="B56" s="859" t="s">
        <v>221</v>
      </c>
      <c r="C56" s="1587">
        <v>12</v>
      </c>
      <c r="D56" s="1588">
        <v>12</v>
      </c>
      <c r="E56" s="1588">
        <v>8</v>
      </c>
      <c r="F56" s="1606"/>
      <c r="G56" s="1588">
        <v>4</v>
      </c>
      <c r="H56" s="1588">
        <v>7</v>
      </c>
      <c r="I56" s="1589">
        <v>1</v>
      </c>
      <c r="J56" s="928">
        <f t="shared" si="1"/>
        <v>12</v>
      </c>
    </row>
    <row r="57" spans="1:10" x14ac:dyDescent="0.15">
      <c r="A57" s="2163"/>
      <c r="B57" s="862" t="s">
        <v>307</v>
      </c>
      <c r="C57" s="1590">
        <v>1</v>
      </c>
      <c r="D57" s="1591">
        <v>1</v>
      </c>
      <c r="E57" s="1607"/>
      <c r="F57" s="1607"/>
      <c r="G57" s="1591">
        <v>1</v>
      </c>
      <c r="H57" s="1607"/>
      <c r="I57" s="1608"/>
      <c r="J57" s="928">
        <f t="shared" si="1"/>
        <v>1</v>
      </c>
    </row>
    <row r="58" spans="1:10" ht="14.25" thickBot="1" x14ac:dyDescent="0.2">
      <c r="A58" s="2163"/>
      <c r="B58" s="859" t="s">
        <v>308</v>
      </c>
      <c r="C58" s="1590">
        <v>2</v>
      </c>
      <c r="D58" s="1591">
        <v>2</v>
      </c>
      <c r="E58" s="1591">
        <v>2</v>
      </c>
      <c r="F58" s="1591"/>
      <c r="G58" s="1591">
        <v>2</v>
      </c>
      <c r="H58" s="1591"/>
      <c r="I58" s="1608"/>
      <c r="J58" s="928">
        <f t="shared" si="1"/>
        <v>2</v>
      </c>
    </row>
    <row r="59" spans="1:10" ht="15" thickTop="1" thickBot="1" x14ac:dyDescent="0.2">
      <c r="A59" s="2164"/>
      <c r="B59" s="758" t="s">
        <v>440</v>
      </c>
      <c r="C59" s="1568">
        <v>15</v>
      </c>
      <c r="D59" s="1569">
        <v>15</v>
      </c>
      <c r="E59" s="1569">
        <v>10</v>
      </c>
      <c r="F59" s="1569"/>
      <c r="G59" s="1569">
        <v>7</v>
      </c>
      <c r="H59" s="1569">
        <v>7</v>
      </c>
      <c r="I59" s="1570">
        <v>1</v>
      </c>
      <c r="J59" s="928">
        <f t="shared" si="1"/>
        <v>15</v>
      </c>
    </row>
    <row r="60" spans="1:10" ht="13.15" customHeight="1" x14ac:dyDescent="0.15">
      <c r="A60" s="2165" t="s">
        <v>288</v>
      </c>
      <c r="B60" s="859" t="s">
        <v>235</v>
      </c>
      <c r="C60" s="1609">
        <v>19</v>
      </c>
      <c r="D60" s="1610">
        <v>19</v>
      </c>
      <c r="E60" s="1610">
        <v>10</v>
      </c>
      <c r="F60" s="1610"/>
      <c r="G60" s="1610">
        <v>6</v>
      </c>
      <c r="H60" s="1610">
        <v>9</v>
      </c>
      <c r="I60" s="1611">
        <v>4</v>
      </c>
      <c r="J60" s="928">
        <f t="shared" si="1"/>
        <v>19</v>
      </c>
    </row>
    <row r="61" spans="1:10" x14ac:dyDescent="0.15">
      <c r="A61" s="2161"/>
      <c r="B61" s="859" t="s">
        <v>236</v>
      </c>
      <c r="C61" s="1565">
        <v>5</v>
      </c>
      <c r="D61" s="1566">
        <v>5</v>
      </c>
      <c r="E61" s="1566">
        <v>1</v>
      </c>
      <c r="F61" s="1566"/>
      <c r="G61" s="1566">
        <v>4</v>
      </c>
      <c r="H61" s="1566">
        <v>1</v>
      </c>
      <c r="I61" s="1567"/>
      <c r="J61" s="928">
        <f t="shared" si="1"/>
        <v>5</v>
      </c>
    </row>
    <row r="62" spans="1:10" x14ac:dyDescent="0.15">
      <c r="A62" s="2161"/>
      <c r="B62" s="859" t="s">
        <v>309</v>
      </c>
      <c r="C62" s="1565"/>
      <c r="D62" s="1566"/>
      <c r="E62" s="1566"/>
      <c r="F62" s="1566"/>
      <c r="G62" s="1566"/>
      <c r="H62" s="1566"/>
      <c r="I62" s="1567"/>
      <c r="J62" s="928">
        <f t="shared" si="1"/>
        <v>0</v>
      </c>
    </row>
    <row r="63" spans="1:10" x14ac:dyDescent="0.15">
      <c r="A63" s="2161"/>
      <c r="B63" s="862" t="s">
        <v>310</v>
      </c>
      <c r="C63" s="1612"/>
      <c r="D63" s="1566"/>
      <c r="E63" s="1566"/>
      <c r="F63" s="1566"/>
      <c r="G63" s="1566"/>
      <c r="H63" s="1566"/>
      <c r="I63" s="1567"/>
      <c r="J63" s="928">
        <f t="shared" si="1"/>
        <v>0</v>
      </c>
    </row>
    <row r="64" spans="1:10" x14ac:dyDescent="0.15">
      <c r="A64" s="2161"/>
      <c r="B64" s="863" t="s">
        <v>311</v>
      </c>
      <c r="C64" s="1565"/>
      <c r="D64" s="1566"/>
      <c r="E64" s="1566"/>
      <c r="F64" s="1566"/>
      <c r="G64" s="1566"/>
      <c r="H64" s="1566"/>
      <c r="I64" s="1567"/>
      <c r="J64" s="928">
        <f t="shared" si="1"/>
        <v>0</v>
      </c>
    </row>
    <row r="65" spans="1:10" x14ac:dyDescent="0.15">
      <c r="A65" s="2161"/>
      <c r="B65" s="862" t="s">
        <v>312</v>
      </c>
      <c r="C65" s="1565">
        <v>1</v>
      </c>
      <c r="D65" s="1566">
        <v>1</v>
      </c>
      <c r="E65" s="1566">
        <v>1</v>
      </c>
      <c r="F65" s="1566"/>
      <c r="G65" s="1566"/>
      <c r="H65" s="1566"/>
      <c r="I65" s="1567">
        <v>1</v>
      </c>
      <c r="J65" s="928">
        <f t="shared" si="1"/>
        <v>1</v>
      </c>
    </row>
    <row r="66" spans="1:10" ht="14.25" thickBot="1" x14ac:dyDescent="0.2">
      <c r="A66" s="2161"/>
      <c r="B66" s="862" t="s">
        <v>213</v>
      </c>
      <c r="C66" s="1565">
        <v>12</v>
      </c>
      <c r="D66" s="1566">
        <v>12</v>
      </c>
      <c r="E66" s="1566">
        <v>5</v>
      </c>
      <c r="F66" s="1566"/>
      <c r="G66" s="1566">
        <v>8</v>
      </c>
      <c r="H66" s="1566">
        <v>2</v>
      </c>
      <c r="I66" s="1567">
        <v>2</v>
      </c>
      <c r="J66" s="928">
        <f t="shared" si="1"/>
        <v>12</v>
      </c>
    </row>
    <row r="67" spans="1:10" ht="15" thickTop="1" thickBot="1" x14ac:dyDescent="0.2">
      <c r="A67" s="2166"/>
      <c r="B67" s="758" t="s">
        <v>440</v>
      </c>
      <c r="C67" s="1600">
        <v>37</v>
      </c>
      <c r="D67" s="1601">
        <v>37</v>
      </c>
      <c r="E67" s="1601">
        <v>17</v>
      </c>
      <c r="F67" s="1601"/>
      <c r="G67" s="1601">
        <v>18</v>
      </c>
      <c r="H67" s="1601">
        <v>12</v>
      </c>
      <c r="I67" s="1602">
        <v>7</v>
      </c>
      <c r="J67" s="928">
        <f t="shared" si="1"/>
        <v>37</v>
      </c>
    </row>
    <row r="68" spans="1:10" ht="13.15" customHeight="1" x14ac:dyDescent="0.15">
      <c r="A68" s="2159" t="s">
        <v>287</v>
      </c>
      <c r="B68" s="859" t="s">
        <v>275</v>
      </c>
      <c r="C68" s="1571"/>
      <c r="D68" s="1572"/>
      <c r="E68" s="1572"/>
      <c r="F68" s="1572"/>
      <c r="G68" s="1572"/>
      <c r="H68" s="1572"/>
      <c r="I68" s="1573"/>
      <c r="J68" s="928">
        <f t="shared" si="1"/>
        <v>0</v>
      </c>
    </row>
    <row r="69" spans="1:10" x14ac:dyDescent="0.15">
      <c r="A69" s="2154"/>
      <c r="B69" s="859" t="s">
        <v>313</v>
      </c>
      <c r="C69" s="1574">
        <v>4</v>
      </c>
      <c r="D69" s="865">
        <v>4</v>
      </c>
      <c r="E69" s="865">
        <v>3</v>
      </c>
      <c r="F69" s="865"/>
      <c r="G69" s="865">
        <v>2</v>
      </c>
      <c r="H69" s="865">
        <v>1</v>
      </c>
      <c r="I69" s="1575">
        <v>1</v>
      </c>
      <c r="J69" s="928">
        <f t="shared" si="1"/>
        <v>4</v>
      </c>
    </row>
    <row r="70" spans="1:10" ht="14.25" thickBot="1" x14ac:dyDescent="0.2">
      <c r="A70" s="2154"/>
      <c r="B70" s="862" t="s">
        <v>214</v>
      </c>
      <c r="C70" s="1574">
        <v>8</v>
      </c>
      <c r="D70" s="865">
        <v>8</v>
      </c>
      <c r="E70" s="865">
        <v>3</v>
      </c>
      <c r="F70" s="865"/>
      <c r="G70" s="865">
        <v>5</v>
      </c>
      <c r="H70" s="865">
        <v>2</v>
      </c>
      <c r="I70" s="1575">
        <v>1</v>
      </c>
      <c r="J70" s="928">
        <f t="shared" si="1"/>
        <v>8</v>
      </c>
    </row>
    <row r="71" spans="1:10" ht="15" thickTop="1" thickBot="1" x14ac:dyDescent="0.2">
      <c r="A71" s="2160"/>
      <c r="B71" s="758" t="s">
        <v>440</v>
      </c>
      <c r="C71" s="1613">
        <v>12</v>
      </c>
      <c r="D71" s="1614">
        <v>12</v>
      </c>
      <c r="E71" s="1614">
        <v>6</v>
      </c>
      <c r="F71" s="1614"/>
      <c r="G71" s="1614">
        <v>7</v>
      </c>
      <c r="H71" s="1614">
        <v>3</v>
      </c>
      <c r="I71" s="1615">
        <v>2</v>
      </c>
      <c r="J71" s="928">
        <f t="shared" si="1"/>
        <v>12</v>
      </c>
    </row>
    <row r="72" spans="1:10" ht="13.15" customHeight="1" x14ac:dyDescent="0.15">
      <c r="A72" s="2159" t="s">
        <v>289</v>
      </c>
      <c r="B72" s="864" t="s">
        <v>314</v>
      </c>
      <c r="C72" s="1581">
        <v>15</v>
      </c>
      <c r="D72" s="1584">
        <v>15</v>
      </c>
      <c r="E72" s="1584">
        <v>4</v>
      </c>
      <c r="F72" s="1584"/>
      <c r="G72" s="1584">
        <v>8</v>
      </c>
      <c r="H72" s="1584">
        <v>4</v>
      </c>
      <c r="I72" s="1585">
        <v>3</v>
      </c>
      <c r="J72" s="928">
        <f t="shared" si="1"/>
        <v>15</v>
      </c>
    </row>
    <row r="73" spans="1:10" x14ac:dyDescent="0.15">
      <c r="A73" s="2154"/>
      <c r="B73" s="862" t="s">
        <v>215</v>
      </c>
      <c r="C73" s="1574">
        <v>47</v>
      </c>
      <c r="D73" s="865">
        <v>47</v>
      </c>
      <c r="E73" s="865">
        <v>27</v>
      </c>
      <c r="F73" s="865"/>
      <c r="G73" s="865">
        <v>21</v>
      </c>
      <c r="H73" s="865">
        <v>19</v>
      </c>
      <c r="I73" s="1575">
        <v>7</v>
      </c>
      <c r="J73" s="928">
        <f t="shared" si="1"/>
        <v>47</v>
      </c>
    </row>
    <row r="74" spans="1:10" x14ac:dyDescent="0.15">
      <c r="A74" s="2154"/>
      <c r="B74" s="859" t="s">
        <v>276</v>
      </c>
      <c r="C74" s="1574">
        <v>9</v>
      </c>
      <c r="D74" s="865">
        <v>9</v>
      </c>
      <c r="E74" s="865">
        <v>1</v>
      </c>
      <c r="F74" s="865"/>
      <c r="G74" s="865">
        <v>2</v>
      </c>
      <c r="H74" s="865">
        <v>6</v>
      </c>
      <c r="I74" s="1575">
        <v>1</v>
      </c>
      <c r="J74" s="928">
        <f t="shared" si="1"/>
        <v>9</v>
      </c>
    </row>
    <row r="75" spans="1:10" ht="14.25" thickBot="1" x14ac:dyDescent="0.2">
      <c r="A75" s="2154"/>
      <c r="B75" s="859" t="s">
        <v>315</v>
      </c>
      <c r="C75" s="1574">
        <v>2</v>
      </c>
      <c r="D75" s="865">
        <v>2</v>
      </c>
      <c r="E75" s="865">
        <v>1</v>
      </c>
      <c r="F75" s="865">
        <v>1</v>
      </c>
      <c r="G75" s="865">
        <v>1</v>
      </c>
      <c r="H75" s="865">
        <v>1</v>
      </c>
      <c r="I75" s="1575"/>
      <c r="J75" s="928">
        <f t="shared" si="1"/>
        <v>2</v>
      </c>
    </row>
    <row r="76" spans="1:10" ht="15" thickTop="1" thickBot="1" x14ac:dyDescent="0.2">
      <c r="A76" s="2155"/>
      <c r="B76" s="758" t="s">
        <v>440</v>
      </c>
      <c r="C76" s="1568">
        <v>73</v>
      </c>
      <c r="D76" s="1569">
        <v>73</v>
      </c>
      <c r="E76" s="1569">
        <v>33</v>
      </c>
      <c r="F76" s="1569">
        <v>1</v>
      </c>
      <c r="G76" s="1569">
        <v>32</v>
      </c>
      <c r="H76" s="1569">
        <v>30</v>
      </c>
      <c r="I76" s="1570">
        <v>11</v>
      </c>
      <c r="J76" s="928">
        <f t="shared" si="1"/>
        <v>73</v>
      </c>
    </row>
    <row r="77" spans="1:10" ht="13.15" customHeight="1" x14ac:dyDescent="0.15">
      <c r="A77" s="2153" t="s">
        <v>371</v>
      </c>
      <c r="B77" s="862" t="s">
        <v>237</v>
      </c>
      <c r="C77" s="1571">
        <v>2</v>
      </c>
      <c r="D77" s="1572">
        <v>1</v>
      </c>
      <c r="E77" s="1572">
        <v>1</v>
      </c>
      <c r="F77" s="1572"/>
      <c r="G77" s="1572">
        <v>2</v>
      </c>
      <c r="H77" s="1572"/>
      <c r="I77" s="1573"/>
      <c r="J77" s="928">
        <f t="shared" si="1"/>
        <v>2</v>
      </c>
    </row>
    <row r="78" spans="1:10" x14ac:dyDescent="0.15">
      <c r="A78" s="2154"/>
      <c r="B78" s="859" t="s">
        <v>238</v>
      </c>
      <c r="C78" s="1574">
        <v>5</v>
      </c>
      <c r="D78" s="865">
        <v>5</v>
      </c>
      <c r="E78" s="865"/>
      <c r="F78" s="865"/>
      <c r="G78" s="865">
        <v>3</v>
      </c>
      <c r="H78" s="865">
        <v>2</v>
      </c>
      <c r="I78" s="1575"/>
      <c r="J78" s="928">
        <f t="shared" si="1"/>
        <v>5</v>
      </c>
    </row>
    <row r="79" spans="1:10" x14ac:dyDescent="0.15">
      <c r="A79" s="2154"/>
      <c r="B79" s="859" t="s">
        <v>239</v>
      </c>
      <c r="C79" s="1574">
        <v>1</v>
      </c>
      <c r="D79" s="865">
        <v>1</v>
      </c>
      <c r="E79" s="865"/>
      <c r="F79" s="865"/>
      <c r="G79" s="865">
        <v>1</v>
      </c>
      <c r="H79" s="865"/>
      <c r="I79" s="1575"/>
      <c r="J79" s="928">
        <f t="shared" si="1"/>
        <v>1</v>
      </c>
    </row>
    <row r="80" spans="1:10" x14ac:dyDescent="0.15">
      <c r="A80" s="2154"/>
      <c r="B80" s="859" t="s">
        <v>240</v>
      </c>
      <c r="C80" s="1574">
        <v>2</v>
      </c>
      <c r="D80" s="865">
        <v>2</v>
      </c>
      <c r="E80" s="865">
        <v>1</v>
      </c>
      <c r="F80" s="865"/>
      <c r="G80" s="865">
        <v>2</v>
      </c>
      <c r="H80" s="865"/>
      <c r="I80" s="1575"/>
      <c r="J80" s="928">
        <f t="shared" ref="J80:J86" si="2">SUM(G80:I80)</f>
        <v>2</v>
      </c>
    </row>
    <row r="81" spans="1:10" x14ac:dyDescent="0.15">
      <c r="A81" s="2154"/>
      <c r="B81" s="859" t="s">
        <v>241</v>
      </c>
      <c r="C81" s="1574"/>
      <c r="D81" s="865"/>
      <c r="E81" s="865"/>
      <c r="F81" s="865"/>
      <c r="G81" s="865"/>
      <c r="H81" s="865"/>
      <c r="I81" s="1575"/>
      <c r="J81" s="928">
        <f t="shared" si="2"/>
        <v>0</v>
      </c>
    </row>
    <row r="82" spans="1:10" x14ac:dyDescent="0.15">
      <c r="A82" s="2154"/>
      <c r="B82" s="859" t="s">
        <v>242</v>
      </c>
      <c r="C82" s="1574"/>
      <c r="D82" s="865"/>
      <c r="E82" s="865"/>
      <c r="F82" s="865"/>
      <c r="G82" s="865"/>
      <c r="H82" s="865"/>
      <c r="I82" s="1575"/>
      <c r="J82" s="928">
        <f t="shared" si="2"/>
        <v>0</v>
      </c>
    </row>
    <row r="83" spans="1:10" x14ac:dyDescent="0.15">
      <c r="A83" s="2154"/>
      <c r="B83" s="859" t="s">
        <v>222</v>
      </c>
      <c r="C83" s="1574">
        <v>2</v>
      </c>
      <c r="D83" s="865">
        <v>2</v>
      </c>
      <c r="E83" s="865">
        <v>2</v>
      </c>
      <c r="F83" s="865"/>
      <c r="G83" s="865">
        <v>1</v>
      </c>
      <c r="H83" s="865">
        <v>1</v>
      </c>
      <c r="I83" s="1575"/>
      <c r="J83" s="928">
        <f t="shared" si="2"/>
        <v>2</v>
      </c>
    </row>
    <row r="84" spans="1:10" ht="14.25" thickBot="1" x14ac:dyDescent="0.2">
      <c r="A84" s="2154"/>
      <c r="B84" s="859" t="s">
        <v>223</v>
      </c>
      <c r="C84" s="1574"/>
      <c r="D84" s="865"/>
      <c r="E84" s="865"/>
      <c r="F84" s="865"/>
      <c r="G84" s="865"/>
      <c r="H84" s="865"/>
      <c r="I84" s="1575"/>
      <c r="J84" s="928">
        <f t="shared" si="2"/>
        <v>0</v>
      </c>
    </row>
    <row r="85" spans="1:10" ht="15" thickTop="1" thickBot="1" x14ac:dyDescent="0.2">
      <c r="A85" s="2160"/>
      <c r="B85" s="758" t="s">
        <v>440</v>
      </c>
      <c r="C85" s="1568">
        <v>12</v>
      </c>
      <c r="D85" s="1569">
        <v>11</v>
      </c>
      <c r="E85" s="1569">
        <v>4</v>
      </c>
      <c r="F85" s="1569"/>
      <c r="G85" s="1569">
        <v>9</v>
      </c>
      <c r="H85" s="1569">
        <v>3</v>
      </c>
      <c r="I85" s="1570"/>
      <c r="J85" s="928">
        <f t="shared" si="2"/>
        <v>12</v>
      </c>
    </row>
    <row r="86" spans="1:10" ht="14.25" thickBot="1" x14ac:dyDescent="0.2">
      <c r="A86" s="866" t="s">
        <v>189</v>
      </c>
      <c r="B86" s="867" t="s">
        <v>338</v>
      </c>
      <c r="C86" s="1616">
        <v>17</v>
      </c>
      <c r="D86" s="1617">
        <v>16</v>
      </c>
      <c r="E86" s="1617">
        <v>2</v>
      </c>
      <c r="F86" s="1617"/>
      <c r="G86" s="1617">
        <v>9</v>
      </c>
      <c r="H86" s="1617">
        <v>4</v>
      </c>
      <c r="I86" s="1618">
        <v>4</v>
      </c>
      <c r="J86" s="928">
        <f t="shared" si="2"/>
        <v>17</v>
      </c>
    </row>
    <row r="87" spans="1:10" x14ac:dyDescent="0.15">
      <c r="A87" s="870" t="s">
        <v>486</v>
      </c>
      <c r="B87" s="868"/>
      <c r="C87" s="868"/>
      <c r="D87" s="868"/>
      <c r="E87" s="868"/>
      <c r="F87" s="868"/>
      <c r="G87" s="868"/>
      <c r="H87" s="868"/>
      <c r="I87" s="868"/>
    </row>
    <row r="88" spans="1:10" x14ac:dyDescent="0.15">
      <c r="A88" s="870" t="s">
        <v>487</v>
      </c>
      <c r="B88" s="843"/>
      <c r="C88" s="843"/>
      <c r="D88" s="843"/>
      <c r="E88" s="843"/>
      <c r="F88" s="843"/>
      <c r="G88" s="843"/>
      <c r="H88" s="843"/>
      <c r="I88" s="843"/>
    </row>
    <row r="89" spans="1:10" x14ac:dyDescent="0.15">
      <c r="A89" s="843"/>
      <c r="B89" s="843"/>
      <c r="C89" s="843"/>
      <c r="D89" s="843"/>
      <c r="E89" s="843"/>
      <c r="F89" s="843"/>
      <c r="G89" s="843"/>
      <c r="H89" s="843"/>
      <c r="I89" s="843"/>
    </row>
    <row r="90" spans="1:10" x14ac:dyDescent="0.15">
      <c r="A90" s="843"/>
      <c r="B90" s="843"/>
      <c r="C90" s="843"/>
      <c r="D90" s="843"/>
      <c r="E90" s="843"/>
      <c r="F90" s="843"/>
      <c r="G90" s="843"/>
      <c r="H90" s="843"/>
      <c r="I90" s="843"/>
    </row>
    <row r="91" spans="1:10" x14ac:dyDescent="0.15">
      <c r="A91" s="869"/>
      <c r="B91" s="869"/>
      <c r="C91" s="869"/>
      <c r="D91" s="869"/>
      <c r="E91" s="869"/>
      <c r="F91" s="869"/>
      <c r="G91" s="869"/>
      <c r="H91" s="869"/>
      <c r="I91" s="869"/>
    </row>
    <row r="92" spans="1:10" x14ac:dyDescent="0.15">
      <c r="A92" s="869"/>
      <c r="B92" s="869"/>
      <c r="C92" s="869"/>
      <c r="D92" s="869"/>
      <c r="E92" s="869"/>
      <c r="F92" s="869"/>
      <c r="G92" s="869"/>
      <c r="H92" s="869"/>
      <c r="I92" s="869"/>
    </row>
    <row r="93" spans="1:10" x14ac:dyDescent="0.15">
      <c r="A93" s="869"/>
      <c r="B93" s="869"/>
      <c r="C93" s="869"/>
      <c r="D93" s="869"/>
      <c r="E93" s="869"/>
      <c r="F93" s="869"/>
      <c r="G93" s="869"/>
      <c r="H93" s="869"/>
      <c r="I93" s="869"/>
    </row>
    <row r="94" spans="1:10" x14ac:dyDescent="0.15">
      <c r="A94" s="869"/>
      <c r="B94" s="869"/>
      <c r="C94" s="869"/>
      <c r="D94" s="869"/>
      <c r="E94" s="869"/>
      <c r="F94" s="869"/>
      <c r="G94" s="869"/>
      <c r="H94" s="869"/>
      <c r="I94" s="869"/>
    </row>
    <row r="95" spans="1:10" x14ac:dyDescent="0.15">
      <c r="A95" s="869"/>
      <c r="B95" s="869"/>
      <c r="C95" s="869"/>
      <c r="D95" s="869"/>
      <c r="E95" s="869"/>
      <c r="F95" s="869"/>
      <c r="G95" s="869"/>
      <c r="H95" s="869"/>
      <c r="I95" s="869"/>
    </row>
    <row r="96" spans="1:10" x14ac:dyDescent="0.15">
      <c r="A96" s="869"/>
      <c r="B96" s="869"/>
      <c r="C96" s="869"/>
      <c r="D96" s="869"/>
      <c r="E96" s="869"/>
      <c r="F96" s="869"/>
      <c r="G96" s="869"/>
      <c r="H96" s="869"/>
      <c r="I96" s="869"/>
    </row>
    <row r="97" spans="1:9" x14ac:dyDescent="0.15">
      <c r="A97" s="869"/>
      <c r="B97" s="869"/>
      <c r="C97" s="869"/>
      <c r="D97" s="869"/>
      <c r="E97" s="869"/>
      <c r="F97" s="869"/>
      <c r="G97" s="869"/>
      <c r="H97" s="869"/>
      <c r="I97" s="869"/>
    </row>
    <row r="98" spans="1:9" x14ac:dyDescent="0.15">
      <c r="A98" s="869"/>
      <c r="B98" s="869"/>
      <c r="C98" s="869"/>
      <c r="D98" s="869"/>
      <c r="E98" s="869"/>
      <c r="F98" s="869"/>
      <c r="G98" s="869"/>
      <c r="H98" s="869"/>
      <c r="I98" s="869"/>
    </row>
    <row r="99" spans="1:9" x14ac:dyDescent="0.15">
      <c r="A99" s="869"/>
      <c r="B99" s="869"/>
      <c r="C99" s="869"/>
      <c r="D99" s="869"/>
      <c r="E99" s="869"/>
      <c r="F99" s="869"/>
      <c r="G99" s="869"/>
      <c r="H99" s="869"/>
      <c r="I99" s="869"/>
    </row>
    <row r="100" spans="1:9" x14ac:dyDescent="0.15">
      <c r="A100" s="869"/>
      <c r="B100" s="869"/>
      <c r="C100" s="869"/>
      <c r="D100" s="869"/>
      <c r="E100" s="869"/>
      <c r="F100" s="869"/>
      <c r="G100" s="869"/>
      <c r="H100" s="869"/>
      <c r="I100" s="869"/>
    </row>
    <row r="101" spans="1:9" x14ac:dyDescent="0.15">
      <c r="A101" s="869"/>
      <c r="B101" s="869"/>
      <c r="C101" s="869"/>
      <c r="D101" s="869"/>
      <c r="E101" s="869"/>
      <c r="F101" s="869"/>
      <c r="G101" s="869"/>
      <c r="H101" s="869"/>
      <c r="I101" s="869"/>
    </row>
    <row r="102" spans="1:9" x14ac:dyDescent="0.15">
      <c r="A102" s="869"/>
      <c r="B102" s="869"/>
      <c r="C102" s="869"/>
      <c r="D102" s="869"/>
      <c r="E102" s="869"/>
      <c r="F102" s="869"/>
      <c r="G102" s="869"/>
      <c r="H102" s="869"/>
      <c r="I102" s="869"/>
    </row>
    <row r="103" spans="1:9" x14ac:dyDescent="0.15">
      <c r="A103" s="869"/>
      <c r="B103" s="869"/>
      <c r="C103" s="869"/>
      <c r="D103" s="869"/>
      <c r="E103" s="869"/>
      <c r="F103" s="869"/>
      <c r="G103" s="869"/>
      <c r="H103" s="869"/>
      <c r="I103" s="869"/>
    </row>
    <row r="104" spans="1:9" x14ac:dyDescent="0.15">
      <c r="A104" s="869"/>
      <c r="B104" s="869"/>
      <c r="C104" s="869"/>
      <c r="D104" s="869"/>
      <c r="E104" s="869"/>
      <c r="F104" s="869"/>
      <c r="G104" s="869"/>
      <c r="H104" s="869"/>
      <c r="I104" s="869"/>
    </row>
    <row r="105" spans="1:9" x14ac:dyDescent="0.15">
      <c r="A105" s="869"/>
      <c r="B105" s="869"/>
      <c r="C105" s="869"/>
      <c r="D105" s="869"/>
      <c r="E105" s="869"/>
      <c r="F105" s="869"/>
      <c r="G105" s="869"/>
      <c r="H105" s="869"/>
      <c r="I105" s="869"/>
    </row>
    <row r="106" spans="1:9" x14ac:dyDescent="0.15">
      <c r="A106" s="869"/>
      <c r="B106" s="869"/>
      <c r="C106" s="869"/>
      <c r="D106" s="869"/>
      <c r="E106" s="869"/>
      <c r="F106" s="869"/>
      <c r="G106" s="869"/>
      <c r="H106" s="869"/>
      <c r="I106" s="869"/>
    </row>
    <row r="107" spans="1:9" x14ac:dyDescent="0.15">
      <c r="A107" s="869"/>
      <c r="B107" s="869"/>
      <c r="C107" s="869"/>
      <c r="D107" s="869"/>
      <c r="E107" s="869"/>
      <c r="F107" s="869"/>
      <c r="G107" s="869"/>
      <c r="H107" s="869"/>
      <c r="I107" s="869"/>
    </row>
    <row r="108" spans="1:9" x14ac:dyDescent="0.15">
      <c r="A108" s="869"/>
      <c r="B108" s="869"/>
      <c r="C108" s="869"/>
      <c r="D108" s="869"/>
      <c r="E108" s="869"/>
      <c r="F108" s="869"/>
      <c r="G108" s="869"/>
      <c r="H108" s="869"/>
      <c r="I108" s="869"/>
    </row>
    <row r="109" spans="1:9" x14ac:dyDescent="0.15">
      <c r="A109" s="869"/>
      <c r="B109" s="869"/>
      <c r="C109" s="869"/>
      <c r="D109" s="869"/>
      <c r="E109" s="869"/>
      <c r="F109" s="869"/>
      <c r="G109" s="869"/>
      <c r="H109" s="869"/>
      <c r="I109" s="869"/>
    </row>
    <row r="110" spans="1:9" x14ac:dyDescent="0.15">
      <c r="A110" s="869"/>
      <c r="B110" s="869"/>
      <c r="C110" s="869"/>
      <c r="D110" s="869"/>
      <c r="E110" s="869"/>
      <c r="F110" s="869"/>
      <c r="G110" s="869"/>
      <c r="H110" s="869"/>
      <c r="I110" s="869"/>
    </row>
    <row r="111" spans="1:9" x14ac:dyDescent="0.15">
      <c r="A111" s="869"/>
      <c r="B111" s="869"/>
      <c r="C111" s="869"/>
      <c r="D111" s="869"/>
      <c r="E111" s="869"/>
      <c r="F111" s="869"/>
      <c r="G111" s="869"/>
      <c r="H111" s="869"/>
      <c r="I111" s="869"/>
    </row>
    <row r="112" spans="1:9" x14ac:dyDescent="0.15">
      <c r="A112" s="869"/>
      <c r="B112" s="869"/>
      <c r="C112" s="869"/>
      <c r="D112" s="869"/>
      <c r="E112" s="869"/>
      <c r="F112" s="869"/>
      <c r="G112" s="869"/>
      <c r="H112" s="869"/>
      <c r="I112" s="869"/>
    </row>
    <row r="113" spans="1:9" x14ac:dyDescent="0.15">
      <c r="A113" s="869"/>
      <c r="B113" s="869"/>
      <c r="C113" s="869"/>
      <c r="D113" s="869"/>
      <c r="E113" s="869"/>
      <c r="F113" s="869"/>
      <c r="G113" s="869"/>
      <c r="H113" s="869"/>
      <c r="I113" s="869"/>
    </row>
    <row r="114" spans="1:9" x14ac:dyDescent="0.15">
      <c r="A114" s="869"/>
      <c r="B114" s="869"/>
      <c r="C114" s="869"/>
      <c r="D114" s="869"/>
      <c r="E114" s="869"/>
      <c r="F114" s="869"/>
      <c r="G114" s="869"/>
      <c r="H114" s="869"/>
      <c r="I114" s="869"/>
    </row>
    <row r="115" spans="1:9" x14ac:dyDescent="0.15">
      <c r="A115" s="869"/>
      <c r="B115" s="869"/>
      <c r="C115" s="869"/>
      <c r="D115" s="869"/>
      <c r="E115" s="869"/>
      <c r="F115" s="869"/>
      <c r="G115" s="869"/>
      <c r="H115" s="869"/>
      <c r="I115" s="869"/>
    </row>
    <row r="116" spans="1:9" x14ac:dyDescent="0.15">
      <c r="A116" s="869"/>
      <c r="B116" s="869"/>
      <c r="C116" s="869"/>
      <c r="D116" s="869"/>
      <c r="E116" s="869"/>
      <c r="F116" s="869"/>
      <c r="G116" s="869"/>
      <c r="H116" s="869"/>
      <c r="I116" s="869"/>
    </row>
    <row r="117" spans="1:9" x14ac:dyDescent="0.15">
      <c r="A117" s="869"/>
      <c r="B117" s="869"/>
      <c r="C117" s="869"/>
      <c r="D117" s="869"/>
      <c r="E117" s="869"/>
      <c r="F117" s="869"/>
      <c r="G117" s="869"/>
      <c r="H117" s="869"/>
      <c r="I117" s="869"/>
    </row>
    <row r="118" spans="1:9" x14ac:dyDescent="0.15">
      <c r="A118" s="869"/>
      <c r="B118" s="869"/>
      <c r="C118" s="869"/>
      <c r="D118" s="869"/>
      <c r="E118" s="869"/>
      <c r="F118" s="869"/>
      <c r="G118" s="869"/>
      <c r="H118" s="869"/>
      <c r="I118" s="869"/>
    </row>
    <row r="119" spans="1:9" x14ac:dyDescent="0.15">
      <c r="A119" s="869"/>
      <c r="B119" s="869"/>
      <c r="C119" s="869"/>
      <c r="D119" s="869"/>
      <c r="E119" s="869"/>
      <c r="F119" s="869"/>
      <c r="G119" s="869"/>
      <c r="H119" s="869"/>
      <c r="I119" s="869"/>
    </row>
    <row r="120" spans="1:9" x14ac:dyDescent="0.15">
      <c r="A120" s="869"/>
      <c r="B120" s="869"/>
      <c r="C120" s="869"/>
      <c r="D120" s="869"/>
      <c r="E120" s="869"/>
      <c r="F120" s="869"/>
      <c r="G120" s="869"/>
      <c r="H120" s="869"/>
      <c r="I120" s="869"/>
    </row>
    <row r="121" spans="1:9" x14ac:dyDescent="0.15">
      <c r="A121" s="869"/>
      <c r="B121" s="869"/>
      <c r="C121" s="869"/>
      <c r="D121" s="869"/>
      <c r="E121" s="869"/>
      <c r="F121" s="869"/>
      <c r="G121" s="869"/>
      <c r="H121" s="869"/>
      <c r="I121" s="869"/>
    </row>
    <row r="122" spans="1:9" x14ac:dyDescent="0.15">
      <c r="A122" s="869"/>
      <c r="B122" s="869"/>
      <c r="C122" s="869"/>
      <c r="D122" s="869"/>
      <c r="E122" s="869"/>
      <c r="F122" s="869"/>
      <c r="G122" s="869"/>
      <c r="H122" s="869"/>
      <c r="I122" s="869"/>
    </row>
  </sheetData>
  <mergeCells count="22">
    <mergeCell ref="A77:A85"/>
    <mergeCell ref="A52:A55"/>
    <mergeCell ref="A56:A59"/>
    <mergeCell ref="A60:A67"/>
    <mergeCell ref="A68:A71"/>
    <mergeCell ref="A42:A51"/>
    <mergeCell ref="A16:A18"/>
    <mergeCell ref="A33:A41"/>
    <mergeCell ref="A23:A26"/>
    <mergeCell ref="A72:A76"/>
    <mergeCell ref="A1:I1"/>
    <mergeCell ref="A29:A32"/>
    <mergeCell ref="G3:I3"/>
    <mergeCell ref="A27:A28"/>
    <mergeCell ref="A9:A15"/>
    <mergeCell ref="C3:C4"/>
    <mergeCell ref="A5:B5"/>
    <mergeCell ref="A6:B6"/>
    <mergeCell ref="A7:B7"/>
    <mergeCell ref="A8:B8"/>
    <mergeCell ref="A3:B4"/>
    <mergeCell ref="A19:A22"/>
  </mergeCells>
  <phoneticPr fontId="8"/>
  <printOptions horizontalCentered="1"/>
  <pageMargins left="0.78740157480314965" right="0.78740157480314965" top="0.78740157480314965" bottom="0.39370078740157483" header="0.59055118110236227" footer="0.51181102362204722"/>
  <pageSetup paperSize="9" scale="96" firstPageNumber="42" pageOrder="overThenDown" orientation="portrait" useFirstPageNumber="1" r:id="rId1"/>
  <headerFooter>
    <oddFooter>&amp;C&amp;14&amp;P</oddFooter>
  </headerFooter>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AB89"/>
  <sheetViews>
    <sheetView view="pageBreakPreview" zoomScaleNormal="100" zoomScaleSheetLayoutView="100" workbookViewId="0">
      <pane xSplit="3" ySplit="6" topLeftCell="D7" activePane="bottomRight" state="frozen"/>
      <selection activeCell="F34" sqref="F34"/>
      <selection pane="topRight" activeCell="F34" sqref="F34"/>
      <selection pane="bottomLeft" activeCell="F34" sqref="F34"/>
      <selection pane="bottomRight" activeCell="N10" sqref="N10"/>
    </sheetView>
  </sheetViews>
  <sheetFormatPr defaultColWidth="12.125" defaultRowHeight="17.25" x14ac:dyDescent="0.2"/>
  <cols>
    <col min="1" max="1" width="4.75" style="487" bestFit="1" customWidth="1"/>
    <col min="2" max="2" width="1.75" style="487" customWidth="1"/>
    <col min="3" max="3" width="11.5" style="487" customWidth="1"/>
    <col min="4" max="4" width="9.5" style="148" bestFit="1" customWidth="1"/>
    <col min="5" max="5" width="9.5" style="148" customWidth="1"/>
    <col min="6" max="6" width="10.5" style="148" bestFit="1" customWidth="1"/>
    <col min="7" max="8" width="9.5" style="148" bestFit="1" customWidth="1"/>
    <col min="9" max="11" width="8.5" style="148" customWidth="1"/>
    <col min="12" max="12" width="4.625" style="148" customWidth="1"/>
    <col min="13" max="13" width="14.625" style="148" customWidth="1"/>
    <col min="14" max="14" width="10.875" style="148" customWidth="1"/>
    <col min="15" max="15" width="5.75" style="148" customWidth="1"/>
    <col min="16" max="16" width="9.125" style="148" customWidth="1"/>
    <col min="17" max="17" width="8.75" style="148" customWidth="1"/>
    <col min="18" max="18" width="10" style="148" customWidth="1"/>
    <col min="19" max="19" width="8.375" style="148" customWidth="1"/>
    <col min="20" max="20" width="7.375" style="148" customWidth="1"/>
    <col min="21" max="21" width="8.125" style="148" customWidth="1"/>
    <col min="22" max="22" width="8.625" style="148" customWidth="1"/>
    <col min="23" max="23" width="9.5" style="148" bestFit="1" customWidth="1"/>
    <col min="24" max="16384" width="12.125" style="148"/>
  </cols>
  <sheetData>
    <row r="1" spans="1:28" x14ac:dyDescent="0.2">
      <c r="A1" s="1733" t="s">
        <v>545</v>
      </c>
      <c r="B1" s="1733"/>
      <c r="C1" s="1733"/>
      <c r="D1" s="1733"/>
      <c r="E1" s="1733"/>
      <c r="F1" s="1733"/>
      <c r="G1" s="1733"/>
      <c r="H1" s="1733"/>
      <c r="I1" s="1733"/>
      <c r="J1" s="1733"/>
      <c r="K1" s="1733"/>
      <c r="L1" s="413"/>
      <c r="M1" s="413"/>
      <c r="N1" s="413"/>
      <c r="O1" s="413"/>
    </row>
    <row r="2" spans="1:28" ht="18" thickBot="1" x14ac:dyDescent="0.25">
      <c r="A2" s="414"/>
      <c r="B2" s="414"/>
      <c r="C2" s="414"/>
      <c r="D2" s="142"/>
      <c r="E2" s="142"/>
      <c r="F2" s="142"/>
      <c r="G2" s="142"/>
      <c r="H2" s="142"/>
      <c r="I2" s="142"/>
      <c r="J2" s="142"/>
      <c r="K2" s="142"/>
      <c r="L2" s="413"/>
      <c r="M2" s="413"/>
      <c r="N2" s="413"/>
      <c r="O2" s="413"/>
    </row>
    <row r="3" spans="1:28" ht="15" customHeight="1" thickBot="1" x14ac:dyDescent="0.25">
      <c r="A3" s="1709" t="s">
        <v>73</v>
      </c>
      <c r="B3" s="1710"/>
      <c r="C3" s="1711"/>
      <c r="D3" s="1712" t="s">
        <v>392</v>
      </c>
      <c r="E3" s="1740" t="s">
        <v>393</v>
      </c>
      <c r="F3" s="1756" t="s">
        <v>394</v>
      </c>
      <c r="G3" s="1752" t="s">
        <v>74</v>
      </c>
      <c r="H3" s="1753"/>
      <c r="I3" s="1753"/>
      <c r="J3" s="1753"/>
      <c r="K3" s="1754"/>
      <c r="L3" s="413"/>
      <c r="M3" s="413"/>
      <c r="S3" s="1721" t="s">
        <v>73</v>
      </c>
      <c r="T3" s="1716"/>
      <c r="U3" s="415" t="s">
        <v>0</v>
      </c>
      <c r="V3" s="416" t="s">
        <v>290</v>
      </c>
      <c r="W3" s="1704" t="s">
        <v>90</v>
      </c>
      <c r="X3" s="417"/>
      <c r="Y3" s="418" t="s">
        <v>74</v>
      </c>
      <c r="Z3" s="418"/>
      <c r="AA3" s="418"/>
      <c r="AB3" s="419"/>
    </row>
    <row r="4" spans="1:28" ht="15" customHeight="1" thickBot="1" x14ac:dyDescent="0.25">
      <c r="A4" s="1706"/>
      <c r="B4" s="1707"/>
      <c r="C4" s="1708"/>
      <c r="D4" s="1713"/>
      <c r="E4" s="1741"/>
      <c r="F4" s="1757"/>
      <c r="G4" s="1748" t="s">
        <v>77</v>
      </c>
      <c r="H4" s="1750" t="s">
        <v>180</v>
      </c>
      <c r="I4" s="1750" t="s">
        <v>181</v>
      </c>
      <c r="J4" s="1750" t="s">
        <v>182</v>
      </c>
      <c r="K4" s="1736" t="s">
        <v>78</v>
      </c>
      <c r="L4" s="413"/>
      <c r="M4" s="413"/>
      <c r="S4" s="1722"/>
      <c r="T4" s="1723"/>
      <c r="U4" s="420" t="s">
        <v>1</v>
      </c>
      <c r="V4" s="420" t="s">
        <v>75</v>
      </c>
      <c r="W4" s="1705"/>
      <c r="X4" s="1698" t="s">
        <v>77</v>
      </c>
      <c r="Y4" s="1701" t="s">
        <v>180</v>
      </c>
      <c r="Z4" s="1701" t="s">
        <v>181</v>
      </c>
      <c r="AA4" s="1701" t="s">
        <v>182</v>
      </c>
      <c r="AB4" s="1694" t="s">
        <v>78</v>
      </c>
    </row>
    <row r="5" spans="1:28" ht="15" customHeight="1" thickBot="1" x14ac:dyDescent="0.25">
      <c r="A5" s="1706"/>
      <c r="B5" s="1707"/>
      <c r="C5" s="1708"/>
      <c r="D5" s="1713"/>
      <c r="E5" s="1741"/>
      <c r="F5" s="1757"/>
      <c r="G5" s="1749"/>
      <c r="H5" s="1751"/>
      <c r="I5" s="1751"/>
      <c r="J5" s="1751"/>
      <c r="K5" s="1737"/>
      <c r="L5" s="413"/>
      <c r="M5" s="421" t="s">
        <v>229</v>
      </c>
      <c r="N5" s="1697" t="s">
        <v>230</v>
      </c>
      <c r="O5" s="1697"/>
      <c r="S5" s="1722"/>
      <c r="T5" s="1723"/>
      <c r="U5" s="420" t="s">
        <v>3</v>
      </c>
      <c r="V5" s="420" t="s">
        <v>76</v>
      </c>
      <c r="W5" s="1705"/>
      <c r="X5" s="1699"/>
      <c r="Y5" s="1702"/>
      <c r="Z5" s="1702"/>
      <c r="AA5" s="1702"/>
      <c r="AB5" s="1695"/>
    </row>
    <row r="6" spans="1:28" ht="15" customHeight="1" thickBot="1" x14ac:dyDescent="0.25">
      <c r="A6" s="1706"/>
      <c r="B6" s="1707"/>
      <c r="C6" s="1708"/>
      <c r="D6" s="1714"/>
      <c r="E6" s="1742"/>
      <c r="F6" s="1758"/>
      <c r="G6" s="1749"/>
      <c r="H6" s="1751"/>
      <c r="I6" s="1751"/>
      <c r="J6" s="1751"/>
      <c r="K6" s="1737"/>
      <c r="L6" s="413"/>
      <c r="M6" s="413"/>
      <c r="N6" s="1697"/>
      <c r="O6" s="1697"/>
      <c r="S6" s="1724"/>
      <c r="T6" s="1725"/>
      <c r="U6" s="422" t="s">
        <v>291</v>
      </c>
      <c r="V6" s="422" t="s">
        <v>292</v>
      </c>
      <c r="W6" s="423" t="s">
        <v>293</v>
      </c>
      <c r="X6" s="1700"/>
      <c r="Y6" s="1703"/>
      <c r="Z6" s="1703"/>
      <c r="AA6" s="1703"/>
      <c r="AB6" s="1696"/>
    </row>
    <row r="7" spans="1:28" s="149" customFormat="1" ht="18.75" customHeight="1" thickBot="1" x14ac:dyDescent="0.2">
      <c r="A7" s="1706" t="s">
        <v>316</v>
      </c>
      <c r="B7" s="1707"/>
      <c r="C7" s="1708"/>
      <c r="D7" s="1672" t="s">
        <v>546</v>
      </c>
      <c r="E7" s="1673" t="s">
        <v>546</v>
      </c>
      <c r="F7" s="1672" t="s">
        <v>546</v>
      </c>
      <c r="G7" s="1674" t="s">
        <v>546</v>
      </c>
      <c r="H7" s="1675" t="s">
        <v>546</v>
      </c>
      <c r="I7" s="1675" t="s">
        <v>546</v>
      </c>
      <c r="J7" s="1675" t="s">
        <v>546</v>
      </c>
      <c r="K7" s="1676" t="s">
        <v>546</v>
      </c>
      <c r="L7" s="289"/>
      <c r="M7" s="424">
        <f>SUM(G7:K7)</f>
        <v>0</v>
      </c>
      <c r="S7" s="1715" t="s">
        <v>80</v>
      </c>
      <c r="T7" s="1716"/>
      <c r="U7" s="425"/>
      <c r="V7" s="426"/>
      <c r="W7" s="427"/>
      <c r="X7" s="425">
        <f>SUM(X8:X10)</f>
        <v>0</v>
      </c>
      <c r="Y7" s="425">
        <f>SUM(Y8:Y10)</f>
        <v>0</v>
      </c>
      <c r="Z7" s="425">
        <f>SUM(Z8:Z10)</f>
        <v>0</v>
      </c>
      <c r="AA7" s="425">
        <f>SUM(AA8:AA10)</f>
        <v>0</v>
      </c>
      <c r="AB7" s="427">
        <f>SUM(AB8:AB10)</f>
        <v>0</v>
      </c>
    </row>
    <row r="8" spans="1:28" s="149" customFormat="1" ht="20.100000000000001" customHeight="1" x14ac:dyDescent="0.15">
      <c r="A8" s="1738" t="s">
        <v>79</v>
      </c>
      <c r="B8" s="1739"/>
      <c r="C8" s="1718"/>
      <c r="D8" s="428">
        <v>32544</v>
      </c>
      <c r="E8" s="429">
        <v>537</v>
      </c>
      <c r="F8" s="430">
        <v>174705</v>
      </c>
      <c r="G8" s="431">
        <v>20715</v>
      </c>
      <c r="H8" s="428">
        <v>7413</v>
      </c>
      <c r="I8" s="428">
        <v>2826</v>
      </c>
      <c r="J8" s="428">
        <v>1517</v>
      </c>
      <c r="K8" s="432">
        <v>73</v>
      </c>
      <c r="L8" s="289"/>
      <c r="M8" s="424">
        <f>SUM(G8:K8)</f>
        <v>32544</v>
      </c>
      <c r="S8" s="1717" t="s">
        <v>79</v>
      </c>
      <c r="T8" s="1718"/>
      <c r="U8" s="433"/>
      <c r="V8" s="434"/>
      <c r="W8" s="435"/>
      <c r="X8" s="433">
        <f>SUM(S11:S13)</f>
        <v>0</v>
      </c>
      <c r="Y8" s="433">
        <f>SUM(T11:T13)</f>
        <v>0</v>
      </c>
      <c r="Z8" s="433">
        <f>SUM(U11:U13)</f>
        <v>0</v>
      </c>
      <c r="AA8" s="433">
        <f>SUM(V11:V13)</f>
        <v>0</v>
      </c>
      <c r="AB8" s="435">
        <f>SUM(W11:W13)</f>
        <v>0</v>
      </c>
    </row>
    <row r="9" spans="1:28" s="149" customFormat="1" ht="20.100000000000001" customHeight="1" x14ac:dyDescent="0.15">
      <c r="A9" s="1743" t="s">
        <v>317</v>
      </c>
      <c r="B9" s="1744"/>
      <c r="C9" s="1720"/>
      <c r="D9" s="436">
        <v>20937</v>
      </c>
      <c r="E9" s="144">
        <v>594</v>
      </c>
      <c r="F9" s="437">
        <v>124449</v>
      </c>
      <c r="G9" s="438">
        <v>15392</v>
      </c>
      <c r="H9" s="436">
        <v>1121</v>
      </c>
      <c r="I9" s="436">
        <v>825</v>
      </c>
      <c r="J9" s="436">
        <v>3412</v>
      </c>
      <c r="K9" s="439">
        <v>187</v>
      </c>
      <c r="L9" s="289"/>
      <c r="M9" s="424">
        <f>SUM(G9:K9)</f>
        <v>20937</v>
      </c>
      <c r="S9" s="1719" t="s">
        <v>81</v>
      </c>
      <c r="T9" s="1720"/>
      <c r="U9" s="440"/>
      <c r="V9" s="441"/>
      <c r="W9" s="442"/>
      <c r="X9" s="440">
        <f>SUM(S14:S15)</f>
        <v>0</v>
      </c>
      <c r="Y9" s="440">
        <f>SUM(T14:T15)</f>
        <v>0</v>
      </c>
      <c r="Z9" s="440">
        <f>SUM(U14:U15)</f>
        <v>0</v>
      </c>
      <c r="AA9" s="440">
        <f>SUM(V14:V15)</f>
        <v>0</v>
      </c>
      <c r="AB9" s="442">
        <f>SUM(W14:W15)</f>
        <v>0</v>
      </c>
    </row>
    <row r="10" spans="1:28" s="149" customFormat="1" ht="20.100000000000001" customHeight="1" thickBot="1" x14ac:dyDescent="0.2">
      <c r="A10" s="1745" t="s">
        <v>82</v>
      </c>
      <c r="B10" s="1746"/>
      <c r="C10" s="1729"/>
      <c r="D10" s="1667" t="s">
        <v>546</v>
      </c>
      <c r="E10" s="1668" t="s">
        <v>546</v>
      </c>
      <c r="F10" s="1669" t="s">
        <v>546</v>
      </c>
      <c r="G10" s="1670" t="s">
        <v>546</v>
      </c>
      <c r="H10" s="1667" t="s">
        <v>546</v>
      </c>
      <c r="I10" s="1667" t="s">
        <v>546</v>
      </c>
      <c r="J10" s="1667" t="s">
        <v>546</v>
      </c>
      <c r="K10" s="1671" t="s">
        <v>546</v>
      </c>
      <c r="L10" s="289"/>
      <c r="M10" s="424">
        <f>SUM(G10:K10)</f>
        <v>0</v>
      </c>
      <c r="S10" s="1728" t="s">
        <v>82</v>
      </c>
      <c r="T10" s="1729"/>
      <c r="U10" s="443"/>
      <c r="V10" s="444"/>
      <c r="W10" s="445"/>
      <c r="X10" s="443">
        <f>SUM(S16:S17)</f>
        <v>0</v>
      </c>
      <c r="Y10" s="443">
        <f>SUM(T16:T17)</f>
        <v>0</v>
      </c>
      <c r="Z10" s="443">
        <f>SUM(U16:U17)</f>
        <v>0</v>
      </c>
      <c r="AA10" s="443">
        <f>SUM(V16:V17)</f>
        <v>0</v>
      </c>
      <c r="AB10" s="445">
        <f>SUM(W16:W17)</f>
        <v>0</v>
      </c>
    </row>
    <row r="11" spans="1:28" s="149" customFormat="1" ht="20.100000000000001" customHeight="1" thickBot="1" x14ac:dyDescent="0.25">
      <c r="A11" s="1735" t="s">
        <v>89</v>
      </c>
      <c r="B11" s="1759" t="s">
        <v>318</v>
      </c>
      <c r="C11" s="1716"/>
      <c r="D11" s="287">
        <v>7129</v>
      </c>
      <c r="E11" s="287">
        <v>522</v>
      </c>
      <c r="F11" s="288">
        <v>37215</v>
      </c>
      <c r="G11" s="287">
        <v>6202</v>
      </c>
      <c r="H11" s="287">
        <v>728</v>
      </c>
      <c r="I11" s="287">
        <v>134</v>
      </c>
      <c r="J11" s="287">
        <v>64</v>
      </c>
      <c r="K11" s="302">
        <v>1</v>
      </c>
      <c r="L11" s="289"/>
      <c r="M11" s="290">
        <f t="shared" ref="M11:M20" si="0">SUM(G11:K11)</f>
        <v>7129</v>
      </c>
      <c r="N11" s="290">
        <f t="shared" ref="N11:N20" si="1">M11-D11</f>
        <v>0</v>
      </c>
      <c r="O11" s="289"/>
    </row>
    <row r="12" spans="1:28" s="149" customFormat="1" ht="20.100000000000001" customHeight="1" thickBot="1" x14ac:dyDescent="0.25">
      <c r="A12" s="1735"/>
      <c r="B12" s="1734" t="s">
        <v>319</v>
      </c>
      <c r="C12" s="1720"/>
      <c r="D12" s="446">
        <v>17462</v>
      </c>
      <c r="E12" s="446">
        <v>541</v>
      </c>
      <c r="F12" s="447">
        <v>94480</v>
      </c>
      <c r="G12" s="446">
        <v>10637</v>
      </c>
      <c r="H12" s="446">
        <v>3236</v>
      </c>
      <c r="I12" s="446">
        <v>2092</v>
      </c>
      <c r="J12" s="446">
        <v>1428</v>
      </c>
      <c r="K12" s="448">
        <v>69</v>
      </c>
      <c r="L12" s="289"/>
      <c r="M12" s="290">
        <f t="shared" si="0"/>
        <v>17462</v>
      </c>
      <c r="N12" s="290">
        <f t="shared" si="1"/>
        <v>0</v>
      </c>
      <c r="O12" s="289"/>
    </row>
    <row r="13" spans="1:28" s="149" customFormat="1" ht="20.100000000000001" customHeight="1" thickBot="1" x14ac:dyDescent="0.25">
      <c r="A13" s="1735"/>
      <c r="B13" s="1734" t="s">
        <v>320</v>
      </c>
      <c r="C13" s="1720"/>
      <c r="D13" s="446">
        <v>7953</v>
      </c>
      <c r="E13" s="446">
        <v>541</v>
      </c>
      <c r="F13" s="447">
        <v>43010</v>
      </c>
      <c r="G13" s="446">
        <v>3876</v>
      </c>
      <c r="H13" s="446">
        <v>3449</v>
      </c>
      <c r="I13" s="446">
        <v>600</v>
      </c>
      <c r="J13" s="446">
        <v>25</v>
      </c>
      <c r="K13" s="448">
        <v>3</v>
      </c>
      <c r="L13" s="289"/>
      <c r="M13" s="290">
        <f t="shared" si="0"/>
        <v>7953</v>
      </c>
      <c r="N13" s="290">
        <f t="shared" si="1"/>
        <v>0</v>
      </c>
      <c r="O13" s="289"/>
    </row>
    <row r="14" spans="1:28" s="149" customFormat="1" ht="20.100000000000001" customHeight="1" thickBot="1" x14ac:dyDescent="0.25">
      <c r="A14" s="1735"/>
      <c r="B14" s="1734" t="s">
        <v>317</v>
      </c>
      <c r="C14" s="1720"/>
      <c r="D14" s="446">
        <v>19281</v>
      </c>
      <c r="E14" s="446">
        <v>599</v>
      </c>
      <c r="F14" s="447">
        <v>115519</v>
      </c>
      <c r="G14" s="446">
        <v>15392</v>
      </c>
      <c r="H14" s="446">
        <v>988</v>
      </c>
      <c r="I14" s="446">
        <v>368</v>
      </c>
      <c r="J14" s="446">
        <v>2468</v>
      </c>
      <c r="K14" s="448">
        <v>65</v>
      </c>
      <c r="L14" s="289"/>
      <c r="M14" s="290">
        <f t="shared" si="0"/>
        <v>19281</v>
      </c>
      <c r="N14" s="290">
        <f t="shared" si="1"/>
        <v>0</v>
      </c>
      <c r="O14" s="289"/>
    </row>
    <row r="15" spans="1:28" s="149" customFormat="1" ht="20.100000000000001" customHeight="1" thickBot="1" x14ac:dyDescent="0.25">
      <c r="A15" s="1735"/>
      <c r="B15" s="1734" t="s">
        <v>87</v>
      </c>
      <c r="C15" s="1720"/>
      <c r="D15" s="446">
        <v>1656</v>
      </c>
      <c r="E15" s="446">
        <v>539</v>
      </c>
      <c r="F15" s="447">
        <v>8930</v>
      </c>
      <c r="G15" s="446">
        <v>0</v>
      </c>
      <c r="H15" s="446">
        <v>133</v>
      </c>
      <c r="I15" s="446">
        <v>457</v>
      </c>
      <c r="J15" s="446">
        <v>944</v>
      </c>
      <c r="K15" s="447">
        <v>122</v>
      </c>
      <c r="L15" s="289"/>
      <c r="M15" s="290">
        <f t="shared" si="0"/>
        <v>1656</v>
      </c>
      <c r="N15" s="290">
        <f t="shared" si="1"/>
        <v>0</v>
      </c>
      <c r="O15" s="289"/>
    </row>
    <row r="16" spans="1:28" s="149" customFormat="1" ht="20.100000000000001" customHeight="1" thickBot="1" x14ac:dyDescent="0.25">
      <c r="A16" s="1735"/>
      <c r="B16" s="1734" t="s">
        <v>321</v>
      </c>
      <c r="C16" s="1720"/>
      <c r="D16" s="1664" t="s">
        <v>546</v>
      </c>
      <c r="E16" s="1664" t="s">
        <v>546</v>
      </c>
      <c r="F16" s="1665" t="s">
        <v>546</v>
      </c>
      <c r="G16" s="1664" t="s">
        <v>546</v>
      </c>
      <c r="H16" s="1664" t="s">
        <v>546</v>
      </c>
      <c r="I16" s="1664" t="s">
        <v>546</v>
      </c>
      <c r="J16" s="1664" t="s">
        <v>546</v>
      </c>
      <c r="K16" s="1666" t="s">
        <v>546</v>
      </c>
      <c r="L16" s="289"/>
      <c r="M16" s="290">
        <f t="shared" si="0"/>
        <v>0</v>
      </c>
      <c r="N16" s="290">
        <f t="shared" si="1"/>
        <v>0</v>
      </c>
      <c r="O16" s="289"/>
    </row>
    <row r="17" spans="1:15" s="149" customFormat="1" ht="20.100000000000001" customHeight="1" thickBot="1" x14ac:dyDescent="0.25">
      <c r="A17" s="1735"/>
      <c r="B17" s="1747" t="s">
        <v>91</v>
      </c>
      <c r="C17" s="1729"/>
      <c r="D17" s="449">
        <v>3440</v>
      </c>
      <c r="E17" s="449">
        <v>520</v>
      </c>
      <c r="F17" s="450">
        <v>17900</v>
      </c>
      <c r="G17" s="449">
        <v>2752</v>
      </c>
      <c r="H17" s="449">
        <v>378</v>
      </c>
      <c r="I17" s="449">
        <v>172</v>
      </c>
      <c r="J17" s="449">
        <v>103</v>
      </c>
      <c r="K17" s="451">
        <v>35</v>
      </c>
      <c r="L17" s="289"/>
      <c r="M17" s="290">
        <f t="shared" si="0"/>
        <v>3440</v>
      </c>
      <c r="N17" s="290">
        <f t="shared" si="1"/>
        <v>0</v>
      </c>
      <c r="O17" s="289"/>
    </row>
    <row r="18" spans="1:15" s="149" customFormat="1" ht="20.100000000000001" customHeight="1" x14ac:dyDescent="0.2">
      <c r="A18" s="1683" t="s">
        <v>277</v>
      </c>
      <c r="B18" s="1755" t="s">
        <v>294</v>
      </c>
      <c r="C18" s="1680"/>
      <c r="D18" s="871">
        <v>1680</v>
      </c>
      <c r="E18" s="872">
        <v>505</v>
      </c>
      <c r="F18" s="873">
        <v>8480</v>
      </c>
      <c r="G18" s="872">
        <v>1668</v>
      </c>
      <c r="H18" s="872">
        <v>12</v>
      </c>
      <c r="I18" s="872"/>
      <c r="J18" s="872"/>
      <c r="K18" s="874"/>
      <c r="M18" s="290">
        <f t="shared" si="0"/>
        <v>1680</v>
      </c>
      <c r="N18" s="290">
        <f t="shared" si="1"/>
        <v>0</v>
      </c>
    </row>
    <row r="19" spans="1:15" s="149" customFormat="1" ht="20.100000000000001" customHeight="1" thickBot="1" x14ac:dyDescent="0.25">
      <c r="A19" s="1685"/>
      <c r="B19" s="1681" t="s">
        <v>295</v>
      </c>
      <c r="C19" s="1681"/>
      <c r="D19" s="875">
        <v>162</v>
      </c>
      <c r="E19" s="876">
        <v>472</v>
      </c>
      <c r="F19" s="877">
        <v>765</v>
      </c>
      <c r="G19" s="876">
        <v>100</v>
      </c>
      <c r="H19" s="876">
        <v>7</v>
      </c>
      <c r="I19" s="876"/>
      <c r="J19" s="876">
        <v>55</v>
      </c>
      <c r="K19" s="878"/>
      <c r="M19" s="290">
        <f t="shared" si="0"/>
        <v>162</v>
      </c>
      <c r="N19" s="290">
        <f t="shared" si="1"/>
        <v>0</v>
      </c>
    </row>
    <row r="20" spans="1:15" s="149" customFormat="1" ht="20.100000000000001" customHeight="1" thickTop="1" thickBot="1" x14ac:dyDescent="0.25">
      <c r="A20" s="1684"/>
      <c r="B20" s="1678" t="s">
        <v>416</v>
      </c>
      <c r="C20" s="1730"/>
      <c r="D20" s="454">
        <v>1842</v>
      </c>
      <c r="E20" s="311">
        <v>502</v>
      </c>
      <c r="F20" s="312">
        <v>9245</v>
      </c>
      <c r="G20" s="313">
        <v>1768</v>
      </c>
      <c r="H20" s="313">
        <v>19</v>
      </c>
      <c r="I20" s="313"/>
      <c r="J20" s="313">
        <v>55</v>
      </c>
      <c r="K20" s="314"/>
      <c r="M20" s="290">
        <f t="shared" si="0"/>
        <v>1842</v>
      </c>
      <c r="N20" s="290">
        <f t="shared" si="1"/>
        <v>0</v>
      </c>
    </row>
    <row r="21" spans="1:15" ht="20.100000000000001" customHeight="1" x14ac:dyDescent="0.2">
      <c r="A21" s="1683" t="s">
        <v>278</v>
      </c>
      <c r="B21" s="1680" t="s">
        <v>231</v>
      </c>
      <c r="C21" s="1680"/>
      <c r="D21" s="455">
        <v>942</v>
      </c>
      <c r="E21" s="170">
        <v>506</v>
      </c>
      <c r="F21" s="456">
        <v>4770</v>
      </c>
      <c r="G21" s="170">
        <v>931</v>
      </c>
      <c r="H21" s="170">
        <v>8</v>
      </c>
      <c r="I21" s="170">
        <v>1</v>
      </c>
      <c r="J21" s="170">
        <v>2</v>
      </c>
      <c r="K21" s="453"/>
      <c r="M21" s="290">
        <f t="shared" ref="M21:M29" si="2">SUM(G21:K21)</f>
        <v>942</v>
      </c>
      <c r="N21" s="290">
        <f t="shared" ref="N21:N29" si="3">M21-D21</f>
        <v>0</v>
      </c>
    </row>
    <row r="22" spans="1:15" ht="20.100000000000001" customHeight="1" x14ac:dyDescent="0.2">
      <c r="A22" s="1685"/>
      <c r="B22" s="1681" t="s">
        <v>418</v>
      </c>
      <c r="C22" s="1681"/>
      <c r="D22" s="308">
        <v>322</v>
      </c>
      <c r="E22" s="172">
        <v>519</v>
      </c>
      <c r="F22" s="309">
        <v>1670</v>
      </c>
      <c r="G22" s="172">
        <v>322</v>
      </c>
      <c r="H22" s="172"/>
      <c r="I22" s="172"/>
      <c r="J22" s="172"/>
      <c r="K22" s="207"/>
      <c r="M22" s="290">
        <f t="shared" si="2"/>
        <v>322</v>
      </c>
      <c r="N22" s="290">
        <f t="shared" si="3"/>
        <v>0</v>
      </c>
    </row>
    <row r="23" spans="1:15" ht="20.100000000000001" customHeight="1" thickBot="1" x14ac:dyDescent="0.25">
      <c r="A23" s="1685"/>
      <c r="B23" s="1681" t="s">
        <v>419</v>
      </c>
      <c r="C23" s="1681"/>
      <c r="D23" s="308">
        <v>338</v>
      </c>
      <c r="E23" s="172">
        <v>524</v>
      </c>
      <c r="F23" s="309">
        <v>1770</v>
      </c>
      <c r="G23" s="172">
        <v>338</v>
      </c>
      <c r="H23" s="172"/>
      <c r="I23" s="172"/>
      <c r="J23" s="172"/>
      <c r="K23" s="207"/>
      <c r="M23" s="290">
        <f t="shared" si="2"/>
        <v>338</v>
      </c>
      <c r="N23" s="290">
        <f t="shared" si="3"/>
        <v>0</v>
      </c>
    </row>
    <row r="24" spans="1:15" s="149" customFormat="1" ht="20.100000000000001" customHeight="1" thickTop="1" thickBot="1" x14ac:dyDescent="0.25">
      <c r="A24" s="1684"/>
      <c r="B24" s="1678" t="s">
        <v>490</v>
      </c>
      <c r="C24" s="1679"/>
      <c r="D24" s="457">
        <v>1602</v>
      </c>
      <c r="E24" s="311">
        <v>512</v>
      </c>
      <c r="F24" s="458">
        <v>8210</v>
      </c>
      <c r="G24" s="459">
        <v>1591</v>
      </c>
      <c r="H24" s="459">
        <v>8</v>
      </c>
      <c r="I24" s="459">
        <v>1</v>
      </c>
      <c r="J24" s="459">
        <v>2</v>
      </c>
      <c r="K24" s="460"/>
      <c r="M24" s="290">
        <f t="shared" si="2"/>
        <v>1602</v>
      </c>
      <c r="N24" s="290">
        <f t="shared" si="3"/>
        <v>0</v>
      </c>
    </row>
    <row r="25" spans="1:15" s="149" customFormat="1" ht="20.100000000000001" customHeight="1" x14ac:dyDescent="0.2">
      <c r="A25" s="1683" t="s">
        <v>279</v>
      </c>
      <c r="B25" s="1726" t="s">
        <v>297</v>
      </c>
      <c r="C25" s="1727"/>
      <c r="D25" s="461">
        <v>1710</v>
      </c>
      <c r="E25" s="170">
        <v>514</v>
      </c>
      <c r="F25" s="452">
        <v>8790</v>
      </c>
      <c r="G25" s="170">
        <v>1282</v>
      </c>
      <c r="H25" s="170">
        <v>366</v>
      </c>
      <c r="I25" s="170">
        <v>57</v>
      </c>
      <c r="J25" s="170">
        <v>4</v>
      </c>
      <c r="K25" s="453">
        <v>1</v>
      </c>
      <c r="M25" s="290">
        <f t="shared" si="2"/>
        <v>1710</v>
      </c>
      <c r="N25" s="290">
        <f t="shared" si="3"/>
        <v>0</v>
      </c>
    </row>
    <row r="26" spans="1:15" ht="20.100000000000001" customHeight="1" x14ac:dyDescent="0.2">
      <c r="A26" s="1685"/>
      <c r="B26" s="1731" t="s">
        <v>244</v>
      </c>
      <c r="C26" s="1732"/>
      <c r="D26" s="462">
        <v>1110</v>
      </c>
      <c r="E26" s="463">
        <v>557</v>
      </c>
      <c r="F26" s="464">
        <v>6180</v>
      </c>
      <c r="G26" s="463">
        <v>986</v>
      </c>
      <c r="H26" s="463">
        <v>124</v>
      </c>
      <c r="I26" s="463"/>
      <c r="J26" s="463"/>
      <c r="K26" s="465"/>
      <c r="M26" s="290">
        <f t="shared" si="2"/>
        <v>1110</v>
      </c>
      <c r="N26" s="290">
        <f t="shared" si="3"/>
        <v>0</v>
      </c>
    </row>
    <row r="27" spans="1:15" s="149" customFormat="1" ht="20.100000000000001" customHeight="1" thickBot="1" x14ac:dyDescent="0.25">
      <c r="A27" s="1685"/>
      <c r="B27" s="1681" t="s">
        <v>298</v>
      </c>
      <c r="C27" s="1681"/>
      <c r="D27" s="171">
        <v>865</v>
      </c>
      <c r="E27" s="172">
        <v>554</v>
      </c>
      <c r="F27" s="206">
        <v>4790</v>
      </c>
      <c r="G27" s="172">
        <v>575</v>
      </c>
      <c r="H27" s="172">
        <v>211</v>
      </c>
      <c r="I27" s="172">
        <v>76</v>
      </c>
      <c r="J27" s="172">
        <v>3</v>
      </c>
      <c r="K27" s="207"/>
      <c r="M27" s="290">
        <f t="shared" si="2"/>
        <v>865</v>
      </c>
      <c r="N27" s="290">
        <f t="shared" si="3"/>
        <v>0</v>
      </c>
    </row>
    <row r="28" spans="1:15" s="149" customFormat="1" ht="20.100000000000001" customHeight="1" thickTop="1" thickBot="1" x14ac:dyDescent="0.25">
      <c r="A28" s="1684"/>
      <c r="B28" s="1678" t="s">
        <v>417</v>
      </c>
      <c r="C28" s="1730"/>
      <c r="D28" s="454">
        <v>3685</v>
      </c>
      <c r="E28" s="311">
        <v>536</v>
      </c>
      <c r="F28" s="312">
        <v>19760</v>
      </c>
      <c r="G28" s="466">
        <v>2843</v>
      </c>
      <c r="H28" s="313">
        <v>701</v>
      </c>
      <c r="I28" s="313">
        <v>133</v>
      </c>
      <c r="J28" s="313">
        <v>7</v>
      </c>
      <c r="K28" s="314">
        <v>1</v>
      </c>
      <c r="M28" s="290">
        <f t="shared" si="2"/>
        <v>3685</v>
      </c>
      <c r="N28" s="290">
        <f t="shared" si="3"/>
        <v>0</v>
      </c>
    </row>
    <row r="29" spans="1:15" s="149" customFormat="1" ht="20.100000000000001" customHeight="1" thickBot="1" x14ac:dyDescent="0.25">
      <c r="A29" s="1683" t="s">
        <v>471</v>
      </c>
      <c r="B29" s="1680" t="s">
        <v>216</v>
      </c>
      <c r="C29" s="1680"/>
      <c r="D29" s="1156">
        <v>7300</v>
      </c>
      <c r="E29" s="170">
        <v>555</v>
      </c>
      <c r="F29" s="456">
        <v>40500</v>
      </c>
      <c r="G29" s="170">
        <v>5554</v>
      </c>
      <c r="H29" s="170">
        <v>696</v>
      </c>
      <c r="I29" s="170">
        <v>257</v>
      </c>
      <c r="J29" s="170">
        <v>793</v>
      </c>
      <c r="K29" s="453"/>
      <c r="M29" s="290">
        <f t="shared" si="2"/>
        <v>7300</v>
      </c>
      <c r="N29" s="290">
        <f t="shared" si="3"/>
        <v>0</v>
      </c>
    </row>
    <row r="30" spans="1:15" ht="20.100000000000001" customHeight="1" thickTop="1" thickBot="1" x14ac:dyDescent="0.25">
      <c r="A30" s="1684"/>
      <c r="B30" s="1678" t="s">
        <v>416</v>
      </c>
      <c r="C30" s="1679"/>
      <c r="D30" s="922">
        <v>7300</v>
      </c>
      <c r="E30" s="923">
        <v>555</v>
      </c>
      <c r="F30" s="924">
        <v>40500</v>
      </c>
      <c r="G30" s="925">
        <v>5554</v>
      </c>
      <c r="H30" s="926">
        <v>696</v>
      </c>
      <c r="I30" s="926">
        <v>257</v>
      </c>
      <c r="J30" s="926">
        <v>793</v>
      </c>
      <c r="K30" s="927"/>
      <c r="M30" s="290">
        <f t="shared" ref="M30:M43" si="4">SUM(G30:K30)</f>
        <v>7300</v>
      </c>
      <c r="N30" s="290">
        <f t="shared" ref="N30:N53" si="5">M30-D30</f>
        <v>0</v>
      </c>
    </row>
    <row r="31" spans="1:15" ht="20.100000000000001" customHeight="1" x14ac:dyDescent="0.2">
      <c r="A31" s="1683" t="s">
        <v>368</v>
      </c>
      <c r="B31" s="1680" t="s">
        <v>203</v>
      </c>
      <c r="C31" s="1680"/>
      <c r="D31" s="169">
        <v>1240</v>
      </c>
      <c r="E31" s="170">
        <v>501</v>
      </c>
      <c r="F31" s="452">
        <v>6210</v>
      </c>
      <c r="G31" s="170"/>
      <c r="H31" s="170">
        <v>56</v>
      </c>
      <c r="I31" s="170">
        <v>980</v>
      </c>
      <c r="J31" s="170">
        <v>186</v>
      </c>
      <c r="K31" s="453">
        <v>18</v>
      </c>
      <c r="M31" s="290">
        <f t="shared" si="4"/>
        <v>1240</v>
      </c>
      <c r="N31" s="290">
        <f t="shared" si="5"/>
        <v>0</v>
      </c>
    </row>
    <row r="32" spans="1:15" ht="20.100000000000001" customHeight="1" x14ac:dyDescent="0.2">
      <c r="A32" s="1685"/>
      <c r="B32" s="1681" t="s">
        <v>204</v>
      </c>
      <c r="C32" s="1681"/>
      <c r="D32" s="171">
        <v>299</v>
      </c>
      <c r="E32" s="172">
        <v>524</v>
      </c>
      <c r="F32" s="206">
        <v>1570</v>
      </c>
      <c r="G32" s="172">
        <v>36</v>
      </c>
      <c r="H32" s="172">
        <v>239</v>
      </c>
      <c r="I32" s="172">
        <v>24</v>
      </c>
      <c r="J32" s="172"/>
      <c r="K32" s="207"/>
      <c r="M32" s="290">
        <f t="shared" si="4"/>
        <v>299</v>
      </c>
      <c r="N32" s="290">
        <f t="shared" si="5"/>
        <v>0</v>
      </c>
    </row>
    <row r="33" spans="1:14" ht="20.100000000000001" customHeight="1" thickBot="1" x14ac:dyDescent="0.25">
      <c r="A33" s="1685"/>
      <c r="B33" s="1681" t="s">
        <v>205</v>
      </c>
      <c r="C33" s="1681"/>
      <c r="D33" s="171">
        <v>427</v>
      </c>
      <c r="E33" s="172">
        <v>508</v>
      </c>
      <c r="F33" s="206">
        <v>2170</v>
      </c>
      <c r="G33" s="172"/>
      <c r="H33" s="172"/>
      <c r="I33" s="172">
        <v>307</v>
      </c>
      <c r="J33" s="172">
        <v>120</v>
      </c>
      <c r="K33" s="207"/>
      <c r="M33" s="290">
        <f t="shared" si="4"/>
        <v>427</v>
      </c>
      <c r="N33" s="290">
        <f t="shared" si="5"/>
        <v>0</v>
      </c>
    </row>
    <row r="34" spans="1:14" ht="20.100000000000001" customHeight="1" thickTop="1" thickBot="1" x14ac:dyDescent="0.25">
      <c r="A34" s="1684"/>
      <c r="B34" s="1678" t="s">
        <v>416</v>
      </c>
      <c r="C34" s="1679"/>
      <c r="D34" s="454">
        <v>1966</v>
      </c>
      <c r="E34" s="311">
        <v>506</v>
      </c>
      <c r="F34" s="312">
        <v>9950</v>
      </c>
      <c r="G34" s="313">
        <v>36</v>
      </c>
      <c r="H34" s="313">
        <v>295</v>
      </c>
      <c r="I34" s="313">
        <v>1311</v>
      </c>
      <c r="J34" s="313">
        <v>306</v>
      </c>
      <c r="K34" s="314">
        <v>18</v>
      </c>
      <c r="M34" s="290">
        <f t="shared" si="4"/>
        <v>1966</v>
      </c>
      <c r="N34" s="290">
        <f t="shared" si="5"/>
        <v>0</v>
      </c>
    </row>
    <row r="35" spans="1:14" ht="20.100000000000001" customHeight="1" x14ac:dyDescent="0.2">
      <c r="A35" s="1686" t="s">
        <v>369</v>
      </c>
      <c r="B35" s="1680" t="s">
        <v>299</v>
      </c>
      <c r="C35" s="1680"/>
      <c r="D35" s="871">
        <v>4490</v>
      </c>
      <c r="E35" s="936">
        <v>547</v>
      </c>
      <c r="F35" s="937">
        <v>24600</v>
      </c>
      <c r="G35" s="938">
        <v>3298</v>
      </c>
      <c r="H35" s="938">
        <v>1100</v>
      </c>
      <c r="I35" s="938">
        <v>87</v>
      </c>
      <c r="J35" s="938">
        <v>5</v>
      </c>
      <c r="K35" s="939"/>
      <c r="M35" s="290">
        <f t="shared" si="4"/>
        <v>4490</v>
      </c>
      <c r="N35" s="290">
        <f t="shared" si="5"/>
        <v>0</v>
      </c>
    </row>
    <row r="36" spans="1:14" ht="20.100000000000001" customHeight="1" x14ac:dyDescent="0.2">
      <c r="A36" s="1687"/>
      <c r="B36" s="1681" t="s">
        <v>206</v>
      </c>
      <c r="C36" s="1681"/>
      <c r="D36" s="875">
        <v>775</v>
      </c>
      <c r="E36" s="940">
        <v>540</v>
      </c>
      <c r="F36" s="941">
        <v>4190</v>
      </c>
      <c r="G36" s="942">
        <v>775</v>
      </c>
      <c r="H36" s="942"/>
      <c r="I36" s="942"/>
      <c r="J36" s="942"/>
      <c r="K36" s="943"/>
      <c r="M36" s="290">
        <f t="shared" si="4"/>
        <v>775</v>
      </c>
      <c r="N36" s="290">
        <f t="shared" si="5"/>
        <v>0</v>
      </c>
    </row>
    <row r="37" spans="1:14" ht="20.100000000000001" customHeight="1" x14ac:dyDescent="0.2">
      <c r="A37" s="1687"/>
      <c r="B37" s="1681" t="s">
        <v>207</v>
      </c>
      <c r="C37" s="1681"/>
      <c r="D37" s="875">
        <v>769</v>
      </c>
      <c r="E37" s="940">
        <v>536</v>
      </c>
      <c r="F37" s="941">
        <v>4120</v>
      </c>
      <c r="G37" s="942">
        <v>312</v>
      </c>
      <c r="H37" s="942">
        <v>372</v>
      </c>
      <c r="I37" s="942">
        <v>41</v>
      </c>
      <c r="J37" s="942"/>
      <c r="K37" s="943">
        <v>44</v>
      </c>
      <c r="M37" s="290">
        <f t="shared" si="4"/>
        <v>769</v>
      </c>
      <c r="N37" s="290">
        <f t="shared" si="5"/>
        <v>0</v>
      </c>
    </row>
    <row r="38" spans="1:14" ht="20.100000000000001" customHeight="1" x14ac:dyDescent="0.2">
      <c r="A38" s="1687"/>
      <c r="B38" s="1681" t="s">
        <v>208</v>
      </c>
      <c r="C38" s="1681"/>
      <c r="D38" s="875">
        <v>724</v>
      </c>
      <c r="E38" s="940">
        <v>509</v>
      </c>
      <c r="F38" s="941">
        <v>3690</v>
      </c>
      <c r="G38" s="942">
        <v>300</v>
      </c>
      <c r="H38" s="942">
        <v>271</v>
      </c>
      <c r="I38" s="942">
        <v>153</v>
      </c>
      <c r="J38" s="942"/>
      <c r="K38" s="943"/>
      <c r="M38" s="290">
        <f t="shared" si="4"/>
        <v>724</v>
      </c>
      <c r="N38" s="290">
        <f t="shared" si="5"/>
        <v>0</v>
      </c>
    </row>
    <row r="39" spans="1:14" ht="20.100000000000001" customHeight="1" x14ac:dyDescent="0.2">
      <c r="A39" s="1687"/>
      <c r="B39" s="1681" t="s">
        <v>209</v>
      </c>
      <c r="C39" s="1681"/>
      <c r="D39" s="875">
        <v>390</v>
      </c>
      <c r="E39" s="940">
        <v>515</v>
      </c>
      <c r="F39" s="941">
        <v>2010</v>
      </c>
      <c r="G39" s="942">
        <v>251</v>
      </c>
      <c r="H39" s="942">
        <v>116</v>
      </c>
      <c r="I39" s="942">
        <v>23</v>
      </c>
      <c r="J39" s="942"/>
      <c r="K39" s="943"/>
      <c r="M39" s="290">
        <f t="shared" si="4"/>
        <v>390</v>
      </c>
      <c r="N39" s="290">
        <f t="shared" si="5"/>
        <v>0</v>
      </c>
    </row>
    <row r="40" spans="1:14" ht="20.100000000000001" customHeight="1" x14ac:dyDescent="0.2">
      <c r="A40" s="1687"/>
      <c r="B40" s="1681" t="s">
        <v>210</v>
      </c>
      <c r="C40" s="1681"/>
      <c r="D40" s="875">
        <v>393</v>
      </c>
      <c r="E40" s="940">
        <v>511</v>
      </c>
      <c r="F40" s="941">
        <v>2010</v>
      </c>
      <c r="G40" s="942"/>
      <c r="H40" s="942">
        <v>1</v>
      </c>
      <c r="I40" s="942">
        <v>143</v>
      </c>
      <c r="J40" s="942">
        <v>249</v>
      </c>
      <c r="K40" s="943"/>
      <c r="M40" s="290">
        <f t="shared" si="4"/>
        <v>393</v>
      </c>
      <c r="N40" s="290">
        <f t="shared" si="5"/>
        <v>0</v>
      </c>
    </row>
    <row r="41" spans="1:14" ht="20.100000000000001" customHeight="1" x14ac:dyDescent="0.2">
      <c r="A41" s="1687"/>
      <c r="B41" s="1681" t="s">
        <v>211</v>
      </c>
      <c r="C41" s="1681"/>
      <c r="D41" s="875">
        <v>459</v>
      </c>
      <c r="E41" s="940">
        <v>529</v>
      </c>
      <c r="F41" s="941">
        <v>2430</v>
      </c>
      <c r="G41" s="942">
        <v>106</v>
      </c>
      <c r="H41" s="942">
        <v>305</v>
      </c>
      <c r="I41" s="942">
        <v>48</v>
      </c>
      <c r="J41" s="942"/>
      <c r="K41" s="943"/>
      <c r="M41" s="290">
        <f t="shared" si="4"/>
        <v>459</v>
      </c>
      <c r="N41" s="290">
        <f t="shared" si="5"/>
        <v>0</v>
      </c>
    </row>
    <row r="42" spans="1:14" ht="20.100000000000001" customHeight="1" thickBot="1" x14ac:dyDescent="0.25">
      <c r="A42" s="1687"/>
      <c r="B42" s="1681" t="s">
        <v>212</v>
      </c>
      <c r="C42" s="1681"/>
      <c r="D42" s="875">
        <v>196</v>
      </c>
      <c r="E42" s="940">
        <v>500</v>
      </c>
      <c r="F42" s="941">
        <v>980</v>
      </c>
      <c r="G42" s="942">
        <v>5</v>
      </c>
      <c r="H42" s="942">
        <v>80</v>
      </c>
      <c r="I42" s="942">
        <v>29</v>
      </c>
      <c r="J42" s="942">
        <v>75</v>
      </c>
      <c r="K42" s="943">
        <v>7</v>
      </c>
      <c r="M42" s="290">
        <f t="shared" si="4"/>
        <v>196</v>
      </c>
      <c r="N42" s="290">
        <f t="shared" si="5"/>
        <v>0</v>
      </c>
    </row>
    <row r="43" spans="1:14" ht="20.100000000000001" customHeight="1" thickTop="1" thickBot="1" x14ac:dyDescent="0.25">
      <c r="A43" s="1688"/>
      <c r="B43" s="1678" t="s">
        <v>416</v>
      </c>
      <c r="C43" s="1679"/>
      <c r="D43" s="922">
        <v>8196</v>
      </c>
      <c r="E43" s="923">
        <v>537.21327476817964</v>
      </c>
      <c r="F43" s="924">
        <v>44030</v>
      </c>
      <c r="G43" s="926">
        <v>5047</v>
      </c>
      <c r="H43" s="926">
        <v>2245</v>
      </c>
      <c r="I43" s="926">
        <v>524</v>
      </c>
      <c r="J43" s="926">
        <v>329</v>
      </c>
      <c r="K43" s="927">
        <v>51</v>
      </c>
      <c r="M43" s="290">
        <f t="shared" si="4"/>
        <v>8196</v>
      </c>
      <c r="N43" s="290">
        <f t="shared" si="5"/>
        <v>0</v>
      </c>
    </row>
    <row r="44" spans="1:14" ht="20.100000000000001" customHeight="1" x14ac:dyDescent="0.2">
      <c r="A44" s="1683" t="s">
        <v>345</v>
      </c>
      <c r="B44" s="1680" t="s">
        <v>300</v>
      </c>
      <c r="C44" s="1680"/>
      <c r="D44" s="169">
        <v>3040</v>
      </c>
      <c r="E44" s="170">
        <v>546</v>
      </c>
      <c r="F44" s="452">
        <v>16600</v>
      </c>
      <c r="G44" s="170">
        <v>525</v>
      </c>
      <c r="H44" s="170">
        <v>2500</v>
      </c>
      <c r="I44" s="170">
        <v>15</v>
      </c>
      <c r="J44" s="170"/>
      <c r="K44" s="453"/>
      <c r="M44" s="290">
        <f>SUM(G44:K44)</f>
        <v>3040</v>
      </c>
      <c r="N44" s="290">
        <f t="shared" si="5"/>
        <v>0</v>
      </c>
    </row>
    <row r="45" spans="1:14" ht="20.100000000000001" customHeight="1" x14ac:dyDescent="0.2">
      <c r="A45" s="1685"/>
      <c r="B45" s="1682" t="s">
        <v>301</v>
      </c>
      <c r="C45" s="1682"/>
      <c r="D45" s="171">
        <v>736</v>
      </c>
      <c r="E45" s="172">
        <v>547</v>
      </c>
      <c r="F45" s="206">
        <v>4030</v>
      </c>
      <c r="G45" s="172"/>
      <c r="H45" s="172">
        <v>336</v>
      </c>
      <c r="I45" s="172">
        <v>400</v>
      </c>
      <c r="J45" s="172"/>
      <c r="K45" s="207"/>
      <c r="M45" s="290">
        <f t="shared" ref="M45:M53" si="6">SUM(G45:K45)</f>
        <v>736</v>
      </c>
      <c r="N45" s="290">
        <f t="shared" si="5"/>
        <v>0</v>
      </c>
    </row>
    <row r="46" spans="1:14" ht="20.100000000000001" customHeight="1" x14ac:dyDescent="0.2">
      <c r="A46" s="1685"/>
      <c r="B46" s="1681" t="s">
        <v>232</v>
      </c>
      <c r="C46" s="1681"/>
      <c r="D46" s="171">
        <v>648</v>
      </c>
      <c r="E46" s="172">
        <v>554</v>
      </c>
      <c r="F46" s="206">
        <v>3590</v>
      </c>
      <c r="G46" s="172">
        <v>448</v>
      </c>
      <c r="H46" s="172">
        <v>200</v>
      </c>
      <c r="I46" s="172"/>
      <c r="J46" s="172"/>
      <c r="K46" s="207"/>
      <c r="M46" s="290">
        <f t="shared" si="6"/>
        <v>648</v>
      </c>
      <c r="N46" s="290">
        <f t="shared" si="5"/>
        <v>0</v>
      </c>
    </row>
    <row r="47" spans="1:14" ht="20.100000000000001" customHeight="1" x14ac:dyDescent="0.2">
      <c r="A47" s="1685"/>
      <c r="B47" s="1681" t="s">
        <v>233</v>
      </c>
      <c r="C47" s="1681"/>
      <c r="D47" s="171">
        <v>488</v>
      </c>
      <c r="E47" s="172">
        <v>580</v>
      </c>
      <c r="F47" s="206">
        <v>2830</v>
      </c>
      <c r="G47" s="172">
        <v>488</v>
      </c>
      <c r="H47" s="172"/>
      <c r="I47" s="172"/>
      <c r="J47" s="172"/>
      <c r="K47" s="207"/>
      <c r="M47" s="290">
        <f t="shared" si="6"/>
        <v>488</v>
      </c>
      <c r="N47" s="290">
        <f t="shared" si="5"/>
        <v>0</v>
      </c>
    </row>
    <row r="48" spans="1:14" ht="20.100000000000001" customHeight="1" x14ac:dyDescent="0.2">
      <c r="A48" s="1685"/>
      <c r="B48" s="1681" t="s">
        <v>234</v>
      </c>
      <c r="C48" s="1681"/>
      <c r="D48" s="171">
        <v>1250</v>
      </c>
      <c r="E48" s="172">
        <v>553</v>
      </c>
      <c r="F48" s="206">
        <v>6910</v>
      </c>
      <c r="G48" s="172">
        <v>1250</v>
      </c>
      <c r="H48" s="172"/>
      <c r="I48" s="172"/>
      <c r="J48" s="172"/>
      <c r="K48" s="207"/>
      <c r="M48" s="290">
        <f t="shared" si="6"/>
        <v>1250</v>
      </c>
      <c r="N48" s="290">
        <f t="shared" si="5"/>
        <v>0</v>
      </c>
    </row>
    <row r="49" spans="1:14" ht="20.100000000000001" customHeight="1" x14ac:dyDescent="0.2">
      <c r="A49" s="1685"/>
      <c r="B49" s="1681" t="s">
        <v>273</v>
      </c>
      <c r="C49" s="1681"/>
      <c r="D49" s="171">
        <v>743</v>
      </c>
      <c r="E49" s="172">
        <v>535</v>
      </c>
      <c r="F49" s="206">
        <v>3980</v>
      </c>
      <c r="G49" s="172">
        <v>363</v>
      </c>
      <c r="H49" s="172">
        <v>380</v>
      </c>
      <c r="I49" s="172"/>
      <c r="J49" s="172"/>
      <c r="K49" s="207"/>
      <c r="M49" s="290">
        <f t="shared" si="6"/>
        <v>743</v>
      </c>
      <c r="N49" s="290">
        <f t="shared" si="5"/>
        <v>0</v>
      </c>
    </row>
    <row r="50" spans="1:14" ht="20.100000000000001" customHeight="1" x14ac:dyDescent="0.2">
      <c r="A50" s="1685"/>
      <c r="B50" s="1681" t="s">
        <v>302</v>
      </c>
      <c r="C50" s="1681"/>
      <c r="D50" s="171">
        <v>274</v>
      </c>
      <c r="E50" s="172">
        <v>486</v>
      </c>
      <c r="F50" s="206">
        <v>1330</v>
      </c>
      <c r="G50" s="172">
        <v>274</v>
      </c>
      <c r="H50" s="172"/>
      <c r="I50" s="172"/>
      <c r="J50" s="172"/>
      <c r="K50" s="207"/>
      <c r="M50" s="290">
        <f t="shared" si="6"/>
        <v>274</v>
      </c>
      <c r="N50" s="290">
        <f t="shared" si="5"/>
        <v>0</v>
      </c>
    </row>
    <row r="51" spans="1:14" ht="20.100000000000001" customHeight="1" x14ac:dyDescent="0.2">
      <c r="A51" s="1685"/>
      <c r="B51" s="1681" t="s">
        <v>303</v>
      </c>
      <c r="C51" s="1681"/>
      <c r="D51" s="171">
        <v>556</v>
      </c>
      <c r="E51" s="172">
        <v>485</v>
      </c>
      <c r="F51" s="206">
        <v>2700</v>
      </c>
      <c r="G51" s="172">
        <v>528</v>
      </c>
      <c r="H51" s="172">
        <v>20</v>
      </c>
      <c r="I51" s="172">
        <v>3</v>
      </c>
      <c r="J51" s="172">
        <v>5</v>
      </c>
      <c r="K51" s="207"/>
      <c r="M51" s="290">
        <f t="shared" si="6"/>
        <v>556</v>
      </c>
      <c r="N51" s="290">
        <f t="shared" si="5"/>
        <v>0</v>
      </c>
    </row>
    <row r="52" spans="1:14" ht="20.100000000000001" customHeight="1" thickBot="1" x14ac:dyDescent="0.25">
      <c r="A52" s="1685"/>
      <c r="B52" s="1681" t="s">
        <v>304</v>
      </c>
      <c r="C52" s="1681"/>
      <c r="D52" s="173">
        <v>218</v>
      </c>
      <c r="E52" s="174">
        <v>475</v>
      </c>
      <c r="F52" s="467">
        <v>1040</v>
      </c>
      <c r="G52" s="174"/>
      <c r="H52" s="174">
        <v>13</v>
      </c>
      <c r="I52" s="174">
        <v>182</v>
      </c>
      <c r="J52" s="174">
        <v>20</v>
      </c>
      <c r="K52" s="468">
        <v>3</v>
      </c>
      <c r="M52" s="290">
        <f t="shared" si="6"/>
        <v>218</v>
      </c>
      <c r="N52" s="290">
        <f t="shared" si="5"/>
        <v>0</v>
      </c>
    </row>
    <row r="53" spans="1:14" ht="20.100000000000001" customHeight="1" thickTop="1" thickBot="1" x14ac:dyDescent="0.25">
      <c r="A53" s="1684"/>
      <c r="B53" s="1678" t="s">
        <v>416</v>
      </c>
      <c r="C53" s="1679"/>
      <c r="D53" s="454">
        <v>7953</v>
      </c>
      <c r="E53" s="311">
        <v>541</v>
      </c>
      <c r="F53" s="312">
        <v>43010</v>
      </c>
      <c r="G53" s="313">
        <v>3876</v>
      </c>
      <c r="H53" s="313">
        <v>3449</v>
      </c>
      <c r="I53" s="313">
        <v>600</v>
      </c>
      <c r="J53" s="313">
        <v>25</v>
      </c>
      <c r="K53" s="314">
        <v>3</v>
      </c>
      <c r="M53" s="290">
        <f t="shared" si="6"/>
        <v>7953</v>
      </c>
      <c r="N53" s="290">
        <f t="shared" si="5"/>
        <v>0</v>
      </c>
    </row>
    <row r="54" spans="1:14" ht="20.100000000000001" customHeight="1" x14ac:dyDescent="0.2">
      <c r="A54" s="1683" t="s">
        <v>280</v>
      </c>
      <c r="B54" s="1680" t="s">
        <v>305</v>
      </c>
      <c r="C54" s="1680"/>
      <c r="D54" s="169">
        <v>4360</v>
      </c>
      <c r="E54" s="170">
        <v>608</v>
      </c>
      <c r="F54" s="452">
        <v>26500</v>
      </c>
      <c r="G54" s="170">
        <v>3642</v>
      </c>
      <c r="H54" s="170">
        <v>145</v>
      </c>
      <c r="I54" s="170">
        <v>55</v>
      </c>
      <c r="J54" s="170">
        <v>518</v>
      </c>
      <c r="K54" s="453"/>
      <c r="M54" s="290">
        <f t="shared" ref="M54:M61" si="7">SUM(G54:K54)</f>
        <v>4360</v>
      </c>
      <c r="N54" s="290">
        <f t="shared" ref="N54:N61" si="8">M54-D54</f>
        <v>0</v>
      </c>
    </row>
    <row r="55" spans="1:14" ht="20.100000000000001" customHeight="1" x14ac:dyDescent="0.2">
      <c r="A55" s="1685"/>
      <c r="B55" s="1681" t="s">
        <v>274</v>
      </c>
      <c r="C55" s="1681"/>
      <c r="D55" s="171">
        <v>362</v>
      </c>
      <c r="E55" s="172">
        <v>594</v>
      </c>
      <c r="F55" s="206">
        <v>2150</v>
      </c>
      <c r="G55" s="172">
        <v>167</v>
      </c>
      <c r="H55" s="172">
        <v>105</v>
      </c>
      <c r="I55" s="172">
        <v>90</v>
      </c>
      <c r="J55" s="172"/>
      <c r="K55" s="207"/>
      <c r="M55" s="290">
        <f t="shared" si="7"/>
        <v>362</v>
      </c>
      <c r="N55" s="290">
        <f t="shared" si="8"/>
        <v>0</v>
      </c>
    </row>
    <row r="56" spans="1:14" ht="20.100000000000001" customHeight="1" thickBot="1" x14ac:dyDescent="0.25">
      <c r="A56" s="1685"/>
      <c r="B56" s="1681" t="s">
        <v>306</v>
      </c>
      <c r="C56" s="1681"/>
      <c r="D56" s="171">
        <v>1940</v>
      </c>
      <c r="E56" s="172">
        <v>612</v>
      </c>
      <c r="F56" s="206">
        <v>11900</v>
      </c>
      <c r="G56" s="172"/>
      <c r="H56" s="172"/>
      <c r="I56" s="172"/>
      <c r="J56" s="172">
        <v>1889</v>
      </c>
      <c r="K56" s="207">
        <v>51</v>
      </c>
      <c r="M56" s="290">
        <f t="shared" si="7"/>
        <v>1940</v>
      </c>
      <c r="N56" s="290">
        <f t="shared" si="8"/>
        <v>0</v>
      </c>
    </row>
    <row r="57" spans="1:14" ht="20.100000000000001" customHeight="1" thickTop="1" thickBot="1" x14ac:dyDescent="0.25">
      <c r="A57" s="1684"/>
      <c r="B57" s="1678" t="s">
        <v>416</v>
      </c>
      <c r="C57" s="1730"/>
      <c r="D57" s="454">
        <v>6662</v>
      </c>
      <c r="E57" s="311">
        <v>609</v>
      </c>
      <c r="F57" s="312">
        <v>40550</v>
      </c>
      <c r="G57" s="454">
        <v>3809</v>
      </c>
      <c r="H57" s="313">
        <v>250</v>
      </c>
      <c r="I57" s="313">
        <v>145</v>
      </c>
      <c r="J57" s="313">
        <v>2407</v>
      </c>
      <c r="K57" s="473">
        <v>51</v>
      </c>
      <c r="M57" s="290">
        <f t="shared" si="7"/>
        <v>6662</v>
      </c>
      <c r="N57" s="290">
        <f t="shared" si="8"/>
        <v>0</v>
      </c>
    </row>
    <row r="58" spans="1:14" ht="19.5" customHeight="1" x14ac:dyDescent="0.2">
      <c r="A58" s="1689" t="s">
        <v>372</v>
      </c>
      <c r="B58" s="1681" t="s">
        <v>221</v>
      </c>
      <c r="C58" s="1681"/>
      <c r="D58" s="171">
        <v>5250</v>
      </c>
      <c r="E58" s="172">
        <v>587</v>
      </c>
      <c r="F58" s="206">
        <v>30800</v>
      </c>
      <c r="G58" s="172">
        <v>4718</v>
      </c>
      <c r="H58" s="172">
        <v>482</v>
      </c>
      <c r="I58" s="172">
        <v>46</v>
      </c>
      <c r="J58" s="172">
        <v>4</v>
      </c>
      <c r="K58" s="207"/>
      <c r="M58" s="290">
        <f t="shared" si="7"/>
        <v>5250</v>
      </c>
      <c r="N58" s="290">
        <f t="shared" si="8"/>
        <v>0</v>
      </c>
    </row>
    <row r="59" spans="1:14" ht="20.100000000000001" customHeight="1" x14ac:dyDescent="0.2">
      <c r="A59" s="1690"/>
      <c r="B59" s="1682" t="s">
        <v>307</v>
      </c>
      <c r="C59" s="1682"/>
      <c r="D59" s="171">
        <v>191</v>
      </c>
      <c r="E59" s="172">
        <v>593</v>
      </c>
      <c r="F59" s="206">
        <v>1130</v>
      </c>
      <c r="G59" s="172">
        <v>110</v>
      </c>
      <c r="H59" s="172">
        <v>33</v>
      </c>
      <c r="I59" s="172">
        <v>30</v>
      </c>
      <c r="J59" s="172">
        <v>18</v>
      </c>
      <c r="K59" s="207"/>
      <c r="M59" s="290">
        <f t="shared" si="7"/>
        <v>191</v>
      </c>
      <c r="N59" s="290">
        <f t="shared" si="8"/>
        <v>0</v>
      </c>
    </row>
    <row r="60" spans="1:14" ht="20.100000000000001" customHeight="1" thickBot="1" x14ac:dyDescent="0.25">
      <c r="A60" s="1690"/>
      <c r="B60" s="1681" t="s">
        <v>308</v>
      </c>
      <c r="C60" s="1681"/>
      <c r="D60" s="173">
        <v>561</v>
      </c>
      <c r="E60" s="172">
        <v>519</v>
      </c>
      <c r="F60" s="206">
        <v>2910</v>
      </c>
      <c r="G60" s="172">
        <v>526</v>
      </c>
      <c r="H60" s="172">
        <v>26</v>
      </c>
      <c r="I60" s="172">
        <v>9</v>
      </c>
      <c r="J60" s="172"/>
      <c r="K60" s="207"/>
      <c r="M60" s="290">
        <f t="shared" si="7"/>
        <v>561</v>
      </c>
      <c r="N60" s="290">
        <f t="shared" si="8"/>
        <v>0</v>
      </c>
    </row>
    <row r="61" spans="1:14" ht="20.100000000000001" customHeight="1" thickTop="1" thickBot="1" x14ac:dyDescent="0.25">
      <c r="A61" s="1691"/>
      <c r="B61" s="1678" t="s">
        <v>416</v>
      </c>
      <c r="C61" s="1679"/>
      <c r="D61" s="208">
        <v>6002</v>
      </c>
      <c r="E61" s="311">
        <v>580</v>
      </c>
      <c r="F61" s="312">
        <v>34840</v>
      </c>
      <c r="G61" s="313">
        <v>5354</v>
      </c>
      <c r="H61" s="313">
        <v>541</v>
      </c>
      <c r="I61" s="313">
        <v>85</v>
      </c>
      <c r="J61" s="313">
        <v>22</v>
      </c>
      <c r="K61" s="303"/>
      <c r="M61" s="290">
        <f t="shared" si="7"/>
        <v>6002</v>
      </c>
      <c r="N61" s="290">
        <f t="shared" si="8"/>
        <v>0</v>
      </c>
    </row>
    <row r="62" spans="1:14" ht="20.100000000000001" customHeight="1" x14ac:dyDescent="0.2">
      <c r="A62" s="1692" t="s">
        <v>370</v>
      </c>
      <c r="B62" s="1681" t="s">
        <v>235</v>
      </c>
      <c r="C62" s="1681"/>
      <c r="D62" s="202">
        <v>2440</v>
      </c>
      <c r="E62" s="203">
        <v>610</v>
      </c>
      <c r="F62" s="204">
        <v>14900</v>
      </c>
      <c r="G62" s="203">
        <v>2440</v>
      </c>
      <c r="H62" s="203"/>
      <c r="I62" s="203"/>
      <c r="J62" s="203"/>
      <c r="K62" s="205"/>
      <c r="M62" s="290">
        <f t="shared" ref="M62:M69" si="9">SUM(G62:K62)</f>
        <v>2440</v>
      </c>
      <c r="N62" s="290">
        <f t="shared" ref="N62:N69" si="10">M62-D62</f>
        <v>0</v>
      </c>
    </row>
    <row r="63" spans="1:14" ht="20.100000000000001" customHeight="1" x14ac:dyDescent="0.2">
      <c r="A63" s="1685"/>
      <c r="B63" s="1681" t="s">
        <v>236</v>
      </c>
      <c r="C63" s="1681"/>
      <c r="D63" s="171">
        <v>888</v>
      </c>
      <c r="E63" s="172">
        <v>610</v>
      </c>
      <c r="F63" s="206">
        <v>5420</v>
      </c>
      <c r="G63" s="172">
        <v>888</v>
      </c>
      <c r="H63" s="172"/>
      <c r="I63" s="172"/>
      <c r="J63" s="172"/>
      <c r="K63" s="207"/>
      <c r="M63" s="290">
        <f t="shared" si="9"/>
        <v>888</v>
      </c>
      <c r="N63" s="290">
        <f t="shared" si="10"/>
        <v>0</v>
      </c>
    </row>
    <row r="64" spans="1:14" ht="20.100000000000001" customHeight="1" x14ac:dyDescent="0.2">
      <c r="A64" s="1685"/>
      <c r="B64" s="1681" t="s">
        <v>309</v>
      </c>
      <c r="C64" s="1681"/>
      <c r="D64" s="171">
        <v>275</v>
      </c>
      <c r="E64" s="172">
        <v>568</v>
      </c>
      <c r="F64" s="206">
        <v>1560</v>
      </c>
      <c r="G64" s="172">
        <v>177</v>
      </c>
      <c r="H64" s="172">
        <v>62</v>
      </c>
      <c r="I64" s="172">
        <v>28</v>
      </c>
      <c r="J64" s="172">
        <v>3</v>
      </c>
      <c r="K64" s="207">
        <v>5</v>
      </c>
      <c r="M64" s="290">
        <f t="shared" si="9"/>
        <v>275</v>
      </c>
      <c r="N64" s="290">
        <f t="shared" si="10"/>
        <v>0</v>
      </c>
    </row>
    <row r="65" spans="1:15" ht="20.100000000000001" customHeight="1" x14ac:dyDescent="0.2">
      <c r="A65" s="1685"/>
      <c r="B65" s="1682" t="s">
        <v>310</v>
      </c>
      <c r="C65" s="1682"/>
      <c r="D65" s="474">
        <v>38</v>
      </c>
      <c r="E65" s="475">
        <v>500</v>
      </c>
      <c r="F65" s="206">
        <v>190</v>
      </c>
      <c r="G65" s="475">
        <v>18</v>
      </c>
      <c r="H65" s="475">
        <v>18</v>
      </c>
      <c r="I65" s="475">
        <v>2</v>
      </c>
      <c r="J65" s="475"/>
      <c r="K65" s="476"/>
      <c r="M65" s="290">
        <f t="shared" si="9"/>
        <v>38</v>
      </c>
      <c r="N65" s="290">
        <f t="shared" si="10"/>
        <v>0</v>
      </c>
    </row>
    <row r="66" spans="1:15" ht="20.100000000000001" customHeight="1" x14ac:dyDescent="0.2">
      <c r="A66" s="1685"/>
      <c r="B66" s="1682" t="s">
        <v>311</v>
      </c>
      <c r="C66" s="1682"/>
      <c r="D66" s="477">
        <v>107</v>
      </c>
      <c r="E66" s="478">
        <v>532</v>
      </c>
      <c r="F66" s="206">
        <v>569</v>
      </c>
      <c r="G66" s="478">
        <v>6</v>
      </c>
      <c r="H66" s="478">
        <v>96</v>
      </c>
      <c r="I66" s="478">
        <v>5</v>
      </c>
      <c r="J66" s="478"/>
      <c r="K66" s="479"/>
      <c r="M66" s="290">
        <f t="shared" si="9"/>
        <v>107</v>
      </c>
      <c r="N66" s="290">
        <f t="shared" si="10"/>
        <v>0</v>
      </c>
    </row>
    <row r="67" spans="1:15" ht="20.100000000000001" customHeight="1" x14ac:dyDescent="0.2">
      <c r="A67" s="1685"/>
      <c r="B67" s="1682" t="s">
        <v>312</v>
      </c>
      <c r="C67" s="1682"/>
      <c r="D67" s="171">
        <v>159</v>
      </c>
      <c r="E67" s="174">
        <v>560</v>
      </c>
      <c r="F67" s="206">
        <v>890</v>
      </c>
      <c r="G67" s="172"/>
      <c r="H67" s="172">
        <v>11</v>
      </c>
      <c r="I67" s="172">
        <v>103</v>
      </c>
      <c r="J67" s="172">
        <v>36</v>
      </c>
      <c r="K67" s="207">
        <v>9</v>
      </c>
      <c r="M67" s="290">
        <f t="shared" si="9"/>
        <v>159</v>
      </c>
      <c r="N67" s="290">
        <f t="shared" si="10"/>
        <v>0</v>
      </c>
    </row>
    <row r="68" spans="1:15" ht="20.100000000000001" customHeight="1" thickBot="1" x14ac:dyDescent="0.25">
      <c r="A68" s="1685"/>
      <c r="B68" s="1682" t="s">
        <v>213</v>
      </c>
      <c r="C68" s="1682"/>
      <c r="D68" s="480">
        <v>2710</v>
      </c>
      <c r="E68" s="310">
        <v>611</v>
      </c>
      <c r="F68" s="206">
        <v>16600</v>
      </c>
      <c r="G68" s="172">
        <v>2700</v>
      </c>
      <c r="H68" s="172">
        <v>10</v>
      </c>
      <c r="I68" s="172"/>
      <c r="J68" s="172"/>
      <c r="K68" s="207"/>
      <c r="M68" s="290">
        <f>SUM(G68:K68)</f>
        <v>2710</v>
      </c>
      <c r="N68" s="290">
        <f t="shared" si="10"/>
        <v>0</v>
      </c>
    </row>
    <row r="69" spans="1:15" ht="20.100000000000001" customHeight="1" thickTop="1" thickBot="1" x14ac:dyDescent="0.25">
      <c r="A69" s="1693"/>
      <c r="B69" s="1763" t="s">
        <v>416</v>
      </c>
      <c r="C69" s="1764"/>
      <c r="D69" s="208">
        <v>6617</v>
      </c>
      <c r="E69" s="209">
        <v>606</v>
      </c>
      <c r="F69" s="210">
        <v>40129</v>
      </c>
      <c r="G69" s="211">
        <v>6229</v>
      </c>
      <c r="H69" s="211">
        <v>197</v>
      </c>
      <c r="I69" s="211">
        <v>138</v>
      </c>
      <c r="J69" s="211">
        <v>39</v>
      </c>
      <c r="K69" s="303">
        <v>14</v>
      </c>
      <c r="M69" s="290">
        <f t="shared" si="9"/>
        <v>6617</v>
      </c>
      <c r="N69" s="290">
        <f t="shared" si="10"/>
        <v>0</v>
      </c>
    </row>
    <row r="70" spans="1:15" ht="20.100000000000001" customHeight="1" x14ac:dyDescent="0.2">
      <c r="A70" s="1692" t="s">
        <v>281</v>
      </c>
      <c r="B70" s="1765" t="s">
        <v>275</v>
      </c>
      <c r="C70" s="1765"/>
      <c r="D70" s="1252">
        <v>383</v>
      </c>
      <c r="E70" s="203">
        <v>531</v>
      </c>
      <c r="F70" s="1253">
        <v>2030</v>
      </c>
      <c r="G70" s="203"/>
      <c r="H70" s="203"/>
      <c r="I70" s="203">
        <v>90</v>
      </c>
      <c r="J70" s="203">
        <v>282</v>
      </c>
      <c r="K70" s="205">
        <v>11</v>
      </c>
      <c r="M70" s="290">
        <f t="shared" ref="M70:M87" si="11">SUM(G70:K70)</f>
        <v>383</v>
      </c>
      <c r="N70" s="290">
        <f t="shared" ref="N70:N88" si="12">M70-D70</f>
        <v>0</v>
      </c>
    </row>
    <row r="71" spans="1:15" ht="20.100000000000001" customHeight="1" x14ac:dyDescent="0.2">
      <c r="A71" s="1685"/>
      <c r="B71" s="1681" t="s">
        <v>491</v>
      </c>
      <c r="C71" s="1681"/>
      <c r="D71" s="1254">
        <v>366</v>
      </c>
      <c r="E71" s="172">
        <v>539</v>
      </c>
      <c r="F71" s="1255">
        <v>1970</v>
      </c>
      <c r="G71" s="172"/>
      <c r="H71" s="172">
        <v>133</v>
      </c>
      <c r="I71" s="172">
        <v>223</v>
      </c>
      <c r="J71" s="172">
        <v>10</v>
      </c>
      <c r="K71" s="207"/>
      <c r="M71" s="290">
        <f t="shared" si="11"/>
        <v>366</v>
      </c>
      <c r="N71" s="290">
        <f t="shared" si="12"/>
        <v>0</v>
      </c>
    </row>
    <row r="72" spans="1:15" ht="20.100000000000001" customHeight="1" thickBot="1" x14ac:dyDescent="0.25">
      <c r="A72" s="1685"/>
      <c r="B72" s="1682" t="s">
        <v>214</v>
      </c>
      <c r="C72" s="1682"/>
      <c r="D72" s="1256">
        <v>907</v>
      </c>
      <c r="E72" s="310">
        <v>544</v>
      </c>
      <c r="F72" s="1255">
        <v>4930</v>
      </c>
      <c r="G72" s="172"/>
      <c r="H72" s="172"/>
      <c r="I72" s="172">
        <v>144</v>
      </c>
      <c r="J72" s="172">
        <v>652</v>
      </c>
      <c r="K72" s="207">
        <v>111</v>
      </c>
      <c r="M72" s="290">
        <f>SUM(G72:K72)</f>
        <v>907</v>
      </c>
      <c r="N72" s="290"/>
    </row>
    <row r="73" spans="1:15" ht="20.100000000000001" customHeight="1" thickTop="1" thickBot="1" x14ac:dyDescent="0.25">
      <c r="A73" s="1684"/>
      <c r="B73" s="1678" t="s">
        <v>416</v>
      </c>
      <c r="C73" s="1730"/>
      <c r="D73" s="1254">
        <v>1656</v>
      </c>
      <c r="E73" s="311">
        <v>539</v>
      </c>
      <c r="F73" s="1257">
        <v>8930</v>
      </c>
      <c r="G73" s="1258"/>
      <c r="H73" s="1258">
        <v>133</v>
      </c>
      <c r="I73" s="1258">
        <v>457</v>
      </c>
      <c r="J73" s="1258">
        <v>944</v>
      </c>
      <c r="K73" s="1259">
        <v>122</v>
      </c>
      <c r="M73" s="290">
        <f t="shared" si="11"/>
        <v>1656</v>
      </c>
      <c r="N73" s="290">
        <f t="shared" si="12"/>
        <v>0</v>
      </c>
    </row>
    <row r="74" spans="1:15" ht="20.100000000000001" customHeight="1" x14ac:dyDescent="0.2">
      <c r="A74" s="1683" t="s">
        <v>347</v>
      </c>
      <c r="B74" s="1766" t="s">
        <v>314</v>
      </c>
      <c r="C74" s="1766"/>
      <c r="D74" s="169">
        <v>1550</v>
      </c>
      <c r="E74" s="170">
        <v>521</v>
      </c>
      <c r="F74" s="452">
        <v>8080</v>
      </c>
      <c r="G74" s="481">
        <v>1518</v>
      </c>
      <c r="H74" s="469">
        <v>2</v>
      </c>
      <c r="I74" s="469">
        <v>30</v>
      </c>
      <c r="J74" s="469"/>
      <c r="K74" s="470"/>
      <c r="M74" s="290">
        <f t="shared" si="11"/>
        <v>1550</v>
      </c>
      <c r="N74" s="290">
        <f t="shared" si="12"/>
        <v>0</v>
      </c>
    </row>
    <row r="75" spans="1:15" ht="20.100000000000001" customHeight="1" x14ac:dyDescent="0.2">
      <c r="A75" s="1685"/>
      <c r="B75" s="1682" t="s">
        <v>215</v>
      </c>
      <c r="C75" s="1682"/>
      <c r="D75" s="171">
        <v>975</v>
      </c>
      <c r="E75" s="310">
        <v>520</v>
      </c>
      <c r="F75" s="206">
        <v>5070</v>
      </c>
      <c r="G75" s="482">
        <v>975</v>
      </c>
      <c r="H75" s="471"/>
      <c r="I75" s="471"/>
      <c r="J75" s="471"/>
      <c r="K75" s="472"/>
      <c r="M75" s="290">
        <f>SUM(G75:K75)</f>
        <v>975</v>
      </c>
      <c r="N75" s="290"/>
    </row>
    <row r="76" spans="1:15" ht="20.100000000000001" customHeight="1" x14ac:dyDescent="0.2">
      <c r="A76" s="1685"/>
      <c r="B76" s="1681" t="s">
        <v>276</v>
      </c>
      <c r="C76" s="1767"/>
      <c r="D76" s="171">
        <v>523</v>
      </c>
      <c r="E76" s="172">
        <v>520</v>
      </c>
      <c r="F76" s="206">
        <v>2720</v>
      </c>
      <c r="G76" s="482">
        <v>523</v>
      </c>
      <c r="H76" s="471"/>
      <c r="I76" s="471"/>
      <c r="J76" s="471"/>
      <c r="K76" s="472"/>
      <c r="M76" s="290">
        <f t="shared" si="11"/>
        <v>523</v>
      </c>
      <c r="N76" s="290">
        <f t="shared" si="12"/>
        <v>0</v>
      </c>
    </row>
    <row r="77" spans="1:15" ht="20.100000000000001" customHeight="1" thickBot="1" x14ac:dyDescent="0.25">
      <c r="A77" s="1685"/>
      <c r="B77" s="1681" t="s">
        <v>315</v>
      </c>
      <c r="C77" s="1681"/>
      <c r="D77" s="173">
        <v>48</v>
      </c>
      <c r="E77" s="172">
        <v>438</v>
      </c>
      <c r="F77" s="206">
        <v>210</v>
      </c>
      <c r="G77" s="482"/>
      <c r="H77" s="471"/>
      <c r="I77" s="471">
        <v>48</v>
      </c>
      <c r="J77" s="471"/>
      <c r="K77" s="472"/>
      <c r="M77" s="290">
        <f t="shared" si="11"/>
        <v>48</v>
      </c>
      <c r="N77" s="290">
        <f t="shared" si="12"/>
        <v>0</v>
      </c>
      <c r="O77" s="375"/>
    </row>
    <row r="78" spans="1:15" ht="20.100000000000001" customHeight="1" thickTop="1" thickBot="1" x14ac:dyDescent="0.25">
      <c r="A78" s="1685"/>
      <c r="B78" s="1760" t="s">
        <v>416</v>
      </c>
      <c r="C78" s="1761"/>
      <c r="D78" s="208">
        <v>3096</v>
      </c>
      <c r="E78" s="483">
        <v>519</v>
      </c>
      <c r="F78" s="484">
        <v>16080</v>
      </c>
      <c r="G78" s="485">
        <v>3016</v>
      </c>
      <c r="H78" s="485">
        <v>2</v>
      </c>
      <c r="I78" s="485">
        <v>78</v>
      </c>
      <c r="J78" s="485"/>
      <c r="K78" s="486"/>
      <c r="M78" s="290">
        <f t="shared" si="11"/>
        <v>3096</v>
      </c>
      <c r="N78" s="290">
        <f t="shared" si="12"/>
        <v>0</v>
      </c>
    </row>
    <row r="79" spans="1:15" ht="20.100000000000001" customHeight="1" x14ac:dyDescent="0.2">
      <c r="A79" s="1692" t="s">
        <v>282</v>
      </c>
      <c r="B79" s="1762" t="s">
        <v>442</v>
      </c>
      <c r="C79" s="1762"/>
      <c r="D79" s="202">
        <v>116</v>
      </c>
      <c r="E79" s="203">
        <v>526</v>
      </c>
      <c r="F79" s="204">
        <v>610</v>
      </c>
      <c r="G79" s="203">
        <v>113</v>
      </c>
      <c r="H79" s="203">
        <v>3</v>
      </c>
      <c r="I79" s="203"/>
      <c r="J79" s="203"/>
      <c r="K79" s="205"/>
      <c r="M79" s="290">
        <f t="shared" si="11"/>
        <v>116</v>
      </c>
      <c r="N79" s="290">
        <f t="shared" si="12"/>
        <v>0</v>
      </c>
    </row>
    <row r="80" spans="1:15" ht="20.100000000000001" customHeight="1" x14ac:dyDescent="0.2">
      <c r="A80" s="1685"/>
      <c r="B80" s="1681" t="s">
        <v>443</v>
      </c>
      <c r="C80" s="1681"/>
      <c r="D80" s="171">
        <v>133</v>
      </c>
      <c r="E80" s="172">
        <v>495</v>
      </c>
      <c r="F80" s="206">
        <v>658</v>
      </c>
      <c r="G80" s="172">
        <v>133</v>
      </c>
      <c r="H80" s="172"/>
      <c r="I80" s="172"/>
      <c r="J80" s="172"/>
      <c r="K80" s="207"/>
      <c r="M80" s="290">
        <f t="shared" si="11"/>
        <v>133</v>
      </c>
      <c r="N80" s="290">
        <f t="shared" si="12"/>
        <v>0</v>
      </c>
    </row>
    <row r="81" spans="1:14" ht="20.100000000000001" customHeight="1" x14ac:dyDescent="0.2">
      <c r="A81" s="1685"/>
      <c r="B81" s="1681" t="s">
        <v>444</v>
      </c>
      <c r="C81" s="1681"/>
      <c r="D81" s="171">
        <v>22</v>
      </c>
      <c r="E81" s="172">
        <v>503</v>
      </c>
      <c r="F81" s="206">
        <v>111</v>
      </c>
      <c r="G81" s="172">
        <v>22</v>
      </c>
      <c r="H81" s="172"/>
      <c r="I81" s="172"/>
      <c r="J81" s="172"/>
      <c r="K81" s="207"/>
      <c r="M81" s="290">
        <f t="shared" si="11"/>
        <v>22</v>
      </c>
      <c r="N81" s="290">
        <f t="shared" si="12"/>
        <v>0</v>
      </c>
    </row>
    <row r="82" spans="1:14" ht="20.100000000000001" customHeight="1" x14ac:dyDescent="0.2">
      <c r="A82" s="1685"/>
      <c r="B82" s="1681" t="s">
        <v>445</v>
      </c>
      <c r="C82" s="1681"/>
      <c r="D82" s="171">
        <v>89</v>
      </c>
      <c r="E82" s="172">
        <v>522</v>
      </c>
      <c r="F82" s="206">
        <v>465</v>
      </c>
      <c r="G82" s="172">
        <v>24</v>
      </c>
      <c r="H82" s="172">
        <v>40</v>
      </c>
      <c r="I82" s="172">
        <v>25</v>
      </c>
      <c r="J82" s="172"/>
      <c r="K82" s="207"/>
      <c r="M82" s="290">
        <f t="shared" si="11"/>
        <v>89</v>
      </c>
      <c r="N82" s="290">
        <f t="shared" si="12"/>
        <v>0</v>
      </c>
    </row>
    <row r="83" spans="1:14" ht="20.100000000000001" customHeight="1" x14ac:dyDescent="0.2">
      <c r="A83" s="1685"/>
      <c r="B83" s="1681" t="s">
        <v>446</v>
      </c>
      <c r="C83" s="1681"/>
      <c r="D83" s="1655" t="s">
        <v>546</v>
      </c>
      <c r="E83" s="1656" t="s">
        <v>546</v>
      </c>
      <c r="F83" s="1657" t="s">
        <v>546</v>
      </c>
      <c r="G83" s="1656" t="s">
        <v>546</v>
      </c>
      <c r="H83" s="1656" t="s">
        <v>546</v>
      </c>
      <c r="I83" s="1656" t="s">
        <v>546</v>
      </c>
      <c r="J83" s="1656" t="s">
        <v>546</v>
      </c>
      <c r="K83" s="1658" t="s">
        <v>546</v>
      </c>
      <c r="M83" s="290">
        <f t="shared" si="11"/>
        <v>0</v>
      </c>
      <c r="N83" s="290">
        <f t="shared" si="12"/>
        <v>0</v>
      </c>
    </row>
    <row r="84" spans="1:14" ht="20.100000000000001" customHeight="1" x14ac:dyDescent="0.2">
      <c r="A84" s="1685"/>
      <c r="B84" s="1681" t="s">
        <v>447</v>
      </c>
      <c r="C84" s="1681"/>
      <c r="D84" s="171"/>
      <c r="E84" s="172"/>
      <c r="F84" s="206"/>
      <c r="G84" s="172"/>
      <c r="H84" s="172"/>
      <c r="I84" s="172"/>
      <c r="J84" s="172"/>
      <c r="K84" s="207"/>
      <c r="M84" s="290">
        <f t="shared" si="11"/>
        <v>0</v>
      </c>
      <c r="N84" s="290">
        <f t="shared" si="12"/>
        <v>0</v>
      </c>
    </row>
    <row r="85" spans="1:14" ht="20.100000000000001" customHeight="1" x14ac:dyDescent="0.2">
      <c r="A85" s="1685"/>
      <c r="B85" s="1681" t="s">
        <v>448</v>
      </c>
      <c r="C85" s="1681"/>
      <c r="D85" s="171">
        <v>124</v>
      </c>
      <c r="E85" s="172">
        <v>567</v>
      </c>
      <c r="F85" s="206">
        <v>703</v>
      </c>
      <c r="G85" s="172">
        <v>124</v>
      </c>
      <c r="H85" s="172"/>
      <c r="I85" s="172"/>
      <c r="J85" s="172"/>
      <c r="K85" s="207"/>
      <c r="M85" s="290">
        <f t="shared" si="11"/>
        <v>124</v>
      </c>
      <c r="N85" s="290">
        <f t="shared" si="12"/>
        <v>0</v>
      </c>
    </row>
    <row r="86" spans="1:14" ht="20.100000000000001" customHeight="1" thickBot="1" x14ac:dyDescent="0.25">
      <c r="A86" s="1685"/>
      <c r="B86" s="1681" t="s">
        <v>449</v>
      </c>
      <c r="C86" s="1681"/>
      <c r="D86" s="173">
        <v>28</v>
      </c>
      <c r="E86" s="172">
        <v>478</v>
      </c>
      <c r="F86" s="206">
        <v>134</v>
      </c>
      <c r="G86" s="172"/>
      <c r="H86" s="172"/>
      <c r="I86" s="172"/>
      <c r="J86" s="172">
        <v>27</v>
      </c>
      <c r="K86" s="207">
        <v>1</v>
      </c>
      <c r="M86" s="290">
        <f>SUM(G86:K86)</f>
        <v>28</v>
      </c>
      <c r="N86" s="290">
        <f t="shared" si="12"/>
        <v>0</v>
      </c>
    </row>
    <row r="87" spans="1:14" ht="20.100000000000001" customHeight="1" thickTop="1" thickBot="1" x14ac:dyDescent="0.25">
      <c r="A87" s="1693"/>
      <c r="B87" s="1763" t="s">
        <v>493</v>
      </c>
      <c r="C87" s="1764"/>
      <c r="D87" s="1659" t="s">
        <v>546</v>
      </c>
      <c r="E87" s="1660" t="s">
        <v>546</v>
      </c>
      <c r="F87" s="1661" t="s">
        <v>546</v>
      </c>
      <c r="G87" s="1662" t="s">
        <v>546</v>
      </c>
      <c r="H87" s="1662" t="s">
        <v>546</v>
      </c>
      <c r="I87" s="1662" t="s">
        <v>546</v>
      </c>
      <c r="J87" s="1662" t="s">
        <v>546</v>
      </c>
      <c r="K87" s="1663" t="s">
        <v>546</v>
      </c>
      <c r="M87" s="290">
        <f t="shared" si="11"/>
        <v>0</v>
      </c>
      <c r="N87" s="290">
        <f t="shared" si="12"/>
        <v>0</v>
      </c>
    </row>
    <row r="88" spans="1:14" ht="20.100000000000001" customHeight="1" thickBot="1" x14ac:dyDescent="0.25">
      <c r="A88" s="189" t="s">
        <v>396</v>
      </c>
      <c r="B88" s="1769" t="s">
        <v>322</v>
      </c>
      <c r="C88" s="1770"/>
      <c r="D88" s="190">
        <v>3440</v>
      </c>
      <c r="E88" s="191">
        <v>521</v>
      </c>
      <c r="F88" s="192">
        <v>17900</v>
      </c>
      <c r="G88" s="193">
        <v>2752</v>
      </c>
      <c r="H88" s="193">
        <v>378</v>
      </c>
      <c r="I88" s="193">
        <v>172</v>
      </c>
      <c r="J88" s="193">
        <v>103</v>
      </c>
      <c r="K88" s="304">
        <v>35</v>
      </c>
      <c r="M88" s="290">
        <f>SUM(G88:K88)</f>
        <v>3440</v>
      </c>
      <c r="N88" s="290">
        <f t="shared" si="12"/>
        <v>0</v>
      </c>
    </row>
    <row r="89" spans="1:14" x14ac:dyDescent="0.2">
      <c r="A89" s="1768" t="s">
        <v>470</v>
      </c>
      <c r="B89" s="1768"/>
      <c r="C89" s="1768"/>
      <c r="D89" s="1768"/>
      <c r="E89" s="1768"/>
      <c r="F89" s="1768"/>
      <c r="G89" s="1768"/>
      <c r="H89" s="1768"/>
      <c r="I89" s="1768"/>
      <c r="J89" s="1768"/>
      <c r="K89" s="1768"/>
    </row>
  </sheetData>
  <mergeCells count="120">
    <mergeCell ref="A89:K89"/>
    <mergeCell ref="B80:C80"/>
    <mergeCell ref="B81:C81"/>
    <mergeCell ref="B82:C82"/>
    <mergeCell ref="B83:C83"/>
    <mergeCell ref="B88:C88"/>
    <mergeCell ref="B84:C84"/>
    <mergeCell ref="B85:C85"/>
    <mergeCell ref="B86:C86"/>
    <mergeCell ref="B87:C87"/>
    <mergeCell ref="A79:A87"/>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A21:A24"/>
    <mergeCell ref="B24:C24"/>
    <mergeCell ref="S7:T7"/>
    <mergeCell ref="S8:T8"/>
    <mergeCell ref="S9:T9"/>
    <mergeCell ref="S3:T6"/>
    <mergeCell ref="B25:C25"/>
    <mergeCell ref="B23:C23"/>
    <mergeCell ref="S10:T10"/>
    <mergeCell ref="B21:C21"/>
    <mergeCell ref="B22:C22"/>
    <mergeCell ref="A25:A28"/>
    <mergeCell ref="B27:C27"/>
    <mergeCell ref="B28:C28"/>
    <mergeCell ref="B26:C26"/>
    <mergeCell ref="AB4:AB6"/>
    <mergeCell ref="N5:O6"/>
    <mergeCell ref="X4:X6"/>
    <mergeCell ref="Y4:Y6"/>
    <mergeCell ref="Z4:Z6"/>
    <mergeCell ref="AA4:AA6"/>
    <mergeCell ref="W3:W5"/>
    <mergeCell ref="A7:C7"/>
    <mergeCell ref="A3:C6"/>
    <mergeCell ref="D3:D6"/>
    <mergeCell ref="A29:A30"/>
    <mergeCell ref="A31:A34"/>
    <mergeCell ref="A35:A43"/>
    <mergeCell ref="A44:A53"/>
    <mergeCell ref="A74:A78"/>
    <mergeCell ref="A54:A57"/>
    <mergeCell ref="A58:A61"/>
    <mergeCell ref="A62:A69"/>
    <mergeCell ref="A70:A73"/>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oddFooter xml:space="preserve">&amp;C&amp;14&amp;P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67"/>
  <sheetViews>
    <sheetView tabSelected="1" view="pageBreakPreview" zoomScale="80" zoomScaleNormal="100" zoomScaleSheetLayoutView="80" workbookViewId="0">
      <selection activeCell="N24" sqref="N24"/>
    </sheetView>
  </sheetViews>
  <sheetFormatPr defaultColWidth="9" defaultRowHeight="12" x14ac:dyDescent="0.15"/>
  <cols>
    <col min="1" max="1" width="3.375" style="2" customWidth="1"/>
    <col min="2" max="2" width="18" style="1" bestFit="1" customWidth="1"/>
    <col min="3" max="3" width="6.75" style="1" bestFit="1" customWidth="1"/>
    <col min="4" max="4" width="10.625" style="1" customWidth="1"/>
    <col min="5" max="11" width="8.125" style="1" customWidth="1"/>
    <col min="12" max="16384" width="9" style="1"/>
  </cols>
  <sheetData>
    <row r="1" spans="1:13" ht="17.25" x14ac:dyDescent="0.2">
      <c r="A1" s="1790" t="s">
        <v>547</v>
      </c>
      <c r="B1" s="1790"/>
      <c r="C1" s="1790"/>
      <c r="D1" s="1790"/>
      <c r="E1" s="1790"/>
      <c r="F1" s="1790"/>
      <c r="G1" s="1790"/>
      <c r="H1" s="1790"/>
      <c r="I1" s="1790"/>
      <c r="J1" s="1790"/>
      <c r="K1" s="124"/>
    </row>
    <row r="3" spans="1:13" ht="14.25" thickBot="1" x14ac:dyDescent="0.2">
      <c r="A3" s="1787" t="s">
        <v>386</v>
      </c>
      <c r="B3" s="1787"/>
      <c r="C3" s="1787"/>
      <c r="D3" s="4"/>
      <c r="E3" s="4"/>
      <c r="F3" s="4"/>
      <c r="G3" s="4"/>
      <c r="H3" s="4"/>
      <c r="I3" s="1800" t="s">
        <v>254</v>
      </c>
      <c r="J3" s="1800"/>
      <c r="K3" s="133"/>
    </row>
    <row r="4" spans="1:13" ht="13.5" x14ac:dyDescent="0.15">
      <c r="A4" s="5"/>
      <c r="B4" s="6" t="s">
        <v>246</v>
      </c>
      <c r="C4" s="1780" t="s">
        <v>271</v>
      </c>
      <c r="D4" s="1792"/>
      <c r="E4" s="1785" t="s">
        <v>265</v>
      </c>
      <c r="F4" s="1785"/>
      <c r="G4" s="1785" t="s">
        <v>270</v>
      </c>
      <c r="H4" s="1785"/>
      <c r="I4" s="1785" t="s">
        <v>266</v>
      </c>
      <c r="J4" s="1799"/>
      <c r="K4" s="133"/>
    </row>
    <row r="5" spans="1:13" ht="13.5" x14ac:dyDescent="0.15">
      <c r="A5" s="5"/>
      <c r="B5" s="28" t="s">
        <v>269</v>
      </c>
      <c r="C5" s="1783">
        <v>235441</v>
      </c>
      <c r="D5" s="1784"/>
      <c r="E5" s="1783">
        <v>230666</v>
      </c>
      <c r="F5" s="1784"/>
      <c r="G5" s="1783">
        <v>2779</v>
      </c>
      <c r="H5" s="1784"/>
      <c r="I5" s="1796">
        <v>1996</v>
      </c>
      <c r="J5" s="1797"/>
      <c r="K5" s="12"/>
    </row>
    <row r="6" spans="1:13" ht="13.5" x14ac:dyDescent="0.15">
      <c r="A6" s="5"/>
      <c r="B6" s="7" t="s">
        <v>267</v>
      </c>
      <c r="C6" s="1793">
        <v>221996</v>
      </c>
      <c r="D6" s="1794"/>
      <c r="E6" s="1795">
        <v>218156</v>
      </c>
      <c r="F6" s="1795"/>
      <c r="G6" s="1795">
        <v>2110</v>
      </c>
      <c r="H6" s="1795"/>
      <c r="I6" s="1795">
        <v>1730</v>
      </c>
      <c r="J6" s="1798"/>
      <c r="K6" s="12"/>
    </row>
    <row r="7" spans="1:13" s="3" customFormat="1" ht="14.25" thickBot="1" x14ac:dyDescent="0.2">
      <c r="A7" s="8"/>
      <c r="B7" s="9" t="s">
        <v>268</v>
      </c>
      <c r="C7" s="1788">
        <v>94.289439817194122</v>
      </c>
      <c r="D7" s="1789"/>
      <c r="E7" s="1788">
        <v>94.576573920733878</v>
      </c>
      <c r="F7" s="1789"/>
      <c r="G7" s="1788">
        <v>75.926592299388275</v>
      </c>
      <c r="H7" s="1789"/>
      <c r="I7" s="1788">
        <v>86.673346693386776</v>
      </c>
      <c r="J7" s="1791"/>
      <c r="K7" s="134"/>
    </row>
    <row r="8" spans="1:13" s="3" customFormat="1" ht="13.5" x14ac:dyDescent="0.15">
      <c r="A8" s="8"/>
      <c r="B8" s="10"/>
      <c r="C8" s="1786" t="s">
        <v>381</v>
      </c>
      <c r="D8" s="1786"/>
      <c r="E8" s="1786"/>
      <c r="F8" s="1786"/>
      <c r="G8" s="1786"/>
      <c r="H8" s="1786"/>
      <c r="I8" s="1786"/>
      <c r="J8" s="1786"/>
      <c r="K8" s="135"/>
    </row>
    <row r="9" spans="1:13" s="3" customFormat="1" ht="7.5" customHeight="1" x14ac:dyDescent="0.15">
      <c r="A9" s="8"/>
      <c r="B9" s="10"/>
      <c r="C9" s="11"/>
      <c r="D9" s="10"/>
      <c r="E9" s="10"/>
      <c r="F9" s="10"/>
      <c r="G9" s="10"/>
      <c r="H9" s="10"/>
      <c r="I9" s="10"/>
      <c r="J9" s="10"/>
      <c r="K9" s="10"/>
    </row>
    <row r="10" spans="1:13" ht="13.5" x14ac:dyDescent="0.15">
      <c r="A10" s="1787" t="s">
        <v>385</v>
      </c>
      <c r="B10" s="1787"/>
      <c r="C10" s="1787"/>
      <c r="D10" s="13"/>
      <c r="E10" s="12"/>
      <c r="F10" s="12"/>
      <c r="G10" s="4"/>
      <c r="H10" s="4"/>
      <c r="I10" s="4"/>
      <c r="J10" s="4"/>
      <c r="K10" s="4"/>
    </row>
    <row r="11" spans="1:13" ht="12.75" thickBot="1" x14ac:dyDescent="0.2">
      <c r="A11" s="1773" t="s">
        <v>387</v>
      </c>
      <c r="B11" s="1773"/>
      <c r="C11" s="1773"/>
      <c r="D11" s="4"/>
      <c r="E11" s="4"/>
      <c r="F11" s="4"/>
      <c r="G11" s="4"/>
      <c r="H11" s="4"/>
      <c r="I11" s="4"/>
      <c r="J11" s="4"/>
      <c r="K11" s="4"/>
    </row>
    <row r="12" spans="1:13" ht="12" customHeight="1" x14ac:dyDescent="0.15">
      <c r="A12" s="14"/>
      <c r="B12" s="1774" t="s">
        <v>420</v>
      </c>
      <c r="C12" s="1776" t="s">
        <v>421</v>
      </c>
      <c r="D12" s="1778" t="s">
        <v>422</v>
      </c>
      <c r="E12" s="1780" t="s">
        <v>382</v>
      </c>
      <c r="F12" s="1781"/>
      <c r="G12" s="1781"/>
      <c r="H12" s="1782"/>
      <c r="I12" s="4"/>
      <c r="J12" s="4"/>
      <c r="K12" s="4"/>
    </row>
    <row r="13" spans="1:13" ht="12.75" thickBot="1" x14ac:dyDescent="0.2">
      <c r="A13" s="14"/>
      <c r="B13" s="1775"/>
      <c r="C13" s="1777"/>
      <c r="D13" s="1777"/>
      <c r="E13" s="15" t="s">
        <v>249</v>
      </c>
      <c r="F13" s="15" t="s">
        <v>250</v>
      </c>
      <c r="G13" s="15" t="s">
        <v>251</v>
      </c>
      <c r="H13" s="16" t="s">
        <v>252</v>
      </c>
      <c r="I13" s="4"/>
      <c r="J13" s="4"/>
      <c r="K13" s="4"/>
    </row>
    <row r="14" spans="1:13" ht="15" customHeight="1" x14ac:dyDescent="0.15">
      <c r="A14" s="14"/>
      <c r="B14" s="1168" t="s">
        <v>423</v>
      </c>
      <c r="C14" s="1776" t="s">
        <v>253</v>
      </c>
      <c r="D14" s="1301">
        <v>1369</v>
      </c>
      <c r="E14" s="929">
        <v>91.9</v>
      </c>
      <c r="F14" s="929">
        <v>6.4</v>
      </c>
      <c r="G14" s="929">
        <v>1.1000000000000001</v>
      </c>
      <c r="H14" s="1317">
        <v>0.6</v>
      </c>
      <c r="I14" s="4"/>
      <c r="J14" s="4"/>
      <c r="K14" s="4"/>
      <c r="L14" s="4"/>
      <c r="M14" s="4"/>
    </row>
    <row r="15" spans="1:13" ht="15" customHeight="1" x14ac:dyDescent="0.15">
      <c r="A15" s="14"/>
      <c r="B15" s="1168" t="s">
        <v>424</v>
      </c>
      <c r="C15" s="1779"/>
      <c r="D15" s="1301">
        <v>160</v>
      </c>
      <c r="E15" s="929">
        <v>87.5</v>
      </c>
      <c r="F15" s="929">
        <v>12.5</v>
      </c>
      <c r="G15" s="929" t="s">
        <v>551</v>
      </c>
      <c r="H15" s="934" t="s">
        <v>551</v>
      </c>
      <c r="I15" s="4"/>
      <c r="J15" s="4"/>
      <c r="K15" s="4"/>
      <c r="L15" s="4"/>
      <c r="M15" s="4"/>
    </row>
    <row r="16" spans="1:13" ht="15" customHeight="1" x14ac:dyDescent="0.15">
      <c r="A16" s="14"/>
      <c r="B16" s="1168" t="s">
        <v>475</v>
      </c>
      <c r="C16" s="1779"/>
      <c r="D16" s="1301">
        <v>73</v>
      </c>
      <c r="E16" s="929">
        <v>100</v>
      </c>
      <c r="F16" s="929" t="s">
        <v>551</v>
      </c>
      <c r="G16" s="929" t="s">
        <v>551</v>
      </c>
      <c r="H16" s="934" t="s">
        <v>551</v>
      </c>
      <c r="I16" s="4"/>
      <c r="J16" s="4"/>
      <c r="K16" s="4"/>
      <c r="L16" s="4"/>
      <c r="M16" s="4"/>
    </row>
    <row r="17" spans="1:13" ht="15" customHeight="1" x14ac:dyDescent="0.15">
      <c r="A17" s="14"/>
      <c r="B17" s="1169" t="s">
        <v>425</v>
      </c>
      <c r="C17" s="1779"/>
      <c r="D17" s="1301">
        <v>7</v>
      </c>
      <c r="E17" s="929">
        <v>100</v>
      </c>
      <c r="F17" s="929" t="s">
        <v>551</v>
      </c>
      <c r="G17" s="929" t="s">
        <v>551</v>
      </c>
      <c r="H17" s="934" t="s">
        <v>551</v>
      </c>
      <c r="I17" s="4"/>
      <c r="J17" s="4"/>
      <c r="K17" s="4"/>
      <c r="L17" s="4"/>
      <c r="M17" s="4"/>
    </row>
    <row r="18" spans="1:13" ht="15" customHeight="1" x14ac:dyDescent="0.15">
      <c r="A18" s="14"/>
      <c r="B18" s="1169" t="s">
        <v>476</v>
      </c>
      <c r="C18" s="1779"/>
      <c r="D18" s="21">
        <v>562</v>
      </c>
      <c r="E18" s="932">
        <v>66.099999999999994</v>
      </c>
      <c r="F18" s="929">
        <v>28.5</v>
      </c>
      <c r="G18" s="929">
        <v>5.4</v>
      </c>
      <c r="H18" s="934" t="s">
        <v>551</v>
      </c>
      <c r="I18" s="4"/>
      <c r="J18" s="4"/>
      <c r="K18" s="4"/>
      <c r="L18" s="4"/>
      <c r="M18" s="4"/>
    </row>
    <row r="19" spans="1:13" ht="15" customHeight="1" x14ac:dyDescent="0.15">
      <c r="A19" s="14"/>
      <c r="B19" s="1169" t="s">
        <v>426</v>
      </c>
      <c r="C19" s="1779"/>
      <c r="D19" s="21">
        <v>1</v>
      </c>
      <c r="E19" s="932" t="s">
        <v>551</v>
      </c>
      <c r="F19" s="929" t="s">
        <v>551</v>
      </c>
      <c r="G19" s="929">
        <v>100</v>
      </c>
      <c r="H19" s="934" t="s">
        <v>551</v>
      </c>
      <c r="I19" s="4"/>
      <c r="J19" s="4"/>
      <c r="K19" s="4"/>
      <c r="L19" s="4"/>
      <c r="M19" s="4"/>
    </row>
    <row r="20" spans="1:13" ht="15" customHeight="1" x14ac:dyDescent="0.15">
      <c r="A20" s="14"/>
      <c r="B20" s="1169" t="s">
        <v>427</v>
      </c>
      <c r="C20" s="1779"/>
      <c r="D20" s="21">
        <v>121325</v>
      </c>
      <c r="E20" s="932">
        <v>96.1</v>
      </c>
      <c r="F20" s="932">
        <v>3.6</v>
      </c>
      <c r="G20" s="932">
        <v>0.2</v>
      </c>
      <c r="H20" s="934">
        <v>0.1</v>
      </c>
      <c r="I20" s="4"/>
      <c r="J20" s="4"/>
      <c r="K20" s="4"/>
      <c r="L20" s="4"/>
      <c r="M20" s="4"/>
    </row>
    <row r="21" spans="1:13" ht="15" customHeight="1" x14ac:dyDescent="0.15">
      <c r="A21" s="14"/>
      <c r="B21" s="1169" t="s">
        <v>412</v>
      </c>
      <c r="C21" s="1779"/>
      <c r="D21" s="21">
        <v>55</v>
      </c>
      <c r="E21" s="932">
        <v>92.5</v>
      </c>
      <c r="F21" s="932">
        <v>7.5</v>
      </c>
      <c r="G21" s="932" t="s">
        <v>551</v>
      </c>
      <c r="H21" s="934" t="s">
        <v>551</v>
      </c>
      <c r="I21" s="4"/>
      <c r="J21" s="4"/>
      <c r="K21" s="4"/>
      <c r="L21" s="4"/>
      <c r="M21" s="4"/>
    </row>
    <row r="22" spans="1:13" ht="15" customHeight="1" x14ac:dyDescent="0.15">
      <c r="A22" s="14"/>
      <c r="B22" s="1169" t="s">
        <v>477</v>
      </c>
      <c r="C22" s="1779"/>
      <c r="D22" s="21">
        <v>0</v>
      </c>
      <c r="E22" s="932">
        <v>100</v>
      </c>
      <c r="F22" s="929" t="s">
        <v>551</v>
      </c>
      <c r="G22" s="929" t="s">
        <v>551</v>
      </c>
      <c r="H22" s="934" t="s">
        <v>551</v>
      </c>
      <c r="I22" s="4"/>
      <c r="J22" s="4"/>
      <c r="K22" s="4"/>
      <c r="L22" s="4"/>
      <c r="M22" s="4"/>
    </row>
    <row r="23" spans="1:13" ht="15" customHeight="1" x14ac:dyDescent="0.15">
      <c r="A23" s="14"/>
      <c r="B23" s="1169" t="s">
        <v>428</v>
      </c>
      <c r="C23" s="1779"/>
      <c r="D23" s="21">
        <v>89</v>
      </c>
      <c r="E23" s="932">
        <v>94.2</v>
      </c>
      <c r="F23" s="932">
        <v>5.8</v>
      </c>
      <c r="G23" s="932" t="s">
        <v>551</v>
      </c>
      <c r="H23" s="934" t="s">
        <v>551</v>
      </c>
      <c r="I23" s="4"/>
      <c r="J23" s="4"/>
      <c r="K23" s="4"/>
      <c r="L23" s="4"/>
      <c r="M23" s="4"/>
    </row>
    <row r="24" spans="1:13" ht="15" customHeight="1" x14ac:dyDescent="0.15">
      <c r="A24" s="14"/>
      <c r="B24" s="1169" t="s">
        <v>478</v>
      </c>
      <c r="C24" s="1779"/>
      <c r="D24" s="1301">
        <v>9749</v>
      </c>
      <c r="E24" s="929">
        <v>95.9</v>
      </c>
      <c r="F24" s="929">
        <v>3.7</v>
      </c>
      <c r="G24" s="929">
        <v>0.3</v>
      </c>
      <c r="H24" s="933">
        <v>0</v>
      </c>
      <c r="I24" s="4"/>
      <c r="J24" s="4"/>
      <c r="K24" s="4"/>
      <c r="L24" s="4"/>
      <c r="M24" s="4"/>
    </row>
    <row r="25" spans="1:13" ht="15" customHeight="1" x14ac:dyDescent="0.15">
      <c r="A25" s="14"/>
      <c r="B25" s="1169" t="s">
        <v>429</v>
      </c>
      <c r="C25" s="1779"/>
      <c r="D25" s="21">
        <v>32</v>
      </c>
      <c r="E25" s="932">
        <v>100</v>
      </c>
      <c r="F25" s="932" t="s">
        <v>551</v>
      </c>
      <c r="G25" s="929" t="s">
        <v>551</v>
      </c>
      <c r="H25" s="934" t="s">
        <v>551</v>
      </c>
      <c r="I25" s="4"/>
      <c r="J25" s="4"/>
      <c r="K25" s="4"/>
      <c r="L25" s="4"/>
      <c r="M25" s="4"/>
    </row>
    <row r="26" spans="1:13" ht="15" customHeight="1" x14ac:dyDescent="0.15">
      <c r="A26" s="14"/>
      <c r="B26" s="1169" t="s">
        <v>494</v>
      </c>
      <c r="C26" s="1779"/>
      <c r="D26" s="21">
        <v>994</v>
      </c>
      <c r="E26" s="932">
        <v>85.3</v>
      </c>
      <c r="F26" s="932">
        <v>9</v>
      </c>
      <c r="G26" s="929">
        <v>5.4</v>
      </c>
      <c r="H26" s="934">
        <v>0.3</v>
      </c>
      <c r="I26" s="4"/>
      <c r="J26" s="4"/>
      <c r="K26" s="4"/>
      <c r="L26" s="4"/>
      <c r="M26" s="4"/>
    </row>
    <row r="27" spans="1:13" ht="15" customHeight="1" x14ac:dyDescent="0.15">
      <c r="A27" s="14"/>
      <c r="B27" s="1169" t="s">
        <v>430</v>
      </c>
      <c r="C27" s="1779"/>
      <c r="D27" s="21">
        <v>2630</v>
      </c>
      <c r="E27" s="932">
        <v>89.1</v>
      </c>
      <c r="F27" s="932">
        <v>10.6</v>
      </c>
      <c r="G27" s="932">
        <v>0.3</v>
      </c>
      <c r="H27" s="934" t="s">
        <v>551</v>
      </c>
      <c r="I27" s="4"/>
      <c r="J27" s="4"/>
      <c r="K27" s="4"/>
      <c r="L27" s="4"/>
      <c r="M27" s="4"/>
    </row>
    <row r="28" spans="1:13" ht="15" customHeight="1" x14ac:dyDescent="0.15">
      <c r="A28" s="14"/>
      <c r="B28" s="1169" t="s">
        <v>548</v>
      </c>
      <c r="C28" s="1779"/>
      <c r="D28" s="21">
        <v>1396</v>
      </c>
      <c r="E28" s="932">
        <v>83.6</v>
      </c>
      <c r="F28" s="932">
        <v>15.7</v>
      </c>
      <c r="G28" s="929">
        <v>0.4</v>
      </c>
      <c r="H28" s="934">
        <v>0.3</v>
      </c>
      <c r="I28" s="4"/>
      <c r="J28" s="4"/>
      <c r="K28" s="4"/>
      <c r="L28" s="4"/>
      <c r="M28" s="4"/>
    </row>
    <row r="29" spans="1:13" ht="15" customHeight="1" x14ac:dyDescent="0.15">
      <c r="A29" s="14"/>
      <c r="B29" s="1169" t="s">
        <v>413</v>
      </c>
      <c r="C29" s="1779"/>
      <c r="D29" s="21">
        <v>394</v>
      </c>
      <c r="E29" s="932">
        <v>91.4</v>
      </c>
      <c r="F29" s="932">
        <v>8.3000000000000007</v>
      </c>
      <c r="G29" s="929">
        <v>0.3</v>
      </c>
      <c r="H29" s="934" t="s">
        <v>551</v>
      </c>
      <c r="I29" s="4"/>
      <c r="J29" s="4"/>
      <c r="K29" s="4"/>
      <c r="L29" s="4"/>
      <c r="M29" s="4"/>
    </row>
    <row r="30" spans="1:13" ht="15" customHeight="1" x14ac:dyDescent="0.15">
      <c r="A30" s="14"/>
      <c r="B30" s="1169" t="s">
        <v>495</v>
      </c>
      <c r="C30" s="1779"/>
      <c r="D30" s="21">
        <v>2012</v>
      </c>
      <c r="E30" s="932">
        <v>91</v>
      </c>
      <c r="F30" s="932">
        <v>9</v>
      </c>
      <c r="G30" s="932">
        <v>0</v>
      </c>
      <c r="H30" s="934" t="s">
        <v>551</v>
      </c>
      <c r="I30" s="4"/>
      <c r="J30" s="4"/>
      <c r="K30" s="4"/>
      <c r="L30" s="4"/>
      <c r="M30" s="4"/>
    </row>
    <row r="31" spans="1:13" ht="15" customHeight="1" x14ac:dyDescent="0.15">
      <c r="A31" s="14"/>
      <c r="B31" s="1169" t="s">
        <v>410</v>
      </c>
      <c r="C31" s="1779"/>
      <c r="D31" s="21">
        <v>37901</v>
      </c>
      <c r="E31" s="932">
        <v>91.1</v>
      </c>
      <c r="F31" s="932">
        <v>8.4</v>
      </c>
      <c r="G31" s="929">
        <v>0.4</v>
      </c>
      <c r="H31" s="934">
        <v>0.1</v>
      </c>
      <c r="I31" s="4"/>
      <c r="J31" s="4"/>
      <c r="K31" s="4"/>
      <c r="L31" s="4"/>
      <c r="M31" s="4"/>
    </row>
    <row r="32" spans="1:13" ht="15" customHeight="1" x14ac:dyDescent="0.15">
      <c r="A32" s="14"/>
      <c r="B32" s="1169" t="s">
        <v>431</v>
      </c>
      <c r="C32" s="1779"/>
      <c r="D32" s="21">
        <v>484</v>
      </c>
      <c r="E32" s="932">
        <v>99.5</v>
      </c>
      <c r="F32" s="932">
        <v>0.5</v>
      </c>
      <c r="G32" s="929" t="s">
        <v>551</v>
      </c>
      <c r="H32" s="930" t="s">
        <v>551</v>
      </c>
      <c r="I32" s="4"/>
      <c r="J32" s="4"/>
      <c r="K32" s="4"/>
      <c r="L32" s="4"/>
      <c r="M32" s="4"/>
    </row>
    <row r="33" spans="1:16" ht="15" customHeight="1" x14ac:dyDescent="0.15">
      <c r="A33" s="14"/>
      <c r="B33" s="1169" t="s">
        <v>432</v>
      </c>
      <c r="C33" s="1779"/>
      <c r="D33" s="21">
        <v>46153</v>
      </c>
      <c r="E33" s="932">
        <v>95.3</v>
      </c>
      <c r="F33" s="929">
        <v>4.5</v>
      </c>
      <c r="G33" s="932">
        <v>0.2</v>
      </c>
      <c r="H33" s="934">
        <v>0</v>
      </c>
      <c r="I33" s="4"/>
      <c r="J33" s="4"/>
      <c r="K33" s="4"/>
      <c r="L33" s="4"/>
      <c r="M33" s="4"/>
    </row>
    <row r="34" spans="1:16" ht="15" customHeight="1" x14ac:dyDescent="0.15">
      <c r="A34" s="14"/>
      <c r="B34" s="1169" t="s">
        <v>479</v>
      </c>
      <c r="C34" s="1779"/>
      <c r="D34" s="929" t="s">
        <v>551</v>
      </c>
      <c r="E34" s="932"/>
      <c r="F34" s="932"/>
      <c r="G34" s="932"/>
      <c r="H34" s="930"/>
      <c r="I34" s="4"/>
      <c r="J34" s="4"/>
      <c r="K34" s="4"/>
      <c r="L34" s="4"/>
      <c r="M34" s="4"/>
    </row>
    <row r="35" spans="1:16" ht="15" customHeight="1" x14ac:dyDescent="0.15">
      <c r="A35" s="14"/>
      <c r="B35" s="1169" t="s">
        <v>549</v>
      </c>
      <c r="C35" s="1779"/>
      <c r="D35" s="21">
        <v>127</v>
      </c>
      <c r="E35" s="932">
        <v>92.7</v>
      </c>
      <c r="F35" s="932">
        <v>0.3</v>
      </c>
      <c r="G35" s="932">
        <v>7</v>
      </c>
      <c r="H35" s="934" t="s">
        <v>551</v>
      </c>
      <c r="I35" s="4"/>
      <c r="J35" s="4"/>
      <c r="K35" s="4"/>
      <c r="L35" s="4"/>
      <c r="M35" s="4"/>
    </row>
    <row r="36" spans="1:16" ht="15" customHeight="1" x14ac:dyDescent="0.15">
      <c r="A36" s="14"/>
      <c r="B36" s="1169" t="s">
        <v>480</v>
      </c>
      <c r="C36" s="1779"/>
      <c r="D36" s="21" t="s">
        <v>551</v>
      </c>
      <c r="E36" s="932"/>
      <c r="F36" s="932"/>
      <c r="G36" s="929"/>
      <c r="H36" s="934"/>
      <c r="I36" s="4"/>
      <c r="J36" s="4"/>
      <c r="K36" s="4"/>
      <c r="L36" s="4"/>
      <c r="M36" s="4"/>
    </row>
    <row r="37" spans="1:16" ht="15" customHeight="1" x14ac:dyDescent="0.15">
      <c r="A37" s="14"/>
      <c r="B37" s="1169" t="s">
        <v>433</v>
      </c>
      <c r="C37" s="1779"/>
      <c r="D37" s="21">
        <v>148</v>
      </c>
      <c r="E37" s="932">
        <v>93.7</v>
      </c>
      <c r="F37" s="932">
        <v>6</v>
      </c>
      <c r="G37" s="932">
        <v>0.3</v>
      </c>
      <c r="H37" s="934" t="s">
        <v>551</v>
      </c>
      <c r="I37" s="4"/>
      <c r="J37" s="4"/>
      <c r="K37" s="4"/>
      <c r="L37" s="4"/>
      <c r="M37" s="4"/>
    </row>
    <row r="38" spans="1:16" ht="15" customHeight="1" x14ac:dyDescent="0.15">
      <c r="A38" s="14"/>
      <c r="B38" s="1169" t="s">
        <v>255</v>
      </c>
      <c r="C38" s="1779"/>
      <c r="D38" s="21">
        <v>111</v>
      </c>
      <c r="E38" s="932">
        <v>82.7</v>
      </c>
      <c r="F38" s="929">
        <v>5.9</v>
      </c>
      <c r="G38" s="929">
        <v>11.3</v>
      </c>
      <c r="H38" s="934" t="s">
        <v>551</v>
      </c>
      <c r="I38" s="4"/>
      <c r="J38" s="4"/>
      <c r="K38" s="4"/>
      <c r="L38" s="4"/>
      <c r="M38" s="4"/>
    </row>
    <row r="39" spans="1:16" ht="15" customHeight="1" x14ac:dyDescent="0.15">
      <c r="A39" s="14"/>
      <c r="B39" s="1169" t="s">
        <v>481</v>
      </c>
      <c r="C39" s="1779"/>
      <c r="D39" s="21">
        <v>103</v>
      </c>
      <c r="E39" s="932">
        <v>52.7</v>
      </c>
      <c r="F39" s="932">
        <v>47.3</v>
      </c>
      <c r="G39" s="932" t="s">
        <v>551</v>
      </c>
      <c r="H39" s="934" t="s">
        <v>551</v>
      </c>
      <c r="I39" s="4"/>
      <c r="J39" s="4"/>
      <c r="K39" s="4"/>
      <c r="L39" s="4"/>
      <c r="M39" s="4"/>
    </row>
    <row r="40" spans="1:16" ht="15" customHeight="1" x14ac:dyDescent="0.15">
      <c r="A40" s="14"/>
      <c r="B40" s="1169" t="s">
        <v>414</v>
      </c>
      <c r="C40" s="1779"/>
      <c r="D40" s="929" t="s">
        <v>551</v>
      </c>
      <c r="E40" s="932"/>
      <c r="F40" s="929"/>
      <c r="G40" s="929"/>
      <c r="H40" s="930"/>
      <c r="I40" s="4"/>
      <c r="J40" s="4"/>
      <c r="K40" s="4"/>
      <c r="L40" s="4"/>
      <c r="M40" s="4"/>
    </row>
    <row r="41" spans="1:16" ht="15" customHeight="1" x14ac:dyDescent="0.15">
      <c r="A41" s="14"/>
      <c r="B41" s="1169" t="s">
        <v>450</v>
      </c>
      <c r="C41" s="1779"/>
      <c r="D41" s="21">
        <v>2002</v>
      </c>
      <c r="E41" s="932">
        <v>95.8</v>
      </c>
      <c r="F41" s="932">
        <v>4.0999999999999996</v>
      </c>
      <c r="G41" s="932">
        <v>0.1</v>
      </c>
      <c r="H41" s="934">
        <v>0</v>
      </c>
      <c r="I41" s="4"/>
      <c r="J41" s="4"/>
      <c r="K41" s="4"/>
      <c r="L41" s="4"/>
      <c r="M41" s="4"/>
    </row>
    <row r="42" spans="1:16" ht="15" customHeight="1" x14ac:dyDescent="0.15">
      <c r="A42" s="14"/>
      <c r="B42" s="1169" t="s">
        <v>434</v>
      </c>
      <c r="C42" s="1779"/>
      <c r="D42" s="21">
        <v>24</v>
      </c>
      <c r="E42" s="932">
        <v>71.900000000000006</v>
      </c>
      <c r="F42" s="932">
        <v>28.1</v>
      </c>
      <c r="G42" s="929" t="s">
        <v>551</v>
      </c>
      <c r="H42" s="934" t="s">
        <v>551</v>
      </c>
      <c r="I42" s="4"/>
      <c r="J42" s="4"/>
      <c r="K42" s="4"/>
      <c r="L42" s="4"/>
      <c r="M42" s="4"/>
    </row>
    <row r="43" spans="1:16" ht="15" customHeight="1" x14ac:dyDescent="0.15">
      <c r="A43" s="14"/>
      <c r="B43" s="1169" t="s">
        <v>550</v>
      </c>
      <c r="C43" s="1779"/>
      <c r="D43" s="21">
        <v>43</v>
      </c>
      <c r="E43" s="932">
        <v>100</v>
      </c>
      <c r="F43" s="929" t="s">
        <v>551</v>
      </c>
      <c r="G43" s="929" t="s">
        <v>551</v>
      </c>
      <c r="H43" s="934" t="s">
        <v>551</v>
      </c>
      <c r="I43" s="4"/>
      <c r="J43" s="4"/>
      <c r="K43" s="4"/>
      <c r="L43" s="126">
        <f>SUM(L14:L41)</f>
        <v>0</v>
      </c>
      <c r="M43" s="127">
        <f>SUM(M14:M41)</f>
        <v>0</v>
      </c>
      <c r="N43" s="128">
        <f>SUM(N14:N41)</f>
        <v>0</v>
      </c>
      <c r="O43" s="128">
        <f>SUM(O14:O41)</f>
        <v>0</v>
      </c>
      <c r="P43" s="129">
        <f>SUM(L43:O43)</f>
        <v>0</v>
      </c>
    </row>
    <row r="44" spans="1:16" ht="15" customHeight="1" x14ac:dyDescent="0.15">
      <c r="A44" s="14"/>
      <c r="B44" s="1169" t="s">
        <v>256</v>
      </c>
      <c r="C44" s="1779"/>
      <c r="D44" s="21">
        <v>29</v>
      </c>
      <c r="E44" s="932">
        <v>99.9</v>
      </c>
      <c r="F44" s="929" t="s">
        <v>551</v>
      </c>
      <c r="G44" s="929">
        <v>0.1</v>
      </c>
      <c r="H44" s="934" t="s">
        <v>551</v>
      </c>
      <c r="I44" s="4"/>
      <c r="J44" s="4"/>
      <c r="K44" s="4"/>
      <c r="L44" s="130"/>
      <c r="M44" s="131"/>
      <c r="N44" s="131"/>
      <c r="O44" s="131"/>
      <c r="P44" s="132"/>
    </row>
    <row r="45" spans="1:16" ht="15" customHeight="1" thickBot="1" x14ac:dyDescent="0.2">
      <c r="A45" s="14"/>
      <c r="B45" s="1170" t="s">
        <v>482</v>
      </c>
      <c r="C45" s="1299"/>
      <c r="D45" s="1299" t="s">
        <v>551</v>
      </c>
      <c r="E45" s="1166"/>
      <c r="F45" s="1166"/>
      <c r="G45" s="1166"/>
      <c r="H45" s="1167"/>
      <c r="I45" s="4"/>
      <c r="J45" s="4"/>
      <c r="K45" s="4"/>
    </row>
    <row r="46" spans="1:16" ht="15" customHeight="1" thickTop="1" thickBot="1" x14ac:dyDescent="0.2">
      <c r="A46" s="14"/>
      <c r="B46" s="1771" t="s">
        <v>271</v>
      </c>
      <c r="C46" s="1772"/>
      <c r="D46" s="25">
        <v>227973</v>
      </c>
      <c r="E46" s="26"/>
      <c r="F46" s="26"/>
      <c r="G46" s="26"/>
      <c r="H46" s="27"/>
      <c r="I46" s="4"/>
      <c r="J46" s="4"/>
      <c r="K46" s="4"/>
    </row>
    <row r="47" spans="1:16" ht="6" customHeight="1" x14ac:dyDescent="0.15">
      <c r="A47" s="14"/>
      <c r="B47" s="4"/>
      <c r="C47" s="4"/>
      <c r="D47" s="4"/>
      <c r="E47" s="4"/>
      <c r="F47" s="4"/>
      <c r="G47" s="4"/>
      <c r="H47" s="4"/>
      <c r="I47" s="4"/>
      <c r="J47" s="4"/>
      <c r="K47" s="4"/>
    </row>
    <row r="48" spans="1:16" ht="15" customHeight="1" thickBot="1" x14ac:dyDescent="0.2">
      <c r="A48" s="1773" t="s">
        <v>388</v>
      </c>
      <c r="B48" s="1773"/>
      <c r="C48" s="1773"/>
      <c r="D48" s="4"/>
      <c r="E48" s="4"/>
      <c r="F48" s="4"/>
      <c r="G48" s="23"/>
      <c r="H48" s="23"/>
      <c r="I48" s="4"/>
      <c r="J48" s="4"/>
      <c r="K48" s="4"/>
    </row>
    <row r="49" spans="1:15" ht="15" customHeight="1" x14ac:dyDescent="0.15">
      <c r="A49" s="14"/>
      <c r="B49" s="1774" t="s">
        <v>420</v>
      </c>
      <c r="C49" s="1776" t="s">
        <v>421</v>
      </c>
      <c r="D49" s="1778" t="s">
        <v>435</v>
      </c>
      <c r="E49" s="1780" t="s">
        <v>382</v>
      </c>
      <c r="F49" s="1781"/>
      <c r="G49" s="1781"/>
      <c r="H49" s="1782"/>
      <c r="I49" s="4"/>
      <c r="J49" s="4"/>
      <c r="K49" s="4"/>
    </row>
    <row r="50" spans="1:15" ht="15" customHeight="1" thickBot="1" x14ac:dyDescent="0.2">
      <c r="A50" s="14"/>
      <c r="B50" s="1775"/>
      <c r="C50" s="1777"/>
      <c r="D50" s="1777"/>
      <c r="E50" s="15" t="s">
        <v>249</v>
      </c>
      <c r="F50" s="15" t="s">
        <v>250</v>
      </c>
      <c r="G50" s="15" t="s">
        <v>251</v>
      </c>
      <c r="H50" s="16" t="s">
        <v>252</v>
      </c>
      <c r="I50" s="4"/>
      <c r="J50" s="4"/>
      <c r="K50" s="4"/>
      <c r="M50" s="4"/>
      <c r="N50" s="4"/>
      <c r="O50" s="4"/>
    </row>
    <row r="51" spans="1:15" ht="15" customHeight="1" x14ac:dyDescent="0.15">
      <c r="A51" s="14"/>
      <c r="B51" s="17" t="s">
        <v>436</v>
      </c>
      <c r="C51" s="1776" t="s">
        <v>253</v>
      </c>
      <c r="D51" s="1625">
        <v>0</v>
      </c>
      <c r="E51" s="931" t="s">
        <v>551</v>
      </c>
      <c r="F51" s="931" t="s">
        <v>551</v>
      </c>
      <c r="G51" s="931" t="s">
        <v>551</v>
      </c>
      <c r="H51" s="179">
        <v>100</v>
      </c>
      <c r="I51" s="4"/>
      <c r="J51" s="4"/>
      <c r="K51" s="4"/>
      <c r="M51" s="4"/>
      <c r="N51" s="4"/>
      <c r="O51" s="4"/>
    </row>
    <row r="52" spans="1:15" ht="15" customHeight="1" x14ac:dyDescent="0.15">
      <c r="A52" s="14"/>
      <c r="B52" s="17" t="s">
        <v>437</v>
      </c>
      <c r="C52" s="1779"/>
      <c r="D52" s="1622" t="s">
        <v>551</v>
      </c>
      <c r="E52" s="931"/>
      <c r="F52" s="931"/>
      <c r="G52" s="931"/>
      <c r="H52" s="179"/>
      <c r="I52" s="4"/>
      <c r="J52" s="4"/>
      <c r="K52" s="4"/>
      <c r="M52" s="4"/>
      <c r="N52" s="4"/>
      <c r="O52" s="4"/>
    </row>
    <row r="53" spans="1:15" ht="15" customHeight="1" x14ac:dyDescent="0.15">
      <c r="A53" s="14"/>
      <c r="B53" s="19" t="s">
        <v>257</v>
      </c>
      <c r="C53" s="1779"/>
      <c r="D53" s="1626">
        <v>1327</v>
      </c>
      <c r="E53" s="1319">
        <v>61.4</v>
      </c>
      <c r="F53" s="1319">
        <v>35.4</v>
      </c>
      <c r="G53" s="1319">
        <v>2.8</v>
      </c>
      <c r="H53" s="180">
        <v>0.4</v>
      </c>
      <c r="I53" s="4"/>
      <c r="J53" s="4"/>
      <c r="K53" s="4"/>
      <c r="M53" s="4"/>
      <c r="N53" s="4"/>
      <c r="O53" s="4"/>
    </row>
    <row r="54" spans="1:15" ht="15" customHeight="1" thickBot="1" x14ac:dyDescent="0.2">
      <c r="A54" s="14"/>
      <c r="B54" s="24" t="s">
        <v>474</v>
      </c>
      <c r="C54" s="1803"/>
      <c r="D54" s="1627">
        <v>1447</v>
      </c>
      <c r="E54" s="1629">
        <v>89.4</v>
      </c>
      <c r="F54" s="1629">
        <v>9.6</v>
      </c>
      <c r="G54" s="1629">
        <v>1</v>
      </c>
      <c r="H54" s="179">
        <v>0</v>
      </c>
      <c r="I54" s="4"/>
      <c r="J54" s="4"/>
      <c r="K54" s="4"/>
    </row>
    <row r="55" spans="1:15" ht="15" customHeight="1" thickTop="1" thickBot="1" x14ac:dyDescent="0.2">
      <c r="A55" s="14"/>
      <c r="B55" s="1771" t="s">
        <v>390</v>
      </c>
      <c r="C55" s="1772"/>
      <c r="D55" s="1628">
        <v>2774</v>
      </c>
      <c r="E55" s="26"/>
      <c r="F55" s="26"/>
      <c r="G55" s="26"/>
      <c r="H55" s="27"/>
      <c r="I55" s="4"/>
      <c r="J55" s="4"/>
      <c r="K55" s="133"/>
    </row>
    <row r="56" spans="1:15" ht="7.5" customHeight="1" x14ac:dyDescent="0.15">
      <c r="A56" s="14"/>
      <c r="B56" s="4"/>
      <c r="C56" s="4"/>
      <c r="D56" s="4"/>
      <c r="E56" s="4"/>
      <c r="F56" s="4"/>
      <c r="G56" s="4"/>
      <c r="H56" s="4"/>
      <c r="I56" s="4"/>
      <c r="J56" s="4"/>
      <c r="K56" s="133"/>
    </row>
    <row r="57" spans="1:15" ht="15" customHeight="1" thickBot="1" x14ac:dyDescent="0.2">
      <c r="A57" s="1773" t="s">
        <v>389</v>
      </c>
      <c r="B57" s="1773"/>
      <c r="C57" s="1773"/>
      <c r="D57" s="4"/>
      <c r="E57" s="4"/>
      <c r="F57" s="4"/>
      <c r="G57" s="4"/>
      <c r="H57" s="4"/>
      <c r="I57" s="4"/>
      <c r="J57" s="4"/>
      <c r="K57" s="133"/>
    </row>
    <row r="58" spans="1:15" ht="15" customHeight="1" x14ac:dyDescent="0.15">
      <c r="A58" s="14"/>
      <c r="B58" s="1774" t="s">
        <v>420</v>
      </c>
      <c r="C58" s="1776" t="s">
        <v>421</v>
      </c>
      <c r="D58" s="1778" t="s">
        <v>438</v>
      </c>
      <c r="E58" s="1780" t="s">
        <v>382</v>
      </c>
      <c r="F58" s="1781"/>
      <c r="G58" s="1781"/>
      <c r="H58" s="1781"/>
      <c r="I58" s="1781"/>
      <c r="J58" s="1782"/>
      <c r="K58" s="136"/>
    </row>
    <row r="59" spans="1:15" ht="15" customHeight="1" x14ac:dyDescent="0.15">
      <c r="A59" s="14"/>
      <c r="B59" s="1804"/>
      <c r="C59" s="1801"/>
      <c r="D59" s="1801"/>
      <c r="E59" s="21" t="s">
        <v>259</v>
      </c>
      <c r="F59" s="21" t="s">
        <v>260</v>
      </c>
      <c r="G59" s="21" t="s">
        <v>249</v>
      </c>
      <c r="H59" s="21" t="s">
        <v>250</v>
      </c>
      <c r="I59" s="21" t="s">
        <v>251</v>
      </c>
      <c r="J59" s="22" t="s">
        <v>252</v>
      </c>
      <c r="K59" s="136"/>
    </row>
    <row r="60" spans="1:15" ht="15" customHeight="1" x14ac:dyDescent="0.15">
      <c r="A60" s="14"/>
      <c r="B60" s="17" t="s">
        <v>473</v>
      </c>
      <c r="C60" s="1802" t="s">
        <v>253</v>
      </c>
      <c r="D60" s="18">
        <v>5</v>
      </c>
      <c r="E60" s="1318" t="s">
        <v>551</v>
      </c>
      <c r="F60" s="1318" t="s">
        <v>551</v>
      </c>
      <c r="G60" s="1318">
        <v>100</v>
      </c>
      <c r="H60" s="932" t="s">
        <v>551</v>
      </c>
      <c r="I60" s="932" t="s">
        <v>551</v>
      </c>
      <c r="J60" s="22" t="s">
        <v>551</v>
      </c>
      <c r="K60" s="136"/>
    </row>
    <row r="61" spans="1:15" ht="15" customHeight="1" x14ac:dyDescent="0.15">
      <c r="A61" s="14"/>
      <c r="B61" s="19" t="s">
        <v>258</v>
      </c>
      <c r="C61" s="1779"/>
      <c r="D61" s="20">
        <v>633</v>
      </c>
      <c r="E61" s="1318" t="s">
        <v>551</v>
      </c>
      <c r="F61" s="1318" t="s">
        <v>551</v>
      </c>
      <c r="G61" s="177">
        <v>89.1</v>
      </c>
      <c r="H61" s="177">
        <v>10.6</v>
      </c>
      <c r="I61" s="177">
        <v>0.3</v>
      </c>
      <c r="J61" s="22" t="s">
        <v>551</v>
      </c>
      <c r="K61" s="136"/>
    </row>
    <row r="62" spans="1:15" ht="15" customHeight="1" x14ac:dyDescent="0.15">
      <c r="A62" s="14"/>
      <c r="B62" s="19" t="s">
        <v>261</v>
      </c>
      <c r="C62" s="1779"/>
      <c r="D62" s="20">
        <v>57</v>
      </c>
      <c r="E62" s="1318" t="s">
        <v>551</v>
      </c>
      <c r="F62" s="1318" t="s">
        <v>551</v>
      </c>
      <c r="G62" s="177">
        <v>95</v>
      </c>
      <c r="H62" s="932" t="s">
        <v>551</v>
      </c>
      <c r="I62" s="1630">
        <v>5</v>
      </c>
      <c r="J62" s="22" t="s">
        <v>551</v>
      </c>
      <c r="K62" s="137"/>
    </row>
    <row r="63" spans="1:15" ht="15" customHeight="1" x14ac:dyDescent="0.15">
      <c r="A63" s="14"/>
      <c r="B63" s="19" t="s">
        <v>552</v>
      </c>
      <c r="C63" s="1779"/>
      <c r="D63" s="20">
        <v>113</v>
      </c>
      <c r="E63" s="1318" t="s">
        <v>551</v>
      </c>
      <c r="F63" s="1318" t="s">
        <v>551</v>
      </c>
      <c r="G63" s="177">
        <v>77.8</v>
      </c>
      <c r="H63" s="177">
        <v>20</v>
      </c>
      <c r="I63" s="1319">
        <v>2.2999999999999998</v>
      </c>
      <c r="J63" s="22" t="s">
        <v>551</v>
      </c>
    </row>
    <row r="64" spans="1:15" ht="15" customHeight="1" x14ac:dyDescent="0.15">
      <c r="A64" s="14"/>
      <c r="B64" s="19" t="s">
        <v>262</v>
      </c>
      <c r="C64" s="1779"/>
      <c r="D64" s="20">
        <v>173</v>
      </c>
      <c r="E64" s="1318" t="s">
        <v>551</v>
      </c>
      <c r="F64" s="1318" t="s">
        <v>551</v>
      </c>
      <c r="G64" s="177">
        <v>78.5</v>
      </c>
      <c r="H64" s="177">
        <v>17.5</v>
      </c>
      <c r="I64" s="177">
        <v>4.0999999999999996</v>
      </c>
      <c r="J64" s="22" t="s">
        <v>551</v>
      </c>
      <c r="K64" s="125"/>
    </row>
    <row r="65" spans="1:10" ht="15" customHeight="1" x14ac:dyDescent="0.15">
      <c r="A65" s="14"/>
      <c r="B65" s="24" t="s">
        <v>496</v>
      </c>
      <c r="C65" s="1779"/>
      <c r="D65" s="1302">
        <v>56</v>
      </c>
      <c r="E65" s="1318" t="s">
        <v>551</v>
      </c>
      <c r="F65" s="1318" t="s">
        <v>551</v>
      </c>
      <c r="G65" s="178">
        <v>40.9</v>
      </c>
      <c r="H65" s="178">
        <v>32.700000000000003</v>
      </c>
      <c r="I65" s="178">
        <v>25.8</v>
      </c>
      <c r="J65" s="1320">
        <v>0.6</v>
      </c>
    </row>
    <row r="66" spans="1:10" ht="15" customHeight="1" thickBot="1" x14ac:dyDescent="0.2">
      <c r="A66" s="14"/>
      <c r="B66" s="24" t="s">
        <v>263</v>
      </c>
      <c r="C66" s="1803"/>
      <c r="D66" s="1302">
        <v>900</v>
      </c>
      <c r="E66" s="932" t="s">
        <v>551</v>
      </c>
      <c r="F66" s="932" t="s">
        <v>551</v>
      </c>
      <c r="G66" s="178">
        <v>93.5</v>
      </c>
      <c r="H66" s="178">
        <v>5.8</v>
      </c>
      <c r="I66" s="178">
        <v>0.7</v>
      </c>
      <c r="J66" s="22" t="s">
        <v>551</v>
      </c>
    </row>
    <row r="67" spans="1:10" ht="13.5" thickTop="1" thickBot="1" x14ac:dyDescent="0.2">
      <c r="B67" s="1771" t="s">
        <v>390</v>
      </c>
      <c r="C67" s="1772"/>
      <c r="D67" s="25">
        <v>1937</v>
      </c>
      <c r="E67" s="1300"/>
      <c r="F67" s="1300"/>
      <c r="G67" s="1300"/>
      <c r="H67" s="1300"/>
      <c r="I67" s="1300"/>
      <c r="J67" s="935"/>
    </row>
  </sheetData>
  <mergeCells count="42">
    <mergeCell ref="D58:D59"/>
    <mergeCell ref="E58:J58"/>
    <mergeCell ref="C60:C66"/>
    <mergeCell ref="B67:C67"/>
    <mergeCell ref="C51:C54"/>
    <mergeCell ref="B55:C55"/>
    <mergeCell ref="A57:C57"/>
    <mergeCell ref="B58:B59"/>
    <mergeCell ref="C58:C59"/>
    <mergeCell ref="A48:C48"/>
    <mergeCell ref="B49:B50"/>
    <mergeCell ref="C49:C50"/>
    <mergeCell ref="D49:D50"/>
    <mergeCell ref="E49:H49"/>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E12:H12"/>
    <mergeCell ref="G5:H5"/>
    <mergeCell ref="G4:H4"/>
    <mergeCell ref="C8:J8"/>
    <mergeCell ref="A10:C10"/>
    <mergeCell ref="E7:F7"/>
    <mergeCell ref="G7:H7"/>
    <mergeCell ref="B46:C46"/>
    <mergeCell ref="A11:C11"/>
    <mergeCell ref="B12:B13"/>
    <mergeCell ref="C12:C13"/>
    <mergeCell ref="D12:D13"/>
    <mergeCell ref="C14:C44"/>
  </mergeCells>
  <phoneticPr fontId="8"/>
  <printOptions horizontalCentered="1"/>
  <pageMargins left="0.59055118110236227" right="0.27559055118110237" top="0.78740157480314965" bottom="0.78740157480314965" header="0.51181102362204722" footer="0.51181102362204722"/>
  <pageSetup paperSize="9" scale="81" firstPageNumber="11" orientation="portrait" useFirstPageNumber="1" r:id="rId1"/>
  <headerFooter scaleWithDoc="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5" tint="0.39997558519241921"/>
  </sheetPr>
  <dimension ref="A1:R92"/>
  <sheetViews>
    <sheetView view="pageBreakPreview" zoomScale="75" zoomScaleNormal="75" zoomScaleSheetLayoutView="75" workbookViewId="0">
      <pane xSplit="2" ySplit="3" topLeftCell="C13" activePane="bottomRight" state="frozen"/>
      <selection activeCell="F34" sqref="F34"/>
      <selection pane="topRight" activeCell="F34" sqref="F34"/>
      <selection pane="bottomLeft" activeCell="F34" sqref="F34"/>
      <selection pane="bottomRight" activeCell="O10" sqref="O10"/>
    </sheetView>
  </sheetViews>
  <sheetFormatPr defaultColWidth="12.125" defaultRowHeight="17.25" x14ac:dyDescent="0.2"/>
  <cols>
    <col min="1" max="1" width="4.5" style="526" bestFit="1" customWidth="1"/>
    <col min="2" max="2" width="12.75" style="526" bestFit="1" customWidth="1"/>
    <col min="3" max="4" width="10.25" style="148" bestFit="1" customWidth="1"/>
    <col min="5" max="5" width="11.125" style="148" customWidth="1"/>
    <col min="6" max="9" width="9.625" style="148" customWidth="1"/>
    <col min="10" max="10" width="12.25" style="148" customWidth="1"/>
    <col min="11" max="18" width="9.625" style="148" customWidth="1"/>
    <col min="19" max="16384" width="12.125" style="148"/>
  </cols>
  <sheetData>
    <row r="1" spans="1:18" ht="27" customHeight="1" x14ac:dyDescent="0.2">
      <c r="A1" s="1733" t="s">
        <v>556</v>
      </c>
      <c r="B1" s="1733"/>
      <c r="C1" s="1733"/>
      <c r="D1" s="1733"/>
      <c r="E1" s="1733"/>
      <c r="F1" s="1733"/>
      <c r="G1" s="1733"/>
      <c r="H1" s="1733"/>
      <c r="J1" s="1815" t="s">
        <v>553</v>
      </c>
      <c r="K1" s="1815"/>
      <c r="L1" s="1815"/>
      <c r="M1" s="1815"/>
      <c r="N1" s="1815"/>
      <c r="O1" s="1815"/>
      <c r="P1" s="1815"/>
      <c r="Q1" s="1815"/>
      <c r="R1" s="1815"/>
    </row>
    <row r="2" spans="1:18" ht="18" thickBot="1" x14ac:dyDescent="0.25">
      <c r="A2" s="488"/>
      <c r="B2" s="488"/>
      <c r="C2" s="142"/>
      <c r="D2" s="142"/>
      <c r="E2" s="142"/>
      <c r="F2" s="142"/>
      <c r="G2" s="142"/>
      <c r="H2" s="142"/>
      <c r="I2" s="489"/>
      <c r="J2" s="489"/>
      <c r="K2" s="489"/>
      <c r="L2" s="489"/>
      <c r="M2" s="489"/>
      <c r="N2" s="489"/>
      <c r="O2" s="489"/>
      <c r="P2" s="489"/>
      <c r="Q2" s="1808" t="s">
        <v>391</v>
      </c>
      <c r="R2" s="1808"/>
    </row>
    <row r="3" spans="1:18" ht="24.75" thickBot="1" x14ac:dyDescent="0.25">
      <c r="A3" s="1809" t="s">
        <v>136</v>
      </c>
      <c r="B3" s="1810"/>
      <c r="C3" s="412" t="s">
        <v>380</v>
      </c>
      <c r="D3" s="490" t="s">
        <v>402</v>
      </c>
      <c r="E3" s="491" t="s">
        <v>403</v>
      </c>
      <c r="F3" s="491" t="s">
        <v>411</v>
      </c>
      <c r="G3" s="491" t="s">
        <v>404</v>
      </c>
      <c r="H3" s="492" t="s">
        <v>405</v>
      </c>
      <c r="I3" s="492" t="s">
        <v>406</v>
      </c>
      <c r="J3" s="491" t="s">
        <v>492</v>
      </c>
      <c r="K3" s="491" t="s">
        <v>554</v>
      </c>
      <c r="L3" s="493" t="s">
        <v>375</v>
      </c>
      <c r="M3" s="493" t="s">
        <v>376</v>
      </c>
      <c r="N3" s="493" t="s">
        <v>377</v>
      </c>
      <c r="O3" s="1631" t="s">
        <v>552</v>
      </c>
      <c r="P3" s="493" t="s">
        <v>407</v>
      </c>
      <c r="Q3" s="1632" t="s">
        <v>408</v>
      </c>
      <c r="R3" s="1157" t="s">
        <v>555</v>
      </c>
    </row>
    <row r="4" spans="1:18" s="149" customFormat="1" ht="19.5" customHeight="1" thickBot="1" x14ac:dyDescent="0.2">
      <c r="A4" s="1811" t="s">
        <v>324</v>
      </c>
      <c r="B4" s="1812"/>
      <c r="C4" s="1648">
        <v>2012600</v>
      </c>
      <c r="D4" s="494">
        <v>971920</v>
      </c>
      <c r="E4" s="494">
        <v>350620</v>
      </c>
      <c r="F4" s="494">
        <v>427680</v>
      </c>
      <c r="G4" s="494">
        <v>8200</v>
      </c>
      <c r="H4" s="494">
        <v>36520</v>
      </c>
      <c r="I4" s="494">
        <v>2120</v>
      </c>
      <c r="J4" s="494">
        <v>80560</v>
      </c>
      <c r="K4" s="494">
        <v>1900</v>
      </c>
      <c r="L4" s="494">
        <v>6360</v>
      </c>
      <c r="M4" s="494">
        <v>4940</v>
      </c>
      <c r="N4" s="494"/>
      <c r="O4" s="494">
        <v>1280</v>
      </c>
      <c r="P4" s="494">
        <v>26880</v>
      </c>
      <c r="Q4" s="494">
        <v>11100</v>
      </c>
      <c r="R4" s="1158">
        <v>82520</v>
      </c>
    </row>
    <row r="5" spans="1:18" s="149" customFormat="1" ht="20.100000000000001" customHeight="1" x14ac:dyDescent="0.15">
      <c r="A5" s="1813" t="s">
        <v>137</v>
      </c>
      <c r="B5" s="1814"/>
      <c r="C5" s="1649">
        <v>1107980</v>
      </c>
      <c r="D5" s="1321">
        <v>573860</v>
      </c>
      <c r="E5" s="1321">
        <v>195360</v>
      </c>
      <c r="F5" s="1321">
        <v>210460</v>
      </c>
      <c r="G5" s="1321">
        <v>5620</v>
      </c>
      <c r="H5" s="1321">
        <v>31620</v>
      </c>
      <c r="I5" s="1321">
        <v>540</v>
      </c>
      <c r="J5" s="1321">
        <v>31600</v>
      </c>
      <c r="K5" s="1321">
        <v>1360</v>
      </c>
      <c r="L5" s="1321">
        <v>2680</v>
      </c>
      <c r="M5" s="1321">
        <v>1620</v>
      </c>
      <c r="N5" s="1321"/>
      <c r="O5" s="1321">
        <v>460</v>
      </c>
      <c r="P5" s="1321">
        <v>17320</v>
      </c>
      <c r="Q5" s="1321">
        <v>2760</v>
      </c>
      <c r="R5" s="1322">
        <v>32720</v>
      </c>
    </row>
    <row r="6" spans="1:18" s="149" customFormat="1" ht="20.100000000000001" customHeight="1" x14ac:dyDescent="0.15">
      <c r="A6" s="1805" t="s">
        <v>325</v>
      </c>
      <c r="B6" s="1767"/>
      <c r="C6" s="1323">
        <v>579680</v>
      </c>
      <c r="D6" s="1323">
        <v>294540</v>
      </c>
      <c r="E6" s="1323">
        <v>133460</v>
      </c>
      <c r="F6" s="1323">
        <v>71860</v>
      </c>
      <c r="G6" s="1323">
        <v>2480</v>
      </c>
      <c r="H6" s="1323">
        <v>1860</v>
      </c>
      <c r="I6" s="1323">
        <v>840</v>
      </c>
      <c r="J6" s="1323">
        <v>46260</v>
      </c>
      <c r="K6" s="1323">
        <v>400</v>
      </c>
      <c r="L6" s="1323">
        <v>3600</v>
      </c>
      <c r="M6" s="1323">
        <v>3280</v>
      </c>
      <c r="N6" s="1323"/>
      <c r="O6" s="1323">
        <v>760</v>
      </c>
      <c r="P6" s="1323">
        <v>5380</v>
      </c>
      <c r="Q6" s="1323">
        <v>8080</v>
      </c>
      <c r="R6" s="1324">
        <v>6880</v>
      </c>
    </row>
    <row r="7" spans="1:18" s="149" customFormat="1" ht="20.100000000000001" customHeight="1" thickBot="1" x14ac:dyDescent="0.2">
      <c r="A7" s="1806" t="s">
        <v>138</v>
      </c>
      <c r="B7" s="1807"/>
      <c r="C7" s="1325">
        <v>324940</v>
      </c>
      <c r="D7" s="1325">
        <v>103520</v>
      </c>
      <c r="E7" s="1325">
        <v>21800</v>
      </c>
      <c r="F7" s="1325">
        <v>145360</v>
      </c>
      <c r="G7" s="1325">
        <v>100</v>
      </c>
      <c r="H7" s="1325">
        <v>3040</v>
      </c>
      <c r="I7" s="1325">
        <v>740</v>
      </c>
      <c r="J7" s="1325">
        <v>2700</v>
      </c>
      <c r="K7" s="1325">
        <v>140</v>
      </c>
      <c r="L7" s="1325">
        <v>80</v>
      </c>
      <c r="M7" s="1325">
        <v>40</v>
      </c>
      <c r="N7" s="1325"/>
      <c r="O7" s="1325">
        <v>60</v>
      </c>
      <c r="P7" s="1325">
        <v>4180</v>
      </c>
      <c r="Q7" s="1325">
        <v>260</v>
      </c>
      <c r="R7" s="1326">
        <v>42920</v>
      </c>
    </row>
    <row r="8" spans="1:18" s="149" customFormat="1" ht="20.100000000000001" customHeight="1" x14ac:dyDescent="0.15">
      <c r="A8" s="1816" t="s">
        <v>219</v>
      </c>
      <c r="B8" s="495" t="s">
        <v>326</v>
      </c>
      <c r="C8" s="496">
        <v>340760</v>
      </c>
      <c r="D8" s="496">
        <v>208200</v>
      </c>
      <c r="E8" s="496">
        <v>34800</v>
      </c>
      <c r="F8" s="496">
        <v>64880</v>
      </c>
      <c r="G8" s="496">
        <v>480</v>
      </c>
      <c r="H8" s="496">
        <v>2940</v>
      </c>
      <c r="I8" s="496">
        <v>220</v>
      </c>
      <c r="J8" s="496">
        <v>7320</v>
      </c>
      <c r="K8" s="496">
        <v>820</v>
      </c>
      <c r="L8" s="496">
        <v>440</v>
      </c>
      <c r="M8" s="496">
        <v>320</v>
      </c>
      <c r="N8" s="496"/>
      <c r="O8" s="496">
        <v>140</v>
      </c>
      <c r="P8" s="496">
        <v>4980</v>
      </c>
      <c r="Q8" s="496">
        <v>1040</v>
      </c>
      <c r="R8" s="1159">
        <v>14180</v>
      </c>
    </row>
    <row r="9" spans="1:18" s="149" customFormat="1" ht="20.100000000000001" customHeight="1" x14ac:dyDescent="0.15">
      <c r="A9" s="1817"/>
      <c r="B9" s="1294" t="s">
        <v>327</v>
      </c>
      <c r="C9" s="497">
        <v>568700</v>
      </c>
      <c r="D9" s="497">
        <v>255220</v>
      </c>
      <c r="E9" s="497">
        <v>133300</v>
      </c>
      <c r="F9" s="497">
        <v>95720</v>
      </c>
      <c r="G9" s="497">
        <v>5120</v>
      </c>
      <c r="H9" s="497">
        <v>24200</v>
      </c>
      <c r="I9" s="497">
        <v>320</v>
      </c>
      <c r="J9" s="497">
        <v>22740</v>
      </c>
      <c r="K9" s="497">
        <v>280</v>
      </c>
      <c r="L9" s="497">
        <v>2200</v>
      </c>
      <c r="M9" s="497">
        <v>1260</v>
      </c>
      <c r="N9" s="498"/>
      <c r="O9" s="497">
        <v>320</v>
      </c>
      <c r="P9" s="497">
        <v>9540</v>
      </c>
      <c r="Q9" s="498">
        <v>1520</v>
      </c>
      <c r="R9" s="1160">
        <v>16960</v>
      </c>
    </row>
    <row r="10" spans="1:18" s="149" customFormat="1" ht="20.100000000000001" customHeight="1" x14ac:dyDescent="0.15">
      <c r="A10" s="1817"/>
      <c r="B10" s="1294" t="s">
        <v>328</v>
      </c>
      <c r="C10" s="497">
        <v>198520</v>
      </c>
      <c r="D10" s="497">
        <v>110440</v>
      </c>
      <c r="E10" s="497">
        <v>27260</v>
      </c>
      <c r="F10" s="497">
        <v>49860</v>
      </c>
      <c r="G10" s="497">
        <v>20</v>
      </c>
      <c r="H10" s="497">
        <v>4480</v>
      </c>
      <c r="I10" s="497"/>
      <c r="J10" s="497">
        <v>1540</v>
      </c>
      <c r="K10" s="497">
        <v>260</v>
      </c>
      <c r="L10" s="497">
        <v>40</v>
      </c>
      <c r="M10" s="497">
        <v>40</v>
      </c>
      <c r="N10" s="498"/>
      <c r="O10" s="497"/>
      <c r="P10" s="497">
        <v>2800</v>
      </c>
      <c r="Q10" s="498">
        <v>200</v>
      </c>
      <c r="R10" s="1160">
        <v>1580</v>
      </c>
    </row>
    <row r="11" spans="1:18" s="149" customFormat="1" ht="20.100000000000001" customHeight="1" x14ac:dyDescent="0.15">
      <c r="A11" s="1817"/>
      <c r="B11" s="1294" t="s">
        <v>325</v>
      </c>
      <c r="C11" s="497">
        <v>534900</v>
      </c>
      <c r="D11" s="497">
        <v>282120</v>
      </c>
      <c r="E11" s="497">
        <v>113260</v>
      </c>
      <c r="F11" s="497">
        <v>70820</v>
      </c>
      <c r="G11" s="497">
        <v>1980</v>
      </c>
      <c r="H11" s="497">
        <v>1740</v>
      </c>
      <c r="I11" s="497">
        <v>840</v>
      </c>
      <c r="J11" s="497">
        <v>40180</v>
      </c>
      <c r="K11" s="497">
        <v>400</v>
      </c>
      <c r="L11" s="497">
        <v>1980</v>
      </c>
      <c r="M11" s="497">
        <v>2900</v>
      </c>
      <c r="N11" s="498"/>
      <c r="O11" s="497">
        <v>580</v>
      </c>
      <c r="P11" s="497">
        <v>4160</v>
      </c>
      <c r="Q11" s="498">
        <v>7060</v>
      </c>
      <c r="R11" s="1160">
        <v>6880</v>
      </c>
    </row>
    <row r="12" spans="1:18" s="149" customFormat="1" ht="20.100000000000001" customHeight="1" x14ac:dyDescent="0.15">
      <c r="A12" s="1817"/>
      <c r="B12" s="1294" t="s">
        <v>140</v>
      </c>
      <c r="C12" s="497">
        <v>44780</v>
      </c>
      <c r="D12" s="497">
        <v>12420</v>
      </c>
      <c r="E12" s="497">
        <v>20200</v>
      </c>
      <c r="F12" s="497">
        <v>1040</v>
      </c>
      <c r="G12" s="497">
        <v>500</v>
      </c>
      <c r="H12" s="497">
        <v>120</v>
      </c>
      <c r="I12" s="497"/>
      <c r="J12" s="497">
        <v>6080</v>
      </c>
      <c r="K12" s="497"/>
      <c r="L12" s="497">
        <v>1620</v>
      </c>
      <c r="M12" s="497">
        <v>380</v>
      </c>
      <c r="N12" s="498"/>
      <c r="O12" s="497">
        <v>180</v>
      </c>
      <c r="P12" s="497">
        <v>1220</v>
      </c>
      <c r="Q12" s="498">
        <v>1020</v>
      </c>
      <c r="R12" s="1160"/>
    </row>
    <row r="13" spans="1:18" s="149" customFormat="1" ht="20.100000000000001" customHeight="1" x14ac:dyDescent="0.15">
      <c r="A13" s="1817"/>
      <c r="B13" s="1294" t="s">
        <v>329</v>
      </c>
      <c r="C13" s="497">
        <v>211020</v>
      </c>
      <c r="D13" s="497">
        <v>33280</v>
      </c>
      <c r="E13" s="497">
        <v>13400</v>
      </c>
      <c r="F13" s="497">
        <v>117720</v>
      </c>
      <c r="G13" s="497">
        <v>80</v>
      </c>
      <c r="H13" s="497">
        <v>1420</v>
      </c>
      <c r="I13" s="497">
        <v>140</v>
      </c>
      <c r="J13" s="497">
        <v>1860</v>
      </c>
      <c r="K13" s="497">
        <v>60</v>
      </c>
      <c r="L13" s="497">
        <v>80</v>
      </c>
      <c r="M13" s="497">
        <v>40</v>
      </c>
      <c r="N13" s="498"/>
      <c r="O13" s="497">
        <v>60</v>
      </c>
      <c r="P13" s="497">
        <v>1980</v>
      </c>
      <c r="Q13" s="498">
        <v>180</v>
      </c>
      <c r="R13" s="1160">
        <v>40720</v>
      </c>
    </row>
    <row r="14" spans="1:18" s="149" customFormat="1" ht="20.100000000000001" customHeight="1" thickBot="1" x14ac:dyDescent="0.2">
      <c r="A14" s="1818"/>
      <c r="B14" s="499" t="s">
        <v>323</v>
      </c>
      <c r="C14" s="500">
        <v>113920</v>
      </c>
      <c r="D14" s="500">
        <v>70240</v>
      </c>
      <c r="E14" s="500">
        <v>8400</v>
      </c>
      <c r="F14" s="500">
        <v>27640</v>
      </c>
      <c r="G14" s="500">
        <v>20</v>
      </c>
      <c r="H14" s="500">
        <v>1620</v>
      </c>
      <c r="I14" s="500">
        <v>600</v>
      </c>
      <c r="J14" s="500">
        <v>840</v>
      </c>
      <c r="K14" s="500">
        <v>80</v>
      </c>
      <c r="L14" s="500"/>
      <c r="M14" s="500"/>
      <c r="N14" s="500"/>
      <c r="O14" s="500"/>
      <c r="P14" s="500">
        <v>2200</v>
      </c>
      <c r="Q14" s="500">
        <v>80</v>
      </c>
      <c r="R14" s="1161">
        <v>2200</v>
      </c>
    </row>
    <row r="15" spans="1:18" s="149" customFormat="1" ht="20.100000000000001" customHeight="1" x14ac:dyDescent="0.15">
      <c r="A15" s="1819" t="s">
        <v>367</v>
      </c>
      <c r="B15" s="501" t="s">
        <v>294</v>
      </c>
      <c r="C15" s="1321">
        <v>192500</v>
      </c>
      <c r="D15" s="502">
        <v>98360</v>
      </c>
      <c r="E15" s="1321">
        <v>26140</v>
      </c>
      <c r="F15" s="1321">
        <v>43240</v>
      </c>
      <c r="G15" s="502">
        <v>460</v>
      </c>
      <c r="H15" s="502">
        <v>2000</v>
      </c>
      <c r="I15" s="502">
        <v>220</v>
      </c>
      <c r="J15" s="502">
        <v>6220</v>
      </c>
      <c r="K15" s="503">
        <v>820</v>
      </c>
      <c r="L15" s="503">
        <v>380</v>
      </c>
      <c r="M15" s="503">
        <v>320</v>
      </c>
      <c r="N15" s="503"/>
      <c r="O15" s="503">
        <v>120</v>
      </c>
      <c r="P15" s="503">
        <v>3380</v>
      </c>
      <c r="Q15" s="503">
        <v>980</v>
      </c>
      <c r="R15" s="1162">
        <v>9860</v>
      </c>
    </row>
    <row r="16" spans="1:18" s="149" customFormat="1" ht="20.100000000000001" customHeight="1" thickBot="1" x14ac:dyDescent="0.2">
      <c r="A16" s="1817"/>
      <c r="B16" s="1289" t="s">
        <v>295</v>
      </c>
      <c r="C16" s="1325">
        <v>5020</v>
      </c>
      <c r="D16" s="510">
        <v>2500</v>
      </c>
      <c r="E16" s="1325">
        <v>1100</v>
      </c>
      <c r="F16" s="1325">
        <v>260</v>
      </c>
      <c r="G16" s="510">
        <v>20</v>
      </c>
      <c r="H16" s="510"/>
      <c r="I16" s="510"/>
      <c r="J16" s="510">
        <v>880</v>
      </c>
      <c r="K16" s="511"/>
      <c r="L16" s="511"/>
      <c r="M16" s="511"/>
      <c r="N16" s="511"/>
      <c r="O16" s="511"/>
      <c r="P16" s="511">
        <v>140</v>
      </c>
      <c r="Q16" s="511">
        <v>60</v>
      </c>
      <c r="R16" s="528">
        <v>60</v>
      </c>
    </row>
    <row r="17" spans="1:18" s="149" customFormat="1" ht="20.100000000000001" customHeight="1" thickTop="1" thickBot="1" x14ac:dyDescent="0.2">
      <c r="A17" s="1820"/>
      <c r="B17" s="505" t="s">
        <v>439</v>
      </c>
      <c r="C17" s="1327">
        <v>197520</v>
      </c>
      <c r="D17" s="1327">
        <v>100860</v>
      </c>
      <c r="E17" s="1327">
        <v>27240</v>
      </c>
      <c r="F17" s="1327">
        <v>43500</v>
      </c>
      <c r="G17" s="1327">
        <v>480</v>
      </c>
      <c r="H17" s="1327">
        <v>2000</v>
      </c>
      <c r="I17" s="1327">
        <v>220</v>
      </c>
      <c r="J17" s="1327">
        <v>7100</v>
      </c>
      <c r="K17" s="1327">
        <v>820</v>
      </c>
      <c r="L17" s="1327">
        <v>380</v>
      </c>
      <c r="M17" s="1327">
        <v>320</v>
      </c>
      <c r="N17" s="1327"/>
      <c r="O17" s="1327">
        <v>120</v>
      </c>
      <c r="P17" s="1327">
        <v>3520</v>
      </c>
      <c r="Q17" s="1327">
        <v>1040</v>
      </c>
      <c r="R17" s="1328">
        <v>9920</v>
      </c>
    </row>
    <row r="18" spans="1:18" ht="20.100000000000001" customHeight="1" thickBot="1" x14ac:dyDescent="0.25">
      <c r="A18" s="1816" t="s">
        <v>343</v>
      </c>
      <c r="B18" s="1292" t="s">
        <v>231</v>
      </c>
      <c r="C18" s="1329">
        <v>27360</v>
      </c>
      <c r="D18" s="1329">
        <v>22100</v>
      </c>
      <c r="E18" s="1329">
        <v>240</v>
      </c>
      <c r="F18" s="1330">
        <v>4040</v>
      </c>
      <c r="G18" s="496"/>
      <c r="H18" s="496"/>
      <c r="I18" s="496"/>
      <c r="J18" s="496">
        <v>20</v>
      </c>
      <c r="K18" s="1304"/>
      <c r="L18" s="1304"/>
      <c r="M18" s="1304"/>
      <c r="N18" s="1304"/>
      <c r="O18" s="1304"/>
      <c r="P18" s="1304">
        <v>520</v>
      </c>
      <c r="Q18" s="1304"/>
      <c r="R18" s="1306">
        <v>440</v>
      </c>
    </row>
    <row r="19" spans="1:18" ht="20.100000000000001" customHeight="1" x14ac:dyDescent="0.2">
      <c r="A19" s="1817"/>
      <c r="B19" s="1331" t="s">
        <v>272</v>
      </c>
      <c r="C19" s="1332">
        <v>10500</v>
      </c>
      <c r="D19" s="496">
        <v>7420</v>
      </c>
      <c r="E19" s="1333"/>
      <c r="F19" s="1323">
        <v>1800</v>
      </c>
      <c r="G19" s="1333"/>
      <c r="H19" s="1333"/>
      <c r="I19" s="1333"/>
      <c r="J19" s="1333">
        <v>20</v>
      </c>
      <c r="K19" s="1333"/>
      <c r="L19" s="1333"/>
      <c r="M19" s="1333"/>
      <c r="N19" s="1333"/>
      <c r="O19" s="1333"/>
      <c r="P19" s="1333">
        <v>160</v>
      </c>
      <c r="Q19" s="1333"/>
      <c r="R19" s="1334">
        <v>1100</v>
      </c>
    </row>
    <row r="20" spans="1:18" ht="20.100000000000001" customHeight="1" thickBot="1" x14ac:dyDescent="0.25">
      <c r="A20" s="1817"/>
      <c r="B20" s="506" t="s">
        <v>296</v>
      </c>
      <c r="C20" s="1325">
        <v>8140</v>
      </c>
      <c r="D20" s="507">
        <v>5720</v>
      </c>
      <c r="E20" s="1335">
        <v>60</v>
      </c>
      <c r="F20" s="1335">
        <v>1260</v>
      </c>
      <c r="G20" s="507"/>
      <c r="H20" s="507"/>
      <c r="I20" s="507"/>
      <c r="J20" s="507">
        <v>20</v>
      </c>
      <c r="K20" s="508"/>
      <c r="L20" s="508">
        <v>40</v>
      </c>
      <c r="M20" s="508"/>
      <c r="N20" s="508"/>
      <c r="O20" s="508"/>
      <c r="P20" s="508">
        <v>60</v>
      </c>
      <c r="Q20" s="508"/>
      <c r="R20" s="1163">
        <v>980</v>
      </c>
    </row>
    <row r="21" spans="1:18" s="149" customFormat="1" ht="20.100000000000001" customHeight="1" thickTop="1" thickBot="1" x14ac:dyDescent="0.2">
      <c r="A21" s="1818"/>
      <c r="B21" s="509" t="s">
        <v>439</v>
      </c>
      <c r="C21" s="1336">
        <v>46000</v>
      </c>
      <c r="D21" s="1336">
        <v>35240</v>
      </c>
      <c r="E21" s="1336">
        <v>300</v>
      </c>
      <c r="F21" s="1336">
        <v>7100</v>
      </c>
      <c r="G21" s="1336"/>
      <c r="H21" s="1336"/>
      <c r="I21" s="1336"/>
      <c r="J21" s="1336">
        <v>60</v>
      </c>
      <c r="K21" s="1336"/>
      <c r="L21" s="1336">
        <v>40</v>
      </c>
      <c r="M21" s="1336"/>
      <c r="N21" s="1336"/>
      <c r="O21" s="1336"/>
      <c r="P21" s="1336">
        <v>740</v>
      </c>
      <c r="Q21" s="1336"/>
      <c r="R21" s="1337">
        <v>2520</v>
      </c>
    </row>
    <row r="22" spans="1:18" s="149" customFormat="1" ht="20.100000000000001" customHeight="1" x14ac:dyDescent="0.15">
      <c r="A22" s="1819" t="s">
        <v>344</v>
      </c>
      <c r="B22" s="501" t="s">
        <v>297</v>
      </c>
      <c r="C22" s="1329">
        <v>45060</v>
      </c>
      <c r="D22" s="502">
        <v>32460</v>
      </c>
      <c r="E22" s="1321">
        <v>5120</v>
      </c>
      <c r="F22" s="1321">
        <v>5780</v>
      </c>
      <c r="G22" s="502"/>
      <c r="H22" s="502">
        <v>940</v>
      </c>
      <c r="I22" s="502"/>
      <c r="J22" s="502">
        <v>80</v>
      </c>
      <c r="K22" s="503"/>
      <c r="L22" s="503"/>
      <c r="M22" s="503"/>
      <c r="N22" s="503"/>
      <c r="O22" s="503"/>
      <c r="P22" s="503">
        <v>440</v>
      </c>
      <c r="Q22" s="503"/>
      <c r="R22" s="1162">
        <v>240</v>
      </c>
    </row>
    <row r="23" spans="1:18" ht="20.100000000000001" customHeight="1" x14ac:dyDescent="0.2">
      <c r="A23" s="1817"/>
      <c r="B23" s="1289" t="s">
        <v>244</v>
      </c>
      <c r="C23" s="1323">
        <v>31240</v>
      </c>
      <c r="D23" s="497">
        <v>22560</v>
      </c>
      <c r="E23" s="1323">
        <v>1040</v>
      </c>
      <c r="F23" s="1323">
        <v>5900</v>
      </c>
      <c r="G23" s="497"/>
      <c r="H23" s="497"/>
      <c r="I23" s="497"/>
      <c r="J23" s="497">
        <v>80</v>
      </c>
      <c r="K23" s="1305"/>
      <c r="L23" s="1305"/>
      <c r="M23" s="1305"/>
      <c r="N23" s="1305"/>
      <c r="O23" s="1305">
        <v>20</v>
      </c>
      <c r="P23" s="1305">
        <v>140</v>
      </c>
      <c r="Q23" s="1305"/>
      <c r="R23" s="1307">
        <v>1500</v>
      </c>
    </row>
    <row r="24" spans="1:18" s="149" customFormat="1" ht="20.100000000000001" customHeight="1" thickBot="1" x14ac:dyDescent="0.2">
      <c r="A24" s="1817"/>
      <c r="B24" s="504" t="s">
        <v>298</v>
      </c>
      <c r="C24" s="1325">
        <v>20940</v>
      </c>
      <c r="D24" s="510">
        <v>17080</v>
      </c>
      <c r="E24" s="1325">
        <v>1100</v>
      </c>
      <c r="F24" s="1325">
        <v>2600</v>
      </c>
      <c r="G24" s="510"/>
      <c r="H24" s="510"/>
      <c r="I24" s="510"/>
      <c r="J24" s="510"/>
      <c r="K24" s="511"/>
      <c r="L24" s="511">
        <v>20</v>
      </c>
      <c r="M24" s="511"/>
      <c r="N24" s="511"/>
      <c r="O24" s="511"/>
      <c r="P24" s="511">
        <v>140</v>
      </c>
      <c r="Q24" s="511"/>
      <c r="R24" s="528"/>
    </row>
    <row r="25" spans="1:18" s="149" customFormat="1" ht="20.100000000000001" customHeight="1" thickTop="1" thickBot="1" x14ac:dyDescent="0.2">
      <c r="A25" s="1820"/>
      <c r="B25" s="512" t="s">
        <v>439</v>
      </c>
      <c r="C25" s="1336">
        <v>97240</v>
      </c>
      <c r="D25" s="1336">
        <v>72100</v>
      </c>
      <c r="E25" s="1336">
        <v>7260</v>
      </c>
      <c r="F25" s="1336">
        <v>14280</v>
      </c>
      <c r="G25" s="1336"/>
      <c r="H25" s="1336">
        <v>940</v>
      </c>
      <c r="I25" s="1336"/>
      <c r="J25" s="1336">
        <v>160</v>
      </c>
      <c r="K25" s="1336"/>
      <c r="L25" s="1336">
        <v>20</v>
      </c>
      <c r="M25" s="1336"/>
      <c r="N25" s="1336"/>
      <c r="O25" s="1336">
        <v>20</v>
      </c>
      <c r="P25" s="1336">
        <v>720</v>
      </c>
      <c r="Q25" s="1336"/>
      <c r="R25" s="1337">
        <v>1740</v>
      </c>
    </row>
    <row r="26" spans="1:18" ht="20.100000000000001" customHeight="1" thickBot="1" x14ac:dyDescent="0.25">
      <c r="A26" s="513" t="s">
        <v>378</v>
      </c>
      <c r="B26" s="514" t="s">
        <v>379</v>
      </c>
      <c r="C26" s="1338">
        <v>271400</v>
      </c>
      <c r="D26" s="494">
        <v>119320</v>
      </c>
      <c r="E26" s="1338">
        <v>55940</v>
      </c>
      <c r="F26" s="1338">
        <v>51120</v>
      </c>
      <c r="G26" s="1338">
        <v>5100</v>
      </c>
      <c r="H26" s="1338">
        <v>3860</v>
      </c>
      <c r="I26" s="1338">
        <v>300</v>
      </c>
      <c r="J26" s="1338">
        <v>19820</v>
      </c>
      <c r="K26" s="515">
        <v>240</v>
      </c>
      <c r="L26" s="515">
        <v>1720</v>
      </c>
      <c r="M26" s="515">
        <v>1240</v>
      </c>
      <c r="N26" s="515"/>
      <c r="O26" s="515">
        <v>240</v>
      </c>
      <c r="P26" s="515">
        <v>5400</v>
      </c>
      <c r="Q26" s="515">
        <v>1140</v>
      </c>
      <c r="R26" s="1164">
        <v>5960</v>
      </c>
    </row>
    <row r="27" spans="1:18" ht="20.100000000000001" customHeight="1" x14ac:dyDescent="0.2">
      <c r="A27" s="1816" t="s">
        <v>368</v>
      </c>
      <c r="B27" s="1292" t="s">
        <v>203</v>
      </c>
      <c r="C27" s="1329">
        <v>35880</v>
      </c>
      <c r="D27" s="516">
        <v>3540</v>
      </c>
      <c r="E27" s="516">
        <v>19840</v>
      </c>
      <c r="F27" s="516">
        <v>2260</v>
      </c>
      <c r="G27" s="516">
        <v>20</v>
      </c>
      <c r="H27" s="516">
        <v>7400</v>
      </c>
      <c r="I27" s="516"/>
      <c r="J27" s="516">
        <v>600</v>
      </c>
      <c r="K27" s="516"/>
      <c r="L27" s="516">
        <v>20</v>
      </c>
      <c r="M27" s="516">
        <v>20</v>
      </c>
      <c r="N27" s="516"/>
      <c r="O27" s="516"/>
      <c r="P27" s="516">
        <v>700</v>
      </c>
      <c r="Q27" s="516">
        <v>80</v>
      </c>
      <c r="R27" s="517">
        <v>1400</v>
      </c>
    </row>
    <row r="28" spans="1:18" ht="20.100000000000001" customHeight="1" x14ac:dyDescent="0.2">
      <c r="A28" s="1817"/>
      <c r="B28" s="1289" t="s">
        <v>204</v>
      </c>
      <c r="C28" s="1323">
        <v>10820</v>
      </c>
      <c r="D28" s="518">
        <v>7800</v>
      </c>
      <c r="E28" s="518">
        <v>2100</v>
      </c>
      <c r="F28" s="518">
        <v>480</v>
      </c>
      <c r="G28" s="518"/>
      <c r="H28" s="518">
        <v>80</v>
      </c>
      <c r="I28" s="518"/>
      <c r="J28" s="518">
        <v>20</v>
      </c>
      <c r="K28" s="518"/>
      <c r="L28" s="518"/>
      <c r="M28" s="518"/>
      <c r="N28" s="518"/>
      <c r="O28" s="518"/>
      <c r="P28" s="518">
        <v>340</v>
      </c>
      <c r="Q28" s="518"/>
      <c r="R28" s="519"/>
    </row>
    <row r="29" spans="1:18" ht="20.100000000000001" customHeight="1" thickBot="1" x14ac:dyDescent="0.25">
      <c r="A29" s="1817"/>
      <c r="B29" s="504" t="s">
        <v>415</v>
      </c>
      <c r="C29" s="1325">
        <v>26260</v>
      </c>
      <c r="D29" s="520">
        <v>1520</v>
      </c>
      <c r="E29" s="520">
        <v>21280</v>
      </c>
      <c r="F29" s="520">
        <v>1520</v>
      </c>
      <c r="G29" s="520"/>
      <c r="H29" s="520">
        <v>580</v>
      </c>
      <c r="I29" s="520"/>
      <c r="J29" s="520">
        <v>800</v>
      </c>
      <c r="K29" s="520"/>
      <c r="L29" s="520"/>
      <c r="M29" s="520"/>
      <c r="N29" s="520"/>
      <c r="O29" s="520">
        <v>20</v>
      </c>
      <c r="P29" s="520">
        <v>440</v>
      </c>
      <c r="Q29" s="520">
        <v>80</v>
      </c>
      <c r="R29" s="521">
        <v>20</v>
      </c>
    </row>
    <row r="30" spans="1:18" ht="20.100000000000001" customHeight="1" thickTop="1" thickBot="1" x14ac:dyDescent="0.25">
      <c r="A30" s="1818"/>
      <c r="B30" s="512" t="s">
        <v>439</v>
      </c>
      <c r="C30" s="1336">
        <v>72960</v>
      </c>
      <c r="D30" s="1336">
        <v>12860</v>
      </c>
      <c r="E30" s="1336">
        <v>43220</v>
      </c>
      <c r="F30" s="1336">
        <v>4260</v>
      </c>
      <c r="G30" s="1336">
        <v>20</v>
      </c>
      <c r="H30" s="1336">
        <v>8060</v>
      </c>
      <c r="I30" s="1336"/>
      <c r="J30" s="1336">
        <v>1420</v>
      </c>
      <c r="K30" s="1336"/>
      <c r="L30" s="1336">
        <v>20</v>
      </c>
      <c r="M30" s="1336">
        <v>20</v>
      </c>
      <c r="N30" s="1336"/>
      <c r="O30" s="1336">
        <v>20</v>
      </c>
      <c r="P30" s="1336">
        <v>1480</v>
      </c>
      <c r="Q30" s="1336">
        <v>160</v>
      </c>
      <c r="R30" s="1337">
        <v>1420</v>
      </c>
    </row>
    <row r="31" spans="1:18" ht="20.100000000000001" customHeight="1" x14ac:dyDescent="0.2">
      <c r="A31" s="1821" t="s">
        <v>369</v>
      </c>
      <c r="B31" s="1339" t="s">
        <v>299</v>
      </c>
      <c r="C31" s="1340">
        <v>152080</v>
      </c>
      <c r="D31" s="1341">
        <v>88840</v>
      </c>
      <c r="E31" s="1342">
        <v>17760</v>
      </c>
      <c r="F31" s="1342">
        <v>30340</v>
      </c>
      <c r="G31" s="1341"/>
      <c r="H31" s="1341">
        <v>3760</v>
      </c>
      <c r="I31" s="1341"/>
      <c r="J31" s="1341">
        <v>300</v>
      </c>
      <c r="K31" s="1343">
        <v>40</v>
      </c>
      <c r="L31" s="1343">
        <v>340</v>
      </c>
      <c r="M31" s="1343"/>
      <c r="N31" s="1343"/>
      <c r="O31" s="1343">
        <v>60</v>
      </c>
      <c r="P31" s="1343">
        <v>1640</v>
      </c>
      <c r="Q31" s="1343"/>
      <c r="R31" s="1344">
        <v>9000</v>
      </c>
    </row>
    <row r="32" spans="1:18" ht="20.100000000000001" customHeight="1" x14ac:dyDescent="0.2">
      <c r="A32" s="1822"/>
      <c r="B32" s="1331" t="s">
        <v>206</v>
      </c>
      <c r="C32" s="1332">
        <v>0</v>
      </c>
      <c r="D32" s="1345"/>
      <c r="E32" s="1346"/>
      <c r="F32" s="1346"/>
      <c r="G32" s="1345"/>
      <c r="H32" s="1345"/>
      <c r="I32" s="1345"/>
      <c r="J32" s="1345"/>
      <c r="K32" s="1347"/>
      <c r="L32" s="1347"/>
      <c r="M32" s="1347"/>
      <c r="N32" s="1347"/>
      <c r="O32" s="1347"/>
      <c r="P32" s="1347"/>
      <c r="Q32" s="1347"/>
      <c r="R32" s="1348"/>
    </row>
    <row r="33" spans="1:18" ht="20.100000000000001" customHeight="1" x14ac:dyDescent="0.2">
      <c r="A33" s="1822"/>
      <c r="B33" s="1331" t="s">
        <v>207</v>
      </c>
      <c r="C33" s="1332">
        <v>0</v>
      </c>
      <c r="D33" s="1345"/>
      <c r="E33" s="1346"/>
      <c r="F33" s="1346"/>
      <c r="G33" s="1345"/>
      <c r="H33" s="1345"/>
      <c r="I33" s="1345"/>
      <c r="J33" s="1345"/>
      <c r="K33" s="1347"/>
      <c r="L33" s="1347"/>
      <c r="M33" s="1347"/>
      <c r="N33" s="1347"/>
      <c r="O33" s="1347"/>
      <c r="P33" s="1347"/>
      <c r="Q33" s="1347"/>
      <c r="R33" s="1348"/>
    </row>
    <row r="34" spans="1:18" ht="20.100000000000001" customHeight="1" x14ac:dyDescent="0.2">
      <c r="A34" s="1822"/>
      <c r="B34" s="1331" t="s">
        <v>208</v>
      </c>
      <c r="C34" s="1332">
        <v>25460</v>
      </c>
      <c r="D34" s="1345">
        <v>14120</v>
      </c>
      <c r="E34" s="1346">
        <v>4000</v>
      </c>
      <c r="F34" s="1346">
        <v>4180</v>
      </c>
      <c r="G34" s="1345"/>
      <c r="H34" s="1345">
        <v>2320</v>
      </c>
      <c r="I34" s="1345"/>
      <c r="J34" s="1345">
        <v>40</v>
      </c>
      <c r="K34" s="1347"/>
      <c r="L34" s="1347">
        <v>80</v>
      </c>
      <c r="M34" s="1347"/>
      <c r="N34" s="1347"/>
      <c r="O34" s="1347"/>
      <c r="P34" s="1347">
        <v>420</v>
      </c>
      <c r="Q34" s="1347">
        <v>40</v>
      </c>
      <c r="R34" s="1348">
        <v>260</v>
      </c>
    </row>
    <row r="35" spans="1:18" ht="20.100000000000001" customHeight="1" x14ac:dyDescent="0.2">
      <c r="A35" s="1822"/>
      <c r="B35" s="1289" t="s">
        <v>209</v>
      </c>
      <c r="C35" s="1323">
        <v>11700</v>
      </c>
      <c r="D35" s="1303">
        <v>8660</v>
      </c>
      <c r="E35" s="1333">
        <v>1000</v>
      </c>
      <c r="F35" s="1333">
        <v>1740</v>
      </c>
      <c r="G35" s="1303"/>
      <c r="H35" s="1303">
        <v>80</v>
      </c>
      <c r="I35" s="1303"/>
      <c r="J35" s="1303">
        <v>60</v>
      </c>
      <c r="K35" s="1305"/>
      <c r="L35" s="1305"/>
      <c r="M35" s="1305"/>
      <c r="N35" s="1305"/>
      <c r="O35" s="1305"/>
      <c r="P35" s="1305">
        <v>160</v>
      </c>
      <c r="Q35" s="1305"/>
      <c r="R35" s="1307"/>
    </row>
    <row r="36" spans="1:18" ht="20.100000000000001" customHeight="1" x14ac:dyDescent="0.2">
      <c r="A36" s="1822"/>
      <c r="B36" s="1289" t="s">
        <v>210</v>
      </c>
      <c r="C36" s="1323">
        <v>16240</v>
      </c>
      <c r="D36" s="1303">
        <v>360</v>
      </c>
      <c r="E36" s="1333">
        <v>9500</v>
      </c>
      <c r="F36" s="1333">
        <v>1080</v>
      </c>
      <c r="G36" s="1303"/>
      <c r="H36" s="1303">
        <v>4420</v>
      </c>
      <c r="I36" s="1303"/>
      <c r="J36" s="1303">
        <v>520</v>
      </c>
      <c r="K36" s="1305"/>
      <c r="L36" s="1305"/>
      <c r="M36" s="1305"/>
      <c r="N36" s="1305"/>
      <c r="O36" s="1305"/>
      <c r="P36" s="1305">
        <v>180</v>
      </c>
      <c r="Q36" s="1305">
        <v>140</v>
      </c>
      <c r="R36" s="1307">
        <v>40</v>
      </c>
    </row>
    <row r="37" spans="1:18" ht="20.100000000000001" customHeight="1" x14ac:dyDescent="0.2">
      <c r="A37" s="1822"/>
      <c r="B37" s="1289" t="s">
        <v>211</v>
      </c>
      <c r="C37" s="1323">
        <v>15240</v>
      </c>
      <c r="D37" s="1303">
        <v>10040</v>
      </c>
      <c r="E37" s="1333">
        <v>1360</v>
      </c>
      <c r="F37" s="1333">
        <v>2880</v>
      </c>
      <c r="G37" s="1303"/>
      <c r="H37" s="1303">
        <v>300</v>
      </c>
      <c r="I37" s="1303">
        <v>20</v>
      </c>
      <c r="J37" s="1303">
        <v>340</v>
      </c>
      <c r="K37" s="1305"/>
      <c r="L37" s="1305"/>
      <c r="M37" s="1305"/>
      <c r="N37" s="1305"/>
      <c r="O37" s="1305"/>
      <c r="P37" s="1305">
        <v>180</v>
      </c>
      <c r="Q37" s="1305"/>
      <c r="R37" s="1307">
        <v>120</v>
      </c>
    </row>
    <row r="38" spans="1:18" ht="20.100000000000001" customHeight="1" thickBot="1" x14ac:dyDescent="0.25">
      <c r="A38" s="1822"/>
      <c r="B38" s="506" t="s">
        <v>212</v>
      </c>
      <c r="C38" s="1335">
        <v>3620</v>
      </c>
      <c r="D38" s="522">
        <v>1020</v>
      </c>
      <c r="E38" s="1349">
        <v>520</v>
      </c>
      <c r="F38" s="1349">
        <v>120</v>
      </c>
      <c r="G38" s="522"/>
      <c r="H38" s="522">
        <v>1400</v>
      </c>
      <c r="I38" s="522"/>
      <c r="J38" s="522">
        <v>240</v>
      </c>
      <c r="K38" s="508"/>
      <c r="L38" s="508">
        <v>40</v>
      </c>
      <c r="M38" s="508"/>
      <c r="N38" s="508"/>
      <c r="O38" s="508"/>
      <c r="P38" s="508">
        <v>80</v>
      </c>
      <c r="Q38" s="508">
        <v>40</v>
      </c>
      <c r="R38" s="1163">
        <v>160</v>
      </c>
    </row>
    <row r="39" spans="1:18" ht="20.100000000000001" customHeight="1" thickTop="1" thickBot="1" x14ac:dyDescent="0.25">
      <c r="A39" s="1823"/>
      <c r="B39" s="509" t="s">
        <v>439</v>
      </c>
      <c r="C39" s="1350">
        <v>224340</v>
      </c>
      <c r="D39" s="1350">
        <v>123040</v>
      </c>
      <c r="E39" s="1350">
        <v>34140</v>
      </c>
      <c r="F39" s="1350">
        <v>40340</v>
      </c>
      <c r="G39" s="1350"/>
      <c r="H39" s="1350">
        <v>12280</v>
      </c>
      <c r="I39" s="1350">
        <v>20</v>
      </c>
      <c r="J39" s="1350">
        <v>1500</v>
      </c>
      <c r="K39" s="1350">
        <v>40</v>
      </c>
      <c r="L39" s="1350">
        <v>460</v>
      </c>
      <c r="M39" s="1350"/>
      <c r="N39" s="1350"/>
      <c r="O39" s="1350">
        <v>60</v>
      </c>
      <c r="P39" s="1350">
        <v>2660</v>
      </c>
      <c r="Q39" s="1350">
        <v>220</v>
      </c>
      <c r="R39" s="1351">
        <v>9580</v>
      </c>
    </row>
    <row r="40" spans="1:18" ht="18.75" customHeight="1" x14ac:dyDescent="0.2">
      <c r="A40" s="1816" t="s">
        <v>345</v>
      </c>
      <c r="B40" s="1292" t="s">
        <v>300</v>
      </c>
      <c r="C40" s="1329">
        <v>94080</v>
      </c>
      <c r="D40" s="496">
        <v>47420</v>
      </c>
      <c r="E40" s="1329">
        <v>13480</v>
      </c>
      <c r="F40" s="1329">
        <v>27800</v>
      </c>
      <c r="G40" s="496"/>
      <c r="H40" s="496">
        <v>1820</v>
      </c>
      <c r="I40" s="496"/>
      <c r="J40" s="496">
        <v>680</v>
      </c>
      <c r="K40" s="1304">
        <v>260</v>
      </c>
      <c r="L40" s="1304"/>
      <c r="M40" s="1304"/>
      <c r="N40" s="1304"/>
      <c r="O40" s="1304"/>
      <c r="P40" s="1304">
        <v>1440</v>
      </c>
      <c r="Q40" s="1304">
        <v>140</v>
      </c>
      <c r="R40" s="1306">
        <v>1040</v>
      </c>
    </row>
    <row r="41" spans="1:18" ht="20.25" customHeight="1" x14ac:dyDescent="0.2">
      <c r="A41" s="1817"/>
      <c r="B41" s="1291" t="s">
        <v>301</v>
      </c>
      <c r="C41" s="1323"/>
      <c r="D41" s="497"/>
      <c r="E41" s="1323"/>
      <c r="F41" s="1323"/>
      <c r="G41" s="497"/>
      <c r="H41" s="497"/>
      <c r="I41" s="497"/>
      <c r="J41" s="497"/>
      <c r="K41" s="1305"/>
      <c r="L41" s="1305"/>
      <c r="M41" s="1305"/>
      <c r="N41" s="1305"/>
      <c r="O41" s="1305"/>
      <c r="P41" s="1305"/>
      <c r="Q41" s="1305"/>
      <c r="R41" s="1307"/>
    </row>
    <row r="42" spans="1:18" ht="20.100000000000001" customHeight="1" x14ac:dyDescent="0.2">
      <c r="A42" s="1817"/>
      <c r="B42" s="1289" t="s">
        <v>232</v>
      </c>
      <c r="C42" s="1323">
        <v>27260</v>
      </c>
      <c r="D42" s="497">
        <v>12480</v>
      </c>
      <c r="E42" s="1323">
        <v>7760</v>
      </c>
      <c r="F42" s="1323">
        <v>6160</v>
      </c>
      <c r="G42" s="497"/>
      <c r="H42" s="497">
        <v>100</v>
      </c>
      <c r="I42" s="497"/>
      <c r="J42" s="497">
        <v>600</v>
      </c>
      <c r="K42" s="1305"/>
      <c r="L42" s="1305">
        <v>20</v>
      </c>
      <c r="M42" s="1305"/>
      <c r="N42" s="1305"/>
      <c r="O42" s="1305"/>
      <c r="P42" s="1305">
        <v>140</v>
      </c>
      <c r="Q42" s="1305"/>
      <c r="R42" s="1307"/>
    </row>
    <row r="43" spans="1:18" ht="20.100000000000001" customHeight="1" x14ac:dyDescent="0.2">
      <c r="A43" s="1817"/>
      <c r="B43" s="1289" t="s">
        <v>233</v>
      </c>
      <c r="C43" s="1323">
        <v>14420</v>
      </c>
      <c r="D43" s="497">
        <v>8200</v>
      </c>
      <c r="E43" s="1323">
        <v>540</v>
      </c>
      <c r="F43" s="1323">
        <v>5600</v>
      </c>
      <c r="G43" s="497"/>
      <c r="H43" s="497"/>
      <c r="I43" s="497"/>
      <c r="J43" s="497"/>
      <c r="K43" s="1305"/>
      <c r="L43" s="1305"/>
      <c r="M43" s="1305">
        <v>20</v>
      </c>
      <c r="N43" s="1305"/>
      <c r="O43" s="1305"/>
      <c r="P43" s="1305">
        <v>60</v>
      </c>
      <c r="Q43" s="1305"/>
      <c r="R43" s="1307"/>
    </row>
    <row r="44" spans="1:18" ht="20.100000000000001" customHeight="1" x14ac:dyDescent="0.2">
      <c r="A44" s="1817"/>
      <c r="B44" s="1289" t="s">
        <v>234</v>
      </c>
      <c r="C44" s="1323">
        <v>31080</v>
      </c>
      <c r="D44" s="497">
        <v>21480</v>
      </c>
      <c r="E44" s="1323">
        <v>3480</v>
      </c>
      <c r="F44" s="1323">
        <v>5540</v>
      </c>
      <c r="G44" s="497"/>
      <c r="H44" s="497"/>
      <c r="I44" s="497"/>
      <c r="J44" s="497">
        <v>40</v>
      </c>
      <c r="K44" s="1305"/>
      <c r="L44" s="1305">
        <v>20</v>
      </c>
      <c r="M44" s="1305"/>
      <c r="N44" s="1305"/>
      <c r="O44" s="1305"/>
      <c r="P44" s="1305">
        <v>440</v>
      </c>
      <c r="Q44" s="1305"/>
      <c r="R44" s="1307">
        <v>80</v>
      </c>
    </row>
    <row r="45" spans="1:18" ht="20.100000000000001" customHeight="1" x14ac:dyDescent="0.2">
      <c r="A45" s="1817"/>
      <c r="B45" s="1289" t="s">
        <v>273</v>
      </c>
      <c r="C45" s="1323">
        <v>15900</v>
      </c>
      <c r="D45" s="497">
        <v>11100</v>
      </c>
      <c r="E45" s="1323">
        <v>220</v>
      </c>
      <c r="F45" s="1323">
        <v>3840</v>
      </c>
      <c r="G45" s="497"/>
      <c r="H45" s="497"/>
      <c r="I45" s="497"/>
      <c r="J45" s="497">
        <v>60</v>
      </c>
      <c r="K45" s="1305"/>
      <c r="L45" s="1305"/>
      <c r="M45" s="1305">
        <v>20</v>
      </c>
      <c r="N45" s="1305"/>
      <c r="O45" s="1305"/>
      <c r="P45" s="1305">
        <v>220</v>
      </c>
      <c r="Q45" s="1305"/>
      <c r="R45" s="1307">
        <v>440</v>
      </c>
    </row>
    <row r="46" spans="1:18" ht="20.100000000000001" customHeight="1" x14ac:dyDescent="0.2">
      <c r="A46" s="1817"/>
      <c r="B46" s="1289" t="s">
        <v>302</v>
      </c>
      <c r="C46" s="1323">
        <v>3760</v>
      </c>
      <c r="D46" s="497">
        <v>3000</v>
      </c>
      <c r="E46" s="1323">
        <v>100</v>
      </c>
      <c r="F46" s="1323">
        <v>420</v>
      </c>
      <c r="G46" s="497"/>
      <c r="H46" s="497">
        <v>180</v>
      </c>
      <c r="I46" s="497"/>
      <c r="J46" s="497"/>
      <c r="K46" s="1305"/>
      <c r="L46" s="1305"/>
      <c r="M46" s="1305"/>
      <c r="N46" s="1305"/>
      <c r="O46" s="1305"/>
      <c r="P46" s="1305">
        <v>60</v>
      </c>
      <c r="Q46" s="1305"/>
      <c r="R46" s="1307"/>
    </row>
    <row r="47" spans="1:18" ht="20.100000000000001" customHeight="1" x14ac:dyDescent="0.2">
      <c r="A47" s="1817"/>
      <c r="B47" s="1289" t="s">
        <v>303</v>
      </c>
      <c r="C47" s="1323">
        <v>7540</v>
      </c>
      <c r="D47" s="497">
        <v>5760</v>
      </c>
      <c r="E47" s="1323">
        <v>560</v>
      </c>
      <c r="F47" s="1323">
        <v>380</v>
      </c>
      <c r="G47" s="497"/>
      <c r="H47" s="497">
        <v>380</v>
      </c>
      <c r="I47" s="497"/>
      <c r="J47" s="497">
        <v>60</v>
      </c>
      <c r="K47" s="1305"/>
      <c r="L47" s="1305"/>
      <c r="M47" s="1305"/>
      <c r="N47" s="1305"/>
      <c r="O47" s="1305"/>
      <c r="P47" s="1305">
        <v>320</v>
      </c>
      <c r="Q47" s="1305">
        <v>60</v>
      </c>
      <c r="R47" s="1307">
        <v>20</v>
      </c>
    </row>
    <row r="48" spans="1:18" ht="20.100000000000001" customHeight="1" thickBot="1" x14ac:dyDescent="0.25">
      <c r="A48" s="1817"/>
      <c r="B48" s="504" t="s">
        <v>304</v>
      </c>
      <c r="C48" s="1335">
        <v>4480</v>
      </c>
      <c r="D48" s="510">
        <v>1000</v>
      </c>
      <c r="E48" s="1325">
        <v>1120</v>
      </c>
      <c r="F48" s="1325">
        <v>120</v>
      </c>
      <c r="G48" s="510">
        <v>20</v>
      </c>
      <c r="H48" s="510">
        <v>2000</v>
      </c>
      <c r="I48" s="510"/>
      <c r="J48" s="510">
        <v>100</v>
      </c>
      <c r="K48" s="511"/>
      <c r="L48" s="511"/>
      <c r="M48" s="511"/>
      <c r="N48" s="511"/>
      <c r="O48" s="511"/>
      <c r="P48" s="511">
        <v>120</v>
      </c>
      <c r="Q48" s="511"/>
      <c r="R48" s="528"/>
    </row>
    <row r="49" spans="1:18" ht="20.100000000000001" customHeight="1" thickTop="1" thickBot="1" x14ac:dyDescent="0.25">
      <c r="A49" s="1818"/>
      <c r="B49" s="512" t="s">
        <v>439</v>
      </c>
      <c r="C49" s="1336">
        <v>198520</v>
      </c>
      <c r="D49" s="1336">
        <v>110440</v>
      </c>
      <c r="E49" s="1336">
        <v>27260</v>
      </c>
      <c r="F49" s="1336">
        <v>49860</v>
      </c>
      <c r="G49" s="1336">
        <v>20</v>
      </c>
      <c r="H49" s="1336">
        <v>4480</v>
      </c>
      <c r="I49" s="1336"/>
      <c r="J49" s="1336">
        <v>1540</v>
      </c>
      <c r="K49" s="1336">
        <v>260</v>
      </c>
      <c r="L49" s="1336">
        <v>40</v>
      </c>
      <c r="M49" s="1336">
        <v>40</v>
      </c>
      <c r="N49" s="1336"/>
      <c r="O49" s="1336"/>
      <c r="P49" s="1336">
        <v>2800</v>
      </c>
      <c r="Q49" s="1336">
        <v>200</v>
      </c>
      <c r="R49" s="1337">
        <v>1580</v>
      </c>
    </row>
    <row r="50" spans="1:18" ht="20.100000000000001" customHeight="1" x14ac:dyDescent="0.2">
      <c r="A50" s="1816" t="s">
        <v>346</v>
      </c>
      <c r="B50" s="1339" t="s">
        <v>305</v>
      </c>
      <c r="C50" s="1340">
        <v>104620</v>
      </c>
      <c r="D50" s="1352">
        <v>54580</v>
      </c>
      <c r="E50" s="1340">
        <v>20900</v>
      </c>
      <c r="F50" s="1340">
        <v>14140</v>
      </c>
      <c r="G50" s="1352">
        <v>1100</v>
      </c>
      <c r="H50" s="1352">
        <v>200</v>
      </c>
      <c r="I50" s="1352">
        <v>460</v>
      </c>
      <c r="J50" s="1352">
        <v>10940</v>
      </c>
      <c r="K50" s="1343"/>
      <c r="L50" s="1343">
        <v>840</v>
      </c>
      <c r="M50" s="1343">
        <v>480</v>
      </c>
      <c r="N50" s="1343"/>
      <c r="O50" s="1343">
        <v>80</v>
      </c>
      <c r="P50" s="1343">
        <v>460</v>
      </c>
      <c r="Q50" s="1343">
        <v>300</v>
      </c>
      <c r="R50" s="1344">
        <v>140</v>
      </c>
    </row>
    <row r="51" spans="1:18" ht="20.100000000000001" customHeight="1" x14ac:dyDescent="0.2">
      <c r="A51" s="1817"/>
      <c r="B51" s="1331" t="s">
        <v>274</v>
      </c>
      <c r="C51" s="1332">
        <v>0</v>
      </c>
      <c r="D51" s="1353"/>
      <c r="E51" s="1332"/>
      <c r="F51" s="1332"/>
      <c r="G51" s="1353"/>
      <c r="H51" s="1353"/>
      <c r="I51" s="1353"/>
      <c r="J51" s="1353"/>
      <c r="K51" s="1347"/>
      <c r="L51" s="1347"/>
      <c r="M51" s="1347"/>
      <c r="N51" s="1347"/>
      <c r="O51" s="1347"/>
      <c r="P51" s="1347"/>
      <c r="Q51" s="1347"/>
      <c r="R51" s="1348"/>
    </row>
    <row r="52" spans="1:18" ht="20.100000000000001" customHeight="1" thickBot="1" x14ac:dyDescent="0.25">
      <c r="A52" s="1817"/>
      <c r="B52" s="1354" t="s">
        <v>220</v>
      </c>
      <c r="C52" s="1355">
        <v>77080</v>
      </c>
      <c r="D52" s="1356">
        <v>3660</v>
      </c>
      <c r="E52" s="1355">
        <v>41980</v>
      </c>
      <c r="F52" s="1355">
        <v>1620</v>
      </c>
      <c r="G52" s="1356">
        <v>300</v>
      </c>
      <c r="H52" s="1356">
        <v>240</v>
      </c>
      <c r="I52" s="1356">
        <v>380</v>
      </c>
      <c r="J52" s="1356">
        <v>20340</v>
      </c>
      <c r="K52" s="1357"/>
      <c r="L52" s="1357"/>
      <c r="M52" s="1357">
        <v>20</v>
      </c>
      <c r="N52" s="1357"/>
      <c r="O52" s="1357"/>
      <c r="P52" s="1357">
        <v>240</v>
      </c>
      <c r="Q52" s="1357">
        <v>5920</v>
      </c>
      <c r="R52" s="1358">
        <v>2380</v>
      </c>
    </row>
    <row r="53" spans="1:18" ht="20.100000000000001" customHeight="1" thickTop="1" thickBot="1" x14ac:dyDescent="0.25">
      <c r="A53" s="1818"/>
      <c r="B53" s="1359" t="s">
        <v>439</v>
      </c>
      <c r="C53" s="1360">
        <v>181700</v>
      </c>
      <c r="D53" s="1360">
        <v>58240</v>
      </c>
      <c r="E53" s="1360">
        <v>62880</v>
      </c>
      <c r="F53" s="1360">
        <v>15760</v>
      </c>
      <c r="G53" s="1360">
        <v>1400</v>
      </c>
      <c r="H53" s="1360">
        <v>440</v>
      </c>
      <c r="I53" s="1360">
        <v>840</v>
      </c>
      <c r="J53" s="1360">
        <v>31280</v>
      </c>
      <c r="K53" s="1360"/>
      <c r="L53" s="1360">
        <v>840</v>
      </c>
      <c r="M53" s="1360">
        <v>500</v>
      </c>
      <c r="N53" s="1360"/>
      <c r="O53" s="1360">
        <v>80</v>
      </c>
      <c r="P53" s="1360">
        <v>700</v>
      </c>
      <c r="Q53" s="1360">
        <v>6220</v>
      </c>
      <c r="R53" s="1361">
        <v>2520</v>
      </c>
    </row>
    <row r="54" spans="1:18" ht="19.5" customHeight="1" x14ac:dyDescent="0.2">
      <c r="A54" s="1824" t="s">
        <v>372</v>
      </c>
      <c r="B54" s="1339" t="s">
        <v>221</v>
      </c>
      <c r="C54" s="1340">
        <v>154660</v>
      </c>
      <c r="D54" s="1352">
        <v>98380</v>
      </c>
      <c r="E54" s="1340">
        <v>20860</v>
      </c>
      <c r="F54" s="1340">
        <v>22380</v>
      </c>
      <c r="G54" s="1352">
        <v>360</v>
      </c>
      <c r="H54" s="1352">
        <v>900</v>
      </c>
      <c r="I54" s="1352"/>
      <c r="J54" s="1352">
        <v>3960</v>
      </c>
      <c r="K54" s="1343"/>
      <c r="L54" s="1343">
        <v>780</v>
      </c>
      <c r="M54" s="1343">
        <v>1080</v>
      </c>
      <c r="N54" s="1343"/>
      <c r="O54" s="1343">
        <v>360</v>
      </c>
      <c r="P54" s="1343">
        <v>1620</v>
      </c>
      <c r="Q54" s="1343">
        <v>820</v>
      </c>
      <c r="R54" s="1344">
        <v>3160</v>
      </c>
    </row>
    <row r="55" spans="1:18" ht="20.100000000000001" customHeight="1" x14ac:dyDescent="0.2">
      <c r="A55" s="1825"/>
      <c r="B55" s="1362" t="s">
        <v>307</v>
      </c>
      <c r="C55" s="1332"/>
      <c r="D55" s="1353"/>
      <c r="E55" s="1332"/>
      <c r="F55" s="1332"/>
      <c r="G55" s="1353"/>
      <c r="H55" s="1353"/>
      <c r="I55" s="1353"/>
      <c r="J55" s="1353"/>
      <c r="K55" s="1347"/>
      <c r="L55" s="1347"/>
      <c r="M55" s="1347"/>
      <c r="N55" s="1347"/>
      <c r="O55" s="1347"/>
      <c r="P55" s="1347"/>
      <c r="Q55" s="1347"/>
      <c r="R55" s="1348"/>
    </row>
    <row r="56" spans="1:18" ht="20.100000000000001" customHeight="1" thickBot="1" x14ac:dyDescent="0.25">
      <c r="A56" s="1825"/>
      <c r="B56" s="1363" t="s">
        <v>308</v>
      </c>
      <c r="C56" s="1364">
        <v>14160</v>
      </c>
      <c r="D56" s="1365">
        <v>10880</v>
      </c>
      <c r="E56" s="1364">
        <v>1600</v>
      </c>
      <c r="F56" s="1364">
        <v>1120</v>
      </c>
      <c r="G56" s="1365"/>
      <c r="H56" s="1365"/>
      <c r="I56" s="1365"/>
      <c r="J56" s="1365"/>
      <c r="K56" s="1366"/>
      <c r="L56" s="1366">
        <v>200</v>
      </c>
      <c r="M56" s="1366">
        <v>40</v>
      </c>
      <c r="N56" s="1366"/>
      <c r="O56" s="1366"/>
      <c r="P56" s="1366">
        <v>320</v>
      </c>
      <c r="Q56" s="1366"/>
      <c r="R56" s="1367"/>
    </row>
    <row r="57" spans="1:18" ht="20.100000000000001" customHeight="1" thickTop="1" thickBot="1" x14ac:dyDescent="0.25">
      <c r="A57" s="1826"/>
      <c r="B57" s="512" t="s">
        <v>439</v>
      </c>
      <c r="C57" s="1336">
        <v>168820</v>
      </c>
      <c r="D57" s="1336">
        <v>109260</v>
      </c>
      <c r="E57" s="1336">
        <v>22460</v>
      </c>
      <c r="F57" s="1336">
        <v>23500</v>
      </c>
      <c r="G57" s="1336">
        <v>360</v>
      </c>
      <c r="H57" s="1336">
        <v>900</v>
      </c>
      <c r="I57" s="1336"/>
      <c r="J57" s="1336">
        <v>3960</v>
      </c>
      <c r="K57" s="1336"/>
      <c r="L57" s="1336">
        <v>980</v>
      </c>
      <c r="M57" s="1336">
        <v>1120</v>
      </c>
      <c r="N57" s="1336"/>
      <c r="O57" s="1336">
        <v>360</v>
      </c>
      <c r="P57" s="1336">
        <v>1940</v>
      </c>
      <c r="Q57" s="1336">
        <v>820</v>
      </c>
      <c r="R57" s="1337">
        <v>3160</v>
      </c>
    </row>
    <row r="58" spans="1:18" ht="20.100000000000001" customHeight="1" x14ac:dyDescent="0.2">
      <c r="A58" s="1816" t="s">
        <v>370</v>
      </c>
      <c r="B58" s="1292" t="s">
        <v>235</v>
      </c>
      <c r="C58" s="1329">
        <v>175820</v>
      </c>
      <c r="D58" s="496">
        <v>112860</v>
      </c>
      <c r="E58" s="1329">
        <v>23800</v>
      </c>
      <c r="F58" s="1329">
        <v>31400</v>
      </c>
      <c r="G58" s="496">
        <v>220</v>
      </c>
      <c r="H58" s="496">
        <v>400</v>
      </c>
      <c r="I58" s="496"/>
      <c r="J58" s="496">
        <v>4820</v>
      </c>
      <c r="K58" s="1304">
        <v>400</v>
      </c>
      <c r="L58" s="1304">
        <v>160</v>
      </c>
      <c r="M58" s="1304">
        <v>980</v>
      </c>
      <c r="N58" s="1304"/>
      <c r="O58" s="1304">
        <v>120</v>
      </c>
      <c r="P58" s="1304">
        <v>240</v>
      </c>
      <c r="Q58" s="1304"/>
      <c r="R58" s="1306">
        <v>420</v>
      </c>
    </row>
    <row r="59" spans="1:18" ht="20.100000000000001" customHeight="1" x14ac:dyDescent="0.2">
      <c r="A59" s="1817"/>
      <c r="B59" s="1289" t="s">
        <v>236</v>
      </c>
      <c r="C59" s="1323">
        <v>140</v>
      </c>
      <c r="D59" s="497"/>
      <c r="E59" s="1323"/>
      <c r="F59" s="1323"/>
      <c r="G59" s="497"/>
      <c r="H59" s="497"/>
      <c r="I59" s="497"/>
      <c r="J59" s="497"/>
      <c r="K59" s="1305"/>
      <c r="L59" s="1305"/>
      <c r="M59" s="1305"/>
      <c r="N59" s="1305"/>
      <c r="O59" s="1305"/>
      <c r="P59" s="1305">
        <v>140</v>
      </c>
      <c r="Q59" s="1305"/>
      <c r="R59" s="1307"/>
    </row>
    <row r="60" spans="1:18" ht="20.100000000000001" customHeight="1" x14ac:dyDescent="0.2">
      <c r="A60" s="1817"/>
      <c r="B60" s="1289" t="s">
        <v>309</v>
      </c>
      <c r="C60" s="1323">
        <v>240</v>
      </c>
      <c r="D60" s="497">
        <v>20</v>
      </c>
      <c r="E60" s="1323"/>
      <c r="F60" s="1323"/>
      <c r="G60" s="497"/>
      <c r="H60" s="497"/>
      <c r="I60" s="497"/>
      <c r="J60" s="497"/>
      <c r="K60" s="1305"/>
      <c r="L60" s="1305"/>
      <c r="M60" s="1305"/>
      <c r="N60" s="1305"/>
      <c r="O60" s="1305"/>
      <c r="P60" s="1305">
        <v>200</v>
      </c>
      <c r="Q60" s="1305">
        <v>20</v>
      </c>
      <c r="R60" s="1307"/>
    </row>
    <row r="61" spans="1:18" ht="20.100000000000001" customHeight="1" x14ac:dyDescent="0.2">
      <c r="A61" s="1817"/>
      <c r="B61" s="1291" t="s">
        <v>310</v>
      </c>
      <c r="C61" s="1323"/>
      <c r="D61" s="497"/>
      <c r="E61" s="1323"/>
      <c r="F61" s="1323"/>
      <c r="G61" s="497"/>
      <c r="H61" s="497"/>
      <c r="I61" s="497"/>
      <c r="J61" s="497"/>
      <c r="K61" s="1305"/>
      <c r="L61" s="1305"/>
      <c r="M61" s="1305"/>
      <c r="N61" s="1305"/>
      <c r="O61" s="1305"/>
      <c r="P61" s="1305"/>
      <c r="Q61" s="1305"/>
      <c r="R61" s="1307"/>
    </row>
    <row r="62" spans="1:18" ht="20.100000000000001" customHeight="1" x14ac:dyDescent="0.2">
      <c r="A62" s="1817"/>
      <c r="B62" s="1291" t="s">
        <v>311</v>
      </c>
      <c r="C62" s="1323">
        <v>100</v>
      </c>
      <c r="D62" s="497"/>
      <c r="E62" s="1323"/>
      <c r="F62" s="1323"/>
      <c r="G62" s="497"/>
      <c r="H62" s="497"/>
      <c r="I62" s="497"/>
      <c r="J62" s="497"/>
      <c r="K62" s="1305"/>
      <c r="L62" s="1305"/>
      <c r="M62" s="1305"/>
      <c r="N62" s="1305"/>
      <c r="O62" s="1305"/>
      <c r="P62" s="1305">
        <v>100</v>
      </c>
      <c r="Q62" s="1305"/>
      <c r="R62" s="1307"/>
    </row>
    <row r="63" spans="1:18" ht="20.100000000000001" customHeight="1" x14ac:dyDescent="0.2">
      <c r="A63" s="1817"/>
      <c r="B63" s="1291" t="s">
        <v>312</v>
      </c>
      <c r="C63" s="1323">
        <v>4920</v>
      </c>
      <c r="D63" s="497">
        <v>380</v>
      </c>
      <c r="E63" s="1323">
        <v>3640</v>
      </c>
      <c r="F63" s="1323"/>
      <c r="G63" s="497"/>
      <c r="H63" s="497"/>
      <c r="I63" s="497"/>
      <c r="J63" s="497">
        <v>80</v>
      </c>
      <c r="K63" s="1305"/>
      <c r="L63" s="1305"/>
      <c r="M63" s="1305"/>
      <c r="N63" s="1305"/>
      <c r="O63" s="1305"/>
      <c r="P63" s="1305">
        <v>120</v>
      </c>
      <c r="Q63" s="1305"/>
      <c r="R63" s="1307">
        <v>700</v>
      </c>
    </row>
    <row r="64" spans="1:18" ht="20.100000000000001" customHeight="1" thickBot="1" x14ac:dyDescent="0.25">
      <c r="A64" s="1817"/>
      <c r="B64" s="523" t="s">
        <v>213</v>
      </c>
      <c r="C64" s="1335">
        <v>3160</v>
      </c>
      <c r="D64" s="507">
        <v>1360</v>
      </c>
      <c r="E64" s="1335">
        <v>480</v>
      </c>
      <c r="F64" s="1335">
        <v>160</v>
      </c>
      <c r="G64" s="507"/>
      <c r="H64" s="507"/>
      <c r="I64" s="507"/>
      <c r="J64" s="507">
        <v>40</v>
      </c>
      <c r="K64" s="508"/>
      <c r="L64" s="508"/>
      <c r="M64" s="508">
        <v>300</v>
      </c>
      <c r="N64" s="508"/>
      <c r="O64" s="508">
        <v>20</v>
      </c>
      <c r="P64" s="508">
        <v>720</v>
      </c>
      <c r="Q64" s="508"/>
      <c r="R64" s="1163">
        <v>80</v>
      </c>
    </row>
    <row r="65" spans="1:18" ht="20.100000000000001" customHeight="1" thickTop="1" thickBot="1" x14ac:dyDescent="0.25">
      <c r="A65" s="1818"/>
      <c r="B65" s="509" t="s">
        <v>439</v>
      </c>
      <c r="C65" s="1350">
        <v>184380</v>
      </c>
      <c r="D65" s="1350">
        <v>114620</v>
      </c>
      <c r="E65" s="1350">
        <v>27920</v>
      </c>
      <c r="F65" s="1350">
        <v>31560</v>
      </c>
      <c r="G65" s="1350">
        <v>220</v>
      </c>
      <c r="H65" s="1350">
        <v>400</v>
      </c>
      <c r="I65" s="1350"/>
      <c r="J65" s="1350">
        <v>4940</v>
      </c>
      <c r="K65" s="1350">
        <v>400</v>
      </c>
      <c r="L65" s="1350">
        <v>160</v>
      </c>
      <c r="M65" s="1350">
        <v>1280</v>
      </c>
      <c r="N65" s="1350"/>
      <c r="O65" s="1350">
        <v>140</v>
      </c>
      <c r="P65" s="1350">
        <v>1520</v>
      </c>
      <c r="Q65" s="1350">
        <v>20</v>
      </c>
      <c r="R65" s="1351">
        <v>1200</v>
      </c>
    </row>
    <row r="66" spans="1:18" ht="20.100000000000001" customHeight="1" x14ac:dyDescent="0.2">
      <c r="A66" s="1816" t="s">
        <v>373</v>
      </c>
      <c r="B66" s="1292" t="s">
        <v>275</v>
      </c>
      <c r="C66" s="1329">
        <v>10180</v>
      </c>
      <c r="D66" s="496">
        <v>1800</v>
      </c>
      <c r="E66" s="1329">
        <v>5960</v>
      </c>
      <c r="F66" s="1329"/>
      <c r="G66" s="496"/>
      <c r="H66" s="496"/>
      <c r="I66" s="496"/>
      <c r="J66" s="496">
        <v>1220</v>
      </c>
      <c r="K66" s="1304"/>
      <c r="L66" s="1304">
        <v>200</v>
      </c>
      <c r="M66" s="1304"/>
      <c r="N66" s="1304"/>
      <c r="O66" s="1304"/>
      <c r="P66" s="1304">
        <v>320</v>
      </c>
      <c r="Q66" s="1304">
        <v>680</v>
      </c>
      <c r="R66" s="1306"/>
    </row>
    <row r="67" spans="1:18" ht="20.100000000000001" customHeight="1" x14ac:dyDescent="0.2">
      <c r="A67" s="1817"/>
      <c r="B67" s="1289" t="s">
        <v>313</v>
      </c>
      <c r="C67" s="1323">
        <v>10480</v>
      </c>
      <c r="D67" s="497">
        <v>5680</v>
      </c>
      <c r="E67" s="1323">
        <v>2240</v>
      </c>
      <c r="F67" s="1323">
        <v>340</v>
      </c>
      <c r="G67" s="497"/>
      <c r="H67" s="497"/>
      <c r="I67" s="497"/>
      <c r="J67" s="497">
        <v>900</v>
      </c>
      <c r="K67" s="1305"/>
      <c r="L67" s="1305">
        <v>420</v>
      </c>
      <c r="M67" s="1305">
        <v>240</v>
      </c>
      <c r="N67" s="1305"/>
      <c r="O67" s="1305">
        <v>40</v>
      </c>
      <c r="P67" s="1305">
        <v>460</v>
      </c>
      <c r="Q67" s="1305">
        <v>160</v>
      </c>
      <c r="R67" s="1307"/>
    </row>
    <row r="68" spans="1:18" ht="20.100000000000001" customHeight="1" thickBot="1" x14ac:dyDescent="0.25">
      <c r="A68" s="1817"/>
      <c r="B68" s="524" t="s">
        <v>214</v>
      </c>
      <c r="C68" s="1325">
        <v>24120</v>
      </c>
      <c r="D68" s="510">
        <v>4940</v>
      </c>
      <c r="E68" s="1325">
        <v>12000</v>
      </c>
      <c r="F68" s="1325">
        <v>700</v>
      </c>
      <c r="G68" s="510">
        <v>500</v>
      </c>
      <c r="H68" s="510">
        <v>120</v>
      </c>
      <c r="I68" s="510"/>
      <c r="J68" s="510">
        <v>3960</v>
      </c>
      <c r="K68" s="511"/>
      <c r="L68" s="511">
        <v>1000</v>
      </c>
      <c r="M68" s="511">
        <v>140</v>
      </c>
      <c r="N68" s="511"/>
      <c r="O68" s="511">
        <v>140</v>
      </c>
      <c r="P68" s="511">
        <v>440</v>
      </c>
      <c r="Q68" s="511">
        <v>180</v>
      </c>
      <c r="R68" s="528"/>
    </row>
    <row r="69" spans="1:18" ht="20.100000000000001" customHeight="1" thickTop="1" thickBot="1" x14ac:dyDescent="0.25">
      <c r="A69" s="1818"/>
      <c r="B69" s="512" t="s">
        <v>5</v>
      </c>
      <c r="C69" s="1336">
        <v>44780</v>
      </c>
      <c r="D69" s="1336">
        <v>12420</v>
      </c>
      <c r="E69" s="1336">
        <v>20200</v>
      </c>
      <c r="F69" s="1336">
        <v>1040</v>
      </c>
      <c r="G69" s="1336">
        <v>500</v>
      </c>
      <c r="H69" s="1336">
        <v>120</v>
      </c>
      <c r="I69" s="1336"/>
      <c r="J69" s="1336">
        <v>6080</v>
      </c>
      <c r="K69" s="1336"/>
      <c r="L69" s="1336">
        <v>1620</v>
      </c>
      <c r="M69" s="1336">
        <v>380</v>
      </c>
      <c r="N69" s="1336"/>
      <c r="O69" s="1336">
        <v>180</v>
      </c>
      <c r="P69" s="1336">
        <v>1220</v>
      </c>
      <c r="Q69" s="1336">
        <v>1020</v>
      </c>
      <c r="R69" s="1337"/>
    </row>
    <row r="70" spans="1:18" ht="20.100000000000001" customHeight="1" x14ac:dyDescent="0.2">
      <c r="A70" s="1816" t="s">
        <v>347</v>
      </c>
      <c r="B70" s="1290" t="s">
        <v>314</v>
      </c>
      <c r="C70" s="1329">
        <v>50160</v>
      </c>
      <c r="D70" s="496">
        <v>15500</v>
      </c>
      <c r="E70" s="1329">
        <v>3580</v>
      </c>
      <c r="F70" s="1329">
        <v>26900</v>
      </c>
      <c r="G70" s="496"/>
      <c r="H70" s="496"/>
      <c r="I70" s="496"/>
      <c r="J70" s="496"/>
      <c r="K70" s="1304"/>
      <c r="L70" s="1304"/>
      <c r="M70" s="1304"/>
      <c r="N70" s="1304"/>
      <c r="O70" s="1304"/>
      <c r="P70" s="1304">
        <v>720</v>
      </c>
      <c r="Q70" s="1304">
        <v>40</v>
      </c>
      <c r="R70" s="1306">
        <v>3420</v>
      </c>
    </row>
    <row r="71" spans="1:18" ht="20.100000000000001" customHeight="1" x14ac:dyDescent="0.2">
      <c r="A71" s="1817"/>
      <c r="B71" s="1291" t="s">
        <v>215</v>
      </c>
      <c r="C71" s="1323">
        <v>99680</v>
      </c>
      <c r="D71" s="497">
        <v>7300</v>
      </c>
      <c r="E71" s="1323">
        <v>480</v>
      </c>
      <c r="F71" s="1323">
        <v>65040</v>
      </c>
      <c r="G71" s="497"/>
      <c r="H71" s="497"/>
      <c r="I71" s="497"/>
      <c r="J71" s="497"/>
      <c r="K71" s="1305"/>
      <c r="L71" s="1305"/>
      <c r="M71" s="1305"/>
      <c r="N71" s="1305"/>
      <c r="O71" s="1305">
        <v>20</v>
      </c>
      <c r="P71" s="1305">
        <v>700</v>
      </c>
      <c r="Q71" s="1305"/>
      <c r="R71" s="1307">
        <v>26140</v>
      </c>
    </row>
    <row r="72" spans="1:18" ht="20.100000000000001" customHeight="1" x14ac:dyDescent="0.2">
      <c r="A72" s="1817"/>
      <c r="B72" s="1289" t="s">
        <v>276</v>
      </c>
      <c r="C72" s="1323">
        <v>21460</v>
      </c>
      <c r="D72" s="497">
        <v>6080</v>
      </c>
      <c r="E72" s="1323">
        <v>1600</v>
      </c>
      <c r="F72" s="1323">
        <v>12900</v>
      </c>
      <c r="G72" s="497"/>
      <c r="H72" s="497"/>
      <c r="I72" s="497"/>
      <c r="J72" s="497"/>
      <c r="K72" s="1305"/>
      <c r="L72" s="1305"/>
      <c r="M72" s="1305"/>
      <c r="N72" s="1305"/>
      <c r="O72" s="1305"/>
      <c r="P72" s="1305">
        <v>160</v>
      </c>
      <c r="Q72" s="1305"/>
      <c r="R72" s="1307">
        <v>720</v>
      </c>
    </row>
    <row r="73" spans="1:18" ht="20.100000000000001" customHeight="1" thickBot="1" x14ac:dyDescent="0.25">
      <c r="A73" s="1817"/>
      <c r="B73" s="506" t="s">
        <v>315</v>
      </c>
      <c r="C73" s="1335">
        <v>8840</v>
      </c>
      <c r="D73" s="507">
        <v>100</v>
      </c>
      <c r="E73" s="1335">
        <v>460</v>
      </c>
      <c r="F73" s="1335">
        <v>140</v>
      </c>
      <c r="G73" s="507">
        <v>40</v>
      </c>
      <c r="H73" s="507">
        <v>1380</v>
      </c>
      <c r="I73" s="507"/>
      <c r="J73" s="507">
        <v>1320</v>
      </c>
      <c r="K73" s="508"/>
      <c r="L73" s="508">
        <v>20</v>
      </c>
      <c r="M73" s="508"/>
      <c r="N73" s="508"/>
      <c r="O73" s="508"/>
      <c r="P73" s="508">
        <v>20</v>
      </c>
      <c r="Q73" s="508">
        <v>60</v>
      </c>
      <c r="R73" s="1163">
        <v>5300</v>
      </c>
    </row>
    <row r="74" spans="1:18" ht="20.100000000000001" customHeight="1" thickTop="1" thickBot="1" x14ac:dyDescent="0.25">
      <c r="A74" s="1818"/>
      <c r="B74" s="509" t="s">
        <v>439</v>
      </c>
      <c r="C74" s="1350">
        <v>180140</v>
      </c>
      <c r="D74" s="1350">
        <v>28980</v>
      </c>
      <c r="E74" s="1350">
        <v>6120</v>
      </c>
      <c r="F74" s="1350">
        <v>104980</v>
      </c>
      <c r="G74" s="1350">
        <v>40</v>
      </c>
      <c r="H74" s="1350">
        <v>1380</v>
      </c>
      <c r="I74" s="1350"/>
      <c r="J74" s="1350">
        <v>1320</v>
      </c>
      <c r="K74" s="1350"/>
      <c r="L74" s="1350">
        <v>20</v>
      </c>
      <c r="M74" s="1350"/>
      <c r="N74" s="1350"/>
      <c r="O74" s="1350">
        <v>20</v>
      </c>
      <c r="P74" s="1350">
        <v>1600</v>
      </c>
      <c r="Q74" s="1350">
        <v>100</v>
      </c>
      <c r="R74" s="1351">
        <v>35580</v>
      </c>
    </row>
    <row r="75" spans="1:18" ht="20.100000000000001" customHeight="1" x14ac:dyDescent="0.2">
      <c r="A75" s="1816" t="s">
        <v>371</v>
      </c>
      <c r="B75" s="1290" t="s">
        <v>237</v>
      </c>
      <c r="C75" s="1329">
        <v>5820</v>
      </c>
      <c r="D75" s="496">
        <v>2140</v>
      </c>
      <c r="E75" s="1329">
        <v>80</v>
      </c>
      <c r="F75" s="1329">
        <v>3180</v>
      </c>
      <c r="G75" s="496"/>
      <c r="H75" s="496"/>
      <c r="I75" s="496">
        <v>140</v>
      </c>
      <c r="J75" s="496">
        <v>100</v>
      </c>
      <c r="K75" s="1304"/>
      <c r="L75" s="1304"/>
      <c r="M75" s="1304"/>
      <c r="N75" s="1304"/>
      <c r="O75" s="1304"/>
      <c r="P75" s="1304">
        <v>80</v>
      </c>
      <c r="Q75" s="1304"/>
      <c r="R75" s="1306">
        <v>100</v>
      </c>
    </row>
    <row r="76" spans="1:18" ht="20.100000000000001" customHeight="1" x14ac:dyDescent="0.2">
      <c r="A76" s="1817"/>
      <c r="B76" s="1289" t="s">
        <v>238</v>
      </c>
      <c r="C76" s="1323">
        <v>9740</v>
      </c>
      <c r="D76" s="497">
        <v>1060</v>
      </c>
      <c r="E76" s="1323"/>
      <c r="F76" s="1323">
        <v>7760</v>
      </c>
      <c r="G76" s="497"/>
      <c r="H76" s="497"/>
      <c r="I76" s="497"/>
      <c r="J76" s="497"/>
      <c r="K76" s="1305">
        <v>60</v>
      </c>
      <c r="L76" s="1305">
        <v>60</v>
      </c>
      <c r="M76" s="1305">
        <v>20</v>
      </c>
      <c r="N76" s="1305"/>
      <c r="O76" s="1305"/>
      <c r="P76" s="1305">
        <v>80</v>
      </c>
      <c r="Q76" s="1305"/>
      <c r="R76" s="1307">
        <v>700</v>
      </c>
    </row>
    <row r="77" spans="1:18" ht="20.100000000000001" customHeight="1" x14ac:dyDescent="0.2">
      <c r="A77" s="1817"/>
      <c r="B77" s="1289" t="s">
        <v>239</v>
      </c>
      <c r="C77" s="1323">
        <v>1700</v>
      </c>
      <c r="D77" s="497">
        <v>160</v>
      </c>
      <c r="E77" s="1323">
        <v>60</v>
      </c>
      <c r="F77" s="1323">
        <v>820</v>
      </c>
      <c r="G77" s="497"/>
      <c r="H77" s="497"/>
      <c r="I77" s="497"/>
      <c r="J77" s="497"/>
      <c r="K77" s="1305"/>
      <c r="L77" s="1305"/>
      <c r="M77" s="1305">
        <v>20</v>
      </c>
      <c r="N77" s="1305"/>
      <c r="O77" s="1305">
        <v>40</v>
      </c>
      <c r="P77" s="1305"/>
      <c r="Q77" s="1305"/>
      <c r="R77" s="1307">
        <v>600</v>
      </c>
    </row>
    <row r="78" spans="1:18" ht="20.100000000000001" customHeight="1" x14ac:dyDescent="0.2">
      <c r="A78" s="1817"/>
      <c r="B78" s="1289" t="s">
        <v>240</v>
      </c>
      <c r="C78" s="1323">
        <v>5240</v>
      </c>
      <c r="D78" s="497">
        <v>340</v>
      </c>
      <c r="E78" s="1323">
        <v>1560</v>
      </c>
      <c r="F78" s="1323">
        <v>40</v>
      </c>
      <c r="G78" s="497">
        <v>20</v>
      </c>
      <c r="H78" s="497"/>
      <c r="I78" s="497"/>
      <c r="J78" s="497">
        <v>260</v>
      </c>
      <c r="K78" s="1305"/>
      <c r="L78" s="1305"/>
      <c r="M78" s="1305"/>
      <c r="N78" s="1305"/>
      <c r="O78" s="1305"/>
      <c r="P78" s="1305">
        <v>120</v>
      </c>
      <c r="Q78" s="1305">
        <v>20</v>
      </c>
      <c r="R78" s="1307">
        <v>2880</v>
      </c>
    </row>
    <row r="79" spans="1:18" ht="20.100000000000001" customHeight="1" x14ac:dyDescent="0.2">
      <c r="A79" s="1817"/>
      <c r="B79" s="1289" t="s">
        <v>241</v>
      </c>
      <c r="C79" s="1323"/>
      <c r="D79" s="497"/>
      <c r="E79" s="1323"/>
      <c r="F79" s="1323"/>
      <c r="G79" s="497"/>
      <c r="H79" s="497"/>
      <c r="I79" s="497"/>
      <c r="J79" s="497"/>
      <c r="K79" s="1305"/>
      <c r="L79" s="1305"/>
      <c r="M79" s="1305"/>
      <c r="N79" s="1305"/>
      <c r="O79" s="1305"/>
      <c r="P79" s="1305"/>
      <c r="Q79" s="1305"/>
      <c r="R79" s="1307"/>
    </row>
    <row r="80" spans="1:18" ht="20.100000000000001" customHeight="1" x14ac:dyDescent="0.2">
      <c r="A80" s="1817"/>
      <c r="B80" s="1289" t="s">
        <v>242</v>
      </c>
      <c r="C80" s="1323"/>
      <c r="D80" s="497"/>
      <c r="E80" s="1323"/>
      <c r="F80" s="1323"/>
      <c r="G80" s="497"/>
      <c r="H80" s="497"/>
      <c r="I80" s="497"/>
      <c r="J80" s="497"/>
      <c r="K80" s="1305"/>
      <c r="L80" s="1305"/>
      <c r="M80" s="1305"/>
      <c r="N80" s="1305"/>
      <c r="O80" s="1305"/>
      <c r="P80" s="1305"/>
      <c r="Q80" s="1305"/>
      <c r="R80" s="1307"/>
    </row>
    <row r="81" spans="1:18" ht="20.100000000000001" customHeight="1" x14ac:dyDescent="0.2">
      <c r="A81" s="1817"/>
      <c r="B81" s="1289" t="s">
        <v>222</v>
      </c>
      <c r="C81" s="1323">
        <v>6600</v>
      </c>
      <c r="D81" s="497">
        <v>580</v>
      </c>
      <c r="E81" s="1323">
        <v>4880</v>
      </c>
      <c r="F81" s="1323">
        <v>880</v>
      </c>
      <c r="G81" s="497"/>
      <c r="H81" s="497"/>
      <c r="I81" s="497"/>
      <c r="J81" s="497"/>
      <c r="K81" s="1305"/>
      <c r="L81" s="1305"/>
      <c r="M81" s="1305"/>
      <c r="N81" s="1305"/>
      <c r="O81" s="1305"/>
      <c r="P81" s="1305">
        <v>40</v>
      </c>
      <c r="Q81" s="1305"/>
      <c r="R81" s="1307">
        <v>220</v>
      </c>
    </row>
    <row r="82" spans="1:18" ht="20.100000000000001" customHeight="1" thickBot="1" x14ac:dyDescent="0.25">
      <c r="A82" s="1817"/>
      <c r="B82" s="504" t="s">
        <v>223</v>
      </c>
      <c r="C82" s="1325">
        <v>1780</v>
      </c>
      <c r="D82" s="510">
        <v>20</v>
      </c>
      <c r="E82" s="1325">
        <v>700</v>
      </c>
      <c r="F82" s="1325">
        <v>60</v>
      </c>
      <c r="G82" s="510">
        <v>20</v>
      </c>
      <c r="H82" s="510">
        <v>40</v>
      </c>
      <c r="I82" s="510"/>
      <c r="J82" s="510">
        <v>180</v>
      </c>
      <c r="K82" s="511"/>
      <c r="L82" s="511"/>
      <c r="M82" s="511"/>
      <c r="N82" s="511"/>
      <c r="O82" s="511"/>
      <c r="P82" s="511">
        <v>60</v>
      </c>
      <c r="Q82" s="511">
        <v>60</v>
      </c>
      <c r="R82" s="528">
        <v>640</v>
      </c>
    </row>
    <row r="83" spans="1:18" ht="20.100000000000001" customHeight="1" thickTop="1" thickBot="1" x14ac:dyDescent="0.25">
      <c r="A83" s="1818"/>
      <c r="B83" s="512" t="s">
        <v>439</v>
      </c>
      <c r="C83" s="1336">
        <v>30880</v>
      </c>
      <c r="D83" s="1336">
        <v>4300</v>
      </c>
      <c r="E83" s="1336">
        <v>7280</v>
      </c>
      <c r="F83" s="1336">
        <v>12740</v>
      </c>
      <c r="G83" s="1336">
        <v>40</v>
      </c>
      <c r="H83" s="1336">
        <v>40</v>
      </c>
      <c r="I83" s="1336">
        <v>140</v>
      </c>
      <c r="J83" s="1336">
        <v>540</v>
      </c>
      <c r="K83" s="1336">
        <v>60</v>
      </c>
      <c r="L83" s="1336">
        <v>60</v>
      </c>
      <c r="M83" s="1336">
        <v>40</v>
      </c>
      <c r="N83" s="1336"/>
      <c r="O83" s="1336">
        <v>40</v>
      </c>
      <c r="P83" s="1336">
        <v>380</v>
      </c>
      <c r="Q83" s="1336">
        <v>80</v>
      </c>
      <c r="R83" s="1337">
        <v>5140</v>
      </c>
    </row>
    <row r="84" spans="1:18" ht="20.100000000000001" customHeight="1" thickBot="1" x14ac:dyDescent="0.25">
      <c r="A84" s="1046" t="s">
        <v>189</v>
      </c>
      <c r="B84" s="514" t="s">
        <v>374</v>
      </c>
      <c r="C84" s="1338">
        <v>113920</v>
      </c>
      <c r="D84" s="494">
        <v>70240</v>
      </c>
      <c r="E84" s="1338">
        <v>8400</v>
      </c>
      <c r="F84" s="1338">
        <v>27640</v>
      </c>
      <c r="G84" s="494">
        <v>20</v>
      </c>
      <c r="H84" s="494">
        <v>1620</v>
      </c>
      <c r="I84" s="494">
        <v>600</v>
      </c>
      <c r="J84" s="494">
        <v>840</v>
      </c>
      <c r="K84" s="515">
        <v>80</v>
      </c>
      <c r="L84" s="515"/>
      <c r="M84" s="515"/>
      <c r="N84" s="515"/>
      <c r="O84" s="515"/>
      <c r="P84" s="515">
        <v>2200</v>
      </c>
      <c r="Q84" s="515">
        <v>80</v>
      </c>
      <c r="R84" s="1164">
        <v>2200</v>
      </c>
    </row>
    <row r="85" spans="1:18" x14ac:dyDescent="0.2">
      <c r="A85" s="525"/>
      <c r="B85" s="525"/>
      <c r="C85" s="391"/>
      <c r="D85" s="391"/>
      <c r="E85" s="391"/>
      <c r="F85" s="391"/>
      <c r="G85" s="391"/>
      <c r="H85" s="391"/>
      <c r="I85" s="391"/>
      <c r="J85" s="391"/>
      <c r="K85" s="149"/>
      <c r="L85" s="149"/>
      <c r="M85" s="149"/>
      <c r="N85" s="149"/>
      <c r="O85" s="149"/>
      <c r="P85" s="149"/>
      <c r="Q85" s="149"/>
      <c r="R85" s="149"/>
    </row>
    <row r="86" spans="1:18" x14ac:dyDescent="0.2">
      <c r="A86" s="525"/>
      <c r="B86" s="525"/>
      <c r="C86" s="391"/>
      <c r="D86" s="391"/>
      <c r="E86" s="391"/>
      <c r="F86" s="391"/>
      <c r="G86" s="391"/>
      <c r="H86" s="391"/>
      <c r="I86" s="391"/>
      <c r="J86" s="391"/>
      <c r="K86" s="149"/>
      <c r="L86" s="149"/>
      <c r="M86" s="149"/>
      <c r="N86" s="149"/>
      <c r="O86" s="149"/>
      <c r="P86" s="149"/>
      <c r="Q86" s="149"/>
      <c r="R86" s="149"/>
    </row>
    <row r="87" spans="1:18" ht="19.5" customHeight="1" x14ac:dyDescent="0.2"/>
    <row r="88" spans="1:18" ht="19.5" customHeight="1" x14ac:dyDescent="0.2"/>
    <row r="89" spans="1:18" ht="19.5" customHeight="1" x14ac:dyDescent="0.2"/>
    <row r="90" spans="1:18" ht="19.5" customHeight="1" x14ac:dyDescent="0.2"/>
    <row r="91" spans="1:18" ht="19.5" customHeight="1" x14ac:dyDescent="0.2">
      <c r="A91" s="488"/>
      <c r="B91" s="488"/>
      <c r="C91" s="149"/>
      <c r="D91" s="149"/>
      <c r="E91" s="149"/>
      <c r="F91" s="149"/>
      <c r="G91" s="149"/>
      <c r="H91" s="149"/>
    </row>
    <row r="92" spans="1:18" x14ac:dyDescent="0.2">
      <c r="A92" s="488"/>
      <c r="B92" s="488"/>
      <c r="C92" s="149"/>
      <c r="D92" s="149"/>
      <c r="E92" s="149"/>
      <c r="F92" s="149"/>
      <c r="G92" s="149"/>
      <c r="H92" s="149"/>
    </row>
  </sheetData>
  <mergeCells count="21">
    <mergeCell ref="A54:A57"/>
    <mergeCell ref="A58:A65"/>
    <mergeCell ref="A66:A69"/>
    <mergeCell ref="A70:A74"/>
    <mergeCell ref="A75:A83"/>
    <mergeCell ref="A50:A53"/>
    <mergeCell ref="A40:A49"/>
    <mergeCell ref="A8:A14"/>
    <mergeCell ref="A15:A17"/>
    <mergeCell ref="A18:A21"/>
    <mergeCell ref="A22:A25"/>
    <mergeCell ref="A27:A30"/>
    <mergeCell ref="A31:A39"/>
    <mergeCell ref="A6:B6"/>
    <mergeCell ref="A7:B7"/>
    <mergeCell ref="A1:H1"/>
    <mergeCell ref="Q2:R2"/>
    <mergeCell ref="A3:B3"/>
    <mergeCell ref="A4:B4"/>
    <mergeCell ref="A5:B5"/>
    <mergeCell ref="J1:R1"/>
  </mergeCells>
  <phoneticPr fontId="8"/>
  <printOptions horizontalCentered="1"/>
  <pageMargins left="0.59055118110236227" right="0.59055118110236227" top="0.59055118110236227" bottom="0.39370078740157483" header="0.51181102362204722" footer="0.31496062992125984"/>
  <pageSetup paperSize="9" scale="93" firstPageNumber="12" pageOrder="overThenDown" orientation="portrait" useFirstPageNumber="1" r:id="rId1"/>
  <headerFooter scaleWithDoc="0">
    <oddFooter>&amp;C&amp;14&amp;P</oddFooter>
  </headerFooter>
  <rowBreaks count="2" manualBreakCount="2">
    <brk id="39" max="14" man="1"/>
    <brk id="69"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Y39"/>
  <sheetViews>
    <sheetView view="pageBreakPreview" zoomScale="70" zoomScaleNormal="75" zoomScaleSheetLayoutView="70" workbookViewId="0">
      <pane xSplit="2" ySplit="7" topLeftCell="N8"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2.875" style="148" bestFit="1" customWidth="1"/>
    <col min="2" max="2" width="10.5" style="148" bestFit="1" customWidth="1"/>
    <col min="3" max="4" width="9.625" style="148" bestFit="1" customWidth="1"/>
    <col min="5" max="5" width="8.5" style="148" bestFit="1" customWidth="1"/>
    <col min="6" max="6" width="10.75" style="148" bestFit="1" customWidth="1"/>
    <col min="7" max="9" width="8.5" style="148" bestFit="1" customWidth="1"/>
    <col min="10" max="10" width="9.5" style="148" bestFit="1" customWidth="1"/>
    <col min="11" max="11" width="8.5" style="148" customWidth="1"/>
    <col min="12" max="13" width="7.5" style="148" bestFit="1" customWidth="1"/>
    <col min="14" max="14" width="6.5" style="148" customWidth="1"/>
    <col min="15" max="16" width="7.5" style="148" bestFit="1" customWidth="1"/>
    <col min="17" max="17" width="6.5" style="148" customWidth="1"/>
    <col min="18" max="18" width="7.875" style="148" customWidth="1"/>
    <col min="19" max="19" width="8.5" style="148" bestFit="1" customWidth="1"/>
    <col min="20" max="20" width="5.75" style="148" customWidth="1"/>
    <col min="21" max="21" width="7.5" style="148" bestFit="1" customWidth="1"/>
    <col min="22" max="22" width="5.625" style="148" customWidth="1"/>
    <col min="23" max="23" width="5.125" style="148" customWidth="1"/>
    <col min="24" max="24" width="9.625" style="148" bestFit="1" customWidth="1"/>
    <col min="25" max="25" width="6.625" style="148" customWidth="1"/>
    <col min="26" max="16384" width="13.375" style="148"/>
  </cols>
  <sheetData>
    <row r="1" spans="1:25" x14ac:dyDescent="0.2">
      <c r="A1" s="1827" t="s">
        <v>557</v>
      </c>
      <c r="B1" s="1827"/>
      <c r="C1" s="1827"/>
      <c r="D1" s="1827"/>
      <c r="E1" s="1827"/>
      <c r="F1" s="1827"/>
      <c r="G1" s="1827"/>
      <c r="H1" s="1827"/>
      <c r="I1" s="1827"/>
      <c r="J1" s="1827"/>
      <c r="K1" s="1827"/>
      <c r="L1" s="289"/>
      <c r="M1" s="289"/>
      <c r="N1" s="289"/>
      <c r="O1" s="289"/>
      <c r="P1" s="289"/>
      <c r="Q1" s="289"/>
      <c r="R1" s="289"/>
      <c r="S1" s="289"/>
      <c r="T1" s="289"/>
      <c r="U1" s="289"/>
      <c r="V1" s="289"/>
      <c r="W1" s="289"/>
      <c r="X1" s="289"/>
      <c r="Y1" s="529"/>
    </row>
    <row r="2" spans="1:25" ht="14.25" customHeight="1" thickBot="1" x14ac:dyDescent="0.25">
      <c r="A2" s="326"/>
      <c r="B2" s="326"/>
      <c r="C2" s="326"/>
      <c r="D2" s="326"/>
      <c r="E2" s="326"/>
      <c r="F2" s="326"/>
      <c r="G2" s="326"/>
      <c r="H2" s="326"/>
      <c r="I2" s="326"/>
      <c r="J2" s="326"/>
      <c r="K2" s="326"/>
      <c r="L2" s="326"/>
      <c r="M2" s="326"/>
      <c r="N2" s="326"/>
      <c r="O2" s="326"/>
      <c r="P2" s="326"/>
      <c r="Q2" s="326"/>
      <c r="R2" s="326"/>
      <c r="S2" s="326"/>
      <c r="T2" s="326"/>
      <c r="U2" s="326"/>
      <c r="V2" s="326"/>
      <c r="W2" s="326"/>
      <c r="X2" s="326"/>
      <c r="Y2" s="529"/>
    </row>
    <row r="3" spans="1:25" s="530" customFormat="1" ht="20.100000000000001" customHeight="1" x14ac:dyDescent="0.15">
      <c r="A3" s="1834" t="s">
        <v>136</v>
      </c>
      <c r="B3" s="1835"/>
      <c r="C3" s="1047" t="s">
        <v>0</v>
      </c>
      <c r="D3" s="1831" t="s">
        <v>8</v>
      </c>
      <c r="E3" s="1832"/>
      <c r="F3" s="1832"/>
      <c r="G3" s="1832"/>
      <c r="H3" s="1832"/>
      <c r="I3" s="1832"/>
      <c r="J3" s="1832"/>
      <c r="K3" s="1833"/>
      <c r="L3" s="1831" t="s">
        <v>497</v>
      </c>
      <c r="M3" s="1832"/>
      <c r="N3" s="1832"/>
      <c r="O3" s="1832"/>
      <c r="P3" s="1832"/>
      <c r="Q3" s="1832"/>
      <c r="R3" s="1832"/>
      <c r="S3" s="1832"/>
      <c r="T3" s="1832"/>
      <c r="U3" s="1832"/>
      <c r="V3" s="1832"/>
      <c r="W3" s="1833"/>
      <c r="X3" s="1831" t="s">
        <v>498</v>
      </c>
      <c r="Y3" s="1843"/>
    </row>
    <row r="4" spans="1:25" s="530" customFormat="1" ht="20.100000000000001" customHeight="1" x14ac:dyDescent="0.15">
      <c r="A4" s="1836"/>
      <c r="B4" s="1837"/>
      <c r="C4" s="531" t="s">
        <v>1</v>
      </c>
      <c r="D4" s="1828" t="s">
        <v>499</v>
      </c>
      <c r="E4" s="1829"/>
      <c r="F4" s="1829"/>
      <c r="G4" s="1830"/>
      <c r="H4" s="1828" t="s">
        <v>500</v>
      </c>
      <c r="I4" s="1829"/>
      <c r="J4" s="1829"/>
      <c r="K4" s="1830"/>
      <c r="L4" s="1828" t="s">
        <v>501</v>
      </c>
      <c r="M4" s="1829"/>
      <c r="N4" s="1830"/>
      <c r="O4" s="1828" t="s">
        <v>502</v>
      </c>
      <c r="P4" s="1829"/>
      <c r="Q4" s="1830"/>
      <c r="R4" s="1828" t="s">
        <v>9</v>
      </c>
      <c r="S4" s="1829"/>
      <c r="T4" s="1830"/>
      <c r="U4" s="1828" t="s">
        <v>503</v>
      </c>
      <c r="V4" s="1829"/>
      <c r="W4" s="1830"/>
      <c r="X4" s="1153"/>
      <c r="Y4" s="1154"/>
    </row>
    <row r="5" spans="1:25" s="530" customFormat="1" ht="20.100000000000001" customHeight="1" x14ac:dyDescent="0.15">
      <c r="A5" s="1836"/>
      <c r="B5" s="1837"/>
      <c r="C5" s="531" t="s">
        <v>3</v>
      </c>
      <c r="D5" s="534" t="s">
        <v>10</v>
      </c>
      <c r="E5" s="534" t="s">
        <v>7</v>
      </c>
      <c r="F5" s="534" t="s">
        <v>11</v>
      </c>
      <c r="G5" s="535" t="s">
        <v>12</v>
      </c>
      <c r="H5" s="534" t="s">
        <v>10</v>
      </c>
      <c r="I5" s="534" t="s">
        <v>7</v>
      </c>
      <c r="J5" s="534" t="s">
        <v>504</v>
      </c>
      <c r="K5" s="536" t="s">
        <v>12</v>
      </c>
      <c r="L5" s="537" t="s">
        <v>10</v>
      </c>
      <c r="M5" s="534" t="s">
        <v>504</v>
      </c>
      <c r="N5" s="536" t="s">
        <v>12</v>
      </c>
      <c r="O5" s="534" t="s">
        <v>10</v>
      </c>
      <c r="P5" s="534" t="s">
        <v>504</v>
      </c>
      <c r="Q5" s="1840" t="s">
        <v>505</v>
      </c>
      <c r="R5" s="534" t="s">
        <v>10</v>
      </c>
      <c r="S5" s="534" t="s">
        <v>504</v>
      </c>
      <c r="T5" s="1840" t="s">
        <v>505</v>
      </c>
      <c r="U5" s="534" t="s">
        <v>10</v>
      </c>
      <c r="V5" s="534" t="s">
        <v>504</v>
      </c>
      <c r="W5" s="1840" t="s">
        <v>505</v>
      </c>
      <c r="X5" s="534" t="s">
        <v>3</v>
      </c>
      <c r="Y5" s="1151" t="s">
        <v>7</v>
      </c>
    </row>
    <row r="6" spans="1:25" s="530" customFormat="1" ht="20.100000000000001" customHeight="1" x14ac:dyDescent="0.15">
      <c r="A6" s="1836"/>
      <c r="B6" s="1837"/>
      <c r="C6" s="538"/>
      <c r="D6" s="534" t="s">
        <v>3</v>
      </c>
      <c r="E6" s="534" t="s">
        <v>13</v>
      </c>
      <c r="F6" s="534" t="s">
        <v>14</v>
      </c>
      <c r="G6" s="535" t="s">
        <v>506</v>
      </c>
      <c r="H6" s="534" t="s">
        <v>3</v>
      </c>
      <c r="I6" s="534" t="s">
        <v>13</v>
      </c>
      <c r="J6" s="534" t="s">
        <v>507</v>
      </c>
      <c r="K6" s="539" t="s">
        <v>506</v>
      </c>
      <c r="L6" s="540" t="s">
        <v>3</v>
      </c>
      <c r="M6" s="534" t="s">
        <v>507</v>
      </c>
      <c r="N6" s="539" t="s">
        <v>506</v>
      </c>
      <c r="O6" s="534" t="s">
        <v>3</v>
      </c>
      <c r="P6" s="534" t="s">
        <v>507</v>
      </c>
      <c r="Q6" s="1841"/>
      <c r="R6" s="534" t="s">
        <v>3</v>
      </c>
      <c r="S6" s="534" t="s">
        <v>507</v>
      </c>
      <c r="T6" s="1841"/>
      <c r="U6" s="534" t="s">
        <v>3</v>
      </c>
      <c r="V6" s="534" t="s">
        <v>507</v>
      </c>
      <c r="W6" s="1841"/>
      <c r="X6" s="541"/>
      <c r="Y6" s="1151" t="s">
        <v>15</v>
      </c>
    </row>
    <row r="7" spans="1:25" s="530" customFormat="1" ht="20.100000000000001" customHeight="1" thickBot="1" x14ac:dyDescent="0.2">
      <c r="A7" s="1838"/>
      <c r="B7" s="1839"/>
      <c r="C7" s="542" t="s">
        <v>202</v>
      </c>
      <c r="D7" s="543" t="s">
        <v>202</v>
      </c>
      <c r="E7" s="534" t="s">
        <v>148</v>
      </c>
      <c r="F7" s="534" t="s">
        <v>149</v>
      </c>
      <c r="G7" s="534" t="s">
        <v>508</v>
      </c>
      <c r="H7" s="543" t="s">
        <v>202</v>
      </c>
      <c r="I7" s="534" t="s">
        <v>148</v>
      </c>
      <c r="J7" s="534" t="s">
        <v>149</v>
      </c>
      <c r="K7" s="544" t="s">
        <v>508</v>
      </c>
      <c r="L7" s="545" t="s">
        <v>202</v>
      </c>
      <c r="M7" s="534" t="s">
        <v>149</v>
      </c>
      <c r="N7" s="544" t="s">
        <v>508</v>
      </c>
      <c r="O7" s="543" t="s">
        <v>202</v>
      </c>
      <c r="P7" s="534" t="s">
        <v>149</v>
      </c>
      <c r="Q7" s="1842"/>
      <c r="R7" s="543" t="s">
        <v>202</v>
      </c>
      <c r="S7" s="534" t="s">
        <v>149</v>
      </c>
      <c r="T7" s="1842"/>
      <c r="U7" s="543" t="s">
        <v>202</v>
      </c>
      <c r="V7" s="534" t="s">
        <v>149</v>
      </c>
      <c r="W7" s="1842"/>
      <c r="X7" s="534" t="s">
        <v>202</v>
      </c>
      <c r="Y7" s="1155" t="s">
        <v>148</v>
      </c>
    </row>
    <row r="8" spans="1:25" ht="24.95" customHeight="1" thickBot="1" x14ac:dyDescent="0.25">
      <c r="A8" s="1846" t="s">
        <v>324</v>
      </c>
      <c r="B8" s="1716"/>
      <c r="C8" s="656">
        <v>60500</v>
      </c>
      <c r="D8" s="546">
        <v>48447</v>
      </c>
      <c r="E8" s="546">
        <v>80</v>
      </c>
      <c r="F8" s="546">
        <v>339896</v>
      </c>
      <c r="G8" s="546">
        <v>702</v>
      </c>
      <c r="H8" s="546">
        <v>5075.2199999999993</v>
      </c>
      <c r="I8" s="546">
        <v>8</v>
      </c>
      <c r="J8" s="546">
        <v>45810.7</v>
      </c>
      <c r="K8" s="547">
        <v>903</v>
      </c>
      <c r="L8" s="547">
        <v>1277.8399999999999</v>
      </c>
      <c r="M8" s="546">
        <v>730.6400000000001</v>
      </c>
      <c r="N8" s="547">
        <v>57</v>
      </c>
      <c r="O8" s="546">
        <v>2207.58</v>
      </c>
      <c r="P8" s="546">
        <v>771.57999999999993</v>
      </c>
      <c r="Q8" s="546">
        <v>35</v>
      </c>
      <c r="R8" s="546">
        <v>8161.4</v>
      </c>
      <c r="S8" s="546">
        <v>3695.86</v>
      </c>
      <c r="T8" s="546">
        <v>45</v>
      </c>
      <c r="U8" s="546">
        <v>4625.2</v>
      </c>
      <c r="V8" s="1650">
        <v>2021.1</v>
      </c>
      <c r="W8" s="546">
        <v>44</v>
      </c>
      <c r="X8" s="546">
        <v>30212</v>
      </c>
      <c r="Y8" s="1152">
        <v>50</v>
      </c>
    </row>
    <row r="9" spans="1:25" ht="24.95" customHeight="1" x14ac:dyDescent="0.2">
      <c r="A9" s="1738" t="s">
        <v>137</v>
      </c>
      <c r="B9" s="1718"/>
      <c r="C9" s="548">
        <v>32544</v>
      </c>
      <c r="D9" s="548">
        <v>23160</v>
      </c>
      <c r="E9" s="548">
        <v>71</v>
      </c>
      <c r="F9" s="548">
        <v>153288</v>
      </c>
      <c r="G9" s="548">
        <v>662</v>
      </c>
      <c r="H9" s="548">
        <v>3225.62</v>
      </c>
      <c r="I9" s="548">
        <v>10</v>
      </c>
      <c r="J9" s="549">
        <v>28160.7</v>
      </c>
      <c r="K9" s="550">
        <v>873</v>
      </c>
      <c r="L9" s="550">
        <v>636.29999999999995</v>
      </c>
      <c r="M9" s="549">
        <v>387.3</v>
      </c>
      <c r="N9" s="167">
        <v>61</v>
      </c>
      <c r="O9" s="548">
        <v>1177</v>
      </c>
      <c r="P9" s="548">
        <v>402</v>
      </c>
      <c r="Q9" s="548">
        <v>34</v>
      </c>
      <c r="R9" s="548">
        <v>1587</v>
      </c>
      <c r="S9" s="548">
        <v>734</v>
      </c>
      <c r="T9" s="548">
        <v>46</v>
      </c>
      <c r="U9" s="548">
        <v>897</v>
      </c>
      <c r="V9" s="1651">
        <v>457</v>
      </c>
      <c r="W9" s="548">
        <v>51</v>
      </c>
      <c r="X9" s="548">
        <v>18545</v>
      </c>
      <c r="Y9" s="168">
        <v>57</v>
      </c>
    </row>
    <row r="10" spans="1:25" ht="24.95" customHeight="1" x14ac:dyDescent="0.2">
      <c r="A10" s="1743" t="s">
        <v>325</v>
      </c>
      <c r="B10" s="1720"/>
      <c r="C10" s="214">
        <v>20937</v>
      </c>
      <c r="D10" s="214">
        <v>18691</v>
      </c>
      <c r="E10" s="214">
        <v>89</v>
      </c>
      <c r="F10" s="214">
        <v>141786</v>
      </c>
      <c r="G10" s="214">
        <v>759</v>
      </c>
      <c r="H10" s="214">
        <v>1141</v>
      </c>
      <c r="I10" s="214">
        <v>5</v>
      </c>
      <c r="J10" s="551">
        <v>11408</v>
      </c>
      <c r="K10" s="552">
        <v>1000</v>
      </c>
      <c r="L10" s="552">
        <v>389</v>
      </c>
      <c r="M10" s="553">
        <v>157.80000000000001</v>
      </c>
      <c r="N10" s="293">
        <v>41</v>
      </c>
      <c r="O10" s="214">
        <v>435</v>
      </c>
      <c r="P10" s="214">
        <v>172</v>
      </c>
      <c r="Q10" s="214">
        <v>40</v>
      </c>
      <c r="R10" s="214">
        <v>6308</v>
      </c>
      <c r="S10" s="214">
        <v>2790</v>
      </c>
      <c r="T10" s="214">
        <v>44</v>
      </c>
      <c r="U10" s="214">
        <v>3467</v>
      </c>
      <c r="V10" s="1652">
        <v>1376</v>
      </c>
      <c r="W10" s="214">
        <v>40</v>
      </c>
      <c r="X10" s="214">
        <v>7190</v>
      </c>
      <c r="Y10" s="365">
        <v>34</v>
      </c>
    </row>
    <row r="11" spans="1:25" ht="24.95" customHeight="1" thickBot="1" x14ac:dyDescent="0.25">
      <c r="A11" s="1745" t="s">
        <v>138</v>
      </c>
      <c r="B11" s="1729"/>
      <c r="C11" s="194">
        <v>7048</v>
      </c>
      <c r="D11" s="194">
        <v>6596</v>
      </c>
      <c r="E11" s="194">
        <v>94</v>
      </c>
      <c r="F11" s="194">
        <v>44822</v>
      </c>
      <c r="G11" s="194">
        <v>680</v>
      </c>
      <c r="H11" s="194">
        <v>708.59999999999991</v>
      </c>
      <c r="I11" s="194">
        <v>10</v>
      </c>
      <c r="J11" s="554">
        <v>6242</v>
      </c>
      <c r="K11" s="555">
        <v>881</v>
      </c>
      <c r="L11" s="555">
        <v>252.54000000000002</v>
      </c>
      <c r="M11" s="556">
        <v>185.54000000000002</v>
      </c>
      <c r="N11" s="557">
        <v>73</v>
      </c>
      <c r="O11" s="194">
        <v>595.58000000000004</v>
      </c>
      <c r="P11" s="194">
        <v>197.57999999999998</v>
      </c>
      <c r="Q11" s="194">
        <v>33</v>
      </c>
      <c r="R11" s="194">
        <v>266.39999999999998</v>
      </c>
      <c r="S11" s="194">
        <v>171.86</v>
      </c>
      <c r="T11" s="194">
        <v>65</v>
      </c>
      <c r="U11" s="194">
        <v>261.2</v>
      </c>
      <c r="V11" s="1653">
        <v>188.1</v>
      </c>
      <c r="W11" s="194">
        <v>72</v>
      </c>
      <c r="X11" s="194">
        <v>4477</v>
      </c>
      <c r="Y11" s="371">
        <v>64</v>
      </c>
    </row>
    <row r="12" spans="1:25" ht="24.95" customHeight="1" x14ac:dyDescent="0.2">
      <c r="A12" s="1847" t="s">
        <v>139</v>
      </c>
      <c r="B12" s="1297" t="s">
        <v>326</v>
      </c>
      <c r="C12" s="879">
        <v>7129</v>
      </c>
      <c r="D12" s="880">
        <v>4281</v>
      </c>
      <c r="E12" s="880">
        <v>60</v>
      </c>
      <c r="F12" s="880">
        <v>27635</v>
      </c>
      <c r="G12" s="881">
        <v>646</v>
      </c>
      <c r="H12" s="880">
        <v>560</v>
      </c>
      <c r="I12" s="880">
        <v>8</v>
      </c>
      <c r="J12" s="880">
        <v>3854</v>
      </c>
      <c r="K12" s="882">
        <v>688</v>
      </c>
      <c r="L12" s="883">
        <v>171</v>
      </c>
      <c r="M12" s="921">
        <v>99</v>
      </c>
      <c r="N12" s="884">
        <v>58</v>
      </c>
      <c r="O12" s="880">
        <v>217</v>
      </c>
      <c r="P12" s="880">
        <v>80</v>
      </c>
      <c r="Q12" s="885">
        <v>37</v>
      </c>
      <c r="R12" s="880">
        <v>797</v>
      </c>
      <c r="S12" s="880">
        <v>315</v>
      </c>
      <c r="T12" s="885">
        <v>40</v>
      </c>
      <c r="U12" s="886">
        <v>292</v>
      </c>
      <c r="V12" s="1654">
        <v>158</v>
      </c>
      <c r="W12" s="885">
        <v>54</v>
      </c>
      <c r="X12" s="880">
        <v>3102</v>
      </c>
      <c r="Y12" s="949">
        <v>44</v>
      </c>
    </row>
    <row r="13" spans="1:25" ht="24.95" customHeight="1" x14ac:dyDescent="0.2">
      <c r="A13" s="1848"/>
      <c r="B13" s="1296" t="s">
        <v>327</v>
      </c>
      <c r="C13" s="214">
        <v>17462</v>
      </c>
      <c r="D13" s="214">
        <v>13309</v>
      </c>
      <c r="E13" s="214">
        <v>76</v>
      </c>
      <c r="F13" s="214">
        <v>85433</v>
      </c>
      <c r="G13" s="214">
        <v>642</v>
      </c>
      <c r="H13" s="214">
        <v>1615.62</v>
      </c>
      <c r="I13" s="214">
        <v>9</v>
      </c>
      <c r="J13" s="551">
        <v>13306.7</v>
      </c>
      <c r="K13" s="323">
        <v>824</v>
      </c>
      <c r="L13" s="558">
        <v>315.3</v>
      </c>
      <c r="M13" s="559">
        <v>183.3</v>
      </c>
      <c r="N13" s="213">
        <v>58</v>
      </c>
      <c r="O13" s="214">
        <v>710</v>
      </c>
      <c r="P13" s="214">
        <v>172</v>
      </c>
      <c r="Q13" s="214">
        <v>24</v>
      </c>
      <c r="R13" s="214">
        <v>550</v>
      </c>
      <c r="S13" s="214">
        <v>323</v>
      </c>
      <c r="T13" s="214">
        <v>59</v>
      </c>
      <c r="U13" s="214">
        <v>465</v>
      </c>
      <c r="V13" s="1652">
        <v>265</v>
      </c>
      <c r="W13" s="214">
        <v>57</v>
      </c>
      <c r="X13" s="214">
        <v>9843</v>
      </c>
      <c r="Y13" s="365">
        <v>56</v>
      </c>
    </row>
    <row r="14" spans="1:25" ht="24.95" customHeight="1" x14ac:dyDescent="0.2">
      <c r="A14" s="1848"/>
      <c r="B14" s="1296" t="s">
        <v>328</v>
      </c>
      <c r="C14" s="214">
        <v>7953</v>
      </c>
      <c r="D14" s="214">
        <v>5570</v>
      </c>
      <c r="E14" s="214">
        <v>70</v>
      </c>
      <c r="F14" s="214">
        <v>40220</v>
      </c>
      <c r="G14" s="214">
        <v>722</v>
      </c>
      <c r="H14" s="214">
        <v>1050</v>
      </c>
      <c r="I14" s="214">
        <v>13</v>
      </c>
      <c r="J14" s="316">
        <v>11000</v>
      </c>
      <c r="K14" s="317">
        <v>1048</v>
      </c>
      <c r="L14" s="560">
        <v>150</v>
      </c>
      <c r="M14" s="319">
        <v>105</v>
      </c>
      <c r="N14" s="213">
        <v>70</v>
      </c>
      <c r="O14" s="214">
        <v>250</v>
      </c>
      <c r="P14" s="214">
        <v>150</v>
      </c>
      <c r="Q14" s="214">
        <v>60</v>
      </c>
      <c r="R14" s="214">
        <v>240</v>
      </c>
      <c r="S14" s="214">
        <v>96</v>
      </c>
      <c r="T14" s="214">
        <v>40</v>
      </c>
      <c r="U14" s="214">
        <v>140</v>
      </c>
      <c r="V14" s="1652">
        <v>34</v>
      </c>
      <c r="W14" s="214">
        <v>24</v>
      </c>
      <c r="X14" s="214">
        <v>5600</v>
      </c>
      <c r="Y14" s="365">
        <v>70</v>
      </c>
    </row>
    <row r="15" spans="1:25" ht="24.95" customHeight="1" x14ac:dyDescent="0.2">
      <c r="A15" s="1848"/>
      <c r="B15" s="1296" t="s">
        <v>325</v>
      </c>
      <c r="C15" s="214">
        <v>19281</v>
      </c>
      <c r="D15" s="214">
        <v>17121</v>
      </c>
      <c r="E15" s="214">
        <v>89</v>
      </c>
      <c r="F15" s="214">
        <v>131586</v>
      </c>
      <c r="G15" s="214">
        <v>769</v>
      </c>
      <c r="H15" s="214">
        <v>1091</v>
      </c>
      <c r="I15" s="214">
        <v>6</v>
      </c>
      <c r="J15" s="316">
        <v>10908</v>
      </c>
      <c r="K15" s="317">
        <v>1000</v>
      </c>
      <c r="L15" s="552">
        <v>375</v>
      </c>
      <c r="M15" s="319">
        <v>155</v>
      </c>
      <c r="N15" s="213">
        <v>41</v>
      </c>
      <c r="O15" s="214">
        <v>421</v>
      </c>
      <c r="P15" s="214">
        <v>169</v>
      </c>
      <c r="Q15" s="214">
        <v>40</v>
      </c>
      <c r="R15" s="214">
        <v>6208</v>
      </c>
      <c r="S15" s="214">
        <v>2770</v>
      </c>
      <c r="T15" s="214">
        <v>45</v>
      </c>
      <c r="U15" s="214">
        <v>3397</v>
      </c>
      <c r="V15" s="1652">
        <v>1358</v>
      </c>
      <c r="W15" s="214">
        <v>40</v>
      </c>
      <c r="X15" s="214">
        <v>6114</v>
      </c>
      <c r="Y15" s="365">
        <v>32</v>
      </c>
    </row>
    <row r="16" spans="1:25" ht="24.95" customHeight="1" x14ac:dyDescent="0.2">
      <c r="A16" s="1848"/>
      <c r="B16" s="1296" t="s">
        <v>140</v>
      </c>
      <c r="C16" s="214">
        <v>1656</v>
      </c>
      <c r="D16" s="214">
        <v>1570</v>
      </c>
      <c r="E16" s="214">
        <v>95</v>
      </c>
      <c r="F16" s="214">
        <v>10200</v>
      </c>
      <c r="G16" s="214">
        <v>650</v>
      </c>
      <c r="H16" s="214">
        <v>50</v>
      </c>
      <c r="I16" s="214">
        <v>3</v>
      </c>
      <c r="J16" s="316">
        <v>500</v>
      </c>
      <c r="K16" s="317">
        <v>1000</v>
      </c>
      <c r="L16" s="318">
        <v>14</v>
      </c>
      <c r="M16" s="318">
        <v>2.8</v>
      </c>
      <c r="N16" s="213">
        <v>20</v>
      </c>
      <c r="O16" s="214">
        <v>14</v>
      </c>
      <c r="P16" s="214">
        <v>3</v>
      </c>
      <c r="Q16" s="214">
        <v>21</v>
      </c>
      <c r="R16" s="214">
        <v>100</v>
      </c>
      <c r="S16" s="214">
        <v>20</v>
      </c>
      <c r="T16" s="214">
        <v>20</v>
      </c>
      <c r="U16" s="214">
        <v>70</v>
      </c>
      <c r="V16" s="214">
        <v>18</v>
      </c>
      <c r="W16" s="214">
        <v>26</v>
      </c>
      <c r="X16" s="214">
        <v>1076</v>
      </c>
      <c r="Y16" s="365">
        <v>65</v>
      </c>
    </row>
    <row r="17" spans="1:25" ht="24.95" customHeight="1" x14ac:dyDescent="0.2">
      <c r="A17" s="1848"/>
      <c r="B17" s="1296" t="s">
        <v>329</v>
      </c>
      <c r="C17" s="214">
        <v>3608</v>
      </c>
      <c r="D17" s="214">
        <v>3500</v>
      </c>
      <c r="E17" s="214">
        <v>97</v>
      </c>
      <c r="F17" s="214">
        <v>26246</v>
      </c>
      <c r="G17" s="214">
        <v>750</v>
      </c>
      <c r="H17" s="214">
        <v>399</v>
      </c>
      <c r="I17" s="214">
        <v>11</v>
      </c>
      <c r="J17" s="291">
        <v>3146</v>
      </c>
      <c r="K17" s="561">
        <v>788</v>
      </c>
      <c r="L17" s="292">
        <v>177</v>
      </c>
      <c r="M17" s="319">
        <v>110</v>
      </c>
      <c r="N17" s="213">
        <v>62</v>
      </c>
      <c r="O17" s="214">
        <v>561</v>
      </c>
      <c r="P17" s="214">
        <v>163</v>
      </c>
      <c r="Q17" s="214">
        <v>29</v>
      </c>
      <c r="R17" s="214">
        <v>160</v>
      </c>
      <c r="S17" s="214">
        <v>108</v>
      </c>
      <c r="T17" s="214">
        <v>68</v>
      </c>
      <c r="U17" s="214">
        <v>207</v>
      </c>
      <c r="V17" s="214">
        <v>161</v>
      </c>
      <c r="W17" s="214">
        <v>78</v>
      </c>
      <c r="X17" s="214">
        <v>1381</v>
      </c>
      <c r="Y17" s="365">
        <v>38</v>
      </c>
    </row>
    <row r="18" spans="1:25" ht="24.95" customHeight="1" thickBot="1" x14ac:dyDescent="0.25">
      <c r="A18" s="1849"/>
      <c r="B18" s="1308" t="s">
        <v>323</v>
      </c>
      <c r="C18" s="194">
        <v>3440</v>
      </c>
      <c r="D18" s="194">
        <v>3096</v>
      </c>
      <c r="E18" s="194">
        <v>90</v>
      </c>
      <c r="F18" s="194">
        <v>18576</v>
      </c>
      <c r="G18" s="194">
        <v>600</v>
      </c>
      <c r="H18" s="194">
        <v>309.59999999999997</v>
      </c>
      <c r="I18" s="194">
        <v>9</v>
      </c>
      <c r="J18" s="562">
        <v>3096</v>
      </c>
      <c r="K18" s="563">
        <v>1000</v>
      </c>
      <c r="L18" s="569">
        <v>75.540000000000006</v>
      </c>
      <c r="M18" s="564">
        <v>75.540000000000006</v>
      </c>
      <c r="N18" s="188">
        <v>100</v>
      </c>
      <c r="O18" s="194">
        <v>34.58</v>
      </c>
      <c r="P18" s="194">
        <v>34.58</v>
      </c>
      <c r="Q18" s="194">
        <v>100</v>
      </c>
      <c r="R18" s="194">
        <v>106.4</v>
      </c>
      <c r="S18" s="194">
        <v>63.86</v>
      </c>
      <c r="T18" s="194">
        <v>60</v>
      </c>
      <c r="U18" s="194">
        <v>54.2</v>
      </c>
      <c r="V18" s="194">
        <v>27.1</v>
      </c>
      <c r="W18" s="194">
        <v>50</v>
      </c>
      <c r="X18" s="194">
        <v>3096</v>
      </c>
      <c r="Y18" s="371">
        <v>90</v>
      </c>
    </row>
    <row r="19" spans="1:25" ht="24.95" customHeight="1" thickBot="1" x14ac:dyDescent="0.25">
      <c r="A19" s="1844" t="s">
        <v>335</v>
      </c>
      <c r="B19" s="565" t="s">
        <v>330</v>
      </c>
      <c r="C19" s="1183">
        <v>1842</v>
      </c>
      <c r="D19" s="1184">
        <v>1289</v>
      </c>
      <c r="E19" s="1174">
        <v>70</v>
      </c>
      <c r="F19" s="1184">
        <v>7720</v>
      </c>
      <c r="G19" s="1185">
        <v>599</v>
      </c>
      <c r="H19" s="1184">
        <v>111</v>
      </c>
      <c r="I19" s="1184">
        <v>6</v>
      </c>
      <c r="J19" s="1184">
        <v>1110</v>
      </c>
      <c r="K19" s="563">
        <v>1000</v>
      </c>
      <c r="L19" s="1186">
        <v>68</v>
      </c>
      <c r="M19" s="1187">
        <v>41</v>
      </c>
      <c r="N19" s="1177">
        <v>60</v>
      </c>
      <c r="O19" s="1184">
        <v>53</v>
      </c>
      <c r="P19" s="1184">
        <v>21</v>
      </c>
      <c r="Q19" s="1178">
        <v>40</v>
      </c>
      <c r="R19" s="1184">
        <v>132</v>
      </c>
      <c r="S19" s="1184">
        <v>79</v>
      </c>
      <c r="T19" s="1178">
        <v>60</v>
      </c>
      <c r="U19" s="1188">
        <v>87</v>
      </c>
      <c r="V19" s="1188">
        <v>35</v>
      </c>
      <c r="W19" s="1178">
        <v>40</v>
      </c>
      <c r="X19" s="1184">
        <v>1197</v>
      </c>
      <c r="Y19" s="1180">
        <v>65</v>
      </c>
    </row>
    <row r="20" spans="1:25" ht="24.95" customHeight="1" thickBot="1" x14ac:dyDescent="0.25">
      <c r="A20" s="1844"/>
      <c r="B20" s="273" t="s">
        <v>331</v>
      </c>
      <c r="C20" s="1181">
        <v>1602</v>
      </c>
      <c r="D20" s="1178">
        <v>817</v>
      </c>
      <c r="E20" s="1178">
        <v>51</v>
      </c>
      <c r="F20" s="1178">
        <v>4890</v>
      </c>
      <c r="G20" s="1174">
        <v>599</v>
      </c>
      <c r="H20" s="1176">
        <v>80</v>
      </c>
      <c r="I20" s="1178">
        <v>5</v>
      </c>
      <c r="J20" s="1173">
        <v>528</v>
      </c>
      <c r="K20" s="1174">
        <v>660</v>
      </c>
      <c r="L20" s="1175">
        <v>101</v>
      </c>
      <c r="M20" s="1176">
        <v>57</v>
      </c>
      <c r="N20" s="1177">
        <v>56</v>
      </c>
      <c r="O20" s="1178">
        <v>107</v>
      </c>
      <c r="P20" s="1178">
        <v>36</v>
      </c>
      <c r="Q20" s="1178">
        <v>34</v>
      </c>
      <c r="R20" s="1178">
        <v>175</v>
      </c>
      <c r="S20" s="1178">
        <v>91</v>
      </c>
      <c r="T20" s="1178">
        <v>52</v>
      </c>
      <c r="U20" s="1179"/>
      <c r="V20" s="1179"/>
      <c r="W20" s="1178"/>
      <c r="X20" s="1178">
        <v>800</v>
      </c>
      <c r="Y20" s="1180">
        <v>50</v>
      </c>
    </row>
    <row r="21" spans="1:25" ht="24.95" customHeight="1" thickBot="1" x14ac:dyDescent="0.25">
      <c r="A21" s="1844"/>
      <c r="B21" s="568" t="s">
        <v>332</v>
      </c>
      <c r="C21" s="1203">
        <v>3685</v>
      </c>
      <c r="D21" s="1204">
        <v>2175</v>
      </c>
      <c r="E21" s="1178">
        <v>59</v>
      </c>
      <c r="F21" s="1174">
        <v>15025</v>
      </c>
      <c r="G21" s="1174">
        <v>691</v>
      </c>
      <c r="H21" s="1174">
        <v>369</v>
      </c>
      <c r="I21" s="214">
        <v>10</v>
      </c>
      <c r="J21" s="1174">
        <v>2216</v>
      </c>
      <c r="K21" s="1205">
        <v>601</v>
      </c>
      <c r="L21" s="1206">
        <v>2</v>
      </c>
      <c r="M21" s="1207">
        <v>1</v>
      </c>
      <c r="N21" s="1208">
        <v>50</v>
      </c>
      <c r="O21" s="1204">
        <v>57</v>
      </c>
      <c r="P21" s="1204">
        <v>23</v>
      </c>
      <c r="Q21" s="1204">
        <v>40</v>
      </c>
      <c r="R21" s="1209">
        <v>490</v>
      </c>
      <c r="S21" s="1368">
        <v>145</v>
      </c>
      <c r="T21" s="1204">
        <v>30</v>
      </c>
      <c r="U21" s="1204">
        <v>205</v>
      </c>
      <c r="V21" s="1210">
        <v>123</v>
      </c>
      <c r="W21" s="1210">
        <v>60</v>
      </c>
      <c r="X21" s="1204">
        <v>1105</v>
      </c>
      <c r="Y21" s="1211">
        <v>30</v>
      </c>
    </row>
    <row r="22" spans="1:25" ht="24.95" customHeight="1" thickBot="1" x14ac:dyDescent="0.25">
      <c r="A22" s="1844"/>
      <c r="B22" s="1369" t="s">
        <v>327</v>
      </c>
      <c r="C22" s="1181">
        <v>7300</v>
      </c>
      <c r="D22" s="446">
        <v>6643</v>
      </c>
      <c r="E22" s="446">
        <v>91</v>
      </c>
      <c r="F22" s="144">
        <v>43489</v>
      </c>
      <c r="G22" s="1174">
        <v>655</v>
      </c>
      <c r="H22" s="144">
        <v>365</v>
      </c>
      <c r="I22" s="446">
        <v>5</v>
      </c>
      <c r="J22" s="144">
        <v>3650</v>
      </c>
      <c r="K22" s="1174">
        <v>1000</v>
      </c>
      <c r="L22" s="567">
        <v>120</v>
      </c>
      <c r="M22" s="566">
        <v>60</v>
      </c>
      <c r="N22" s="1208">
        <v>50</v>
      </c>
      <c r="O22" s="446">
        <v>215</v>
      </c>
      <c r="P22" s="446">
        <v>25</v>
      </c>
      <c r="Q22" s="1204">
        <v>12</v>
      </c>
      <c r="R22" s="446">
        <v>70</v>
      </c>
      <c r="S22" s="446">
        <v>35</v>
      </c>
      <c r="T22" s="1204">
        <v>50</v>
      </c>
      <c r="U22" s="1179">
        <v>55</v>
      </c>
      <c r="V22" s="1179">
        <v>20</v>
      </c>
      <c r="W22" s="1204">
        <v>36</v>
      </c>
      <c r="X22" s="446">
        <v>4750</v>
      </c>
      <c r="Y22" s="1180">
        <v>65</v>
      </c>
    </row>
    <row r="23" spans="1:25" ht="24.95" customHeight="1" thickBot="1" x14ac:dyDescent="0.25">
      <c r="A23" s="1844"/>
      <c r="B23" s="273" t="s">
        <v>333</v>
      </c>
      <c r="C23" s="1181">
        <v>1966</v>
      </c>
      <c r="D23" s="1178">
        <v>826</v>
      </c>
      <c r="E23" s="1178">
        <v>42</v>
      </c>
      <c r="F23" s="1204">
        <v>5056</v>
      </c>
      <c r="G23" s="1205">
        <v>612</v>
      </c>
      <c r="H23" s="1207">
        <v>472</v>
      </c>
      <c r="I23" s="1178">
        <v>24</v>
      </c>
      <c r="J23" s="1232">
        <v>4721</v>
      </c>
      <c r="K23" s="1174">
        <v>1000</v>
      </c>
      <c r="L23" s="1175">
        <v>15.3</v>
      </c>
      <c r="M23" s="1176">
        <v>15.3</v>
      </c>
      <c r="N23" s="1177">
        <v>100</v>
      </c>
      <c r="O23" s="1178">
        <v>255</v>
      </c>
      <c r="P23" s="1178">
        <v>51</v>
      </c>
      <c r="Q23" s="1178">
        <v>20</v>
      </c>
      <c r="R23" s="1178">
        <v>180</v>
      </c>
      <c r="S23" s="1178">
        <v>108</v>
      </c>
      <c r="T23" s="1178">
        <v>60</v>
      </c>
      <c r="U23" s="1179">
        <v>50</v>
      </c>
      <c r="V23" s="1179">
        <v>30</v>
      </c>
      <c r="W23" s="1178">
        <v>60</v>
      </c>
      <c r="X23" s="1178">
        <v>393</v>
      </c>
      <c r="Y23" s="1180">
        <v>20</v>
      </c>
    </row>
    <row r="24" spans="1:25" ht="24.95" customHeight="1" thickBot="1" x14ac:dyDescent="0.25">
      <c r="A24" s="1844"/>
      <c r="B24" s="273" t="s">
        <v>141</v>
      </c>
      <c r="C24" s="1236">
        <v>8196</v>
      </c>
      <c r="D24" s="1233">
        <v>5840</v>
      </c>
      <c r="E24" s="1178">
        <v>71</v>
      </c>
      <c r="F24" s="1237">
        <v>36888</v>
      </c>
      <c r="G24" s="1238">
        <v>632</v>
      </c>
      <c r="H24" s="1239">
        <v>778.62</v>
      </c>
      <c r="I24" s="1178">
        <v>10</v>
      </c>
      <c r="J24" s="1240">
        <v>4935.7</v>
      </c>
      <c r="K24" s="1238">
        <v>634</v>
      </c>
      <c r="L24" s="1241">
        <v>180</v>
      </c>
      <c r="M24" s="1239">
        <v>108</v>
      </c>
      <c r="N24" s="1242">
        <v>60</v>
      </c>
      <c r="O24" s="1233">
        <v>240</v>
      </c>
      <c r="P24" s="1233">
        <v>96</v>
      </c>
      <c r="Q24" s="1234">
        <v>40</v>
      </c>
      <c r="R24" s="1233">
        <v>300</v>
      </c>
      <c r="S24" s="1233">
        <v>180</v>
      </c>
      <c r="T24" s="1234">
        <v>60</v>
      </c>
      <c r="U24" s="1233">
        <v>360</v>
      </c>
      <c r="V24" s="1233">
        <v>215</v>
      </c>
      <c r="W24" s="1234">
        <v>60</v>
      </c>
      <c r="X24" s="1233">
        <v>4700</v>
      </c>
      <c r="Y24" s="1235">
        <v>57</v>
      </c>
    </row>
    <row r="25" spans="1:25" ht="24.95" customHeight="1" thickBot="1" x14ac:dyDescent="0.25">
      <c r="A25" s="1844"/>
      <c r="B25" s="274" t="s">
        <v>328</v>
      </c>
      <c r="C25" s="1181">
        <v>7953</v>
      </c>
      <c r="D25" s="1178">
        <v>5570</v>
      </c>
      <c r="E25" s="1178">
        <v>70</v>
      </c>
      <c r="F25" s="1178">
        <v>40220</v>
      </c>
      <c r="G25" s="1174">
        <v>722</v>
      </c>
      <c r="H25" s="1176">
        <v>1050</v>
      </c>
      <c r="I25" s="1178">
        <v>13</v>
      </c>
      <c r="J25" s="1246">
        <v>11000</v>
      </c>
      <c r="K25" s="1174">
        <v>1048</v>
      </c>
      <c r="L25" s="1247">
        <v>150</v>
      </c>
      <c r="M25" s="1176">
        <v>105</v>
      </c>
      <c r="N25" s="1177">
        <v>70</v>
      </c>
      <c r="O25" s="1178">
        <v>250</v>
      </c>
      <c r="P25" s="1178">
        <v>150</v>
      </c>
      <c r="Q25" s="1178">
        <v>60</v>
      </c>
      <c r="R25" s="1178">
        <v>240</v>
      </c>
      <c r="S25" s="1178">
        <v>96</v>
      </c>
      <c r="T25" s="1178">
        <v>40</v>
      </c>
      <c r="U25" s="1179">
        <v>140</v>
      </c>
      <c r="V25" s="1179">
        <v>34</v>
      </c>
      <c r="W25" s="1178">
        <v>24</v>
      </c>
      <c r="X25" s="1178">
        <v>5600</v>
      </c>
      <c r="Y25" s="1180">
        <v>70</v>
      </c>
    </row>
    <row r="26" spans="1:25" ht="24.95" customHeight="1" thickBot="1" x14ac:dyDescent="0.25">
      <c r="A26" s="1844"/>
      <c r="B26" s="1369" t="s">
        <v>325</v>
      </c>
      <c r="C26" s="1260">
        <v>6662</v>
      </c>
      <c r="D26" s="1370">
        <v>6262</v>
      </c>
      <c r="E26" s="1178">
        <v>94</v>
      </c>
      <c r="F26" s="1370">
        <v>49071</v>
      </c>
      <c r="G26" s="1174">
        <v>784</v>
      </c>
      <c r="H26" s="1371">
        <v>200</v>
      </c>
      <c r="I26" s="1178">
        <v>3</v>
      </c>
      <c r="J26" s="1232">
        <v>2050</v>
      </c>
      <c r="K26" s="1174">
        <v>1025</v>
      </c>
      <c r="L26" s="1206">
        <v>250</v>
      </c>
      <c r="M26" s="1207">
        <v>100</v>
      </c>
      <c r="N26" s="1177">
        <v>40</v>
      </c>
      <c r="O26" s="1204">
        <v>303</v>
      </c>
      <c r="P26" s="1204">
        <v>121</v>
      </c>
      <c r="Q26" s="1204">
        <v>40</v>
      </c>
      <c r="R26" s="1204">
        <v>2528</v>
      </c>
      <c r="S26" s="1204">
        <v>1011</v>
      </c>
      <c r="T26" s="1178">
        <v>40</v>
      </c>
      <c r="U26" s="1210">
        <v>2200</v>
      </c>
      <c r="V26" s="1210">
        <v>880</v>
      </c>
      <c r="W26" s="1178">
        <v>40</v>
      </c>
      <c r="X26" s="1204">
        <v>2214</v>
      </c>
      <c r="Y26" s="1180">
        <v>33</v>
      </c>
    </row>
    <row r="27" spans="1:25" ht="24.95" customHeight="1" thickBot="1" x14ac:dyDescent="0.25">
      <c r="A27" s="1844"/>
      <c r="B27" s="273" t="s">
        <v>142</v>
      </c>
      <c r="C27" s="1372">
        <v>6002</v>
      </c>
      <c r="D27" s="1373">
        <v>5102</v>
      </c>
      <c r="E27" s="1178">
        <v>85</v>
      </c>
      <c r="F27" s="1273">
        <v>37610</v>
      </c>
      <c r="G27" s="1174">
        <v>737</v>
      </c>
      <c r="H27" s="1374">
        <v>480</v>
      </c>
      <c r="I27" s="1178">
        <v>8</v>
      </c>
      <c r="J27" s="1375">
        <v>4800</v>
      </c>
      <c r="K27" s="1174">
        <v>1000</v>
      </c>
      <c r="L27" s="1376">
        <v>15</v>
      </c>
      <c r="M27" s="1377">
        <v>9</v>
      </c>
      <c r="N27" s="1177">
        <v>60</v>
      </c>
      <c r="O27" s="1185">
        <v>84</v>
      </c>
      <c r="P27" s="1185">
        <v>34</v>
      </c>
      <c r="Q27" s="1178">
        <v>40</v>
      </c>
      <c r="R27" s="1185">
        <v>1648</v>
      </c>
      <c r="S27" s="1185">
        <v>989</v>
      </c>
      <c r="T27" s="1178">
        <v>60</v>
      </c>
      <c r="U27" s="1378">
        <v>1163</v>
      </c>
      <c r="V27" s="1378">
        <v>465</v>
      </c>
      <c r="W27" s="1178">
        <v>40</v>
      </c>
      <c r="X27" s="1185">
        <v>1320</v>
      </c>
      <c r="Y27" s="1180">
        <v>22</v>
      </c>
    </row>
    <row r="28" spans="1:25" ht="24.95" customHeight="1" thickBot="1" x14ac:dyDescent="0.25">
      <c r="A28" s="1844"/>
      <c r="B28" s="273" t="s">
        <v>441</v>
      </c>
      <c r="C28" s="1379">
        <v>6617</v>
      </c>
      <c r="D28" s="1380">
        <v>5757</v>
      </c>
      <c r="E28" s="1178">
        <v>87</v>
      </c>
      <c r="F28" s="1381">
        <v>44905</v>
      </c>
      <c r="G28" s="1174">
        <v>780</v>
      </c>
      <c r="H28" s="1382">
        <v>411</v>
      </c>
      <c r="I28" s="1178">
        <v>6</v>
      </c>
      <c r="J28" s="1373">
        <v>4058</v>
      </c>
      <c r="K28" s="1174">
        <v>987</v>
      </c>
      <c r="L28" s="1174">
        <v>110</v>
      </c>
      <c r="M28" s="1383">
        <v>46</v>
      </c>
      <c r="N28" s="1177">
        <v>42</v>
      </c>
      <c r="O28" s="1273">
        <v>34</v>
      </c>
      <c r="P28" s="1273">
        <v>14</v>
      </c>
      <c r="Q28" s="1178">
        <v>41</v>
      </c>
      <c r="R28" s="1273">
        <v>2032</v>
      </c>
      <c r="S28" s="1384">
        <v>770</v>
      </c>
      <c r="T28" s="1178">
        <v>38</v>
      </c>
      <c r="U28" s="1385">
        <v>34</v>
      </c>
      <c r="V28" s="1272">
        <v>13</v>
      </c>
      <c r="W28" s="1178">
        <v>38</v>
      </c>
      <c r="X28" s="1276">
        <v>2580</v>
      </c>
      <c r="Y28" s="1180">
        <v>39</v>
      </c>
    </row>
    <row r="29" spans="1:25" ht="24.95" customHeight="1" thickBot="1" x14ac:dyDescent="0.25">
      <c r="A29" s="1844"/>
      <c r="B29" s="273" t="s">
        <v>140</v>
      </c>
      <c r="C29" s="1260">
        <v>1656</v>
      </c>
      <c r="D29" s="1204">
        <v>1570</v>
      </c>
      <c r="E29" s="1178">
        <v>95</v>
      </c>
      <c r="F29" s="1204">
        <v>10200</v>
      </c>
      <c r="G29" s="1174">
        <v>650</v>
      </c>
      <c r="H29" s="1207">
        <v>50</v>
      </c>
      <c r="I29" s="1178">
        <v>3</v>
      </c>
      <c r="J29" s="1232">
        <v>500</v>
      </c>
      <c r="K29" s="1174">
        <v>1000</v>
      </c>
      <c r="L29" s="1206">
        <v>14</v>
      </c>
      <c r="M29" s="1207">
        <v>2.8</v>
      </c>
      <c r="N29" s="1177">
        <v>20</v>
      </c>
      <c r="O29" s="1204">
        <v>14</v>
      </c>
      <c r="P29" s="1204">
        <v>3</v>
      </c>
      <c r="Q29" s="1178">
        <v>21</v>
      </c>
      <c r="R29" s="1204">
        <v>100</v>
      </c>
      <c r="S29" s="1204">
        <v>20</v>
      </c>
      <c r="T29" s="1178">
        <v>20</v>
      </c>
      <c r="U29" s="1210">
        <v>70</v>
      </c>
      <c r="V29" s="1210">
        <v>18</v>
      </c>
      <c r="W29" s="1178">
        <v>26</v>
      </c>
      <c r="X29" s="1204">
        <v>1076</v>
      </c>
      <c r="Y29" s="1180">
        <v>65</v>
      </c>
    </row>
    <row r="30" spans="1:25" ht="24.95" customHeight="1" thickBot="1" x14ac:dyDescent="0.25">
      <c r="A30" s="1844"/>
      <c r="B30" s="273" t="s">
        <v>329</v>
      </c>
      <c r="C30" s="1264">
        <v>3096</v>
      </c>
      <c r="D30" s="1265">
        <v>3034</v>
      </c>
      <c r="E30" s="1178">
        <v>98</v>
      </c>
      <c r="F30" s="1265">
        <v>22666</v>
      </c>
      <c r="G30" s="1174">
        <v>747</v>
      </c>
      <c r="H30" s="1266">
        <v>341</v>
      </c>
      <c r="I30" s="1178">
        <v>11</v>
      </c>
      <c r="J30" s="1267">
        <v>2566</v>
      </c>
      <c r="K30" s="1174">
        <v>752</v>
      </c>
      <c r="L30" s="1247">
        <v>167</v>
      </c>
      <c r="M30" s="1266">
        <v>100</v>
      </c>
      <c r="N30" s="1177">
        <v>60</v>
      </c>
      <c r="O30" s="1265">
        <v>127</v>
      </c>
      <c r="P30" s="1265">
        <v>76</v>
      </c>
      <c r="Q30" s="1178">
        <v>60</v>
      </c>
      <c r="R30" s="1265">
        <v>120</v>
      </c>
      <c r="S30" s="1265">
        <v>96</v>
      </c>
      <c r="T30" s="1178">
        <v>80</v>
      </c>
      <c r="U30" s="1268">
        <v>194</v>
      </c>
      <c r="V30" s="1268">
        <v>155</v>
      </c>
      <c r="W30" s="1178">
        <v>80</v>
      </c>
      <c r="X30" s="1185">
        <v>1339</v>
      </c>
      <c r="Y30" s="1180">
        <v>43</v>
      </c>
    </row>
    <row r="31" spans="1:25" ht="24.95" customHeight="1" thickBot="1" x14ac:dyDescent="0.25">
      <c r="A31" s="1844"/>
      <c r="B31" s="197" t="s">
        <v>334</v>
      </c>
      <c r="C31" s="1272">
        <v>512</v>
      </c>
      <c r="D31" s="1273">
        <v>466</v>
      </c>
      <c r="E31" s="1178">
        <v>91</v>
      </c>
      <c r="F31" s="1273">
        <v>3580</v>
      </c>
      <c r="G31" s="1174">
        <v>768</v>
      </c>
      <c r="H31" s="1274">
        <v>58</v>
      </c>
      <c r="I31" s="1178">
        <v>11</v>
      </c>
      <c r="J31" s="1174">
        <v>580</v>
      </c>
      <c r="K31" s="1174">
        <v>1000</v>
      </c>
      <c r="L31" s="1174">
        <v>10</v>
      </c>
      <c r="M31" s="1274">
        <v>10</v>
      </c>
      <c r="N31" s="1177">
        <v>100</v>
      </c>
      <c r="O31" s="1273">
        <v>434</v>
      </c>
      <c r="P31" s="1273">
        <v>87</v>
      </c>
      <c r="Q31" s="1178">
        <v>20</v>
      </c>
      <c r="R31" s="1273">
        <v>40</v>
      </c>
      <c r="S31" s="1273">
        <v>12</v>
      </c>
      <c r="T31" s="1178">
        <v>30</v>
      </c>
      <c r="U31" s="1275">
        <v>13</v>
      </c>
      <c r="V31" s="1275">
        <v>6</v>
      </c>
      <c r="W31" s="1178">
        <v>46</v>
      </c>
      <c r="X31" s="1276">
        <v>42</v>
      </c>
      <c r="Y31" s="1180">
        <v>8</v>
      </c>
    </row>
    <row r="32" spans="1:25" ht="24.95" customHeight="1" thickBot="1" x14ac:dyDescent="0.25">
      <c r="A32" s="1845"/>
      <c r="B32" s="666" t="s">
        <v>323</v>
      </c>
      <c r="C32" s="1277">
        <v>3440</v>
      </c>
      <c r="D32" s="1278">
        <v>3096</v>
      </c>
      <c r="E32" s="1278">
        <v>90</v>
      </c>
      <c r="F32" s="1278">
        <v>18576</v>
      </c>
      <c r="G32" s="1279">
        <v>600</v>
      </c>
      <c r="H32" s="1278">
        <v>309.59999999999997</v>
      </c>
      <c r="I32" s="1278">
        <v>9</v>
      </c>
      <c r="J32" s="1278">
        <v>3096</v>
      </c>
      <c r="K32" s="1279">
        <v>1000</v>
      </c>
      <c r="L32" s="1279">
        <v>75.540000000000006</v>
      </c>
      <c r="M32" s="1280">
        <v>75.540000000000006</v>
      </c>
      <c r="N32" s="1281">
        <v>100</v>
      </c>
      <c r="O32" s="1277">
        <v>34.58</v>
      </c>
      <c r="P32" s="1278">
        <v>34.58</v>
      </c>
      <c r="Q32" s="1282">
        <v>100</v>
      </c>
      <c r="R32" s="1278">
        <v>106.4</v>
      </c>
      <c r="S32" s="1278">
        <v>63.86</v>
      </c>
      <c r="T32" s="1282">
        <v>60</v>
      </c>
      <c r="U32" s="1283">
        <v>54.2</v>
      </c>
      <c r="V32" s="1283">
        <v>27.1</v>
      </c>
      <c r="W32" s="1282">
        <v>50</v>
      </c>
      <c r="X32" s="1278">
        <v>3096</v>
      </c>
      <c r="Y32" s="1284">
        <v>90</v>
      </c>
    </row>
    <row r="33" spans="1:25" x14ac:dyDescent="0.2">
      <c r="A33" s="143"/>
      <c r="B33" s="326"/>
      <c r="C33" s="143"/>
      <c r="D33" s="143"/>
      <c r="E33" s="143"/>
      <c r="F33" s="143"/>
      <c r="G33" s="143"/>
      <c r="H33" s="143"/>
      <c r="I33" s="143"/>
      <c r="J33" s="143"/>
      <c r="K33" s="143"/>
      <c r="L33" s="143"/>
      <c r="M33" s="143"/>
      <c r="N33" s="143"/>
      <c r="O33" s="143"/>
      <c r="P33" s="143"/>
      <c r="Q33" s="143"/>
      <c r="R33" s="143"/>
      <c r="S33" s="143"/>
      <c r="T33" s="143"/>
      <c r="U33" s="143"/>
      <c r="V33" s="143"/>
      <c r="W33" s="143"/>
      <c r="X33" s="143"/>
      <c r="Y33" s="143"/>
    </row>
    <row r="34" spans="1:25" x14ac:dyDescent="0.2">
      <c r="A34" s="413"/>
      <c r="B34" s="289"/>
    </row>
    <row r="35" spans="1:25" x14ac:dyDescent="0.2">
      <c r="A35" s="413"/>
      <c r="B35" s="289"/>
      <c r="C35" s="413"/>
      <c r="D35" s="413"/>
      <c r="E35" s="413"/>
      <c r="F35" s="413"/>
      <c r="G35" s="413"/>
      <c r="H35" s="413"/>
      <c r="I35" s="413"/>
      <c r="J35" s="413"/>
      <c r="K35" s="413"/>
      <c r="L35" s="413"/>
      <c r="M35" s="413"/>
      <c r="N35" s="413"/>
      <c r="O35" s="413"/>
      <c r="P35" s="413"/>
      <c r="Q35" s="413"/>
      <c r="R35" s="413"/>
      <c r="S35" s="413"/>
      <c r="T35" s="413"/>
      <c r="U35" s="413"/>
      <c r="V35" s="413"/>
      <c r="W35" s="413"/>
      <c r="X35" s="413"/>
      <c r="Y35" s="413"/>
    </row>
    <row r="36" spans="1:25" x14ac:dyDescent="0.2">
      <c r="A36" s="413"/>
      <c r="B36" s="289"/>
      <c r="C36" s="413"/>
      <c r="D36" s="413"/>
      <c r="E36" s="413"/>
      <c r="F36" s="413"/>
      <c r="G36" s="413"/>
      <c r="H36" s="413"/>
      <c r="I36" s="413"/>
      <c r="J36" s="413"/>
      <c r="K36" s="413"/>
      <c r="L36" s="413"/>
      <c r="M36" s="413"/>
      <c r="N36" s="413"/>
      <c r="O36" s="413"/>
      <c r="P36" s="413"/>
      <c r="Q36" s="413"/>
      <c r="R36" s="413"/>
      <c r="S36" s="413"/>
      <c r="T36" s="413"/>
      <c r="U36" s="413"/>
      <c r="V36" s="413"/>
      <c r="W36" s="413"/>
      <c r="X36" s="413"/>
      <c r="Y36" s="413"/>
    </row>
    <row r="37" spans="1:25" x14ac:dyDescent="0.2">
      <c r="A37" s="413"/>
      <c r="B37" s="289"/>
      <c r="C37" s="413"/>
      <c r="D37" s="413"/>
      <c r="E37" s="413"/>
      <c r="F37" s="413"/>
      <c r="G37" s="413"/>
      <c r="H37" s="413"/>
      <c r="I37" s="413"/>
      <c r="J37" s="413"/>
      <c r="K37" s="413"/>
      <c r="L37" s="413"/>
      <c r="M37" s="413"/>
      <c r="N37" s="413"/>
      <c r="O37" s="413"/>
      <c r="P37" s="413"/>
      <c r="Q37" s="413"/>
      <c r="R37" s="413"/>
      <c r="S37" s="413"/>
      <c r="T37" s="413"/>
      <c r="U37" s="413"/>
      <c r="V37" s="413"/>
      <c r="W37" s="413"/>
      <c r="X37" s="413"/>
      <c r="Y37" s="413"/>
    </row>
    <row r="38" spans="1:25" x14ac:dyDescent="0.2">
      <c r="A38" s="413"/>
      <c r="B38" s="289"/>
      <c r="C38" s="413"/>
      <c r="D38" s="413"/>
      <c r="E38" s="413"/>
      <c r="F38" s="413"/>
      <c r="G38" s="413"/>
      <c r="H38" s="413"/>
      <c r="I38" s="413"/>
      <c r="J38" s="413"/>
      <c r="K38" s="413"/>
      <c r="L38" s="413"/>
      <c r="M38" s="413"/>
      <c r="N38" s="413"/>
      <c r="O38" s="413"/>
      <c r="P38" s="413"/>
      <c r="Q38" s="413"/>
      <c r="R38" s="413"/>
      <c r="S38" s="413"/>
      <c r="T38" s="413"/>
      <c r="U38" s="413"/>
      <c r="V38" s="413"/>
      <c r="W38" s="413"/>
      <c r="X38" s="413"/>
      <c r="Y38" s="413"/>
    </row>
    <row r="39" spans="1:25" x14ac:dyDescent="0.2">
      <c r="C39" s="413"/>
      <c r="D39" s="413"/>
      <c r="E39" s="413"/>
      <c r="F39" s="413"/>
      <c r="G39" s="413"/>
      <c r="H39" s="413"/>
      <c r="I39" s="413"/>
      <c r="J39" s="413"/>
      <c r="K39" s="413"/>
      <c r="L39" s="413"/>
      <c r="M39" s="413"/>
      <c r="N39" s="413"/>
      <c r="O39" s="413"/>
      <c r="P39" s="413"/>
      <c r="Q39" s="413"/>
      <c r="R39" s="413"/>
      <c r="S39" s="413"/>
      <c r="T39" s="413"/>
      <c r="U39" s="413"/>
      <c r="V39" s="413"/>
      <c r="W39" s="413"/>
      <c r="X39" s="413"/>
      <c r="Y39" s="413"/>
    </row>
  </sheetData>
  <mergeCells count="20">
    <mergeCell ref="X3:Y3"/>
    <mergeCell ref="A19:A32"/>
    <mergeCell ref="A8:B8"/>
    <mergeCell ref="A9:B9"/>
    <mergeCell ref="A10:B10"/>
    <mergeCell ref="A11:B11"/>
    <mergeCell ref="A12:A18"/>
    <mergeCell ref="A1:K1"/>
    <mergeCell ref="D4:G4"/>
    <mergeCell ref="D3:K3"/>
    <mergeCell ref="L3:W3"/>
    <mergeCell ref="L4:N4"/>
    <mergeCell ref="O4:Q4"/>
    <mergeCell ref="R4:T4"/>
    <mergeCell ref="U4:W4"/>
    <mergeCell ref="A3:B7"/>
    <mergeCell ref="H4:K4"/>
    <mergeCell ref="Q5:Q7"/>
    <mergeCell ref="T5:T7"/>
    <mergeCell ref="W5:W7"/>
  </mergeCells>
  <phoneticPr fontId="5"/>
  <printOptions horizontalCentered="1"/>
  <pageMargins left="0.59055118110236227" right="0.59055118110236227" top="0.59055118110236227" bottom="0.39370078740157483" header="0.51181102362204722" footer="0.31496062992125984"/>
  <pageSetup paperSize="9" scale="85" firstPageNumber="18" pageOrder="overThenDown" orientation="portrait" useFirstPageNumber="1" r:id="rId1"/>
  <headerFooter scaleWithDoc="0">
    <oddFooter>&amp;C&amp;14&amp;P</oddFooter>
  </headerFooter>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F78"/>
  <sheetViews>
    <sheetView view="pageBreakPreview" zoomScaleNormal="75" workbookViewId="0">
      <pane xSplit="2" ySplit="8" topLeftCell="H9"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2.875" style="148" bestFit="1" customWidth="1"/>
    <col min="2" max="2" width="8.625" style="148" customWidth="1"/>
    <col min="3" max="5" width="9.375" style="148" customWidth="1"/>
    <col min="6" max="14" width="5" style="148" customWidth="1"/>
    <col min="15" max="15" width="7.5" style="148" bestFit="1" customWidth="1"/>
    <col min="16" max="16" width="10.5" style="148" bestFit="1" customWidth="1"/>
    <col min="17" max="17" width="3.25" style="148" customWidth="1"/>
    <col min="18" max="18" width="8.25" style="333" customWidth="1"/>
    <col min="19" max="19" width="8.375" style="148" customWidth="1"/>
    <col min="20" max="20" width="7.875" style="148" customWidth="1"/>
    <col min="21" max="21" width="8.375" style="148" customWidth="1"/>
    <col min="22" max="22" width="8.5" style="148" customWidth="1"/>
    <col min="23" max="23" width="9.875" style="148" customWidth="1"/>
    <col min="24" max="24" width="8" style="148" customWidth="1"/>
    <col min="25" max="25" width="10.75" style="148" customWidth="1"/>
    <col min="26" max="26" width="11.75" style="148" customWidth="1"/>
    <col min="27" max="27" width="10.25" style="148" customWidth="1"/>
    <col min="28" max="28" width="11.125" style="148" customWidth="1"/>
    <col min="29" max="29" width="9.75" style="148" customWidth="1"/>
    <col min="30" max="30" width="7.625" style="148" customWidth="1"/>
    <col min="31" max="31" width="10.75" style="148" customWidth="1"/>
    <col min="32" max="32" width="7.625" style="148" customWidth="1"/>
    <col min="33" max="33" width="9.75" style="148" customWidth="1"/>
    <col min="34" max="34" width="7.625" style="148" customWidth="1"/>
    <col min="35" max="35" width="9.75" style="148" customWidth="1"/>
    <col min="36" max="36" width="7.625" style="148" customWidth="1"/>
    <col min="37" max="37" width="10" style="148" customWidth="1"/>
    <col min="38" max="38" width="7.625" style="148" customWidth="1"/>
    <col min="39" max="39" width="10.125" style="148" customWidth="1"/>
    <col min="40" max="40" width="7.625" style="148" customWidth="1"/>
    <col min="41" max="41" width="12" style="148" customWidth="1"/>
    <col min="42" max="42" width="7.625" style="148" customWidth="1"/>
    <col min="43" max="43" width="12.125" style="148" customWidth="1"/>
    <col min="44" max="44" width="11.5" style="148" customWidth="1"/>
    <col min="45" max="46" width="7.625" style="148" customWidth="1"/>
    <col min="47" max="47" width="11.625" style="148" customWidth="1"/>
    <col min="48" max="48" width="7.625" style="148" customWidth="1"/>
    <col min="49" max="49" width="10" style="148" customWidth="1"/>
    <col min="50" max="50" width="7.625" style="148" customWidth="1"/>
    <col min="51" max="51" width="7.75" style="148" customWidth="1"/>
    <col min="52" max="52" width="7" style="148" customWidth="1"/>
    <col min="53" max="53" width="9.875" style="148" customWidth="1"/>
    <col min="54" max="54" width="6.75" style="148" customWidth="1"/>
    <col min="55" max="55" width="11.25" style="148" customWidth="1"/>
    <col min="56" max="56" width="7" style="148" customWidth="1"/>
    <col min="57" max="57" width="9.25" style="148" customWidth="1"/>
    <col min="58" max="58" width="7.75" style="148" customWidth="1"/>
    <col min="59" max="59" width="3.5" style="148" customWidth="1"/>
    <col min="60" max="16384" width="13.375" style="148"/>
  </cols>
  <sheetData>
    <row r="1" spans="1:58" x14ac:dyDescent="0.2">
      <c r="A1" s="1871" t="s">
        <v>558</v>
      </c>
      <c r="B1" s="1871"/>
      <c r="C1" s="1871"/>
      <c r="D1" s="1871"/>
      <c r="E1" s="1871"/>
      <c r="F1" s="1871"/>
      <c r="G1" s="1871"/>
      <c r="H1" s="1871"/>
      <c r="I1" s="1871"/>
      <c r="J1" s="1871"/>
      <c r="K1" s="1871"/>
      <c r="L1" s="1871"/>
      <c r="M1" s="1871"/>
      <c r="N1" s="1871"/>
      <c r="O1" s="1871"/>
      <c r="P1" s="1871"/>
      <c r="Q1" s="377"/>
      <c r="R1" s="570"/>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149"/>
      <c r="BB1" s="149"/>
      <c r="BC1" s="149"/>
      <c r="BD1" s="149"/>
      <c r="BE1" s="149"/>
      <c r="BF1" s="149"/>
    </row>
    <row r="2" spans="1:58" x14ac:dyDescent="0.2">
      <c r="B2" s="571"/>
      <c r="C2" s="571"/>
      <c r="D2" s="571"/>
      <c r="E2" s="142"/>
      <c r="F2" s="142"/>
      <c r="G2" s="1873"/>
      <c r="H2" s="1873"/>
      <c r="I2" s="142"/>
      <c r="J2" s="142"/>
      <c r="K2" s="142"/>
      <c r="L2" s="142"/>
      <c r="M2" s="142"/>
      <c r="N2" s="142"/>
      <c r="O2" s="142"/>
      <c r="P2" s="142"/>
      <c r="Q2" s="142"/>
      <c r="R2" s="410"/>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377"/>
      <c r="AZ2" s="377"/>
      <c r="BA2" s="149"/>
      <c r="BB2" s="149"/>
      <c r="BC2" s="149"/>
      <c r="BD2" s="149"/>
      <c r="BE2" s="149"/>
      <c r="BF2" s="149"/>
    </row>
    <row r="3" spans="1:58" ht="18" thickBot="1" x14ac:dyDescent="0.25">
      <c r="B3" s="1872" t="s">
        <v>559</v>
      </c>
      <c r="C3" s="1872"/>
      <c r="D3" s="1872"/>
      <c r="E3" s="142"/>
      <c r="F3" s="142"/>
      <c r="G3" s="572"/>
      <c r="H3" s="572"/>
      <c r="I3" s="142"/>
      <c r="J3" s="142"/>
      <c r="K3" s="142"/>
      <c r="L3" s="142"/>
      <c r="M3" s="142"/>
      <c r="N3" s="142"/>
      <c r="O3" s="142"/>
      <c r="P3" s="142"/>
      <c r="Q3" s="142"/>
      <c r="R3" s="410"/>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377"/>
      <c r="AZ3" s="377"/>
      <c r="BA3" s="149"/>
      <c r="BB3" s="149"/>
      <c r="BC3" s="149"/>
      <c r="BD3" s="149"/>
      <c r="BE3" s="149"/>
      <c r="BF3" s="149"/>
    </row>
    <row r="4" spans="1:58" ht="18" customHeight="1" x14ac:dyDescent="0.2">
      <c r="A4" s="1834" t="s">
        <v>136</v>
      </c>
      <c r="B4" s="1835"/>
      <c r="C4" s="573"/>
      <c r="D4" s="573"/>
      <c r="E4" s="1877" t="s">
        <v>509</v>
      </c>
      <c r="F4" s="1878"/>
      <c r="G4" s="1878"/>
      <c r="H4" s="1878"/>
      <c r="I4" s="1878"/>
      <c r="J4" s="1878"/>
      <c r="K4" s="1878"/>
      <c r="L4" s="1878"/>
      <c r="M4" s="1878"/>
      <c r="N4" s="1878"/>
      <c r="O4" s="574"/>
      <c r="P4" s="575"/>
    </row>
    <row r="5" spans="1:58" ht="18" customHeight="1" x14ac:dyDescent="0.2">
      <c r="A5" s="1836"/>
      <c r="B5" s="1837"/>
      <c r="C5" s="576" t="s">
        <v>105</v>
      </c>
      <c r="D5" s="576" t="s">
        <v>510</v>
      </c>
      <c r="E5" s="577" t="s">
        <v>106</v>
      </c>
      <c r="F5" s="578"/>
      <c r="G5" s="1853" t="s">
        <v>179</v>
      </c>
      <c r="H5" s="1854"/>
      <c r="I5" s="1854"/>
      <c r="J5" s="1854"/>
      <c r="K5" s="1854"/>
      <c r="L5" s="1854"/>
      <c r="M5" s="1854"/>
      <c r="N5" s="1854"/>
      <c r="O5" s="579" t="s">
        <v>395</v>
      </c>
      <c r="P5" s="580" t="s">
        <v>108</v>
      </c>
    </row>
    <row r="6" spans="1:58" ht="18" customHeight="1" x14ac:dyDescent="0.2">
      <c r="A6" s="1836"/>
      <c r="B6" s="1837"/>
      <c r="C6" s="576" t="s">
        <v>109</v>
      </c>
      <c r="D6" s="576" t="s">
        <v>110</v>
      </c>
      <c r="E6" s="581" t="s">
        <v>111</v>
      </c>
      <c r="F6" s="582" t="s">
        <v>112</v>
      </c>
      <c r="G6" s="583" t="s">
        <v>511</v>
      </c>
      <c r="H6" s="1853" t="s">
        <v>512</v>
      </c>
      <c r="I6" s="1854"/>
      <c r="J6" s="1855"/>
      <c r="K6" s="1853" t="s">
        <v>513</v>
      </c>
      <c r="L6" s="1854"/>
      <c r="M6" s="1855"/>
      <c r="N6" s="577" t="s">
        <v>514</v>
      </c>
      <c r="O6" s="579"/>
      <c r="P6" s="584" t="s">
        <v>113</v>
      </c>
    </row>
    <row r="7" spans="1:58" ht="18" customHeight="1" x14ac:dyDescent="0.2">
      <c r="A7" s="1836"/>
      <c r="B7" s="1837"/>
      <c r="C7" s="576"/>
      <c r="D7" s="585"/>
      <c r="E7" s="586"/>
      <c r="F7" s="582" t="s">
        <v>111</v>
      </c>
      <c r="G7" s="581" t="s">
        <v>515</v>
      </c>
      <c r="H7" s="581" t="s">
        <v>114</v>
      </c>
      <c r="I7" s="582" t="s">
        <v>119</v>
      </c>
      <c r="J7" s="583" t="s">
        <v>72</v>
      </c>
      <c r="K7" s="583" t="s">
        <v>516</v>
      </c>
      <c r="L7" s="583" t="s">
        <v>517</v>
      </c>
      <c r="M7" s="583" t="s">
        <v>72</v>
      </c>
      <c r="N7" s="587"/>
      <c r="O7" s="588"/>
      <c r="P7" s="589"/>
    </row>
    <row r="8" spans="1:58" ht="18" customHeight="1" thickBot="1" x14ac:dyDescent="0.25">
      <c r="A8" s="1856"/>
      <c r="B8" s="1857"/>
      <c r="C8" s="590" t="s">
        <v>149</v>
      </c>
      <c r="D8" s="590" t="s">
        <v>149</v>
      </c>
      <c r="E8" s="590" t="s">
        <v>149</v>
      </c>
      <c r="F8" s="590" t="s">
        <v>148</v>
      </c>
      <c r="G8" s="590"/>
      <c r="H8" s="590"/>
      <c r="I8" s="590"/>
      <c r="J8" s="590"/>
      <c r="K8" s="590"/>
      <c r="L8" s="590"/>
      <c r="M8" s="590"/>
      <c r="N8" s="591"/>
      <c r="O8" s="592" t="s">
        <v>149</v>
      </c>
      <c r="P8" s="593" t="s">
        <v>149</v>
      </c>
    </row>
    <row r="9" spans="1:58" ht="24.95" customHeight="1" thickBot="1" x14ac:dyDescent="0.25">
      <c r="A9" s="1724" t="s">
        <v>324</v>
      </c>
      <c r="B9" s="1725"/>
      <c r="C9" s="594">
        <v>335800</v>
      </c>
      <c r="D9" s="594">
        <v>420104.89</v>
      </c>
      <c r="E9" s="594">
        <v>415245</v>
      </c>
      <c r="F9" s="594">
        <v>99</v>
      </c>
      <c r="G9" s="595">
        <v>78</v>
      </c>
      <c r="H9" s="594">
        <v>7</v>
      </c>
      <c r="I9" s="594">
        <v>4</v>
      </c>
      <c r="J9" s="594">
        <v>11</v>
      </c>
      <c r="K9" s="594">
        <v>7</v>
      </c>
      <c r="L9" s="594">
        <v>4</v>
      </c>
      <c r="M9" s="595">
        <v>11</v>
      </c>
      <c r="N9" s="596">
        <v>0</v>
      </c>
      <c r="O9" s="597">
        <v>1961</v>
      </c>
      <c r="P9" s="598">
        <v>2869</v>
      </c>
      <c r="R9" s="216">
        <f t="shared" ref="R9:R19" si="0">SUM(N9,M9,J9,G9)</f>
        <v>100</v>
      </c>
    </row>
    <row r="10" spans="1:58" ht="24.95" customHeight="1" x14ac:dyDescent="0.2">
      <c r="A10" s="1717" t="s">
        <v>137</v>
      </c>
      <c r="B10" s="1718"/>
      <c r="C10" s="276">
        <v>174705</v>
      </c>
      <c r="D10" s="276">
        <v>210361.45</v>
      </c>
      <c r="E10" s="276">
        <v>206872</v>
      </c>
      <c r="F10" s="276">
        <v>98</v>
      </c>
      <c r="G10" s="277">
        <v>73</v>
      </c>
      <c r="H10" s="599">
        <v>7</v>
      </c>
      <c r="I10" s="599">
        <v>6</v>
      </c>
      <c r="J10" s="599">
        <v>13</v>
      </c>
      <c r="K10" s="600">
        <v>9</v>
      </c>
      <c r="L10" s="276">
        <v>5</v>
      </c>
      <c r="M10" s="277">
        <v>14</v>
      </c>
      <c r="N10" s="279">
        <v>0</v>
      </c>
      <c r="O10" s="280">
        <v>794</v>
      </c>
      <c r="P10" s="281">
        <v>2665</v>
      </c>
      <c r="R10" s="216">
        <f t="shared" si="0"/>
        <v>100</v>
      </c>
    </row>
    <row r="11" spans="1:58" ht="24.95" customHeight="1" x14ac:dyDescent="0.2">
      <c r="A11" s="1719" t="s">
        <v>325</v>
      </c>
      <c r="B11" s="1720"/>
      <c r="C11" s="278">
        <v>124449</v>
      </c>
      <c r="D11" s="278">
        <v>157514.43</v>
      </c>
      <c r="E11" s="278">
        <v>156345</v>
      </c>
      <c r="F11" s="278">
        <v>99</v>
      </c>
      <c r="G11" s="601">
        <v>84</v>
      </c>
      <c r="H11" s="527">
        <v>6</v>
      </c>
      <c r="I11" s="527">
        <v>3</v>
      </c>
      <c r="J11" s="527">
        <v>9</v>
      </c>
      <c r="K11" s="527">
        <v>5</v>
      </c>
      <c r="L11" s="294">
        <v>3</v>
      </c>
      <c r="M11" s="294">
        <v>8</v>
      </c>
      <c r="N11" s="320">
        <v>0</v>
      </c>
      <c r="O11" s="321">
        <v>1166</v>
      </c>
      <c r="P11" s="322">
        <v>4</v>
      </c>
      <c r="R11" s="216">
        <f t="shared" si="0"/>
        <v>101</v>
      </c>
    </row>
    <row r="12" spans="1:58" ht="24.95" customHeight="1" thickBot="1" x14ac:dyDescent="0.25">
      <c r="A12" s="1728" t="s">
        <v>138</v>
      </c>
      <c r="B12" s="1729"/>
      <c r="C12" s="355">
        <v>36661</v>
      </c>
      <c r="D12" s="355">
        <v>52229.009999999995</v>
      </c>
      <c r="E12" s="355">
        <v>52028</v>
      </c>
      <c r="F12" s="278">
        <v>100</v>
      </c>
      <c r="G12" s="278">
        <v>76</v>
      </c>
      <c r="H12" s="594">
        <v>12</v>
      </c>
      <c r="I12" s="594">
        <v>2</v>
      </c>
      <c r="J12" s="594">
        <v>14</v>
      </c>
      <c r="K12" s="594">
        <v>5</v>
      </c>
      <c r="L12" s="355">
        <v>5</v>
      </c>
      <c r="M12" s="356">
        <v>10</v>
      </c>
      <c r="N12" s="357">
        <v>0</v>
      </c>
      <c r="O12" s="602">
        <v>1</v>
      </c>
      <c r="P12" s="603">
        <v>200</v>
      </c>
      <c r="R12" s="216">
        <f t="shared" si="0"/>
        <v>100</v>
      </c>
    </row>
    <row r="13" spans="1:58" ht="24.95" customHeight="1" x14ac:dyDescent="0.2">
      <c r="A13" s="1868" t="s">
        <v>139</v>
      </c>
      <c r="B13" s="1297" t="s">
        <v>326</v>
      </c>
      <c r="C13" s="1386">
        <v>37215</v>
      </c>
      <c r="D13" s="887">
        <v>47263.05</v>
      </c>
      <c r="E13" s="887">
        <v>46606</v>
      </c>
      <c r="F13" s="887">
        <v>99</v>
      </c>
      <c r="G13" s="887">
        <v>62</v>
      </c>
      <c r="H13" s="887">
        <v>5</v>
      </c>
      <c r="I13" s="887">
        <v>19</v>
      </c>
      <c r="J13" s="278">
        <v>24</v>
      </c>
      <c r="K13" s="887">
        <v>10</v>
      </c>
      <c r="L13" s="887">
        <v>4</v>
      </c>
      <c r="M13" s="887">
        <v>14</v>
      </c>
      <c r="N13" s="320">
        <v>0</v>
      </c>
      <c r="O13" s="888">
        <v>60</v>
      </c>
      <c r="P13" s="889">
        <v>567</v>
      </c>
      <c r="R13" s="216">
        <f t="shared" si="0"/>
        <v>100</v>
      </c>
    </row>
    <row r="14" spans="1:58" ht="24.95" customHeight="1" x14ac:dyDescent="0.2">
      <c r="A14" s="1869"/>
      <c r="B14" s="1296" t="s">
        <v>327</v>
      </c>
      <c r="C14" s="278">
        <v>94480</v>
      </c>
      <c r="D14" s="278">
        <v>111486.39999999999</v>
      </c>
      <c r="E14" s="278">
        <v>108654</v>
      </c>
      <c r="F14" s="278">
        <v>97</v>
      </c>
      <c r="G14" s="294">
        <v>80</v>
      </c>
      <c r="H14" s="278">
        <v>8</v>
      </c>
      <c r="I14" s="278">
        <v>2</v>
      </c>
      <c r="J14" s="278">
        <v>10</v>
      </c>
      <c r="K14" s="278">
        <v>8</v>
      </c>
      <c r="L14" s="278">
        <v>3</v>
      </c>
      <c r="M14" s="294">
        <v>11</v>
      </c>
      <c r="N14" s="320">
        <v>0</v>
      </c>
      <c r="O14" s="321">
        <v>734</v>
      </c>
      <c r="P14" s="322">
        <v>2098</v>
      </c>
      <c r="R14" s="216">
        <f t="shared" si="0"/>
        <v>101</v>
      </c>
    </row>
    <row r="15" spans="1:58" ht="24.95" customHeight="1" x14ac:dyDescent="0.2">
      <c r="A15" s="1869"/>
      <c r="B15" s="1296" t="s">
        <v>328</v>
      </c>
      <c r="C15" s="278">
        <v>43010</v>
      </c>
      <c r="D15" s="278">
        <v>51612</v>
      </c>
      <c r="E15" s="278">
        <v>51612</v>
      </c>
      <c r="F15" s="278">
        <v>100</v>
      </c>
      <c r="G15" s="294">
        <v>70</v>
      </c>
      <c r="H15" s="278">
        <v>7</v>
      </c>
      <c r="I15" s="278">
        <v>3</v>
      </c>
      <c r="J15" s="278">
        <v>10</v>
      </c>
      <c r="K15" s="278">
        <v>10</v>
      </c>
      <c r="L15" s="278">
        <v>10</v>
      </c>
      <c r="M15" s="294">
        <v>20</v>
      </c>
      <c r="N15" s="320">
        <v>0</v>
      </c>
      <c r="O15" s="321"/>
      <c r="P15" s="322"/>
      <c r="R15" s="216">
        <f t="shared" si="0"/>
        <v>100</v>
      </c>
    </row>
    <row r="16" spans="1:58" ht="24.95" customHeight="1" x14ac:dyDescent="0.2">
      <c r="A16" s="1869"/>
      <c r="B16" s="1296" t="s">
        <v>325</v>
      </c>
      <c r="C16" s="278">
        <v>115519</v>
      </c>
      <c r="D16" s="278">
        <v>146709.13</v>
      </c>
      <c r="E16" s="278">
        <v>145540</v>
      </c>
      <c r="F16" s="278">
        <v>99</v>
      </c>
      <c r="G16" s="294">
        <v>83</v>
      </c>
      <c r="H16" s="278">
        <v>6</v>
      </c>
      <c r="I16" s="278">
        <v>3</v>
      </c>
      <c r="J16" s="278">
        <v>9</v>
      </c>
      <c r="K16" s="278">
        <v>5</v>
      </c>
      <c r="L16" s="278">
        <v>3</v>
      </c>
      <c r="M16" s="294">
        <v>8</v>
      </c>
      <c r="N16" s="320">
        <v>0</v>
      </c>
      <c r="O16" s="321">
        <v>1166</v>
      </c>
      <c r="P16" s="322">
        <v>4</v>
      </c>
      <c r="R16" s="216">
        <f t="shared" si="0"/>
        <v>100</v>
      </c>
    </row>
    <row r="17" spans="1:21" ht="24.95" customHeight="1" x14ac:dyDescent="0.2">
      <c r="A17" s="1869"/>
      <c r="B17" s="1296" t="s">
        <v>140</v>
      </c>
      <c r="C17" s="278">
        <v>8930</v>
      </c>
      <c r="D17" s="278">
        <v>10805.3</v>
      </c>
      <c r="E17" s="278">
        <v>10805</v>
      </c>
      <c r="F17" s="278">
        <v>100</v>
      </c>
      <c r="G17" s="294">
        <v>95</v>
      </c>
      <c r="H17" s="278">
        <v>2</v>
      </c>
      <c r="I17" s="278">
        <v>1</v>
      </c>
      <c r="J17" s="278">
        <v>3</v>
      </c>
      <c r="K17" s="278">
        <v>1</v>
      </c>
      <c r="L17" s="278">
        <v>1</v>
      </c>
      <c r="M17" s="294">
        <v>2</v>
      </c>
      <c r="N17" s="320">
        <v>0</v>
      </c>
      <c r="O17" s="321"/>
      <c r="P17" s="322"/>
      <c r="R17" s="216">
        <f t="shared" si="0"/>
        <v>100</v>
      </c>
    </row>
    <row r="18" spans="1:21" ht="24.95" customHeight="1" x14ac:dyDescent="0.2">
      <c r="A18" s="1869"/>
      <c r="B18" s="1296" t="s">
        <v>329</v>
      </c>
      <c r="C18" s="278">
        <v>18761</v>
      </c>
      <c r="D18" s="278">
        <v>26453.01</v>
      </c>
      <c r="E18" s="278">
        <v>26252</v>
      </c>
      <c r="F18" s="278">
        <v>99</v>
      </c>
      <c r="G18" s="294">
        <v>73</v>
      </c>
      <c r="H18" s="278">
        <v>13</v>
      </c>
      <c r="I18" s="278">
        <v>4</v>
      </c>
      <c r="J18" s="278">
        <v>17</v>
      </c>
      <c r="K18" s="278">
        <v>5</v>
      </c>
      <c r="L18" s="278">
        <v>5</v>
      </c>
      <c r="M18" s="294">
        <v>10</v>
      </c>
      <c r="N18" s="320">
        <v>0</v>
      </c>
      <c r="O18" s="321">
        <v>1</v>
      </c>
      <c r="P18" s="322">
        <v>200</v>
      </c>
      <c r="R18" s="216">
        <f t="shared" si="0"/>
        <v>100</v>
      </c>
    </row>
    <row r="19" spans="1:21" ht="24.95" customHeight="1" thickBot="1" x14ac:dyDescent="0.25">
      <c r="A19" s="1870"/>
      <c r="B19" s="1308" t="s">
        <v>323</v>
      </c>
      <c r="C19" s="355">
        <v>17900</v>
      </c>
      <c r="D19" s="355">
        <v>25776</v>
      </c>
      <c r="E19" s="355">
        <v>25776</v>
      </c>
      <c r="F19" s="355">
        <v>100</v>
      </c>
      <c r="G19" s="356">
        <v>80</v>
      </c>
      <c r="H19" s="355">
        <v>10</v>
      </c>
      <c r="I19" s="355">
        <v>0</v>
      </c>
      <c r="J19" s="355">
        <v>10</v>
      </c>
      <c r="K19" s="355">
        <v>5</v>
      </c>
      <c r="L19" s="355">
        <v>5</v>
      </c>
      <c r="M19" s="356">
        <v>10</v>
      </c>
      <c r="N19" s="357">
        <v>0</v>
      </c>
      <c r="O19" s="602"/>
      <c r="P19" s="603"/>
      <c r="R19" s="216">
        <f t="shared" si="0"/>
        <v>100</v>
      </c>
    </row>
    <row r="20" spans="1:21" ht="24.95" customHeight="1" x14ac:dyDescent="0.2">
      <c r="A20" s="1874" t="s">
        <v>335</v>
      </c>
      <c r="B20" s="360" t="s">
        <v>330</v>
      </c>
      <c r="C20" s="1183">
        <v>9245</v>
      </c>
      <c r="D20" s="887">
        <v>11741.15</v>
      </c>
      <c r="E20" s="887">
        <v>11741</v>
      </c>
      <c r="F20" s="1189">
        <v>100</v>
      </c>
      <c r="G20" s="1189">
        <v>80</v>
      </c>
      <c r="H20" s="1189">
        <v>6</v>
      </c>
      <c r="I20" s="1189">
        <v>5</v>
      </c>
      <c r="J20" s="1189">
        <v>11</v>
      </c>
      <c r="K20" s="887">
        <v>5</v>
      </c>
      <c r="L20" s="887">
        <v>4</v>
      </c>
      <c r="M20" s="887">
        <v>9</v>
      </c>
      <c r="N20" s="887">
        <v>0</v>
      </c>
      <c r="O20" s="888"/>
      <c r="P20" s="889"/>
      <c r="R20" s="216">
        <f>SUM(N20,M20,J20,G20)</f>
        <v>100</v>
      </c>
    </row>
    <row r="21" spans="1:21" ht="24.95" customHeight="1" x14ac:dyDescent="0.2">
      <c r="A21" s="1875"/>
      <c r="B21" s="274" t="s">
        <v>331</v>
      </c>
      <c r="C21" s="1181">
        <v>8210</v>
      </c>
      <c r="D21" s="362">
        <v>10426.700000000001</v>
      </c>
      <c r="E21" s="362">
        <v>10010</v>
      </c>
      <c r="F21" s="362">
        <v>96</v>
      </c>
      <c r="G21" s="362">
        <v>57</v>
      </c>
      <c r="H21" s="362">
        <v>6</v>
      </c>
      <c r="I21" s="362">
        <v>32</v>
      </c>
      <c r="J21" s="362">
        <v>38</v>
      </c>
      <c r="K21" s="362">
        <v>2</v>
      </c>
      <c r="L21" s="362">
        <v>3</v>
      </c>
      <c r="M21" s="362">
        <v>5</v>
      </c>
      <c r="N21" s="362">
        <v>0</v>
      </c>
      <c r="O21" s="604"/>
      <c r="P21" s="605">
        <v>417</v>
      </c>
      <c r="R21" s="216">
        <f t="shared" ref="R21:R32" si="1">SUM(N21,M21,J21,G21)</f>
        <v>100</v>
      </c>
    </row>
    <row r="22" spans="1:21" ht="24.95" customHeight="1" x14ac:dyDescent="0.2">
      <c r="A22" s="1875"/>
      <c r="B22" s="606" t="s">
        <v>332</v>
      </c>
      <c r="C22" s="1203">
        <v>19760</v>
      </c>
      <c r="D22" s="607">
        <v>25095.200000000001</v>
      </c>
      <c r="E22" s="607">
        <v>24855</v>
      </c>
      <c r="F22" s="607">
        <v>99</v>
      </c>
      <c r="G22" s="607">
        <v>55</v>
      </c>
      <c r="H22" s="607">
        <v>5</v>
      </c>
      <c r="I22" s="607">
        <v>20</v>
      </c>
      <c r="J22" s="607">
        <v>25</v>
      </c>
      <c r="K22" s="607">
        <v>15</v>
      </c>
      <c r="L22" s="607">
        <v>5</v>
      </c>
      <c r="M22" s="607">
        <v>20</v>
      </c>
      <c r="N22" s="608">
        <v>0</v>
      </c>
      <c r="O22" s="609">
        <v>60</v>
      </c>
      <c r="P22" s="610">
        <v>150</v>
      </c>
      <c r="R22" s="216">
        <f>SUM(N22,M22,J22,G22)</f>
        <v>100</v>
      </c>
    </row>
    <row r="23" spans="1:21" ht="24.95" customHeight="1" x14ac:dyDescent="0.2">
      <c r="A23" s="1875"/>
      <c r="B23" s="274" t="s">
        <v>327</v>
      </c>
      <c r="C23" s="1181">
        <v>40500</v>
      </c>
      <c r="D23" s="213">
        <v>47790</v>
      </c>
      <c r="E23" s="213">
        <v>47556</v>
      </c>
      <c r="F23" s="214">
        <v>100</v>
      </c>
      <c r="G23" s="212">
        <v>91</v>
      </c>
      <c r="H23" s="212">
        <v>1</v>
      </c>
      <c r="I23" s="212">
        <v>1</v>
      </c>
      <c r="J23" s="212">
        <v>2</v>
      </c>
      <c r="K23" s="212">
        <v>5</v>
      </c>
      <c r="L23" s="212">
        <v>2</v>
      </c>
      <c r="M23" s="212">
        <v>7</v>
      </c>
      <c r="N23" s="212">
        <v>0</v>
      </c>
      <c r="O23" s="212">
        <v>234</v>
      </c>
      <c r="P23" s="301"/>
      <c r="R23" s="216">
        <f>SUM(N23,M23,J23,G23)</f>
        <v>100</v>
      </c>
    </row>
    <row r="24" spans="1:21" ht="24.95" customHeight="1" x14ac:dyDescent="0.2">
      <c r="A24" s="1875"/>
      <c r="B24" s="274" t="s">
        <v>333</v>
      </c>
      <c r="C24" s="1181">
        <v>9950</v>
      </c>
      <c r="D24" s="213">
        <v>11741</v>
      </c>
      <c r="E24" s="213">
        <v>11741</v>
      </c>
      <c r="F24" s="213">
        <v>100</v>
      </c>
      <c r="G24" s="200">
        <v>52</v>
      </c>
      <c r="H24" s="200">
        <v>28</v>
      </c>
      <c r="I24" s="200">
        <v>2</v>
      </c>
      <c r="J24" s="200">
        <v>30</v>
      </c>
      <c r="K24" s="200">
        <v>12</v>
      </c>
      <c r="L24" s="200">
        <v>6</v>
      </c>
      <c r="M24" s="200">
        <v>18</v>
      </c>
      <c r="N24" s="200">
        <v>0</v>
      </c>
      <c r="O24" s="611"/>
      <c r="P24" s="365"/>
      <c r="R24" s="216">
        <f>SUM(N24,M24,J24,G24)</f>
        <v>100</v>
      </c>
    </row>
    <row r="25" spans="1:21" ht="24.95" customHeight="1" x14ac:dyDescent="0.2">
      <c r="A25" s="1875"/>
      <c r="B25" s="274" t="s">
        <v>141</v>
      </c>
      <c r="C25" s="1243">
        <v>44030</v>
      </c>
      <c r="D25" s="612">
        <v>51955.399999999994</v>
      </c>
      <c r="E25" s="1244">
        <v>49357</v>
      </c>
      <c r="F25" s="1244">
        <v>95</v>
      </c>
      <c r="G25" s="1244">
        <v>75</v>
      </c>
      <c r="H25" s="884">
        <v>10</v>
      </c>
      <c r="I25" s="884">
        <v>2</v>
      </c>
      <c r="J25" s="884">
        <v>12</v>
      </c>
      <c r="K25" s="884">
        <v>10</v>
      </c>
      <c r="L25" s="884">
        <v>3</v>
      </c>
      <c r="M25" s="884">
        <v>13</v>
      </c>
      <c r="N25" s="885">
        <v>0</v>
      </c>
      <c r="O25" s="944">
        <v>500</v>
      </c>
      <c r="P25" s="946">
        <v>2098</v>
      </c>
      <c r="R25" s="216">
        <f>SUM(N25,M25,J25,G25)</f>
        <v>100</v>
      </c>
    </row>
    <row r="26" spans="1:21" ht="24.95" customHeight="1" x14ac:dyDescent="0.2">
      <c r="A26" s="1875"/>
      <c r="B26" s="274" t="s">
        <v>328</v>
      </c>
      <c r="C26" s="1248">
        <v>43010</v>
      </c>
      <c r="D26" s="212">
        <v>51612</v>
      </c>
      <c r="E26" s="212">
        <v>51612</v>
      </c>
      <c r="F26" s="1249">
        <v>100</v>
      </c>
      <c r="G26" s="212">
        <v>70</v>
      </c>
      <c r="H26" s="1288">
        <v>7</v>
      </c>
      <c r="I26" s="368">
        <v>3</v>
      </c>
      <c r="J26" s="368">
        <v>10</v>
      </c>
      <c r="K26" s="368">
        <v>10</v>
      </c>
      <c r="L26" s="368">
        <v>10</v>
      </c>
      <c r="M26" s="368">
        <v>20</v>
      </c>
      <c r="N26" s="368">
        <v>0</v>
      </c>
      <c r="O26" s="1287"/>
      <c r="P26" s="622"/>
      <c r="R26" s="216">
        <f>SUM(N26,M26,J26,G26)</f>
        <v>100</v>
      </c>
    </row>
    <row r="27" spans="1:21" ht="24.95" customHeight="1" x14ac:dyDescent="0.2">
      <c r="A27" s="1875"/>
      <c r="B27" s="274" t="s">
        <v>325</v>
      </c>
      <c r="C27" s="1248">
        <v>40550</v>
      </c>
      <c r="D27" s="212">
        <v>51498.5</v>
      </c>
      <c r="E27" s="212">
        <v>50469</v>
      </c>
      <c r="F27" s="212">
        <v>98</v>
      </c>
      <c r="G27" s="1286">
        <v>80</v>
      </c>
      <c r="H27" s="618">
        <v>11</v>
      </c>
      <c r="I27" s="617">
        <v>5</v>
      </c>
      <c r="J27" s="617">
        <v>16</v>
      </c>
      <c r="K27" s="617">
        <v>3</v>
      </c>
      <c r="L27" s="617">
        <v>1</v>
      </c>
      <c r="M27" s="617">
        <v>4</v>
      </c>
      <c r="N27" s="617">
        <v>0</v>
      </c>
      <c r="O27" s="1287">
        <v>1030</v>
      </c>
      <c r="P27" s="1263"/>
      <c r="R27" s="216">
        <f t="shared" si="1"/>
        <v>100</v>
      </c>
    </row>
    <row r="28" spans="1:21" ht="24.95" customHeight="1" x14ac:dyDescent="0.2">
      <c r="A28" s="1875"/>
      <c r="B28" s="613" t="s">
        <v>142</v>
      </c>
      <c r="C28" s="1248">
        <v>34840</v>
      </c>
      <c r="D28" s="212">
        <v>44246.8</v>
      </c>
      <c r="E28" s="212">
        <v>44112</v>
      </c>
      <c r="F28" s="212">
        <v>100</v>
      </c>
      <c r="G28" s="212">
        <v>83</v>
      </c>
      <c r="H28" s="1285">
        <v>2</v>
      </c>
      <c r="I28" s="614">
        <v>2</v>
      </c>
      <c r="J28" s="614">
        <v>4</v>
      </c>
      <c r="K28" s="614">
        <v>6</v>
      </c>
      <c r="L28" s="614">
        <v>7</v>
      </c>
      <c r="M28" s="614">
        <v>13</v>
      </c>
      <c r="N28" s="614">
        <v>0</v>
      </c>
      <c r="O28" s="615">
        <v>135</v>
      </c>
      <c r="P28" s="616"/>
      <c r="R28" s="216">
        <f t="shared" si="1"/>
        <v>100</v>
      </c>
    </row>
    <row r="29" spans="1:21" ht="24.95" customHeight="1" x14ac:dyDescent="0.2">
      <c r="A29" s="1875"/>
      <c r="B29" s="613" t="s">
        <v>143</v>
      </c>
      <c r="C29" s="1248">
        <v>40129</v>
      </c>
      <c r="D29" s="212">
        <v>50963.83</v>
      </c>
      <c r="E29" s="212">
        <v>50959</v>
      </c>
      <c r="F29" s="212">
        <v>100</v>
      </c>
      <c r="G29" s="212">
        <v>86</v>
      </c>
      <c r="H29" s="618">
        <v>5</v>
      </c>
      <c r="I29" s="617">
        <v>1</v>
      </c>
      <c r="J29" s="617">
        <v>6</v>
      </c>
      <c r="K29" s="617">
        <v>7</v>
      </c>
      <c r="L29" s="617">
        <v>1</v>
      </c>
      <c r="M29" s="618">
        <v>8</v>
      </c>
      <c r="N29" s="619">
        <v>0</v>
      </c>
      <c r="O29" s="620">
        <v>1</v>
      </c>
      <c r="P29" s="1263">
        <v>4</v>
      </c>
      <c r="Q29" s="149"/>
      <c r="R29" s="216">
        <f t="shared" si="1"/>
        <v>100</v>
      </c>
      <c r="S29" s="149"/>
      <c r="T29" s="149"/>
      <c r="U29" s="149"/>
    </row>
    <row r="30" spans="1:21" ht="24.95" customHeight="1" x14ac:dyDescent="0.2">
      <c r="A30" s="1875"/>
      <c r="B30" s="274" t="s">
        <v>140</v>
      </c>
      <c r="C30" s="1248">
        <v>8930</v>
      </c>
      <c r="D30" s="212">
        <v>10805.3</v>
      </c>
      <c r="E30" s="212">
        <v>10805</v>
      </c>
      <c r="F30" s="527">
        <v>100</v>
      </c>
      <c r="G30" s="527">
        <v>95</v>
      </c>
      <c r="H30" s="294">
        <v>2</v>
      </c>
      <c r="I30" s="278">
        <v>1</v>
      </c>
      <c r="J30" s="278">
        <v>3</v>
      </c>
      <c r="K30" s="278">
        <v>1</v>
      </c>
      <c r="L30" s="278">
        <v>1</v>
      </c>
      <c r="M30" s="294">
        <v>2</v>
      </c>
      <c r="N30" s="320">
        <v>0</v>
      </c>
      <c r="O30" s="321"/>
      <c r="P30" s="322"/>
      <c r="Q30" s="149"/>
      <c r="R30" s="216">
        <f t="shared" si="1"/>
        <v>100</v>
      </c>
      <c r="S30" s="149"/>
      <c r="T30" s="149"/>
      <c r="U30" s="149"/>
    </row>
    <row r="31" spans="1:21" ht="24.95" customHeight="1" x14ac:dyDescent="0.2">
      <c r="A31" s="1875"/>
      <c r="B31" s="274" t="s">
        <v>329</v>
      </c>
      <c r="C31" s="1269">
        <v>16080</v>
      </c>
      <c r="D31" s="617">
        <v>22672.799999999999</v>
      </c>
      <c r="E31" s="617">
        <v>22672</v>
      </c>
      <c r="F31" s="617">
        <v>100</v>
      </c>
      <c r="G31" s="617">
        <v>70</v>
      </c>
      <c r="H31" s="368">
        <v>15</v>
      </c>
      <c r="I31" s="368">
        <v>5</v>
      </c>
      <c r="J31" s="368">
        <v>20</v>
      </c>
      <c r="K31" s="368">
        <v>5</v>
      </c>
      <c r="L31" s="368">
        <v>5</v>
      </c>
      <c r="M31" s="368">
        <v>10</v>
      </c>
      <c r="N31" s="368">
        <v>0</v>
      </c>
      <c r="O31" s="621">
        <v>1</v>
      </c>
      <c r="P31" s="622"/>
      <c r="Q31" s="149"/>
      <c r="R31" s="216">
        <f>SUM(N31,M31,J31,G31)</f>
        <v>100</v>
      </c>
      <c r="S31" s="149"/>
      <c r="T31" s="149"/>
      <c r="U31" s="149"/>
    </row>
    <row r="32" spans="1:21" ht="24.95" customHeight="1" x14ac:dyDescent="0.2">
      <c r="A32" s="1875"/>
      <c r="B32" s="197" t="s">
        <v>334</v>
      </c>
      <c r="C32" s="1272">
        <v>2681</v>
      </c>
      <c r="D32" s="617">
        <v>3780.2099999999996</v>
      </c>
      <c r="E32" s="200">
        <v>3580</v>
      </c>
      <c r="F32" s="200">
        <v>95</v>
      </c>
      <c r="G32" s="200">
        <v>91</v>
      </c>
      <c r="H32" s="200">
        <v>4</v>
      </c>
      <c r="I32" s="200">
        <v>0</v>
      </c>
      <c r="J32" s="200">
        <v>4</v>
      </c>
      <c r="K32" s="200">
        <v>3</v>
      </c>
      <c r="L32" s="200">
        <v>2</v>
      </c>
      <c r="M32" s="200">
        <v>5</v>
      </c>
      <c r="N32" s="200">
        <v>0</v>
      </c>
      <c r="O32" s="215"/>
      <c r="P32" s="201">
        <v>200</v>
      </c>
      <c r="Q32" s="149"/>
      <c r="R32" s="216">
        <f t="shared" si="1"/>
        <v>100</v>
      </c>
      <c r="S32" s="149"/>
      <c r="T32" s="149"/>
      <c r="U32" s="149"/>
    </row>
    <row r="33" spans="1:21" ht="24.95" customHeight="1" thickBot="1" x14ac:dyDescent="0.25">
      <c r="A33" s="1876"/>
      <c r="B33" s="369" t="s">
        <v>323</v>
      </c>
      <c r="C33" s="1277">
        <v>17900</v>
      </c>
      <c r="D33" s="188">
        <v>25776</v>
      </c>
      <c r="E33" s="188">
        <v>25776</v>
      </c>
      <c r="F33" s="188">
        <v>100</v>
      </c>
      <c r="G33" s="188">
        <v>80</v>
      </c>
      <c r="H33" s="188">
        <v>10</v>
      </c>
      <c r="I33" s="188">
        <v>0</v>
      </c>
      <c r="J33" s="188">
        <v>10</v>
      </c>
      <c r="K33" s="188">
        <v>5</v>
      </c>
      <c r="L33" s="188">
        <v>5</v>
      </c>
      <c r="M33" s="188">
        <v>10</v>
      </c>
      <c r="N33" s="188">
        <v>0</v>
      </c>
      <c r="O33" s="194"/>
      <c r="P33" s="371"/>
      <c r="Q33" s="149"/>
      <c r="R33" s="216">
        <f>SUM(N33,M33,J33,G33)</f>
        <v>100</v>
      </c>
      <c r="S33" s="149"/>
      <c r="T33" s="149"/>
      <c r="U33" s="149"/>
    </row>
    <row r="34" spans="1:21" x14ac:dyDescent="0.2">
      <c r="A34" s="1089" t="s">
        <v>468</v>
      </c>
      <c r="C34" s="149"/>
      <c r="D34" s="149"/>
      <c r="E34" s="149"/>
      <c r="F34" s="149"/>
    </row>
    <row r="36" spans="1:21" x14ac:dyDescent="0.2">
      <c r="C36" s="149"/>
      <c r="D36" s="149"/>
      <c r="E36" s="149"/>
      <c r="F36" s="149"/>
      <c r="G36" s="149"/>
      <c r="H36" s="149"/>
      <c r="I36" s="149"/>
      <c r="J36" s="149"/>
      <c r="K36" s="149"/>
      <c r="L36" s="149"/>
      <c r="M36" s="149"/>
    </row>
    <row r="37" spans="1:21" x14ac:dyDescent="0.2">
      <c r="C37" s="149"/>
      <c r="D37" s="149" t="s">
        <v>62</v>
      </c>
      <c r="F37" s="149"/>
      <c r="G37" s="149"/>
      <c r="H37" s="149"/>
      <c r="I37" s="149"/>
      <c r="J37" s="149"/>
      <c r="K37" s="149"/>
      <c r="L37" s="149"/>
      <c r="M37" s="149"/>
      <c r="N37" s="149"/>
      <c r="O37" s="149"/>
      <c r="P37" s="149"/>
      <c r="Q37" s="149"/>
      <c r="R37" s="372"/>
      <c r="S37" s="149"/>
      <c r="T37" s="149"/>
      <c r="U37" s="149"/>
    </row>
    <row r="38" spans="1:21" x14ac:dyDescent="0.2">
      <c r="B38" s="149"/>
      <c r="C38" s="149"/>
      <c r="D38" s="149" t="s">
        <v>63</v>
      </c>
      <c r="F38" s="149"/>
      <c r="G38" s="149"/>
      <c r="H38" s="149"/>
      <c r="I38" s="149"/>
      <c r="J38" s="149"/>
      <c r="K38" s="149"/>
      <c r="L38" s="149"/>
      <c r="M38" s="149"/>
      <c r="N38" s="149"/>
      <c r="O38" s="149"/>
      <c r="P38" s="149"/>
      <c r="Q38" s="149"/>
      <c r="R38" s="372"/>
      <c r="S38" s="149"/>
      <c r="T38" s="149"/>
      <c r="U38" s="149"/>
    </row>
    <row r="39" spans="1:21" x14ac:dyDescent="0.2">
      <c r="D39" s="373" t="s">
        <v>64</v>
      </c>
      <c r="E39" s="373" t="s">
        <v>66</v>
      </c>
      <c r="F39" s="374" t="s">
        <v>67</v>
      </c>
      <c r="G39" s="374" t="s">
        <v>68</v>
      </c>
      <c r="H39" s="374" t="s">
        <v>69</v>
      </c>
      <c r="I39" s="373" t="s">
        <v>70</v>
      </c>
      <c r="J39" s="373" t="s">
        <v>71</v>
      </c>
      <c r="K39" s="373" t="s">
        <v>187</v>
      </c>
      <c r="L39" s="149"/>
    </row>
    <row r="40" spans="1:21" x14ac:dyDescent="0.2">
      <c r="D40" s="373" t="s">
        <v>65</v>
      </c>
      <c r="E40" s="373">
        <v>1.27</v>
      </c>
      <c r="F40" s="374">
        <v>1.18</v>
      </c>
      <c r="G40" s="374">
        <v>1.2</v>
      </c>
      <c r="H40" s="374">
        <v>1.27</v>
      </c>
      <c r="I40" s="373">
        <v>1.21</v>
      </c>
      <c r="J40" s="373">
        <v>1.41</v>
      </c>
      <c r="K40" s="373">
        <v>1.44</v>
      </c>
      <c r="L40" s="149"/>
    </row>
    <row r="41" spans="1:21" x14ac:dyDescent="0.2">
      <c r="D41" s="373" t="s">
        <v>188</v>
      </c>
      <c r="E41" s="1850">
        <v>0.26</v>
      </c>
      <c r="F41" s="1851"/>
      <c r="G41" s="1851"/>
      <c r="H41" s="1851"/>
      <c r="I41" s="1851"/>
      <c r="J41" s="1851"/>
      <c r="K41" s="1852"/>
      <c r="L41" s="149"/>
    </row>
    <row r="42" spans="1:21" x14ac:dyDescent="0.2">
      <c r="F42" s="377"/>
      <c r="G42" s="377"/>
      <c r="H42" s="377"/>
    </row>
    <row r="43" spans="1:21" x14ac:dyDescent="0.2">
      <c r="D43" s="377" t="s">
        <v>57</v>
      </c>
      <c r="F43" s="377"/>
      <c r="G43" s="377"/>
      <c r="H43" s="377"/>
    </row>
    <row r="44" spans="1:21" x14ac:dyDescent="0.2">
      <c r="D44" s="377" t="s">
        <v>48</v>
      </c>
      <c r="F44" s="149"/>
      <c r="G44" s="149"/>
      <c r="H44" s="149"/>
    </row>
    <row r="45" spans="1:21" x14ac:dyDescent="0.2">
      <c r="C45" s="149"/>
      <c r="D45" s="377" t="s">
        <v>49</v>
      </c>
      <c r="E45" s="149"/>
      <c r="F45" s="149"/>
      <c r="G45" s="149"/>
      <c r="H45" s="149"/>
      <c r="I45" s="149"/>
      <c r="J45" s="149"/>
      <c r="K45" s="149"/>
      <c r="L45" s="149"/>
      <c r="M45" s="149"/>
      <c r="N45" s="149"/>
      <c r="O45" s="149"/>
      <c r="P45" s="149"/>
    </row>
    <row r="46" spans="1:21" x14ac:dyDescent="0.2">
      <c r="D46" s="377" t="s">
        <v>55</v>
      </c>
    </row>
    <row r="48" spans="1:21" ht="18" thickBot="1" x14ac:dyDescent="0.25">
      <c r="B48" s="148" t="s">
        <v>177</v>
      </c>
    </row>
    <row r="49" spans="1:16" ht="18" customHeight="1" x14ac:dyDescent="0.2">
      <c r="A49" s="1861" t="s">
        <v>73</v>
      </c>
      <c r="B49" s="1862"/>
      <c r="C49" s="623"/>
      <c r="D49" s="623"/>
      <c r="E49" s="624" t="s">
        <v>184</v>
      </c>
      <c r="F49" s="380"/>
      <c r="G49" s="380"/>
      <c r="H49" s="380" t="s">
        <v>53</v>
      </c>
      <c r="I49" s="380"/>
      <c r="J49" s="380"/>
      <c r="K49" s="380"/>
      <c r="L49" s="380"/>
      <c r="M49" s="380"/>
      <c r="N49" s="380"/>
      <c r="O49" s="380"/>
      <c r="P49" s="625"/>
    </row>
    <row r="50" spans="1:16" ht="18" customHeight="1" x14ac:dyDescent="0.2">
      <c r="A50" s="1863"/>
      <c r="B50" s="1864"/>
      <c r="C50" s="576" t="s">
        <v>56</v>
      </c>
      <c r="D50" s="576" t="s">
        <v>54</v>
      </c>
      <c r="E50" s="577" t="s">
        <v>44</v>
      </c>
      <c r="F50" s="578"/>
      <c r="G50" s="626"/>
      <c r="H50" s="385"/>
      <c r="I50" s="385" t="s">
        <v>178</v>
      </c>
      <c r="J50" s="627"/>
      <c r="K50" s="627"/>
      <c r="L50" s="627"/>
      <c r="M50" s="627"/>
      <c r="N50" s="628"/>
      <c r="O50" s="629"/>
      <c r="P50" s="630" t="s">
        <v>39</v>
      </c>
    </row>
    <row r="51" spans="1:16" ht="18" customHeight="1" x14ac:dyDescent="0.2">
      <c r="A51" s="1863"/>
      <c r="B51" s="1864"/>
      <c r="C51" s="576" t="s">
        <v>51</v>
      </c>
      <c r="D51" s="576" t="s">
        <v>47</v>
      </c>
      <c r="E51" s="581" t="s">
        <v>36</v>
      </c>
      <c r="F51" s="581" t="s">
        <v>60</v>
      </c>
      <c r="G51" s="583" t="s">
        <v>185</v>
      </c>
      <c r="H51" s="631"/>
      <c r="I51" s="385" t="s">
        <v>58</v>
      </c>
      <c r="J51" s="632"/>
      <c r="K51" s="631"/>
      <c r="L51" s="385" t="s">
        <v>59</v>
      </c>
      <c r="M51" s="632"/>
      <c r="N51" s="577" t="s">
        <v>38</v>
      </c>
      <c r="O51" s="633"/>
      <c r="P51" s="630" t="s">
        <v>52</v>
      </c>
    </row>
    <row r="52" spans="1:16" ht="18" customHeight="1" x14ac:dyDescent="0.2">
      <c r="A52" s="1863"/>
      <c r="B52" s="1864"/>
      <c r="C52" s="576"/>
      <c r="D52" s="585"/>
      <c r="E52" s="586"/>
      <c r="F52" s="581" t="s">
        <v>36</v>
      </c>
      <c r="G52" s="581" t="s">
        <v>135</v>
      </c>
      <c r="H52" s="581" t="s">
        <v>40</v>
      </c>
      <c r="I52" s="581" t="s">
        <v>41</v>
      </c>
      <c r="J52" s="583" t="s">
        <v>50</v>
      </c>
      <c r="K52" s="583" t="s">
        <v>42</v>
      </c>
      <c r="L52" s="583" t="s">
        <v>43</v>
      </c>
      <c r="M52" s="583" t="s">
        <v>50</v>
      </c>
      <c r="N52" s="587"/>
      <c r="O52" s="587"/>
      <c r="P52" s="634"/>
    </row>
    <row r="53" spans="1:16" ht="18" customHeight="1" thickBot="1" x14ac:dyDescent="0.25">
      <c r="A53" s="1865"/>
      <c r="B53" s="1866"/>
      <c r="C53" s="581" t="s">
        <v>183</v>
      </c>
      <c r="D53" s="581" t="s">
        <v>183</v>
      </c>
      <c r="E53" s="581" t="s">
        <v>183</v>
      </c>
      <c r="F53" s="581" t="s">
        <v>186</v>
      </c>
      <c r="G53" s="581"/>
      <c r="H53" s="581"/>
      <c r="I53" s="581"/>
      <c r="J53" s="581"/>
      <c r="K53" s="581"/>
      <c r="L53" s="581"/>
      <c r="M53" s="581"/>
      <c r="N53" s="633"/>
      <c r="O53" s="633"/>
      <c r="P53" s="630" t="s">
        <v>183</v>
      </c>
    </row>
    <row r="54" spans="1:16" ht="18" customHeight="1" thickBot="1" x14ac:dyDescent="0.25">
      <c r="A54" s="1867" t="s">
        <v>80</v>
      </c>
      <c r="B54" s="1708"/>
      <c r="C54" s="350">
        <f>SUM(C55:C57)</f>
        <v>335815</v>
      </c>
      <c r="D54" s="350">
        <f>SUM(D55:D57)</f>
        <v>420104.89</v>
      </c>
      <c r="E54" s="350">
        <f>SUM(E55:E57)</f>
        <v>415245</v>
      </c>
      <c r="F54" s="350">
        <f>ROUND(E54/D54*100,0)</f>
        <v>99</v>
      </c>
      <c r="G54" s="351">
        <f t="shared" ref="G54:P54" si="2">SUM(G55:G57)</f>
        <v>322122.82999999996</v>
      </c>
      <c r="H54" s="350">
        <f t="shared" si="2"/>
        <v>30178.869999999995</v>
      </c>
      <c r="I54" s="350">
        <f t="shared" si="2"/>
        <v>17164.060000000001</v>
      </c>
      <c r="J54" s="350">
        <f t="shared" si="2"/>
        <v>47342.93</v>
      </c>
      <c r="K54" s="350">
        <f t="shared" si="2"/>
        <v>28764.89</v>
      </c>
      <c r="L54" s="350">
        <f t="shared" si="2"/>
        <v>17014.349999999999</v>
      </c>
      <c r="M54" s="351">
        <f t="shared" si="2"/>
        <v>45779.240000000005</v>
      </c>
      <c r="N54" s="352">
        <f t="shared" si="2"/>
        <v>0</v>
      </c>
      <c r="O54" s="352"/>
      <c r="P54" s="353">
        <f t="shared" si="2"/>
        <v>0</v>
      </c>
    </row>
    <row r="55" spans="1:16" ht="18" customHeight="1" x14ac:dyDescent="0.2">
      <c r="A55" s="1717" t="s">
        <v>79</v>
      </c>
      <c r="B55" s="1718"/>
      <c r="C55" s="276">
        <f>SUM(C58:C60)</f>
        <v>174705</v>
      </c>
      <c r="D55" s="276">
        <f>SUM(D58:D60)</f>
        <v>210361.45</v>
      </c>
      <c r="E55" s="276">
        <f>SUM(E58:E60)</f>
        <v>206872</v>
      </c>
      <c r="F55" s="276">
        <f t="shared" ref="F55:F64" si="3">ROUND(E55/D55*100,0)</f>
        <v>98</v>
      </c>
      <c r="G55" s="277">
        <f t="shared" ref="G55:P55" si="4">SUM(G58:G60)</f>
        <v>151296.18</v>
      </c>
      <c r="H55" s="276">
        <f t="shared" si="4"/>
        <v>14859.39</v>
      </c>
      <c r="I55" s="276">
        <f t="shared" si="4"/>
        <v>12007.130000000001</v>
      </c>
      <c r="J55" s="276">
        <f t="shared" si="4"/>
        <v>26866.52</v>
      </c>
      <c r="K55" s="276">
        <f t="shared" si="4"/>
        <v>18399.12</v>
      </c>
      <c r="L55" s="276">
        <f t="shared" si="4"/>
        <v>10310.18</v>
      </c>
      <c r="M55" s="277">
        <f t="shared" si="4"/>
        <v>28709.300000000003</v>
      </c>
      <c r="N55" s="279">
        <f t="shared" si="4"/>
        <v>0</v>
      </c>
      <c r="O55" s="279"/>
      <c r="P55" s="295">
        <f t="shared" si="4"/>
        <v>0</v>
      </c>
    </row>
    <row r="56" spans="1:16" ht="18" customHeight="1" x14ac:dyDescent="0.2">
      <c r="A56" s="1719" t="s">
        <v>81</v>
      </c>
      <c r="B56" s="1720"/>
      <c r="C56" s="278">
        <f>SUM(C61:C62)</f>
        <v>124449</v>
      </c>
      <c r="D56" s="278">
        <f>SUM(D61:D62)</f>
        <v>157514.43</v>
      </c>
      <c r="E56" s="278">
        <f>SUM(E61:E62)</f>
        <v>156345</v>
      </c>
      <c r="F56" s="278">
        <f t="shared" si="3"/>
        <v>99</v>
      </c>
      <c r="G56" s="294">
        <f t="shared" ref="G56:P56" si="5">SUM(G61:G62)</f>
        <v>131077.65</v>
      </c>
      <c r="H56" s="278">
        <f t="shared" si="5"/>
        <v>9197.8799999999992</v>
      </c>
      <c r="I56" s="278">
        <f t="shared" si="5"/>
        <v>4023.33</v>
      </c>
      <c r="J56" s="278">
        <f t="shared" si="5"/>
        <v>13221.210000000001</v>
      </c>
      <c r="K56" s="278">
        <f t="shared" si="5"/>
        <v>7835.97</v>
      </c>
      <c r="L56" s="278">
        <f t="shared" si="5"/>
        <v>4210.17</v>
      </c>
      <c r="M56" s="294">
        <f t="shared" si="5"/>
        <v>12046.140000000001</v>
      </c>
      <c r="N56" s="320">
        <f t="shared" si="5"/>
        <v>0</v>
      </c>
      <c r="O56" s="320"/>
      <c r="P56" s="354">
        <f t="shared" si="5"/>
        <v>0</v>
      </c>
    </row>
    <row r="57" spans="1:16" ht="18" customHeight="1" thickBot="1" x14ac:dyDescent="0.25">
      <c r="A57" s="1728" t="s">
        <v>82</v>
      </c>
      <c r="B57" s="1729"/>
      <c r="C57" s="355">
        <f>SUM(C63:C64)</f>
        <v>36661</v>
      </c>
      <c r="D57" s="355">
        <f>SUM(D63:D64)</f>
        <v>52229.009999999995</v>
      </c>
      <c r="E57" s="355">
        <f>SUM(E63:E64)</f>
        <v>52028</v>
      </c>
      <c r="F57" s="355">
        <f t="shared" si="3"/>
        <v>100</v>
      </c>
      <c r="G57" s="356">
        <f t="shared" ref="G57:P57" si="6">SUM(G63:G64)</f>
        <v>39749</v>
      </c>
      <c r="H57" s="355">
        <f t="shared" si="6"/>
        <v>6121.6</v>
      </c>
      <c r="I57" s="355">
        <f t="shared" si="6"/>
        <v>1133.5999999999999</v>
      </c>
      <c r="J57" s="355">
        <f t="shared" si="6"/>
        <v>7255.1999999999989</v>
      </c>
      <c r="K57" s="355">
        <f t="shared" si="6"/>
        <v>2529.8000000000002</v>
      </c>
      <c r="L57" s="355">
        <f t="shared" si="6"/>
        <v>2494</v>
      </c>
      <c r="M57" s="356">
        <f t="shared" si="6"/>
        <v>5023.7999999999993</v>
      </c>
      <c r="N57" s="357">
        <f t="shared" si="6"/>
        <v>0</v>
      </c>
      <c r="O57" s="357"/>
      <c r="P57" s="358">
        <f t="shared" si="6"/>
        <v>0</v>
      </c>
    </row>
    <row r="58" spans="1:16" ht="18" customHeight="1" x14ac:dyDescent="0.2">
      <c r="A58" s="1868" t="s">
        <v>104</v>
      </c>
      <c r="B58" s="275" t="s">
        <v>83</v>
      </c>
      <c r="C58" s="276">
        <f>SUM(C65:C67)</f>
        <v>37215</v>
      </c>
      <c r="D58" s="276">
        <f>SUM(D65:D67)</f>
        <v>47263.05</v>
      </c>
      <c r="E58" s="276">
        <f>SUM(E65:E67)</f>
        <v>46606</v>
      </c>
      <c r="F58" s="276">
        <f t="shared" si="3"/>
        <v>99</v>
      </c>
      <c r="G58" s="277">
        <f t="shared" ref="G58:P58" si="7">SUM(G65:G67)</f>
        <v>28768.75</v>
      </c>
      <c r="H58" s="276">
        <f t="shared" si="7"/>
        <v>2547.81</v>
      </c>
      <c r="I58" s="276">
        <f t="shared" si="7"/>
        <v>8761.25</v>
      </c>
      <c r="J58" s="276">
        <f t="shared" si="7"/>
        <v>11309.06</v>
      </c>
      <c r="K58" s="276">
        <f t="shared" si="7"/>
        <v>4515.5</v>
      </c>
      <c r="L58" s="276">
        <f t="shared" si="7"/>
        <v>2012.69</v>
      </c>
      <c r="M58" s="277">
        <f t="shared" si="7"/>
        <v>6528.1900000000005</v>
      </c>
      <c r="N58" s="279">
        <f t="shared" si="7"/>
        <v>0</v>
      </c>
      <c r="O58" s="279"/>
      <c r="P58" s="295">
        <f t="shared" si="7"/>
        <v>0</v>
      </c>
    </row>
    <row r="59" spans="1:16" ht="18" customHeight="1" x14ac:dyDescent="0.2">
      <c r="A59" s="1869"/>
      <c r="B59" s="315" t="s">
        <v>84</v>
      </c>
      <c r="C59" s="278">
        <f>SUM(C68:C70)</f>
        <v>94480</v>
      </c>
      <c r="D59" s="278">
        <f>SUM(D68:D70)</f>
        <v>111486.39999999999</v>
      </c>
      <c r="E59" s="278">
        <f>SUM(E68:E70)</f>
        <v>108654</v>
      </c>
      <c r="F59" s="278">
        <f t="shared" si="3"/>
        <v>97</v>
      </c>
      <c r="G59" s="294">
        <f t="shared" ref="G59:P59" si="8">SUM(G68:G70)</f>
        <v>86399.03</v>
      </c>
      <c r="H59" s="278">
        <f t="shared" si="8"/>
        <v>8698.74</v>
      </c>
      <c r="I59" s="278">
        <f t="shared" si="8"/>
        <v>1697.52</v>
      </c>
      <c r="J59" s="278">
        <f t="shared" si="8"/>
        <v>10396.26</v>
      </c>
      <c r="K59" s="278">
        <f t="shared" si="8"/>
        <v>8722.42</v>
      </c>
      <c r="L59" s="278">
        <f t="shared" si="8"/>
        <v>3136.29</v>
      </c>
      <c r="M59" s="294">
        <f t="shared" si="8"/>
        <v>11858.71</v>
      </c>
      <c r="N59" s="320">
        <f t="shared" si="8"/>
        <v>0</v>
      </c>
      <c r="O59" s="320"/>
      <c r="P59" s="354">
        <f t="shared" si="8"/>
        <v>0</v>
      </c>
    </row>
    <row r="60" spans="1:16" ht="18" customHeight="1" x14ac:dyDescent="0.2">
      <c r="A60" s="1869"/>
      <c r="B60" s="315" t="s">
        <v>85</v>
      </c>
      <c r="C60" s="278">
        <f>SUM(C71)</f>
        <v>43010</v>
      </c>
      <c r="D60" s="278">
        <f>SUM(D71)</f>
        <v>51612</v>
      </c>
      <c r="E60" s="278">
        <f>SUM(E71)</f>
        <v>51612</v>
      </c>
      <c r="F60" s="278">
        <f t="shared" si="3"/>
        <v>100</v>
      </c>
      <c r="G60" s="294">
        <f t="shared" ref="G60:P60" si="9">SUM(G71)</f>
        <v>36128.400000000001</v>
      </c>
      <c r="H60" s="278">
        <f t="shared" si="9"/>
        <v>3612.84</v>
      </c>
      <c r="I60" s="278">
        <f t="shared" si="9"/>
        <v>1548.36</v>
      </c>
      <c r="J60" s="278">
        <f t="shared" si="9"/>
        <v>5161.2</v>
      </c>
      <c r="K60" s="278">
        <f t="shared" si="9"/>
        <v>5161.2</v>
      </c>
      <c r="L60" s="278">
        <f t="shared" si="9"/>
        <v>5161.2</v>
      </c>
      <c r="M60" s="294">
        <f t="shared" si="9"/>
        <v>10322.4</v>
      </c>
      <c r="N60" s="320">
        <f t="shared" si="9"/>
        <v>0</v>
      </c>
      <c r="O60" s="320"/>
      <c r="P60" s="354">
        <f t="shared" si="9"/>
        <v>0</v>
      </c>
    </row>
    <row r="61" spans="1:16" ht="18" customHeight="1" x14ac:dyDescent="0.2">
      <c r="A61" s="1869"/>
      <c r="B61" s="315" t="s">
        <v>86</v>
      </c>
      <c r="C61" s="278">
        <f>SUM(C72:C74)</f>
        <v>115519</v>
      </c>
      <c r="D61" s="278">
        <f>SUM(D72:D74)</f>
        <v>146709.13</v>
      </c>
      <c r="E61" s="278">
        <f>SUM(E72:E74)</f>
        <v>145540</v>
      </c>
      <c r="F61" s="278">
        <f t="shared" si="3"/>
        <v>99</v>
      </c>
      <c r="G61" s="294">
        <f t="shared" ref="G61:P61" si="10">SUM(G72:G74)</f>
        <v>120812.9</v>
      </c>
      <c r="H61" s="278">
        <f t="shared" si="10"/>
        <v>8981.7799999999988</v>
      </c>
      <c r="I61" s="278">
        <f t="shared" si="10"/>
        <v>3915.2799999999997</v>
      </c>
      <c r="J61" s="278">
        <f t="shared" si="10"/>
        <v>12897.060000000001</v>
      </c>
      <c r="K61" s="278">
        <f t="shared" si="10"/>
        <v>7727.92</v>
      </c>
      <c r="L61" s="278">
        <f t="shared" si="10"/>
        <v>4102.12</v>
      </c>
      <c r="M61" s="294">
        <f t="shared" si="10"/>
        <v>11830.04</v>
      </c>
      <c r="N61" s="320">
        <f t="shared" si="10"/>
        <v>0</v>
      </c>
      <c r="O61" s="320"/>
      <c r="P61" s="354">
        <f t="shared" si="10"/>
        <v>0</v>
      </c>
    </row>
    <row r="62" spans="1:16" ht="18" customHeight="1" x14ac:dyDescent="0.2">
      <c r="A62" s="1869"/>
      <c r="B62" s="315" t="s">
        <v>87</v>
      </c>
      <c r="C62" s="278">
        <f>SUM(C75)</f>
        <v>8930</v>
      </c>
      <c r="D62" s="278">
        <f>SUM(D75)</f>
        <v>10805.3</v>
      </c>
      <c r="E62" s="278">
        <f>SUM(E75)</f>
        <v>10805</v>
      </c>
      <c r="F62" s="278">
        <f t="shared" si="3"/>
        <v>100</v>
      </c>
      <c r="G62" s="294">
        <f t="shared" ref="G62:P62" si="11">SUM(G75)</f>
        <v>10264.75</v>
      </c>
      <c r="H62" s="278">
        <f t="shared" si="11"/>
        <v>216.1</v>
      </c>
      <c r="I62" s="278">
        <f t="shared" si="11"/>
        <v>108.05</v>
      </c>
      <c r="J62" s="278">
        <f t="shared" si="11"/>
        <v>324.14999999999998</v>
      </c>
      <c r="K62" s="278">
        <f t="shared" si="11"/>
        <v>108.05</v>
      </c>
      <c r="L62" s="278">
        <f t="shared" si="11"/>
        <v>108.05</v>
      </c>
      <c r="M62" s="294">
        <f t="shared" si="11"/>
        <v>216.1</v>
      </c>
      <c r="N62" s="320">
        <f t="shared" si="11"/>
        <v>0</v>
      </c>
      <c r="O62" s="320"/>
      <c r="P62" s="354">
        <f t="shared" si="11"/>
        <v>0</v>
      </c>
    </row>
    <row r="63" spans="1:16" ht="18" customHeight="1" x14ac:dyDescent="0.2">
      <c r="A63" s="1869"/>
      <c r="B63" s="315" t="s">
        <v>88</v>
      </c>
      <c r="C63" s="278">
        <f>SUM(C76:C77)</f>
        <v>18761</v>
      </c>
      <c r="D63" s="278">
        <f>SUM(D76:D77)</f>
        <v>26453.01</v>
      </c>
      <c r="E63" s="278">
        <f>SUM(E76:E77)</f>
        <v>26252</v>
      </c>
      <c r="F63" s="278">
        <f t="shared" si="3"/>
        <v>99</v>
      </c>
      <c r="G63" s="294">
        <f t="shared" ref="G63:P63" si="12">SUM(G76:G77)</f>
        <v>19128.2</v>
      </c>
      <c r="H63" s="278">
        <f t="shared" si="12"/>
        <v>3544</v>
      </c>
      <c r="I63" s="278">
        <f t="shared" si="12"/>
        <v>1133.5999999999999</v>
      </c>
      <c r="J63" s="278">
        <f t="shared" si="12"/>
        <v>4677.5999999999995</v>
      </c>
      <c r="K63" s="278">
        <f t="shared" si="12"/>
        <v>1241</v>
      </c>
      <c r="L63" s="278">
        <f t="shared" si="12"/>
        <v>1205.1999999999998</v>
      </c>
      <c r="M63" s="294">
        <f t="shared" si="12"/>
        <v>2446.1999999999998</v>
      </c>
      <c r="N63" s="320">
        <f t="shared" si="12"/>
        <v>0</v>
      </c>
      <c r="O63" s="320"/>
      <c r="P63" s="354">
        <f t="shared" si="12"/>
        <v>0</v>
      </c>
    </row>
    <row r="64" spans="1:16" ht="18" customHeight="1" thickBot="1" x14ac:dyDescent="0.25">
      <c r="A64" s="1870"/>
      <c r="B64" s="359" t="s">
        <v>91</v>
      </c>
      <c r="C64" s="355">
        <f>SUM(C78)</f>
        <v>17900</v>
      </c>
      <c r="D64" s="355">
        <f>SUM(D78)</f>
        <v>25776</v>
      </c>
      <c r="E64" s="355">
        <f>SUM(E78)</f>
        <v>25776</v>
      </c>
      <c r="F64" s="355">
        <f t="shared" si="3"/>
        <v>100</v>
      </c>
      <c r="G64" s="356">
        <f t="shared" ref="G64:P64" si="13">SUM(G78)</f>
        <v>20620.8</v>
      </c>
      <c r="H64" s="355">
        <f t="shared" si="13"/>
        <v>2577.6</v>
      </c>
      <c r="I64" s="355">
        <f t="shared" si="13"/>
        <v>0</v>
      </c>
      <c r="J64" s="355">
        <f t="shared" si="13"/>
        <v>2577.6</v>
      </c>
      <c r="K64" s="355">
        <f t="shared" si="13"/>
        <v>1288.8</v>
      </c>
      <c r="L64" s="355">
        <f t="shared" si="13"/>
        <v>1288.8</v>
      </c>
      <c r="M64" s="356">
        <f t="shared" si="13"/>
        <v>2577.6</v>
      </c>
      <c r="N64" s="357">
        <f t="shared" si="13"/>
        <v>0</v>
      </c>
      <c r="O64" s="357"/>
      <c r="P64" s="358">
        <f t="shared" si="13"/>
        <v>0</v>
      </c>
    </row>
    <row r="65" spans="1:19" ht="18" customHeight="1" x14ac:dyDescent="0.2">
      <c r="A65" s="1858" t="s">
        <v>93</v>
      </c>
      <c r="B65" s="392" t="s">
        <v>92</v>
      </c>
      <c r="C65" s="166">
        <f>C20</f>
        <v>9245</v>
      </c>
      <c r="D65" s="166">
        <f>D20</f>
        <v>11741.15</v>
      </c>
      <c r="E65" s="166">
        <f>E20</f>
        <v>11741</v>
      </c>
      <c r="F65" s="166">
        <f>F20</f>
        <v>100</v>
      </c>
      <c r="G65" s="167">
        <f>$E20*G20/100</f>
        <v>9392.7999999999993</v>
      </c>
      <c r="H65" s="167">
        <f>$E20*H20/100</f>
        <v>704.46</v>
      </c>
      <c r="I65" s="167">
        <f>$E20*I20/100</f>
        <v>587.04999999999995</v>
      </c>
      <c r="J65" s="167">
        <f>SUM(H65:I65)</f>
        <v>1291.51</v>
      </c>
      <c r="K65" s="167">
        <f>$E20*K20/100</f>
        <v>587.04999999999995</v>
      </c>
      <c r="L65" s="167">
        <f>$E20*L20/100</f>
        <v>469.64</v>
      </c>
      <c r="M65" s="167">
        <f>SUM(K65:L65)</f>
        <v>1056.69</v>
      </c>
      <c r="N65" s="167">
        <f>$E20*N20/100</f>
        <v>0</v>
      </c>
      <c r="O65" s="548"/>
      <c r="P65" s="168"/>
      <c r="R65" s="216">
        <f>SUM(N65,M65,J65,G65)</f>
        <v>11741</v>
      </c>
      <c r="S65" s="635">
        <f t="shared" ref="S65:S78" si="14">SUM(N65:P65,M65,J65,G65)</f>
        <v>11741</v>
      </c>
    </row>
    <row r="66" spans="1:19" ht="18" customHeight="1" x14ac:dyDescent="0.2">
      <c r="A66" s="1859"/>
      <c r="B66" s="274" t="s">
        <v>97</v>
      </c>
      <c r="C66" s="293">
        <f t="shared" ref="C66:D77" si="15">C21</f>
        <v>8210</v>
      </c>
      <c r="D66" s="293">
        <f t="shared" si="15"/>
        <v>10426.700000000001</v>
      </c>
      <c r="E66" s="293">
        <f t="shared" ref="E66:F77" si="16">E21</f>
        <v>10010</v>
      </c>
      <c r="F66" s="293">
        <f t="shared" si="16"/>
        <v>96</v>
      </c>
      <c r="G66" s="213">
        <f t="shared" ref="G66:H77" si="17">$E21*G21/100</f>
        <v>5705.7</v>
      </c>
      <c r="H66" s="213">
        <f t="shared" si="17"/>
        <v>600.6</v>
      </c>
      <c r="I66" s="213">
        <f>$E21*I21/100</f>
        <v>3203.2</v>
      </c>
      <c r="J66" s="213">
        <f t="shared" ref="J66:J78" si="18">SUM(H66:I66)</f>
        <v>3803.7999999999997</v>
      </c>
      <c r="K66" s="213">
        <f>$E21*K21/100</f>
        <v>200.2</v>
      </c>
      <c r="L66" s="213">
        <f>$E21*L21/100</f>
        <v>300.3</v>
      </c>
      <c r="M66" s="213">
        <f t="shared" ref="M66:M78" si="19">SUM(K66:L66)</f>
        <v>500.5</v>
      </c>
      <c r="N66" s="213">
        <f>$E21*N21/100</f>
        <v>0</v>
      </c>
      <c r="O66" s="214"/>
      <c r="P66" s="394"/>
      <c r="R66" s="216">
        <f t="shared" ref="R66:R78" si="20">SUM(N66,M66,J66,G66)</f>
        <v>10010</v>
      </c>
      <c r="S66" s="635">
        <f t="shared" si="14"/>
        <v>10010</v>
      </c>
    </row>
    <row r="67" spans="1:19" ht="18" customHeight="1" x14ac:dyDescent="0.2">
      <c r="A67" s="1859"/>
      <c r="B67" s="274" t="s">
        <v>98</v>
      </c>
      <c r="C67" s="293">
        <f t="shared" si="15"/>
        <v>19760</v>
      </c>
      <c r="D67" s="293">
        <f t="shared" si="15"/>
        <v>25095.200000000001</v>
      </c>
      <c r="E67" s="293">
        <f t="shared" si="16"/>
        <v>24855</v>
      </c>
      <c r="F67" s="293">
        <f t="shared" si="16"/>
        <v>99</v>
      </c>
      <c r="G67" s="213">
        <f t="shared" si="17"/>
        <v>13670.25</v>
      </c>
      <c r="H67" s="213">
        <f t="shared" si="17"/>
        <v>1242.75</v>
      </c>
      <c r="I67" s="213">
        <f t="shared" ref="I67:K68" si="21">$E22*I22/100</f>
        <v>4971</v>
      </c>
      <c r="J67" s="213">
        <f t="shared" si="18"/>
        <v>6213.75</v>
      </c>
      <c r="K67" s="213">
        <f t="shared" si="21"/>
        <v>3728.25</v>
      </c>
      <c r="L67" s="213">
        <f t="shared" ref="L67:N68" si="22">$E22*L22/100</f>
        <v>1242.75</v>
      </c>
      <c r="M67" s="213">
        <f t="shared" si="19"/>
        <v>4971</v>
      </c>
      <c r="N67" s="213">
        <f t="shared" si="22"/>
        <v>0</v>
      </c>
      <c r="O67" s="214"/>
      <c r="P67" s="394"/>
      <c r="R67" s="216">
        <f t="shared" si="20"/>
        <v>24855</v>
      </c>
      <c r="S67" s="635">
        <f t="shared" si="14"/>
        <v>24855</v>
      </c>
    </row>
    <row r="68" spans="1:19" ht="18" customHeight="1" x14ac:dyDescent="0.2">
      <c r="A68" s="1859"/>
      <c r="B68" s="274" t="s">
        <v>99</v>
      </c>
      <c r="C68" s="293">
        <f t="shared" si="15"/>
        <v>40500</v>
      </c>
      <c r="D68" s="293">
        <f t="shared" si="15"/>
        <v>47790</v>
      </c>
      <c r="E68" s="293">
        <f t="shared" si="16"/>
        <v>47556</v>
      </c>
      <c r="F68" s="293">
        <f t="shared" si="16"/>
        <v>100</v>
      </c>
      <c r="G68" s="213">
        <f t="shared" si="17"/>
        <v>43275.96</v>
      </c>
      <c r="H68" s="213">
        <f t="shared" si="17"/>
        <v>475.56</v>
      </c>
      <c r="I68" s="213">
        <f t="shared" si="21"/>
        <v>475.56</v>
      </c>
      <c r="J68" s="213">
        <f>SUM(H68:I68)</f>
        <v>951.12</v>
      </c>
      <c r="K68" s="213">
        <f t="shared" si="21"/>
        <v>2377.8000000000002</v>
      </c>
      <c r="L68" s="213">
        <f t="shared" si="22"/>
        <v>951.12</v>
      </c>
      <c r="M68" s="213">
        <f>SUM(K68:L68)</f>
        <v>3328.92</v>
      </c>
      <c r="N68" s="213">
        <f t="shared" si="22"/>
        <v>0</v>
      </c>
      <c r="O68" s="214"/>
      <c r="P68" s="365"/>
      <c r="R68" s="216">
        <f t="shared" si="20"/>
        <v>47556</v>
      </c>
      <c r="S68" s="635">
        <f t="shared" si="14"/>
        <v>47556</v>
      </c>
    </row>
    <row r="69" spans="1:19" ht="18" customHeight="1" x14ac:dyDescent="0.2">
      <c r="A69" s="1859"/>
      <c r="B69" s="274" t="s">
        <v>100</v>
      </c>
      <c r="C69" s="293">
        <f t="shared" si="15"/>
        <v>9950</v>
      </c>
      <c r="D69" s="293">
        <f t="shared" si="15"/>
        <v>11741</v>
      </c>
      <c r="E69" s="293">
        <f t="shared" si="16"/>
        <v>11741</v>
      </c>
      <c r="F69" s="293">
        <f t="shared" si="16"/>
        <v>100</v>
      </c>
      <c r="G69" s="213">
        <f t="shared" si="17"/>
        <v>6105.32</v>
      </c>
      <c r="H69" s="213">
        <f t="shared" si="17"/>
        <v>3287.48</v>
      </c>
      <c r="I69" s="213">
        <f t="shared" ref="I69:I77" si="23">$E24*I24/100</f>
        <v>234.82</v>
      </c>
      <c r="J69" s="213">
        <f t="shared" si="18"/>
        <v>3522.3</v>
      </c>
      <c r="K69" s="213">
        <f>$E24*K24/100</f>
        <v>1408.92</v>
      </c>
      <c r="L69" s="213">
        <f t="shared" ref="K69:L77" si="24">$E24*L24/100</f>
        <v>704.46</v>
      </c>
      <c r="M69" s="213">
        <f t="shared" si="19"/>
        <v>2113.38</v>
      </c>
      <c r="N69" s="213">
        <f t="shared" ref="N69:N77" si="25">$E24*N24/100</f>
        <v>0</v>
      </c>
      <c r="O69" s="214"/>
      <c r="P69" s="365"/>
      <c r="R69" s="216">
        <f t="shared" si="20"/>
        <v>11741</v>
      </c>
      <c r="S69" s="635">
        <f t="shared" si="14"/>
        <v>11741</v>
      </c>
    </row>
    <row r="70" spans="1:19" ht="18" customHeight="1" x14ac:dyDescent="0.2">
      <c r="A70" s="1859"/>
      <c r="B70" s="274" t="s">
        <v>101</v>
      </c>
      <c r="C70" s="293">
        <f t="shared" si="15"/>
        <v>44030</v>
      </c>
      <c r="D70" s="293">
        <f t="shared" si="15"/>
        <v>51955.399999999994</v>
      </c>
      <c r="E70" s="293">
        <f t="shared" si="16"/>
        <v>49357</v>
      </c>
      <c r="F70" s="293">
        <f t="shared" si="16"/>
        <v>95</v>
      </c>
      <c r="G70" s="213">
        <f t="shared" si="17"/>
        <v>37017.75</v>
      </c>
      <c r="H70" s="213">
        <f t="shared" si="17"/>
        <v>4935.7</v>
      </c>
      <c r="I70" s="213">
        <f t="shared" si="23"/>
        <v>987.14</v>
      </c>
      <c r="J70" s="213">
        <f t="shared" si="18"/>
        <v>5922.84</v>
      </c>
      <c r="K70" s="213">
        <f t="shared" si="24"/>
        <v>4935.7</v>
      </c>
      <c r="L70" s="213">
        <f t="shared" si="24"/>
        <v>1480.71</v>
      </c>
      <c r="M70" s="213">
        <f t="shared" si="19"/>
        <v>6416.41</v>
      </c>
      <c r="N70" s="213">
        <f t="shared" si="25"/>
        <v>0</v>
      </c>
      <c r="O70" s="214"/>
      <c r="P70" s="365"/>
      <c r="R70" s="216">
        <f t="shared" si="20"/>
        <v>49357</v>
      </c>
      <c r="S70" s="635">
        <f t="shared" si="14"/>
        <v>49357</v>
      </c>
    </row>
    <row r="71" spans="1:19" ht="18" customHeight="1" x14ac:dyDescent="0.2">
      <c r="A71" s="1859"/>
      <c r="B71" s="274" t="s">
        <v>102</v>
      </c>
      <c r="C71" s="366">
        <f t="shared" si="15"/>
        <v>43010</v>
      </c>
      <c r="D71" s="366">
        <f t="shared" si="15"/>
        <v>51612</v>
      </c>
      <c r="E71" s="366">
        <f t="shared" si="16"/>
        <v>51612</v>
      </c>
      <c r="F71" s="366">
        <f t="shared" si="16"/>
        <v>100</v>
      </c>
      <c r="G71" s="213">
        <f t="shared" si="17"/>
        <v>36128.400000000001</v>
      </c>
      <c r="H71" s="213">
        <f t="shared" si="17"/>
        <v>3612.84</v>
      </c>
      <c r="I71" s="213">
        <f t="shared" si="23"/>
        <v>1548.36</v>
      </c>
      <c r="J71" s="213">
        <f t="shared" si="18"/>
        <v>5161.2</v>
      </c>
      <c r="K71" s="213">
        <f t="shared" si="24"/>
        <v>5161.2</v>
      </c>
      <c r="L71" s="213">
        <f t="shared" si="24"/>
        <v>5161.2</v>
      </c>
      <c r="M71" s="213">
        <f t="shared" si="19"/>
        <v>10322.4</v>
      </c>
      <c r="N71" s="213">
        <f t="shared" si="25"/>
        <v>0</v>
      </c>
      <c r="O71" s="214"/>
      <c r="P71" s="365"/>
      <c r="R71" s="216">
        <f t="shared" si="20"/>
        <v>51612</v>
      </c>
      <c r="S71" s="635">
        <f t="shared" si="14"/>
        <v>51612</v>
      </c>
    </row>
    <row r="72" spans="1:19" ht="18" customHeight="1" x14ac:dyDescent="0.2">
      <c r="A72" s="1859"/>
      <c r="B72" s="274" t="s">
        <v>94</v>
      </c>
      <c r="C72" s="366">
        <f t="shared" si="15"/>
        <v>40550</v>
      </c>
      <c r="D72" s="366">
        <f t="shared" si="15"/>
        <v>51498.5</v>
      </c>
      <c r="E72" s="366">
        <f t="shared" si="16"/>
        <v>50469</v>
      </c>
      <c r="F72" s="366">
        <f t="shared" si="16"/>
        <v>98</v>
      </c>
      <c r="G72" s="213">
        <f t="shared" si="17"/>
        <v>40375.199999999997</v>
      </c>
      <c r="H72" s="213">
        <f t="shared" si="17"/>
        <v>5551.59</v>
      </c>
      <c r="I72" s="213">
        <f t="shared" si="23"/>
        <v>2523.4499999999998</v>
      </c>
      <c r="J72" s="213">
        <f t="shared" si="18"/>
        <v>8075.04</v>
      </c>
      <c r="K72" s="213">
        <f t="shared" si="24"/>
        <v>1514.07</v>
      </c>
      <c r="L72" s="213">
        <f t="shared" si="24"/>
        <v>504.69</v>
      </c>
      <c r="M72" s="213">
        <f t="shared" si="19"/>
        <v>2018.76</v>
      </c>
      <c r="N72" s="213">
        <f t="shared" si="25"/>
        <v>0</v>
      </c>
      <c r="O72" s="214"/>
      <c r="P72" s="365"/>
      <c r="R72" s="216">
        <f t="shared" si="20"/>
        <v>50469</v>
      </c>
      <c r="S72" s="635">
        <f t="shared" si="14"/>
        <v>50469</v>
      </c>
    </row>
    <row r="73" spans="1:19" ht="18" customHeight="1" x14ac:dyDescent="0.2">
      <c r="A73" s="1859"/>
      <c r="B73" s="274" t="s">
        <v>103</v>
      </c>
      <c r="C73" s="366">
        <f t="shared" si="15"/>
        <v>34840</v>
      </c>
      <c r="D73" s="366">
        <f t="shared" si="15"/>
        <v>44246.8</v>
      </c>
      <c r="E73" s="366">
        <f t="shared" si="16"/>
        <v>44112</v>
      </c>
      <c r="F73" s="366">
        <f t="shared" si="16"/>
        <v>100</v>
      </c>
      <c r="G73" s="213">
        <f t="shared" si="17"/>
        <v>36612.959999999999</v>
      </c>
      <c r="H73" s="213">
        <f t="shared" si="17"/>
        <v>882.24</v>
      </c>
      <c r="I73" s="213">
        <f t="shared" si="23"/>
        <v>882.24</v>
      </c>
      <c r="J73" s="213">
        <f t="shared" si="18"/>
        <v>1764.48</v>
      </c>
      <c r="K73" s="213">
        <f t="shared" si="24"/>
        <v>2646.72</v>
      </c>
      <c r="L73" s="213">
        <f t="shared" si="24"/>
        <v>3087.84</v>
      </c>
      <c r="M73" s="213">
        <f t="shared" si="19"/>
        <v>5734.5599999999995</v>
      </c>
      <c r="N73" s="213">
        <f t="shared" si="25"/>
        <v>0</v>
      </c>
      <c r="O73" s="214"/>
      <c r="P73" s="365"/>
      <c r="R73" s="216">
        <f t="shared" si="20"/>
        <v>44112</v>
      </c>
      <c r="S73" s="635">
        <f t="shared" si="14"/>
        <v>44112</v>
      </c>
    </row>
    <row r="74" spans="1:19" ht="18" customHeight="1" x14ac:dyDescent="0.2">
      <c r="A74" s="1859"/>
      <c r="B74" s="274" t="s">
        <v>95</v>
      </c>
      <c r="C74" s="366">
        <f t="shared" si="15"/>
        <v>40129</v>
      </c>
      <c r="D74" s="366">
        <f t="shared" si="15"/>
        <v>50963.83</v>
      </c>
      <c r="E74" s="366">
        <f t="shared" si="16"/>
        <v>50959</v>
      </c>
      <c r="F74" s="366">
        <f t="shared" si="16"/>
        <v>100</v>
      </c>
      <c r="G74" s="213">
        <f t="shared" si="17"/>
        <v>43824.74</v>
      </c>
      <c r="H74" s="213">
        <f t="shared" si="17"/>
        <v>2547.9499999999998</v>
      </c>
      <c r="I74" s="213">
        <f t="shared" si="23"/>
        <v>509.59</v>
      </c>
      <c r="J74" s="213">
        <f t="shared" si="18"/>
        <v>3057.54</v>
      </c>
      <c r="K74" s="213">
        <f t="shared" si="24"/>
        <v>3567.13</v>
      </c>
      <c r="L74" s="213">
        <f t="shared" si="24"/>
        <v>509.59</v>
      </c>
      <c r="M74" s="213">
        <f t="shared" si="19"/>
        <v>4076.7200000000003</v>
      </c>
      <c r="N74" s="213">
        <f t="shared" si="25"/>
        <v>0</v>
      </c>
      <c r="O74" s="214"/>
      <c r="P74" s="365"/>
      <c r="R74" s="216">
        <f t="shared" si="20"/>
        <v>50959</v>
      </c>
      <c r="S74" s="635">
        <f t="shared" si="14"/>
        <v>50959</v>
      </c>
    </row>
    <row r="75" spans="1:19" ht="18" customHeight="1" x14ac:dyDescent="0.2">
      <c r="A75" s="1859"/>
      <c r="B75" s="274" t="s">
        <v>87</v>
      </c>
      <c r="C75" s="366">
        <f t="shared" si="15"/>
        <v>8930</v>
      </c>
      <c r="D75" s="366">
        <f t="shared" si="15"/>
        <v>10805.3</v>
      </c>
      <c r="E75" s="366">
        <f t="shared" si="16"/>
        <v>10805</v>
      </c>
      <c r="F75" s="366">
        <f t="shared" si="16"/>
        <v>100</v>
      </c>
      <c r="G75" s="213">
        <f t="shared" si="17"/>
        <v>10264.75</v>
      </c>
      <c r="H75" s="213">
        <f t="shared" si="17"/>
        <v>216.1</v>
      </c>
      <c r="I75" s="213">
        <f t="shared" si="23"/>
        <v>108.05</v>
      </c>
      <c r="J75" s="213">
        <f t="shared" si="18"/>
        <v>324.14999999999998</v>
      </c>
      <c r="K75" s="213">
        <f t="shared" si="24"/>
        <v>108.05</v>
      </c>
      <c r="L75" s="213">
        <f t="shared" si="24"/>
        <v>108.05</v>
      </c>
      <c r="M75" s="213">
        <f t="shared" si="19"/>
        <v>216.1</v>
      </c>
      <c r="N75" s="213">
        <f t="shared" si="25"/>
        <v>0</v>
      </c>
      <c r="O75" s="214"/>
      <c r="P75" s="365"/>
      <c r="R75" s="216">
        <f t="shared" si="20"/>
        <v>10805</v>
      </c>
      <c r="S75" s="635">
        <f t="shared" si="14"/>
        <v>10805</v>
      </c>
    </row>
    <row r="76" spans="1:19" ht="18" customHeight="1" x14ac:dyDescent="0.2">
      <c r="A76" s="1859"/>
      <c r="B76" s="274" t="s">
        <v>88</v>
      </c>
      <c r="C76" s="366">
        <f>C31</f>
        <v>16080</v>
      </c>
      <c r="D76" s="366">
        <f>D31</f>
        <v>22672.799999999999</v>
      </c>
      <c r="E76" s="366">
        <f>E31</f>
        <v>22672</v>
      </c>
      <c r="F76" s="366">
        <f>F31</f>
        <v>100</v>
      </c>
      <c r="G76" s="213">
        <f>$E31*G31/100</f>
        <v>15870.4</v>
      </c>
      <c r="H76" s="213">
        <f>$E31*H31/100</f>
        <v>3400.8</v>
      </c>
      <c r="I76" s="213">
        <f>$E31*I31/100</f>
        <v>1133.5999999999999</v>
      </c>
      <c r="J76" s="213">
        <f t="shared" si="18"/>
        <v>4534.3999999999996</v>
      </c>
      <c r="K76" s="213">
        <f>$E31*K31/100</f>
        <v>1133.5999999999999</v>
      </c>
      <c r="L76" s="213">
        <f>$E31*L31/100</f>
        <v>1133.5999999999999</v>
      </c>
      <c r="M76" s="213">
        <f t="shared" si="19"/>
        <v>2267.1999999999998</v>
      </c>
      <c r="N76" s="213">
        <f>$E31*N31/100</f>
        <v>0</v>
      </c>
      <c r="O76" s="214"/>
      <c r="P76" s="365"/>
      <c r="R76" s="216">
        <f t="shared" si="20"/>
        <v>22672</v>
      </c>
      <c r="S76" s="635">
        <f t="shared" si="14"/>
        <v>22672</v>
      </c>
    </row>
    <row r="77" spans="1:19" ht="18" customHeight="1" x14ac:dyDescent="0.2">
      <c r="A77" s="1859"/>
      <c r="B77" s="197" t="s">
        <v>96</v>
      </c>
      <c r="C77" s="366">
        <f t="shared" si="15"/>
        <v>2681</v>
      </c>
      <c r="D77" s="366">
        <f t="shared" si="15"/>
        <v>3780.2099999999996</v>
      </c>
      <c r="E77" s="366">
        <f t="shared" si="16"/>
        <v>3580</v>
      </c>
      <c r="F77" s="366">
        <f t="shared" si="16"/>
        <v>95</v>
      </c>
      <c r="G77" s="213">
        <f t="shared" si="17"/>
        <v>3257.8</v>
      </c>
      <c r="H77" s="213">
        <f t="shared" si="17"/>
        <v>143.19999999999999</v>
      </c>
      <c r="I77" s="213">
        <f t="shared" si="23"/>
        <v>0</v>
      </c>
      <c r="J77" s="213">
        <f t="shared" si="18"/>
        <v>143.19999999999999</v>
      </c>
      <c r="K77" s="213">
        <f t="shared" si="24"/>
        <v>107.4</v>
      </c>
      <c r="L77" s="213">
        <f t="shared" si="24"/>
        <v>71.599999999999994</v>
      </c>
      <c r="M77" s="213">
        <f t="shared" si="19"/>
        <v>179</v>
      </c>
      <c r="N77" s="213">
        <f t="shared" si="25"/>
        <v>0</v>
      </c>
      <c r="O77" s="214"/>
      <c r="P77" s="365"/>
      <c r="R77" s="216">
        <f t="shared" si="20"/>
        <v>3580</v>
      </c>
      <c r="S77" s="635">
        <f t="shared" si="14"/>
        <v>3580</v>
      </c>
    </row>
    <row r="78" spans="1:19" ht="18" customHeight="1" thickBot="1" x14ac:dyDescent="0.25">
      <c r="A78" s="1860"/>
      <c r="B78" s="369" t="s">
        <v>91</v>
      </c>
      <c r="C78" s="370">
        <f>C33</f>
        <v>17900</v>
      </c>
      <c r="D78" s="370">
        <f>D33</f>
        <v>25776</v>
      </c>
      <c r="E78" s="370">
        <f>E33</f>
        <v>25776</v>
      </c>
      <c r="F78" s="370">
        <f>F33</f>
        <v>100</v>
      </c>
      <c r="G78" s="188">
        <f>$E33*G33/100</f>
        <v>20620.8</v>
      </c>
      <c r="H78" s="188">
        <f>$E33*H33/100</f>
        <v>2577.6</v>
      </c>
      <c r="I78" s="188">
        <f>$E33*I33/100</f>
        <v>0</v>
      </c>
      <c r="J78" s="188">
        <f t="shared" si="18"/>
        <v>2577.6</v>
      </c>
      <c r="K78" s="188">
        <f>$E33*K33/100</f>
        <v>1288.8</v>
      </c>
      <c r="L78" s="188">
        <f>$E33*L33/100</f>
        <v>1288.8</v>
      </c>
      <c r="M78" s="188">
        <f t="shared" si="19"/>
        <v>2577.6</v>
      </c>
      <c r="N78" s="188">
        <f>$E33*N33/100</f>
        <v>0</v>
      </c>
      <c r="O78" s="194"/>
      <c r="P78" s="371"/>
      <c r="R78" s="216">
        <f t="shared" si="20"/>
        <v>25776</v>
      </c>
      <c r="S78" s="635">
        <f t="shared" si="14"/>
        <v>25776</v>
      </c>
    </row>
  </sheetData>
  <mergeCells count="22">
    <mergeCell ref="A1:P1"/>
    <mergeCell ref="B3:D3"/>
    <mergeCell ref="G2:H2"/>
    <mergeCell ref="A20:A33"/>
    <mergeCell ref="A13:A19"/>
    <mergeCell ref="E4:N4"/>
    <mergeCell ref="A65:A78"/>
    <mergeCell ref="A49:B53"/>
    <mergeCell ref="A54:B54"/>
    <mergeCell ref="A55:B55"/>
    <mergeCell ref="A56:B56"/>
    <mergeCell ref="A57:B57"/>
    <mergeCell ref="A58:A64"/>
    <mergeCell ref="E41:K41"/>
    <mergeCell ref="H6:J6"/>
    <mergeCell ref="K6:M6"/>
    <mergeCell ref="G5:N5"/>
    <mergeCell ref="A12:B12"/>
    <mergeCell ref="A4:B8"/>
    <mergeCell ref="A9:B9"/>
    <mergeCell ref="A10:B10"/>
    <mergeCell ref="A11:B11"/>
  </mergeCells>
  <phoneticPr fontId="4"/>
  <printOptions horizontalCentered="1"/>
  <pageMargins left="0.59055118110236227" right="0.59055118110236227" top="0.59055118110236227" bottom="0.39370078740157483" header="0.51181102362204722" footer="0.31496062992125984"/>
  <pageSetup paperSize="9" scale="89" firstPageNumber="20" pageOrder="overThenDown" orientation="portrait" useFirstPageNumber="1" r:id="rId1"/>
  <headerFooter scaleWithDoc="0">
    <oddFooter>&amp;C&amp;14&amp;P</oddFooter>
  </headerFooter>
  <rowBreaks count="1" manualBreakCount="1">
    <brk id="46" max="16383" man="1"/>
  </rowBreaks>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78"/>
  <sheetViews>
    <sheetView view="pageBreakPreview" zoomScaleNormal="75" workbookViewId="0">
      <pane xSplit="2" ySplit="8" topLeftCell="C9" activePane="bottomRight" state="frozen"/>
      <selection activeCell="F34" sqref="F34"/>
      <selection pane="topRight" activeCell="F34" sqref="F34"/>
      <selection pane="bottomLeft" activeCell="F34" sqref="F34"/>
      <selection pane="bottomRight" activeCell="F34" sqref="F34"/>
    </sheetView>
  </sheetViews>
  <sheetFormatPr defaultColWidth="13.375" defaultRowHeight="17.25" x14ac:dyDescent="0.2"/>
  <cols>
    <col min="1" max="1" width="2.875" style="148" bestFit="1" customWidth="1"/>
    <col min="2" max="2" width="6.75" style="148" customWidth="1"/>
    <col min="3" max="5" width="9.375" style="148" customWidth="1"/>
    <col min="6" max="13" width="5" style="148" customWidth="1"/>
    <col min="14" max="14" width="6.75" style="148" customWidth="1"/>
    <col min="15" max="15" width="7.125" style="148" customWidth="1"/>
    <col min="16" max="16" width="10.5" style="148" bestFit="1" customWidth="1"/>
    <col min="17" max="17" width="3.375" style="148" customWidth="1"/>
    <col min="18" max="18" width="8.25" style="333" customWidth="1"/>
    <col min="19" max="19" width="8.375" style="148" customWidth="1"/>
    <col min="20" max="20" width="7.875" style="148" customWidth="1"/>
    <col min="21" max="21" width="8.375" style="148" customWidth="1"/>
    <col min="22" max="22" width="8.5" style="148" customWidth="1"/>
    <col min="23" max="23" width="9.875" style="148" customWidth="1"/>
    <col min="24" max="24" width="8" style="148" customWidth="1"/>
    <col min="25" max="25" width="10.75" style="148" customWidth="1"/>
    <col min="26" max="26" width="11.75" style="148" customWidth="1"/>
    <col min="27" max="27" width="10.25" style="148" customWidth="1"/>
    <col min="28" max="28" width="11.125" style="148" customWidth="1"/>
    <col min="29" max="29" width="9.75" style="148" customWidth="1"/>
    <col min="30" max="30" width="7.625" style="148" customWidth="1"/>
    <col min="31" max="31" width="10.75" style="148" customWidth="1"/>
    <col min="32" max="32" width="7.625" style="148" customWidth="1"/>
    <col min="33" max="33" width="9.75" style="148" customWidth="1"/>
    <col min="34" max="34" width="7.625" style="148" customWidth="1"/>
    <col min="35" max="35" width="9.75" style="148" customWidth="1"/>
    <col min="36" max="36" width="7.625" style="148" customWidth="1"/>
    <col min="37" max="37" width="10" style="148" customWidth="1"/>
    <col min="38" max="38" width="7.625" style="148" customWidth="1"/>
    <col min="39" max="39" width="10.125" style="148" customWidth="1"/>
    <col min="40" max="40" width="7.625" style="148" customWidth="1"/>
    <col min="41" max="41" width="12" style="148" customWidth="1"/>
    <col min="42" max="42" width="7.625" style="148" customWidth="1"/>
    <col min="43" max="43" width="12.125" style="148" customWidth="1"/>
    <col min="44" max="44" width="11.5" style="148" customWidth="1"/>
    <col min="45" max="46" width="7.625" style="148" customWidth="1"/>
    <col min="47" max="47" width="11.625" style="148" customWidth="1"/>
    <col min="48" max="48" width="7.625" style="148" customWidth="1"/>
    <col min="49" max="49" width="10" style="148" customWidth="1"/>
    <col min="50" max="50" width="7.625" style="148" customWidth="1"/>
    <col min="51" max="51" width="7.75" style="148" customWidth="1"/>
    <col min="52" max="52" width="7" style="148" customWidth="1"/>
    <col min="53" max="53" width="9.875" style="148" customWidth="1"/>
    <col min="54" max="54" width="6.75" style="148" customWidth="1"/>
    <col min="55" max="55" width="11.25" style="148" customWidth="1"/>
    <col min="56" max="56" width="7" style="148" customWidth="1"/>
    <col min="57" max="57" width="9.25" style="148" customWidth="1"/>
    <col min="58" max="58" width="7.75" style="148" customWidth="1"/>
    <col min="59" max="59" width="3.5" style="148" customWidth="1"/>
    <col min="60" max="16384" width="13.375" style="148"/>
  </cols>
  <sheetData>
    <row r="1" spans="1:58" x14ac:dyDescent="0.2">
      <c r="A1" s="1871" t="s">
        <v>560</v>
      </c>
      <c r="B1" s="1871"/>
      <c r="C1" s="1871"/>
      <c r="D1" s="1871"/>
      <c r="E1" s="1871"/>
      <c r="F1" s="1871"/>
      <c r="G1" s="1871"/>
      <c r="H1" s="1871"/>
      <c r="I1" s="1871"/>
      <c r="J1" s="1871"/>
      <c r="K1" s="1871"/>
      <c r="L1" s="1871"/>
      <c r="M1" s="1871"/>
      <c r="N1" s="1871"/>
      <c r="O1" s="1871"/>
      <c r="P1" s="1871"/>
    </row>
    <row r="2" spans="1:58" x14ac:dyDescent="0.2">
      <c r="B2" s="571"/>
      <c r="C2" s="571"/>
      <c r="D2" s="571"/>
      <c r="E2" s="142"/>
      <c r="F2" s="142"/>
      <c r="G2" s="1873"/>
      <c r="H2" s="1873"/>
      <c r="I2" s="142"/>
      <c r="J2" s="142"/>
      <c r="K2" s="142"/>
      <c r="L2" s="142"/>
      <c r="M2" s="142"/>
      <c r="N2" s="142"/>
      <c r="O2" s="142"/>
      <c r="P2" s="142"/>
      <c r="Q2" s="377"/>
      <c r="R2" s="570"/>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149"/>
      <c r="BB2" s="149"/>
      <c r="BC2" s="149"/>
      <c r="BD2" s="149"/>
      <c r="BE2" s="149"/>
      <c r="BF2" s="149"/>
    </row>
    <row r="3" spans="1:58" ht="18" thickBot="1" x14ac:dyDescent="0.25">
      <c r="B3" s="1872" t="s">
        <v>561</v>
      </c>
      <c r="C3" s="1872"/>
      <c r="D3" s="1872"/>
      <c r="E3" s="1872"/>
      <c r="F3" s="142"/>
      <c r="G3" s="142"/>
      <c r="H3" s="142"/>
      <c r="I3" s="1879"/>
      <c r="J3" s="1879"/>
      <c r="K3" s="1879"/>
      <c r="L3" s="142"/>
      <c r="M3" s="142"/>
      <c r="N3" s="142"/>
      <c r="O3" s="142"/>
      <c r="P3" s="142"/>
      <c r="Q3" s="142"/>
      <c r="R3" s="410"/>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377"/>
      <c r="AZ3" s="377"/>
      <c r="BA3" s="149"/>
      <c r="BB3" s="149"/>
      <c r="BC3" s="149"/>
      <c r="BD3" s="149"/>
      <c r="BE3" s="149"/>
      <c r="BF3" s="149"/>
    </row>
    <row r="4" spans="1:58" ht="18" customHeight="1" x14ac:dyDescent="0.2">
      <c r="A4" s="1834" t="s">
        <v>136</v>
      </c>
      <c r="B4" s="1835"/>
      <c r="C4" s="636"/>
      <c r="D4" s="636"/>
      <c r="E4" s="1877" t="s">
        <v>383</v>
      </c>
      <c r="F4" s="1878"/>
      <c r="G4" s="1878"/>
      <c r="H4" s="1878"/>
      <c r="I4" s="1878"/>
      <c r="J4" s="1878"/>
      <c r="K4" s="1878"/>
      <c r="L4" s="1878"/>
      <c r="M4" s="1878"/>
      <c r="N4" s="1878"/>
      <c r="O4" s="574"/>
      <c r="P4" s="637"/>
    </row>
    <row r="5" spans="1:58" ht="18" customHeight="1" x14ac:dyDescent="0.2">
      <c r="A5" s="1836"/>
      <c r="B5" s="1837"/>
      <c r="C5" s="382" t="s">
        <v>105</v>
      </c>
      <c r="D5" s="382" t="s">
        <v>167</v>
      </c>
      <c r="E5" s="335" t="s">
        <v>106</v>
      </c>
      <c r="F5" s="336"/>
      <c r="G5" s="1853" t="s">
        <v>179</v>
      </c>
      <c r="H5" s="1854"/>
      <c r="I5" s="1854"/>
      <c r="J5" s="1854"/>
      <c r="K5" s="1854"/>
      <c r="L5" s="1854"/>
      <c r="M5" s="1854"/>
      <c r="N5" s="1854"/>
      <c r="O5" s="579" t="s">
        <v>395</v>
      </c>
      <c r="P5" s="638" t="s">
        <v>108</v>
      </c>
    </row>
    <row r="6" spans="1:58" ht="18" customHeight="1" x14ac:dyDescent="0.2">
      <c r="A6" s="1836"/>
      <c r="B6" s="1837"/>
      <c r="C6" s="382" t="s">
        <v>109</v>
      </c>
      <c r="D6" s="382" t="s">
        <v>110</v>
      </c>
      <c r="E6" s="338" t="s">
        <v>111</v>
      </c>
      <c r="F6" s="339" t="s">
        <v>112</v>
      </c>
      <c r="G6" s="1887" t="s">
        <v>115</v>
      </c>
      <c r="H6" s="1888"/>
      <c r="I6" s="1888"/>
      <c r="J6" s="1888"/>
      <c r="K6" s="1889"/>
      <c r="L6" s="340" t="s">
        <v>116</v>
      </c>
      <c r="M6" s="341" t="s">
        <v>117</v>
      </c>
      <c r="N6" s="342" t="s">
        <v>118</v>
      </c>
      <c r="O6" s="639"/>
      <c r="P6" s="640" t="s">
        <v>113</v>
      </c>
    </row>
    <row r="7" spans="1:58" ht="18" customHeight="1" x14ac:dyDescent="0.2">
      <c r="A7" s="1836"/>
      <c r="B7" s="1837"/>
      <c r="C7" s="382"/>
      <c r="D7" s="641"/>
      <c r="E7" s="344"/>
      <c r="F7" s="339" t="s">
        <v>111</v>
      </c>
      <c r="G7" s="340" t="s">
        <v>114</v>
      </c>
      <c r="H7" s="340" t="s">
        <v>147</v>
      </c>
      <c r="I7" s="341" t="s">
        <v>119</v>
      </c>
      <c r="J7" s="335" t="s">
        <v>120</v>
      </c>
      <c r="K7" s="340" t="s">
        <v>72</v>
      </c>
      <c r="L7" s="344"/>
      <c r="M7" s="344"/>
      <c r="N7" s="345"/>
      <c r="O7" s="642"/>
      <c r="P7" s="643"/>
    </row>
    <row r="8" spans="1:58" ht="18" customHeight="1" thickBot="1" x14ac:dyDescent="0.25">
      <c r="A8" s="1856"/>
      <c r="B8" s="1857"/>
      <c r="C8" s="644" t="s">
        <v>149</v>
      </c>
      <c r="D8" s="644" t="s">
        <v>149</v>
      </c>
      <c r="E8" s="644" t="s">
        <v>149</v>
      </c>
      <c r="F8" s="644" t="s">
        <v>148</v>
      </c>
      <c r="G8" s="644"/>
      <c r="H8" s="644" t="s">
        <v>146</v>
      </c>
      <c r="I8" s="644"/>
      <c r="J8" s="644" t="s">
        <v>144</v>
      </c>
      <c r="K8" s="644"/>
      <c r="L8" s="644"/>
      <c r="M8" s="644"/>
      <c r="N8" s="645"/>
      <c r="O8" s="646" t="s">
        <v>149</v>
      </c>
      <c r="P8" s="647" t="s">
        <v>149</v>
      </c>
    </row>
    <row r="9" spans="1:58" ht="24.95" customHeight="1" thickBot="1" x14ac:dyDescent="0.25">
      <c r="A9" s="1724" t="s">
        <v>324</v>
      </c>
      <c r="B9" s="1725"/>
      <c r="C9" s="594">
        <v>335800</v>
      </c>
      <c r="D9" s="594">
        <v>87312.74</v>
      </c>
      <c r="E9" s="594">
        <v>80567</v>
      </c>
      <c r="F9" s="594">
        <v>92</v>
      </c>
      <c r="G9" s="595">
        <v>52</v>
      </c>
      <c r="H9" s="595">
        <v>3</v>
      </c>
      <c r="I9" s="595">
        <v>9</v>
      </c>
      <c r="J9" s="595">
        <v>4</v>
      </c>
      <c r="K9" s="594">
        <v>68</v>
      </c>
      <c r="L9" s="594">
        <v>28</v>
      </c>
      <c r="M9" s="595">
        <v>5</v>
      </c>
      <c r="N9" s="596">
        <v>0</v>
      </c>
      <c r="O9" s="597">
        <v>4367</v>
      </c>
      <c r="P9" s="598">
        <v>2380</v>
      </c>
      <c r="R9" s="216">
        <f t="shared" ref="R9:R19" si="0">SUM(L9:N9,K9)</f>
        <v>101</v>
      </c>
    </row>
    <row r="10" spans="1:58" ht="24.95" customHeight="1" x14ac:dyDescent="0.2">
      <c r="A10" s="1717" t="s">
        <v>137</v>
      </c>
      <c r="B10" s="1718"/>
      <c r="C10" s="276">
        <v>174705</v>
      </c>
      <c r="D10" s="276">
        <v>45424.6</v>
      </c>
      <c r="E10" s="276">
        <v>39603</v>
      </c>
      <c r="F10" s="276">
        <v>87</v>
      </c>
      <c r="G10" s="277">
        <v>52</v>
      </c>
      <c r="H10" s="276">
        <v>1</v>
      </c>
      <c r="I10" s="599">
        <v>8</v>
      </c>
      <c r="J10" s="276">
        <v>4</v>
      </c>
      <c r="K10" s="276">
        <v>65</v>
      </c>
      <c r="L10" s="276">
        <v>31</v>
      </c>
      <c r="M10" s="277">
        <v>3</v>
      </c>
      <c r="N10" s="279">
        <v>0</v>
      </c>
      <c r="O10" s="280">
        <v>4230</v>
      </c>
      <c r="P10" s="281">
        <v>1592</v>
      </c>
      <c r="R10" s="216">
        <f t="shared" si="0"/>
        <v>99</v>
      </c>
    </row>
    <row r="11" spans="1:58" ht="24.95" customHeight="1" x14ac:dyDescent="0.2">
      <c r="A11" s="1719" t="s">
        <v>325</v>
      </c>
      <c r="B11" s="1720"/>
      <c r="C11" s="278">
        <v>124449</v>
      </c>
      <c r="D11" s="278">
        <v>32356.34</v>
      </c>
      <c r="E11" s="278">
        <v>32058</v>
      </c>
      <c r="F11" s="278">
        <v>99</v>
      </c>
      <c r="G11" s="278">
        <v>56</v>
      </c>
      <c r="H11" s="601">
        <v>4</v>
      </c>
      <c r="I11" s="527">
        <v>12</v>
      </c>
      <c r="J11" s="294">
        <v>2</v>
      </c>
      <c r="K11" s="278">
        <v>74</v>
      </c>
      <c r="L11" s="278">
        <v>21</v>
      </c>
      <c r="M11" s="294">
        <v>6</v>
      </c>
      <c r="N11" s="320">
        <v>0</v>
      </c>
      <c r="O11" s="321">
        <v>135</v>
      </c>
      <c r="P11" s="322">
        <v>164</v>
      </c>
      <c r="R11" s="216">
        <f t="shared" si="0"/>
        <v>101</v>
      </c>
    </row>
    <row r="12" spans="1:58" ht="24.95" customHeight="1" thickBot="1" x14ac:dyDescent="0.25">
      <c r="A12" s="1885" t="s">
        <v>138</v>
      </c>
      <c r="B12" s="1886"/>
      <c r="C12" s="600">
        <v>36661</v>
      </c>
      <c r="D12" s="600">
        <v>9531.7999999999993</v>
      </c>
      <c r="E12" s="600">
        <v>8906</v>
      </c>
      <c r="F12" s="600">
        <v>93</v>
      </c>
      <c r="G12" s="600">
        <v>37</v>
      </c>
      <c r="H12" s="600">
        <v>5</v>
      </c>
      <c r="I12" s="648">
        <v>5</v>
      </c>
      <c r="J12" s="600">
        <v>9</v>
      </c>
      <c r="K12" s="600">
        <v>56</v>
      </c>
      <c r="L12" s="278">
        <v>38</v>
      </c>
      <c r="M12" s="649">
        <v>4</v>
      </c>
      <c r="N12" s="650">
        <v>0</v>
      </c>
      <c r="O12" s="651">
        <v>2</v>
      </c>
      <c r="P12" s="652">
        <v>624</v>
      </c>
      <c r="R12" s="216">
        <f t="shared" si="0"/>
        <v>98</v>
      </c>
    </row>
    <row r="13" spans="1:58" ht="24.95" customHeight="1" x14ac:dyDescent="0.2">
      <c r="A13" s="1883" t="s">
        <v>139</v>
      </c>
      <c r="B13" s="282" t="s">
        <v>397</v>
      </c>
      <c r="C13" s="1386">
        <v>37215</v>
      </c>
      <c r="D13" s="887">
        <v>9677</v>
      </c>
      <c r="E13" s="887">
        <v>9093</v>
      </c>
      <c r="F13" s="887">
        <v>94</v>
      </c>
      <c r="G13" s="887">
        <v>46</v>
      </c>
      <c r="H13" s="887">
        <v>2</v>
      </c>
      <c r="I13" s="887">
        <v>14</v>
      </c>
      <c r="J13" s="887">
        <v>4</v>
      </c>
      <c r="K13" s="887">
        <v>66</v>
      </c>
      <c r="L13" s="887">
        <v>33</v>
      </c>
      <c r="M13" s="887">
        <v>2</v>
      </c>
      <c r="N13" s="888">
        <v>1</v>
      </c>
      <c r="O13" s="890">
        <v>92</v>
      </c>
      <c r="P13" s="891">
        <v>492</v>
      </c>
      <c r="R13" s="216">
        <f t="shared" si="0"/>
        <v>102</v>
      </c>
    </row>
    <row r="14" spans="1:58" ht="24.95" customHeight="1" x14ac:dyDescent="0.2">
      <c r="A14" s="1848"/>
      <c r="B14" s="1296" t="s">
        <v>398</v>
      </c>
      <c r="C14" s="278">
        <v>94480</v>
      </c>
      <c r="D14" s="278">
        <v>24565</v>
      </c>
      <c r="E14" s="278">
        <v>19439</v>
      </c>
      <c r="F14" s="278">
        <v>79</v>
      </c>
      <c r="G14" s="278">
        <v>56</v>
      </c>
      <c r="H14" s="278">
        <v>1</v>
      </c>
      <c r="I14" s="278">
        <v>6</v>
      </c>
      <c r="J14" s="278">
        <v>3</v>
      </c>
      <c r="K14" s="278">
        <v>66</v>
      </c>
      <c r="L14" s="278">
        <v>30</v>
      </c>
      <c r="M14" s="278">
        <v>4</v>
      </c>
      <c r="N14" s="320">
        <v>0</v>
      </c>
      <c r="O14" s="321">
        <v>4026</v>
      </c>
      <c r="P14" s="325">
        <v>1100</v>
      </c>
      <c r="R14" s="216">
        <f t="shared" si="0"/>
        <v>100</v>
      </c>
    </row>
    <row r="15" spans="1:58" ht="24.95" customHeight="1" x14ac:dyDescent="0.2">
      <c r="A15" s="1848"/>
      <c r="B15" s="1296" t="s">
        <v>345</v>
      </c>
      <c r="C15" s="278">
        <v>43010</v>
      </c>
      <c r="D15" s="278">
        <v>11182.6</v>
      </c>
      <c r="E15" s="278">
        <v>11071</v>
      </c>
      <c r="F15" s="278">
        <v>99</v>
      </c>
      <c r="G15" s="294">
        <v>50</v>
      </c>
      <c r="H15" s="278">
        <v>2</v>
      </c>
      <c r="I15" s="278">
        <v>8</v>
      </c>
      <c r="J15" s="278">
        <v>8</v>
      </c>
      <c r="K15" s="278">
        <v>68</v>
      </c>
      <c r="L15" s="278">
        <v>30</v>
      </c>
      <c r="M15" s="294">
        <v>2</v>
      </c>
      <c r="N15" s="320">
        <v>0</v>
      </c>
      <c r="O15" s="321">
        <v>112</v>
      </c>
      <c r="P15" s="325"/>
      <c r="R15" s="216">
        <f t="shared" si="0"/>
        <v>100</v>
      </c>
    </row>
    <row r="16" spans="1:58" ht="24.95" customHeight="1" x14ac:dyDescent="0.2">
      <c r="A16" s="1848"/>
      <c r="B16" s="1296" t="s">
        <v>346</v>
      </c>
      <c r="C16" s="278">
        <v>115519</v>
      </c>
      <c r="D16" s="278">
        <v>30034.54</v>
      </c>
      <c r="E16" s="278">
        <v>29760</v>
      </c>
      <c r="F16" s="278">
        <v>99</v>
      </c>
      <c r="G16" s="294">
        <v>55</v>
      </c>
      <c r="H16" s="278">
        <v>4</v>
      </c>
      <c r="I16" s="278">
        <v>11</v>
      </c>
      <c r="J16" s="278">
        <v>2</v>
      </c>
      <c r="K16" s="278">
        <v>72</v>
      </c>
      <c r="L16" s="278">
        <v>22</v>
      </c>
      <c r="M16" s="294">
        <v>6</v>
      </c>
      <c r="N16" s="320">
        <v>0</v>
      </c>
      <c r="O16" s="321">
        <v>135</v>
      </c>
      <c r="P16" s="325">
        <v>140</v>
      </c>
      <c r="R16" s="216">
        <f t="shared" si="0"/>
        <v>100</v>
      </c>
    </row>
    <row r="17" spans="1:21" ht="24.95" customHeight="1" x14ac:dyDescent="0.2">
      <c r="A17" s="1848"/>
      <c r="B17" s="1296" t="s">
        <v>128</v>
      </c>
      <c r="C17" s="278">
        <v>8930</v>
      </c>
      <c r="D17" s="278">
        <v>2321.8000000000002</v>
      </c>
      <c r="E17" s="278">
        <v>2298</v>
      </c>
      <c r="F17" s="278">
        <v>99</v>
      </c>
      <c r="G17" s="294">
        <v>61</v>
      </c>
      <c r="H17" s="278">
        <v>1</v>
      </c>
      <c r="I17" s="278">
        <v>23</v>
      </c>
      <c r="J17" s="278">
        <v>0</v>
      </c>
      <c r="K17" s="278">
        <v>85</v>
      </c>
      <c r="L17" s="278">
        <v>2</v>
      </c>
      <c r="M17" s="294">
        <v>12</v>
      </c>
      <c r="N17" s="320">
        <v>1</v>
      </c>
      <c r="O17" s="321"/>
      <c r="P17" s="325">
        <v>24</v>
      </c>
      <c r="R17" s="216">
        <f t="shared" si="0"/>
        <v>100</v>
      </c>
    </row>
    <row r="18" spans="1:21" ht="24.95" customHeight="1" x14ac:dyDescent="0.2">
      <c r="A18" s="1848"/>
      <c r="B18" s="1296" t="s">
        <v>347</v>
      </c>
      <c r="C18" s="278">
        <v>18761</v>
      </c>
      <c r="D18" s="278">
        <v>4877.8</v>
      </c>
      <c r="E18" s="278">
        <v>4252</v>
      </c>
      <c r="F18" s="278">
        <v>87</v>
      </c>
      <c r="G18" s="294">
        <v>40</v>
      </c>
      <c r="H18" s="278">
        <v>10</v>
      </c>
      <c r="I18" s="278">
        <v>10</v>
      </c>
      <c r="J18" s="278">
        <v>20</v>
      </c>
      <c r="K18" s="278">
        <v>80</v>
      </c>
      <c r="L18" s="278">
        <v>15</v>
      </c>
      <c r="M18" s="294">
        <v>5</v>
      </c>
      <c r="N18" s="320">
        <v>1</v>
      </c>
      <c r="O18" s="321">
        <v>2</v>
      </c>
      <c r="P18" s="325">
        <v>624</v>
      </c>
      <c r="R18" s="216">
        <f t="shared" si="0"/>
        <v>101</v>
      </c>
    </row>
    <row r="19" spans="1:21" ht="24.95" customHeight="1" thickBot="1" x14ac:dyDescent="0.25">
      <c r="A19" s="1849"/>
      <c r="B19" s="1308" t="s">
        <v>189</v>
      </c>
      <c r="C19" s="355">
        <v>17900</v>
      </c>
      <c r="D19" s="355">
        <v>4654</v>
      </c>
      <c r="E19" s="355">
        <v>4654</v>
      </c>
      <c r="F19" s="355">
        <v>100</v>
      </c>
      <c r="G19" s="356">
        <v>35</v>
      </c>
      <c r="H19" s="355">
        <v>0</v>
      </c>
      <c r="I19" s="355">
        <v>1</v>
      </c>
      <c r="J19" s="355">
        <v>0</v>
      </c>
      <c r="K19" s="355">
        <v>36</v>
      </c>
      <c r="L19" s="355">
        <v>60</v>
      </c>
      <c r="M19" s="356">
        <v>4</v>
      </c>
      <c r="N19" s="357">
        <v>0</v>
      </c>
      <c r="O19" s="602"/>
      <c r="P19" s="653"/>
      <c r="R19" s="216">
        <f t="shared" si="0"/>
        <v>100</v>
      </c>
    </row>
    <row r="20" spans="1:21" ht="24.95" customHeight="1" x14ac:dyDescent="0.2">
      <c r="A20" s="1880" t="s">
        <v>335</v>
      </c>
      <c r="B20" s="360" t="s">
        <v>367</v>
      </c>
      <c r="C20" s="166">
        <v>9245</v>
      </c>
      <c r="D20" s="1183">
        <v>2404</v>
      </c>
      <c r="E20" s="167">
        <v>2404</v>
      </c>
      <c r="F20" s="887">
        <v>100</v>
      </c>
      <c r="G20" s="167">
        <v>39</v>
      </c>
      <c r="H20" s="167">
        <v>2</v>
      </c>
      <c r="I20" s="167">
        <v>15</v>
      </c>
      <c r="J20" s="167">
        <v>3</v>
      </c>
      <c r="K20" s="887">
        <v>59</v>
      </c>
      <c r="L20" s="167">
        <v>40</v>
      </c>
      <c r="M20" s="167">
        <v>1</v>
      </c>
      <c r="N20" s="548">
        <v>0</v>
      </c>
      <c r="O20" s="654"/>
      <c r="P20" s="655"/>
      <c r="Q20" s="656"/>
      <c r="R20" s="216">
        <f>SUM(L20:N20,K20)</f>
        <v>100</v>
      </c>
    </row>
    <row r="21" spans="1:21" ht="24.95" customHeight="1" x14ac:dyDescent="0.2">
      <c r="A21" s="1881"/>
      <c r="B21" s="274" t="s">
        <v>343</v>
      </c>
      <c r="C21" s="361">
        <v>8210</v>
      </c>
      <c r="D21" s="1181">
        <v>2135</v>
      </c>
      <c r="E21" s="362">
        <v>1772</v>
      </c>
      <c r="F21" s="362">
        <v>83</v>
      </c>
      <c r="G21" s="362">
        <v>46</v>
      </c>
      <c r="H21" s="362">
        <v>0</v>
      </c>
      <c r="I21" s="362">
        <v>21</v>
      </c>
      <c r="J21" s="362">
        <v>6</v>
      </c>
      <c r="K21" s="362">
        <v>73</v>
      </c>
      <c r="L21" s="362">
        <v>24</v>
      </c>
      <c r="M21" s="362">
        <v>3</v>
      </c>
      <c r="N21" s="362">
        <v>0</v>
      </c>
      <c r="O21" s="657"/>
      <c r="P21" s="658">
        <v>363</v>
      </c>
      <c r="R21" s="216">
        <f t="shared" ref="R21:R33" si="1">SUM(L21:N21,K21)</f>
        <v>100</v>
      </c>
    </row>
    <row r="22" spans="1:21" ht="24.75" customHeight="1" x14ac:dyDescent="0.2">
      <c r="A22" s="1881"/>
      <c r="B22" s="274" t="s">
        <v>344</v>
      </c>
      <c r="C22" s="361">
        <v>19760</v>
      </c>
      <c r="D22" s="1203">
        <v>5138</v>
      </c>
      <c r="E22" s="362">
        <v>4917</v>
      </c>
      <c r="F22" s="362">
        <v>96</v>
      </c>
      <c r="G22" s="362">
        <v>49</v>
      </c>
      <c r="H22" s="362">
        <v>2</v>
      </c>
      <c r="I22" s="362">
        <v>11</v>
      </c>
      <c r="J22" s="362">
        <v>3</v>
      </c>
      <c r="K22" s="362">
        <v>65</v>
      </c>
      <c r="L22" s="362">
        <v>32</v>
      </c>
      <c r="M22" s="362">
        <v>2</v>
      </c>
      <c r="N22" s="604">
        <v>1</v>
      </c>
      <c r="O22" s="659">
        <v>92</v>
      </c>
      <c r="P22" s="660">
        <v>129</v>
      </c>
      <c r="R22" s="216">
        <f>SUM(L22:N22,K22)</f>
        <v>100</v>
      </c>
    </row>
    <row r="23" spans="1:21" ht="24.75" customHeight="1" x14ac:dyDescent="0.2">
      <c r="A23" s="1881"/>
      <c r="B23" s="274" t="s">
        <v>398</v>
      </c>
      <c r="C23" s="293">
        <v>40500</v>
      </c>
      <c r="D23" s="1181">
        <v>10530</v>
      </c>
      <c r="E23" s="213">
        <v>10004</v>
      </c>
      <c r="F23" s="213">
        <v>95</v>
      </c>
      <c r="G23" s="213">
        <v>57</v>
      </c>
      <c r="H23" s="213">
        <v>0</v>
      </c>
      <c r="I23" s="213">
        <v>7</v>
      </c>
      <c r="J23" s="213">
        <v>0</v>
      </c>
      <c r="K23" s="213">
        <v>64</v>
      </c>
      <c r="L23" s="213">
        <v>35</v>
      </c>
      <c r="M23" s="213">
        <v>1</v>
      </c>
      <c r="N23" s="213">
        <v>0</v>
      </c>
      <c r="O23" s="317">
        <v>526</v>
      </c>
      <c r="P23" s="301"/>
      <c r="R23" s="216">
        <f t="shared" si="1"/>
        <v>100</v>
      </c>
    </row>
    <row r="24" spans="1:21" ht="24.95" customHeight="1" x14ac:dyDescent="0.2">
      <c r="A24" s="1881"/>
      <c r="B24" s="274" t="s">
        <v>368</v>
      </c>
      <c r="C24" s="293">
        <v>9950</v>
      </c>
      <c r="D24" s="1181">
        <v>2587</v>
      </c>
      <c r="E24" s="213">
        <v>2587</v>
      </c>
      <c r="F24" s="213">
        <v>100</v>
      </c>
      <c r="G24" s="213">
        <v>48</v>
      </c>
      <c r="H24" s="213">
        <v>3</v>
      </c>
      <c r="I24" s="213">
        <v>2</v>
      </c>
      <c r="J24" s="213">
        <v>6</v>
      </c>
      <c r="K24" s="213">
        <v>59</v>
      </c>
      <c r="L24" s="213">
        <v>27</v>
      </c>
      <c r="M24" s="213">
        <v>14</v>
      </c>
      <c r="N24" s="213">
        <v>0</v>
      </c>
      <c r="O24" s="317"/>
      <c r="P24" s="301"/>
      <c r="R24" s="216">
        <f t="shared" si="1"/>
        <v>100</v>
      </c>
    </row>
    <row r="25" spans="1:21" ht="24.95" customHeight="1" x14ac:dyDescent="0.2">
      <c r="A25" s="1881"/>
      <c r="B25" s="274" t="s">
        <v>399</v>
      </c>
      <c r="C25" s="945">
        <v>44030</v>
      </c>
      <c r="D25" s="1243">
        <v>11448</v>
      </c>
      <c r="E25" s="884">
        <v>6848</v>
      </c>
      <c r="F25" s="884">
        <v>60</v>
      </c>
      <c r="G25" s="884">
        <v>58</v>
      </c>
      <c r="H25" s="884">
        <v>1</v>
      </c>
      <c r="I25" s="884">
        <v>5</v>
      </c>
      <c r="J25" s="884">
        <v>5</v>
      </c>
      <c r="K25" s="884">
        <v>69</v>
      </c>
      <c r="L25" s="884">
        <v>25</v>
      </c>
      <c r="M25" s="884">
        <v>6</v>
      </c>
      <c r="N25" s="884">
        <v>0</v>
      </c>
      <c r="O25" s="947">
        <v>3500</v>
      </c>
      <c r="P25" s="948">
        <v>1100</v>
      </c>
      <c r="R25" s="216">
        <f t="shared" si="1"/>
        <v>100</v>
      </c>
    </row>
    <row r="26" spans="1:21" ht="24.95" customHeight="1" x14ac:dyDescent="0.2">
      <c r="A26" s="1881"/>
      <c r="B26" s="274" t="s">
        <v>345</v>
      </c>
      <c r="C26" s="366">
        <v>43010</v>
      </c>
      <c r="D26" s="1248">
        <v>11182.6</v>
      </c>
      <c r="E26" s="213">
        <v>11071</v>
      </c>
      <c r="F26" s="1250">
        <v>99</v>
      </c>
      <c r="G26" s="213">
        <v>50</v>
      </c>
      <c r="H26" s="213">
        <v>2</v>
      </c>
      <c r="I26" s="213">
        <v>8</v>
      </c>
      <c r="J26" s="213">
        <v>8</v>
      </c>
      <c r="K26" s="213">
        <v>68</v>
      </c>
      <c r="L26" s="213">
        <v>30</v>
      </c>
      <c r="M26" s="213">
        <v>2</v>
      </c>
      <c r="N26" s="213">
        <v>0</v>
      </c>
      <c r="O26" s="317">
        <v>112</v>
      </c>
      <c r="P26" s="301"/>
      <c r="R26" s="216">
        <f t="shared" si="1"/>
        <v>100</v>
      </c>
    </row>
    <row r="27" spans="1:21" ht="24.95" customHeight="1" x14ac:dyDescent="0.2">
      <c r="A27" s="1881"/>
      <c r="B27" s="274" t="s">
        <v>346</v>
      </c>
      <c r="C27" s="366">
        <v>40550</v>
      </c>
      <c r="D27" s="1248">
        <v>10543</v>
      </c>
      <c r="E27" s="213">
        <v>10438</v>
      </c>
      <c r="F27" s="213">
        <v>99</v>
      </c>
      <c r="G27" s="213">
        <v>67</v>
      </c>
      <c r="H27" s="213">
        <v>6</v>
      </c>
      <c r="I27" s="213">
        <v>11</v>
      </c>
      <c r="J27" s="213">
        <v>2</v>
      </c>
      <c r="K27" s="213">
        <v>86</v>
      </c>
      <c r="L27" s="213">
        <v>3</v>
      </c>
      <c r="M27" s="213">
        <v>11</v>
      </c>
      <c r="N27" s="213">
        <v>0</v>
      </c>
      <c r="O27" s="317">
        <v>105</v>
      </c>
      <c r="P27" s="301"/>
      <c r="R27" s="216">
        <f t="shared" si="1"/>
        <v>100</v>
      </c>
    </row>
    <row r="28" spans="1:21" ht="24.95" customHeight="1" x14ac:dyDescent="0.2">
      <c r="A28" s="1881"/>
      <c r="B28" s="274" t="s">
        <v>400</v>
      </c>
      <c r="C28" s="367">
        <v>34840</v>
      </c>
      <c r="D28" s="1248">
        <v>9058</v>
      </c>
      <c r="E28" s="368">
        <v>9008</v>
      </c>
      <c r="F28" s="368">
        <v>99</v>
      </c>
      <c r="G28" s="368">
        <v>30</v>
      </c>
      <c r="H28" s="368">
        <v>2</v>
      </c>
      <c r="I28" s="368">
        <v>2</v>
      </c>
      <c r="J28" s="368">
        <v>0</v>
      </c>
      <c r="K28" s="368">
        <v>34</v>
      </c>
      <c r="L28" s="368">
        <v>65</v>
      </c>
      <c r="M28" s="368">
        <v>1</v>
      </c>
      <c r="N28" s="368">
        <v>0</v>
      </c>
      <c r="O28" s="661">
        <v>30</v>
      </c>
      <c r="P28" s="616">
        <v>20</v>
      </c>
      <c r="R28" s="216">
        <f t="shared" si="1"/>
        <v>100</v>
      </c>
    </row>
    <row r="29" spans="1:21" ht="24.95" customHeight="1" x14ac:dyDescent="0.2">
      <c r="A29" s="1881"/>
      <c r="B29" s="662" t="s">
        <v>409</v>
      </c>
      <c r="C29" s="663">
        <v>40129</v>
      </c>
      <c r="D29" s="1248">
        <v>10433.540000000001</v>
      </c>
      <c r="E29" s="614">
        <v>10314</v>
      </c>
      <c r="F29" s="614">
        <v>99</v>
      </c>
      <c r="G29" s="614">
        <v>65</v>
      </c>
      <c r="H29" s="614">
        <v>3</v>
      </c>
      <c r="I29" s="614">
        <v>18</v>
      </c>
      <c r="J29" s="614">
        <v>5</v>
      </c>
      <c r="K29" s="614">
        <v>90</v>
      </c>
      <c r="L29" s="614">
        <v>5</v>
      </c>
      <c r="M29" s="614">
        <v>5</v>
      </c>
      <c r="N29" s="614">
        <v>0</v>
      </c>
      <c r="O29" s="664"/>
      <c r="P29" s="665">
        <v>120</v>
      </c>
      <c r="Q29" s="149"/>
      <c r="R29" s="216">
        <f t="shared" si="1"/>
        <v>100</v>
      </c>
      <c r="S29" s="149"/>
      <c r="T29" s="149"/>
      <c r="U29" s="149"/>
    </row>
    <row r="30" spans="1:21" ht="24.95" customHeight="1" x14ac:dyDescent="0.2">
      <c r="A30" s="1881"/>
      <c r="B30" s="274" t="s">
        <v>373</v>
      </c>
      <c r="C30" s="199">
        <v>8930</v>
      </c>
      <c r="D30" s="1248">
        <v>2321.8000000000002</v>
      </c>
      <c r="E30" s="200">
        <v>2298</v>
      </c>
      <c r="F30" s="200">
        <v>99</v>
      </c>
      <c r="G30" s="994">
        <v>61</v>
      </c>
      <c r="H30" s="994">
        <v>1</v>
      </c>
      <c r="I30" s="994">
        <v>23</v>
      </c>
      <c r="J30" s="994">
        <v>0</v>
      </c>
      <c r="K30" s="200">
        <v>85</v>
      </c>
      <c r="L30" s="200">
        <v>2</v>
      </c>
      <c r="M30" s="200">
        <v>12</v>
      </c>
      <c r="N30" s="200">
        <v>1</v>
      </c>
      <c r="O30" s="323"/>
      <c r="P30" s="324">
        <v>24</v>
      </c>
      <c r="Q30" s="149"/>
      <c r="R30" s="216">
        <f t="shared" si="1"/>
        <v>100</v>
      </c>
      <c r="S30" s="149"/>
      <c r="T30" s="149"/>
      <c r="U30" s="149"/>
    </row>
    <row r="31" spans="1:21" ht="24.95" customHeight="1" x14ac:dyDescent="0.2">
      <c r="A31" s="1881"/>
      <c r="B31" s="274" t="s">
        <v>347</v>
      </c>
      <c r="C31" s="367">
        <v>16080</v>
      </c>
      <c r="D31" s="1269">
        <v>4180.8</v>
      </c>
      <c r="E31" s="368">
        <v>4178</v>
      </c>
      <c r="F31" s="368">
        <v>100</v>
      </c>
      <c r="G31" s="368">
        <v>40</v>
      </c>
      <c r="H31" s="368">
        <v>10</v>
      </c>
      <c r="I31" s="368">
        <v>10</v>
      </c>
      <c r="J31" s="368">
        <v>20</v>
      </c>
      <c r="K31" s="368">
        <v>80</v>
      </c>
      <c r="L31" s="368">
        <v>14</v>
      </c>
      <c r="M31" s="368">
        <v>5</v>
      </c>
      <c r="N31" s="368">
        <v>1</v>
      </c>
      <c r="O31" s="561">
        <v>2</v>
      </c>
      <c r="P31" s="616">
        <v>1</v>
      </c>
      <c r="Q31" s="149"/>
      <c r="R31" s="216">
        <f t="shared" si="1"/>
        <v>100</v>
      </c>
      <c r="S31" s="149"/>
      <c r="T31" s="149"/>
      <c r="U31" s="149"/>
    </row>
    <row r="32" spans="1:21" ht="24.95" customHeight="1" x14ac:dyDescent="0.2">
      <c r="A32" s="1881"/>
      <c r="B32" s="197" t="s">
        <v>371</v>
      </c>
      <c r="C32" s="198">
        <v>2681</v>
      </c>
      <c r="D32" s="1272">
        <v>697</v>
      </c>
      <c r="E32" s="200">
        <v>74</v>
      </c>
      <c r="F32" s="200">
        <v>11</v>
      </c>
      <c r="G32" s="200">
        <v>45</v>
      </c>
      <c r="H32" s="200">
        <v>6</v>
      </c>
      <c r="I32" s="200">
        <v>0</v>
      </c>
      <c r="J32" s="200">
        <v>6</v>
      </c>
      <c r="K32" s="200">
        <v>57</v>
      </c>
      <c r="L32" s="200">
        <v>43</v>
      </c>
      <c r="M32" s="200">
        <v>0</v>
      </c>
      <c r="N32" s="200">
        <v>0</v>
      </c>
      <c r="O32" s="217"/>
      <c r="P32" s="218">
        <v>623</v>
      </c>
      <c r="Q32" s="149"/>
      <c r="R32" s="216">
        <f t="shared" si="1"/>
        <v>100</v>
      </c>
      <c r="S32" s="149"/>
      <c r="T32" s="149"/>
      <c r="U32" s="149"/>
    </row>
    <row r="33" spans="1:21" ht="24.95" customHeight="1" thickBot="1" x14ac:dyDescent="0.25">
      <c r="A33" s="1882"/>
      <c r="B33" s="666" t="s">
        <v>189</v>
      </c>
      <c r="C33" s="370">
        <v>17900</v>
      </c>
      <c r="D33" s="1277">
        <v>4654</v>
      </c>
      <c r="E33" s="188">
        <v>4654</v>
      </c>
      <c r="F33" s="188">
        <v>100</v>
      </c>
      <c r="G33" s="188">
        <v>35</v>
      </c>
      <c r="H33" s="188">
        <v>0</v>
      </c>
      <c r="I33" s="188">
        <v>1</v>
      </c>
      <c r="J33" s="188">
        <v>0</v>
      </c>
      <c r="K33" s="188">
        <v>36</v>
      </c>
      <c r="L33" s="188">
        <v>60</v>
      </c>
      <c r="M33" s="188">
        <v>4</v>
      </c>
      <c r="N33" s="188">
        <v>0</v>
      </c>
      <c r="O33" s="667"/>
      <c r="P33" s="195"/>
      <c r="Q33" s="149"/>
      <c r="R33" s="216">
        <f t="shared" si="1"/>
        <v>100</v>
      </c>
      <c r="S33" s="149"/>
      <c r="T33" s="149"/>
      <c r="U33" s="149"/>
    </row>
    <row r="34" spans="1:21" x14ac:dyDescent="0.2">
      <c r="A34" s="1089" t="s">
        <v>468</v>
      </c>
      <c r="C34" s="149"/>
      <c r="D34" s="149"/>
      <c r="E34" s="149"/>
      <c r="F34" s="149"/>
    </row>
    <row r="36" spans="1:21" x14ac:dyDescent="0.2">
      <c r="C36" s="149"/>
      <c r="D36" s="149"/>
      <c r="E36" s="149"/>
      <c r="F36" s="149"/>
      <c r="G36" s="149"/>
      <c r="H36" s="149"/>
      <c r="I36" s="149"/>
      <c r="J36" s="149"/>
      <c r="K36" s="149"/>
      <c r="L36" s="149"/>
      <c r="M36" s="149"/>
    </row>
    <row r="37" spans="1:21" x14ac:dyDescent="0.2">
      <c r="C37" s="149"/>
      <c r="D37" s="149" t="s">
        <v>121</v>
      </c>
      <c r="F37" s="149"/>
      <c r="G37" s="149"/>
      <c r="H37" s="149"/>
      <c r="I37" s="149"/>
      <c r="J37" s="149"/>
      <c r="K37" s="149"/>
      <c r="L37" s="149"/>
      <c r="M37" s="149"/>
      <c r="N37" s="149"/>
      <c r="O37" s="149"/>
      <c r="P37" s="149"/>
      <c r="Q37" s="149"/>
      <c r="R37" s="372"/>
      <c r="S37" s="149"/>
      <c r="T37" s="149"/>
      <c r="U37" s="149"/>
    </row>
    <row r="38" spans="1:21" x14ac:dyDescent="0.2">
      <c r="B38" s="149"/>
      <c r="C38" s="149"/>
      <c r="D38" s="149" t="s">
        <v>122</v>
      </c>
      <c r="F38" s="149"/>
      <c r="G38" s="149"/>
      <c r="H38" s="149"/>
      <c r="I38" s="149"/>
      <c r="J38" s="149"/>
      <c r="K38" s="149"/>
      <c r="L38" s="149"/>
      <c r="M38" s="149"/>
      <c r="N38" s="149"/>
      <c r="O38" s="149"/>
      <c r="P38" s="149"/>
      <c r="Q38" s="149"/>
      <c r="R38" s="372"/>
      <c r="S38" s="149"/>
      <c r="T38" s="149"/>
      <c r="U38" s="149"/>
    </row>
    <row r="39" spans="1:21" x14ac:dyDescent="0.2">
      <c r="D39" s="373" t="s">
        <v>123</v>
      </c>
      <c r="E39" s="373" t="s">
        <v>124</v>
      </c>
      <c r="F39" s="374" t="s">
        <v>125</v>
      </c>
      <c r="G39" s="374" t="s">
        <v>126</v>
      </c>
      <c r="H39" s="374" t="s">
        <v>127</v>
      </c>
      <c r="I39" s="373" t="s">
        <v>128</v>
      </c>
      <c r="J39" s="373" t="s">
        <v>129</v>
      </c>
      <c r="K39" s="373" t="s">
        <v>189</v>
      </c>
      <c r="L39" s="149"/>
    </row>
    <row r="40" spans="1:21" x14ac:dyDescent="0.2">
      <c r="D40" s="373" t="s">
        <v>130</v>
      </c>
      <c r="E40" s="373">
        <v>1.27</v>
      </c>
      <c r="F40" s="374">
        <v>1.18</v>
      </c>
      <c r="G40" s="374">
        <v>1.2</v>
      </c>
      <c r="H40" s="374">
        <v>1.27</v>
      </c>
      <c r="I40" s="373">
        <v>1.21</v>
      </c>
      <c r="J40" s="373">
        <v>1.41</v>
      </c>
      <c r="K40" s="373">
        <v>1.44</v>
      </c>
      <c r="L40" s="149"/>
    </row>
    <row r="41" spans="1:21" x14ac:dyDescent="0.2">
      <c r="D41" s="373" t="s">
        <v>190</v>
      </c>
      <c r="E41" s="1884">
        <v>0.26</v>
      </c>
      <c r="F41" s="1884"/>
      <c r="G41" s="1884"/>
      <c r="H41" s="1884"/>
      <c r="I41" s="1884"/>
      <c r="J41" s="1884"/>
      <c r="K41" s="1884"/>
      <c r="L41" s="149"/>
    </row>
    <row r="42" spans="1:21" x14ac:dyDescent="0.2">
      <c r="F42" s="377"/>
      <c r="G42" s="377"/>
      <c r="H42" s="377"/>
    </row>
    <row r="43" spans="1:21" x14ac:dyDescent="0.2">
      <c r="D43" s="377" t="s">
        <v>131</v>
      </c>
      <c r="F43" s="377"/>
      <c r="G43" s="377"/>
      <c r="H43" s="377"/>
    </row>
    <row r="44" spans="1:21" x14ac:dyDescent="0.2">
      <c r="D44" s="377" t="s">
        <v>132</v>
      </c>
      <c r="F44" s="149"/>
      <c r="G44" s="149"/>
      <c r="H44" s="149"/>
    </row>
    <row r="45" spans="1:21" x14ac:dyDescent="0.2">
      <c r="C45" s="149"/>
      <c r="D45" s="377" t="s">
        <v>133</v>
      </c>
      <c r="E45" s="149"/>
      <c r="F45" s="149"/>
      <c r="G45" s="149"/>
      <c r="H45" s="149"/>
      <c r="I45" s="149"/>
      <c r="J45" s="149"/>
      <c r="K45" s="149"/>
      <c r="L45" s="149"/>
      <c r="M45" s="149"/>
      <c r="N45" s="149"/>
      <c r="O45" s="149"/>
      <c r="P45" s="149"/>
    </row>
    <row r="46" spans="1:21" x14ac:dyDescent="0.2">
      <c r="D46" s="377" t="s">
        <v>134</v>
      </c>
    </row>
    <row r="48" spans="1:21" ht="18" thickBot="1" x14ac:dyDescent="0.25">
      <c r="B48" s="148" t="s">
        <v>177</v>
      </c>
    </row>
    <row r="49" spans="1:16" ht="18" customHeight="1" x14ac:dyDescent="0.2">
      <c r="A49" s="1861" t="s">
        <v>136</v>
      </c>
      <c r="B49" s="1862"/>
      <c r="C49" s="378"/>
      <c r="D49" s="378"/>
      <c r="E49" s="379"/>
      <c r="F49" s="381"/>
      <c r="G49" s="381"/>
      <c r="H49" s="381" t="s">
        <v>166</v>
      </c>
      <c r="I49" s="381"/>
      <c r="J49" s="381"/>
      <c r="K49" s="381"/>
      <c r="L49" s="381"/>
      <c r="M49" s="381"/>
      <c r="N49" s="381"/>
      <c r="O49" s="381"/>
      <c r="P49" s="332"/>
    </row>
    <row r="50" spans="1:16" ht="18" customHeight="1" x14ac:dyDescent="0.2">
      <c r="A50" s="1863"/>
      <c r="B50" s="1864"/>
      <c r="C50" s="382" t="s">
        <v>105</v>
      </c>
      <c r="D50" s="382" t="s">
        <v>167</v>
      </c>
      <c r="E50" s="335" t="s">
        <v>106</v>
      </c>
      <c r="F50" s="336"/>
      <c r="G50" s="383"/>
      <c r="H50" s="384"/>
      <c r="I50" s="384" t="s">
        <v>107</v>
      </c>
      <c r="J50" s="386"/>
      <c r="K50" s="386"/>
      <c r="L50" s="386"/>
      <c r="M50" s="386"/>
      <c r="N50" s="387"/>
      <c r="O50" s="143"/>
      <c r="P50" s="337" t="s">
        <v>108</v>
      </c>
    </row>
    <row r="51" spans="1:16" ht="18" customHeight="1" x14ac:dyDescent="0.2">
      <c r="A51" s="1863"/>
      <c r="B51" s="1864"/>
      <c r="C51" s="382" t="s">
        <v>109</v>
      </c>
      <c r="D51" s="382" t="s">
        <v>110</v>
      </c>
      <c r="E51" s="338" t="s">
        <v>111</v>
      </c>
      <c r="F51" s="338" t="s">
        <v>112</v>
      </c>
      <c r="G51" s="388"/>
      <c r="H51" s="389"/>
      <c r="I51" s="389" t="s">
        <v>115</v>
      </c>
      <c r="J51" s="389"/>
      <c r="K51" s="390"/>
      <c r="L51" s="342" t="s">
        <v>116</v>
      </c>
      <c r="M51" s="340" t="s">
        <v>117</v>
      </c>
      <c r="N51" s="342" t="s">
        <v>118</v>
      </c>
      <c r="O51" s="668"/>
      <c r="P51" s="337" t="s">
        <v>113</v>
      </c>
    </row>
    <row r="52" spans="1:16" ht="18" customHeight="1" x14ac:dyDescent="0.2">
      <c r="A52" s="1863"/>
      <c r="B52" s="1864"/>
      <c r="C52" s="382"/>
      <c r="D52" s="641"/>
      <c r="E52" s="344"/>
      <c r="F52" s="338" t="s">
        <v>111</v>
      </c>
      <c r="G52" s="340" t="s">
        <v>114</v>
      </c>
      <c r="H52" s="340" t="s">
        <v>147</v>
      </c>
      <c r="I52" s="340" t="s">
        <v>119</v>
      </c>
      <c r="J52" s="335" t="s">
        <v>120</v>
      </c>
      <c r="K52" s="340" t="s">
        <v>72</v>
      </c>
      <c r="L52" s="391"/>
      <c r="M52" s="344"/>
      <c r="N52" s="345"/>
      <c r="O52" s="345"/>
      <c r="P52" s="346"/>
    </row>
    <row r="53" spans="1:16" ht="18" customHeight="1" thickBot="1" x14ac:dyDescent="0.25">
      <c r="A53" s="1865"/>
      <c r="B53" s="1866"/>
      <c r="C53" s="338" t="s">
        <v>149</v>
      </c>
      <c r="D53" s="338" t="s">
        <v>149</v>
      </c>
      <c r="E53" s="338" t="s">
        <v>149</v>
      </c>
      <c r="F53" s="338" t="s">
        <v>148</v>
      </c>
      <c r="G53" s="347"/>
      <c r="H53" s="338" t="s">
        <v>146</v>
      </c>
      <c r="I53" s="338"/>
      <c r="J53" s="338" t="s">
        <v>144</v>
      </c>
      <c r="K53" s="338"/>
      <c r="L53" s="338"/>
      <c r="M53" s="338"/>
      <c r="N53" s="349"/>
      <c r="O53" s="669"/>
      <c r="P53" s="337" t="s">
        <v>149</v>
      </c>
    </row>
    <row r="54" spans="1:16" ht="18" customHeight="1" thickBot="1" x14ac:dyDescent="0.25">
      <c r="A54" s="1867" t="s">
        <v>80</v>
      </c>
      <c r="B54" s="1708"/>
      <c r="C54" s="350">
        <f>SUM(C55:C57)</f>
        <v>335815</v>
      </c>
      <c r="D54" s="350">
        <f>SUM(D55:D57)</f>
        <v>87312.74</v>
      </c>
      <c r="E54" s="350">
        <f>SUM(E55:E57)</f>
        <v>80567</v>
      </c>
      <c r="F54" s="350">
        <f>ROUND(E54/D54*100,0)</f>
        <v>92</v>
      </c>
      <c r="G54" s="351">
        <f t="shared" ref="G54:P54" si="2">SUM(G55:G57)</f>
        <v>41748.53</v>
      </c>
      <c r="H54" s="350">
        <f t="shared" si="2"/>
        <v>2075.0100000000002</v>
      </c>
      <c r="I54" s="350">
        <f t="shared" si="2"/>
        <v>7431.43</v>
      </c>
      <c r="J54" s="350">
        <f t="shared" si="2"/>
        <v>3273.75</v>
      </c>
      <c r="K54" s="350">
        <f t="shared" si="2"/>
        <v>54528.72</v>
      </c>
      <c r="L54" s="350">
        <f t="shared" si="2"/>
        <v>22332.65</v>
      </c>
      <c r="M54" s="351">
        <f t="shared" si="2"/>
        <v>3694.84</v>
      </c>
      <c r="N54" s="352">
        <f t="shared" si="2"/>
        <v>113.93</v>
      </c>
      <c r="O54" s="352"/>
      <c r="P54" s="353">
        <f t="shared" si="2"/>
        <v>0</v>
      </c>
    </row>
    <row r="55" spans="1:16" ht="18" customHeight="1" x14ac:dyDescent="0.2">
      <c r="A55" s="1717" t="s">
        <v>79</v>
      </c>
      <c r="B55" s="1718"/>
      <c r="C55" s="276">
        <f>SUM(C58:C60)</f>
        <v>174705</v>
      </c>
      <c r="D55" s="276">
        <f>SUM(D58:D60)</f>
        <v>45424.6</v>
      </c>
      <c r="E55" s="276">
        <f>SUM(E58:E60)</f>
        <v>39603</v>
      </c>
      <c r="F55" s="276">
        <f t="shared" ref="F55:F64" si="3">ROUND(E55/D55*100,0)</f>
        <v>87</v>
      </c>
      <c r="G55" s="277">
        <f t="shared" ref="G55:P55" si="4">SUM(G58:G60)</f>
        <v>20613.39</v>
      </c>
      <c r="H55" s="276">
        <f t="shared" si="4"/>
        <v>513.92999999999995</v>
      </c>
      <c r="I55" s="276">
        <f t="shared" si="4"/>
        <v>3253.69</v>
      </c>
      <c r="J55" s="276">
        <f t="shared" si="4"/>
        <v>1709.25</v>
      </c>
      <c r="K55" s="276">
        <f t="shared" si="4"/>
        <v>26090.260000000002</v>
      </c>
      <c r="L55" s="276">
        <f t="shared" si="4"/>
        <v>12193.510000000002</v>
      </c>
      <c r="M55" s="277">
        <f t="shared" si="4"/>
        <v>1270.0600000000002</v>
      </c>
      <c r="N55" s="279">
        <f t="shared" si="4"/>
        <v>49.17</v>
      </c>
      <c r="O55" s="279"/>
      <c r="P55" s="295">
        <f t="shared" si="4"/>
        <v>0</v>
      </c>
    </row>
    <row r="56" spans="1:16" ht="18" customHeight="1" x14ac:dyDescent="0.2">
      <c r="A56" s="1719" t="s">
        <v>81</v>
      </c>
      <c r="B56" s="1720"/>
      <c r="C56" s="278">
        <f>SUM(C61:C62)</f>
        <v>124449</v>
      </c>
      <c r="D56" s="278">
        <f>SUM(D61:D62)</f>
        <v>32356.34</v>
      </c>
      <c r="E56" s="278">
        <f>SUM(E61:E62)</f>
        <v>32058</v>
      </c>
      <c r="F56" s="278">
        <f t="shared" si="3"/>
        <v>99</v>
      </c>
      <c r="G56" s="294">
        <f t="shared" ref="G56:P56" si="5">SUM(G61:G62)</f>
        <v>17801.739999999998</v>
      </c>
      <c r="H56" s="278">
        <f t="shared" si="5"/>
        <v>1138.8399999999999</v>
      </c>
      <c r="I56" s="278">
        <f t="shared" si="5"/>
        <v>3713.4</v>
      </c>
      <c r="J56" s="278">
        <f t="shared" si="5"/>
        <v>724.46</v>
      </c>
      <c r="K56" s="278">
        <f t="shared" si="5"/>
        <v>23378.44</v>
      </c>
      <c r="L56" s="278">
        <f t="shared" si="5"/>
        <v>6730</v>
      </c>
      <c r="M56" s="294">
        <f t="shared" si="5"/>
        <v>2029.72</v>
      </c>
      <c r="N56" s="320">
        <f t="shared" si="5"/>
        <v>22.98</v>
      </c>
      <c r="O56" s="320"/>
      <c r="P56" s="354">
        <f t="shared" si="5"/>
        <v>0</v>
      </c>
    </row>
    <row r="57" spans="1:16" ht="18" customHeight="1" thickBot="1" x14ac:dyDescent="0.25">
      <c r="A57" s="1728" t="s">
        <v>82</v>
      </c>
      <c r="B57" s="1729"/>
      <c r="C57" s="355">
        <f>SUM(C63:C64)</f>
        <v>36661</v>
      </c>
      <c r="D57" s="355">
        <f>SUM(D63:D64)</f>
        <v>9531.7999999999993</v>
      </c>
      <c r="E57" s="355">
        <f>SUM(E63:E64)</f>
        <v>8906</v>
      </c>
      <c r="F57" s="355">
        <f t="shared" si="3"/>
        <v>93</v>
      </c>
      <c r="G57" s="356">
        <f t="shared" ref="G57:P57" si="6">SUM(G63:G64)</f>
        <v>3333.4</v>
      </c>
      <c r="H57" s="355">
        <f t="shared" si="6"/>
        <v>422.24</v>
      </c>
      <c r="I57" s="355">
        <f t="shared" si="6"/>
        <v>464.34000000000003</v>
      </c>
      <c r="J57" s="355">
        <f t="shared" si="6"/>
        <v>840.04000000000008</v>
      </c>
      <c r="K57" s="355">
        <f t="shared" si="6"/>
        <v>5060.0200000000004</v>
      </c>
      <c r="L57" s="355">
        <f t="shared" si="6"/>
        <v>3409.1400000000003</v>
      </c>
      <c r="M57" s="356">
        <f t="shared" si="6"/>
        <v>395.06</v>
      </c>
      <c r="N57" s="357">
        <f t="shared" si="6"/>
        <v>41.78</v>
      </c>
      <c r="O57" s="357"/>
      <c r="P57" s="358">
        <f t="shared" si="6"/>
        <v>0</v>
      </c>
    </row>
    <row r="58" spans="1:16" ht="18" customHeight="1" x14ac:dyDescent="0.2">
      <c r="A58" s="1868" t="s">
        <v>104</v>
      </c>
      <c r="B58" s="275" t="s">
        <v>83</v>
      </c>
      <c r="C58" s="276">
        <f>SUM(C65:C67)</f>
        <v>37215</v>
      </c>
      <c r="D58" s="276">
        <f>SUM(D65:D67)</f>
        <v>9677</v>
      </c>
      <c r="E58" s="276">
        <f>SUM(E65:E67)</f>
        <v>9093</v>
      </c>
      <c r="F58" s="276">
        <f t="shared" si="3"/>
        <v>94</v>
      </c>
      <c r="G58" s="277">
        <f t="shared" ref="G58:P58" si="7">SUM(G65:G67)</f>
        <v>4162.01</v>
      </c>
      <c r="H58" s="276">
        <f t="shared" si="7"/>
        <v>146.42000000000002</v>
      </c>
      <c r="I58" s="276">
        <f t="shared" si="7"/>
        <v>1273.5900000000001</v>
      </c>
      <c r="J58" s="276">
        <f t="shared" si="7"/>
        <v>325.95</v>
      </c>
      <c r="K58" s="276">
        <f t="shared" si="7"/>
        <v>5907.97</v>
      </c>
      <c r="L58" s="276">
        <f t="shared" si="7"/>
        <v>2960.32</v>
      </c>
      <c r="M58" s="277">
        <f t="shared" si="7"/>
        <v>175.54</v>
      </c>
      <c r="N58" s="279">
        <f t="shared" si="7"/>
        <v>49.17</v>
      </c>
      <c r="O58" s="279"/>
      <c r="P58" s="295">
        <f t="shared" si="7"/>
        <v>0</v>
      </c>
    </row>
    <row r="59" spans="1:16" ht="18" customHeight="1" x14ac:dyDescent="0.2">
      <c r="A59" s="1869"/>
      <c r="B59" s="315" t="s">
        <v>84</v>
      </c>
      <c r="C59" s="278">
        <f>SUM(C68:C70)</f>
        <v>94480</v>
      </c>
      <c r="D59" s="278">
        <f>SUM(D68:D70)</f>
        <v>24565</v>
      </c>
      <c r="E59" s="278">
        <f>SUM(E68:E70)</f>
        <v>19439</v>
      </c>
      <c r="F59" s="278">
        <f t="shared" si="3"/>
        <v>79</v>
      </c>
      <c r="G59" s="294">
        <f t="shared" ref="G59:P59" si="8">SUM(G68:G70)</f>
        <v>10915.880000000001</v>
      </c>
      <c r="H59" s="278">
        <f t="shared" si="8"/>
        <v>146.09</v>
      </c>
      <c r="I59" s="278">
        <f t="shared" si="8"/>
        <v>1094.42</v>
      </c>
      <c r="J59" s="278">
        <f t="shared" si="8"/>
        <v>497.62</v>
      </c>
      <c r="K59" s="278">
        <f t="shared" si="8"/>
        <v>12654.009999999998</v>
      </c>
      <c r="L59" s="278">
        <f t="shared" si="8"/>
        <v>5911.89</v>
      </c>
      <c r="M59" s="294">
        <f t="shared" si="8"/>
        <v>873.1</v>
      </c>
      <c r="N59" s="320">
        <f t="shared" si="8"/>
        <v>0</v>
      </c>
      <c r="O59" s="320"/>
      <c r="P59" s="354">
        <f t="shared" si="8"/>
        <v>0</v>
      </c>
    </row>
    <row r="60" spans="1:16" ht="18" customHeight="1" x14ac:dyDescent="0.2">
      <c r="A60" s="1869"/>
      <c r="B60" s="315" t="s">
        <v>85</v>
      </c>
      <c r="C60" s="278">
        <f>SUM(C71)</f>
        <v>43010</v>
      </c>
      <c r="D60" s="278">
        <f>SUM(D71)</f>
        <v>11182.6</v>
      </c>
      <c r="E60" s="278">
        <f>SUM(E71)</f>
        <v>11071</v>
      </c>
      <c r="F60" s="278">
        <f t="shared" si="3"/>
        <v>99</v>
      </c>
      <c r="G60" s="294">
        <f t="shared" ref="G60:P60" si="9">SUM(G71)</f>
        <v>5535.5</v>
      </c>
      <c r="H60" s="278">
        <f t="shared" si="9"/>
        <v>221.42</v>
      </c>
      <c r="I60" s="278">
        <f t="shared" si="9"/>
        <v>885.68</v>
      </c>
      <c r="J60" s="278">
        <f t="shared" si="9"/>
        <v>885.68</v>
      </c>
      <c r="K60" s="278">
        <f t="shared" si="9"/>
        <v>7528.2800000000007</v>
      </c>
      <c r="L60" s="278">
        <f t="shared" si="9"/>
        <v>3321.3</v>
      </c>
      <c r="M60" s="294">
        <f t="shared" si="9"/>
        <v>221.42</v>
      </c>
      <c r="N60" s="320">
        <f t="shared" si="9"/>
        <v>0</v>
      </c>
      <c r="O60" s="320"/>
      <c r="P60" s="354">
        <f t="shared" si="9"/>
        <v>0</v>
      </c>
    </row>
    <row r="61" spans="1:16" ht="18" customHeight="1" x14ac:dyDescent="0.2">
      <c r="A61" s="1869"/>
      <c r="B61" s="315" t="s">
        <v>86</v>
      </c>
      <c r="C61" s="278">
        <f>SUM(C72:C74)</f>
        <v>115519</v>
      </c>
      <c r="D61" s="278">
        <f>SUM(D72:D74)</f>
        <v>30034.54</v>
      </c>
      <c r="E61" s="278">
        <f>SUM(E72:E74)</f>
        <v>29760</v>
      </c>
      <c r="F61" s="278">
        <f t="shared" si="3"/>
        <v>99</v>
      </c>
      <c r="G61" s="294">
        <f t="shared" ref="G61:P61" si="10">SUM(G72:G74)</f>
        <v>16399.96</v>
      </c>
      <c r="H61" s="278">
        <f t="shared" si="10"/>
        <v>1115.8599999999999</v>
      </c>
      <c r="I61" s="278">
        <f t="shared" si="10"/>
        <v>3184.86</v>
      </c>
      <c r="J61" s="278">
        <f t="shared" si="10"/>
        <v>724.46</v>
      </c>
      <c r="K61" s="278">
        <f t="shared" si="10"/>
        <v>21425.14</v>
      </c>
      <c r="L61" s="278">
        <f t="shared" si="10"/>
        <v>6684.04</v>
      </c>
      <c r="M61" s="294">
        <f t="shared" si="10"/>
        <v>1753.96</v>
      </c>
      <c r="N61" s="320">
        <f t="shared" si="10"/>
        <v>0</v>
      </c>
      <c r="O61" s="320"/>
      <c r="P61" s="354">
        <f t="shared" si="10"/>
        <v>0</v>
      </c>
    </row>
    <row r="62" spans="1:16" ht="18" customHeight="1" x14ac:dyDescent="0.2">
      <c r="A62" s="1869"/>
      <c r="B62" s="315" t="s">
        <v>87</v>
      </c>
      <c r="C62" s="278">
        <f>SUM(C75)</f>
        <v>8930</v>
      </c>
      <c r="D62" s="278">
        <f>SUM(D75)</f>
        <v>2321.8000000000002</v>
      </c>
      <c r="E62" s="278">
        <f>SUM(E75)</f>
        <v>2298</v>
      </c>
      <c r="F62" s="278">
        <f t="shared" si="3"/>
        <v>99</v>
      </c>
      <c r="G62" s="294">
        <f t="shared" ref="G62:P62" si="11">SUM(G75)</f>
        <v>1401.78</v>
      </c>
      <c r="H62" s="278">
        <f t="shared" si="11"/>
        <v>22.98</v>
      </c>
      <c r="I62" s="278">
        <f t="shared" si="11"/>
        <v>528.54</v>
      </c>
      <c r="J62" s="278">
        <f t="shared" si="11"/>
        <v>0</v>
      </c>
      <c r="K62" s="278">
        <f t="shared" si="11"/>
        <v>1953.3</v>
      </c>
      <c r="L62" s="278">
        <f t="shared" si="11"/>
        <v>45.96</v>
      </c>
      <c r="M62" s="294">
        <f t="shared" si="11"/>
        <v>275.76</v>
      </c>
      <c r="N62" s="320">
        <f t="shared" si="11"/>
        <v>22.98</v>
      </c>
      <c r="O62" s="320"/>
      <c r="P62" s="354">
        <f t="shared" si="11"/>
        <v>0</v>
      </c>
    </row>
    <row r="63" spans="1:16" ht="18" customHeight="1" x14ac:dyDescent="0.2">
      <c r="A63" s="1869"/>
      <c r="B63" s="315" t="s">
        <v>88</v>
      </c>
      <c r="C63" s="278">
        <f>SUM(C76:C77)</f>
        <v>18761</v>
      </c>
      <c r="D63" s="278">
        <f>SUM(D76:D77)</f>
        <v>4877.8</v>
      </c>
      <c r="E63" s="278">
        <f>SUM(E76:E77)</f>
        <v>4252</v>
      </c>
      <c r="F63" s="278">
        <f t="shared" si="3"/>
        <v>87</v>
      </c>
      <c r="G63" s="294">
        <f t="shared" ref="G63:P63" si="12">SUM(G76:G77)</f>
        <v>1704.5</v>
      </c>
      <c r="H63" s="278">
        <f t="shared" si="12"/>
        <v>422.24</v>
      </c>
      <c r="I63" s="278">
        <f t="shared" si="12"/>
        <v>417.8</v>
      </c>
      <c r="J63" s="278">
        <f t="shared" si="12"/>
        <v>840.04000000000008</v>
      </c>
      <c r="K63" s="278">
        <f t="shared" si="12"/>
        <v>3384.58</v>
      </c>
      <c r="L63" s="278">
        <f t="shared" si="12"/>
        <v>616.74</v>
      </c>
      <c r="M63" s="294">
        <f t="shared" si="12"/>
        <v>208.9</v>
      </c>
      <c r="N63" s="320">
        <f t="shared" si="12"/>
        <v>41.78</v>
      </c>
      <c r="O63" s="320"/>
      <c r="P63" s="354">
        <f t="shared" si="12"/>
        <v>0</v>
      </c>
    </row>
    <row r="64" spans="1:16" ht="18" customHeight="1" thickBot="1" x14ac:dyDescent="0.25">
      <c r="A64" s="1870"/>
      <c r="B64" s="359" t="s">
        <v>91</v>
      </c>
      <c r="C64" s="355">
        <f>SUM(C78)</f>
        <v>17900</v>
      </c>
      <c r="D64" s="355">
        <f>SUM(D78)</f>
        <v>4654</v>
      </c>
      <c r="E64" s="355">
        <f>SUM(E78)</f>
        <v>4654</v>
      </c>
      <c r="F64" s="355">
        <f t="shared" si="3"/>
        <v>100</v>
      </c>
      <c r="G64" s="356">
        <f t="shared" ref="G64:P64" si="13">SUM(G78)</f>
        <v>1628.9</v>
      </c>
      <c r="H64" s="355">
        <f t="shared" si="13"/>
        <v>0</v>
      </c>
      <c r="I64" s="355">
        <f t="shared" si="13"/>
        <v>46.54</v>
      </c>
      <c r="J64" s="355">
        <f t="shared" si="13"/>
        <v>0</v>
      </c>
      <c r="K64" s="355">
        <f t="shared" si="13"/>
        <v>1675.44</v>
      </c>
      <c r="L64" s="355">
        <f t="shared" si="13"/>
        <v>2792.4</v>
      </c>
      <c r="M64" s="356">
        <f t="shared" si="13"/>
        <v>186.16</v>
      </c>
      <c r="N64" s="357">
        <f t="shared" si="13"/>
        <v>0</v>
      </c>
      <c r="O64" s="357"/>
      <c r="P64" s="358">
        <f t="shared" si="13"/>
        <v>0</v>
      </c>
    </row>
    <row r="65" spans="1:19" ht="18" customHeight="1" x14ac:dyDescent="0.2">
      <c r="A65" s="1858" t="s">
        <v>93</v>
      </c>
      <c r="B65" s="392" t="s">
        <v>92</v>
      </c>
      <c r="C65" s="166">
        <f>C20</f>
        <v>9245</v>
      </c>
      <c r="D65" s="166">
        <f>D20</f>
        <v>2404</v>
      </c>
      <c r="E65" s="166">
        <f>E20</f>
        <v>2404</v>
      </c>
      <c r="F65" s="166">
        <f>F20</f>
        <v>100</v>
      </c>
      <c r="G65" s="167">
        <f>$E20*G20/100</f>
        <v>937.56</v>
      </c>
      <c r="H65" s="167">
        <f>$E20*H20/100</f>
        <v>48.08</v>
      </c>
      <c r="I65" s="167">
        <f>$E20*I20/100</f>
        <v>360.6</v>
      </c>
      <c r="J65" s="167">
        <f>$E20*J20/100</f>
        <v>72.12</v>
      </c>
      <c r="K65" s="167">
        <f>SUM(G65:J65)</f>
        <v>1418.3600000000001</v>
      </c>
      <c r="L65" s="167">
        <f t="shared" ref="L65:N78" si="14">$E20*L20/100</f>
        <v>961.6</v>
      </c>
      <c r="M65" s="167">
        <f t="shared" si="14"/>
        <v>24.04</v>
      </c>
      <c r="N65" s="167">
        <f t="shared" si="14"/>
        <v>0</v>
      </c>
      <c r="O65" s="548"/>
      <c r="P65" s="168">
        <f>D65-E65</f>
        <v>0</v>
      </c>
      <c r="R65" s="216">
        <f>SUM(K65:N65)</f>
        <v>2404</v>
      </c>
      <c r="S65" s="635">
        <f>SUM(K65:P65)</f>
        <v>2404</v>
      </c>
    </row>
    <row r="66" spans="1:19" ht="18" customHeight="1" x14ac:dyDescent="0.2">
      <c r="A66" s="1859"/>
      <c r="B66" s="274" t="s">
        <v>97</v>
      </c>
      <c r="C66" s="293">
        <f t="shared" ref="C66:F78" si="15">C21</f>
        <v>8210</v>
      </c>
      <c r="D66" s="293">
        <f t="shared" si="15"/>
        <v>2135</v>
      </c>
      <c r="E66" s="293">
        <f t="shared" si="15"/>
        <v>1772</v>
      </c>
      <c r="F66" s="293">
        <f t="shared" si="15"/>
        <v>83</v>
      </c>
      <c r="G66" s="213">
        <f t="shared" ref="G66:H78" si="16">$E21*G21/100</f>
        <v>815.12</v>
      </c>
      <c r="H66" s="213">
        <f t="shared" si="16"/>
        <v>0</v>
      </c>
      <c r="I66" s="213">
        <f t="shared" ref="I66:J78" si="17">$E21*I21/100</f>
        <v>372.12</v>
      </c>
      <c r="J66" s="213">
        <f t="shared" si="17"/>
        <v>106.32</v>
      </c>
      <c r="K66" s="213">
        <f t="shared" ref="K66:K78" si="18">SUM(G66:J66)</f>
        <v>1293.56</v>
      </c>
      <c r="L66" s="213">
        <f t="shared" si="14"/>
        <v>425.28</v>
      </c>
      <c r="M66" s="213">
        <f t="shared" si="14"/>
        <v>53.16</v>
      </c>
      <c r="N66" s="213">
        <f t="shared" si="14"/>
        <v>0</v>
      </c>
      <c r="O66" s="214"/>
      <c r="P66" s="394"/>
      <c r="R66" s="216">
        <f t="shared" ref="R66:R78" si="19">SUM(K66:N66)</f>
        <v>1772</v>
      </c>
      <c r="S66" s="635">
        <f t="shared" ref="S66:S78" si="20">SUM(K66:P66)</f>
        <v>1772</v>
      </c>
    </row>
    <row r="67" spans="1:19" ht="18" customHeight="1" x14ac:dyDescent="0.2">
      <c r="A67" s="1859"/>
      <c r="B67" s="274" t="s">
        <v>98</v>
      </c>
      <c r="C67" s="293">
        <f t="shared" si="15"/>
        <v>19760</v>
      </c>
      <c r="D67" s="293">
        <f t="shared" si="15"/>
        <v>5138</v>
      </c>
      <c r="E67" s="293">
        <f t="shared" si="15"/>
        <v>4917</v>
      </c>
      <c r="F67" s="293">
        <f t="shared" si="15"/>
        <v>96</v>
      </c>
      <c r="G67" s="213">
        <f t="shared" si="16"/>
        <v>2409.33</v>
      </c>
      <c r="H67" s="213">
        <f t="shared" si="16"/>
        <v>98.34</v>
      </c>
      <c r="I67" s="213">
        <f t="shared" si="17"/>
        <v>540.87</v>
      </c>
      <c r="J67" s="213">
        <f t="shared" si="17"/>
        <v>147.51</v>
      </c>
      <c r="K67" s="213">
        <f t="shared" si="18"/>
        <v>3196.05</v>
      </c>
      <c r="L67" s="213">
        <f t="shared" si="14"/>
        <v>1573.44</v>
      </c>
      <c r="M67" s="213">
        <f t="shared" si="14"/>
        <v>98.34</v>
      </c>
      <c r="N67" s="213">
        <f t="shared" si="14"/>
        <v>49.17</v>
      </c>
      <c r="O67" s="214"/>
      <c r="P67" s="394"/>
      <c r="R67" s="216">
        <f t="shared" si="19"/>
        <v>4917</v>
      </c>
      <c r="S67" s="635">
        <f t="shared" si="20"/>
        <v>4917</v>
      </c>
    </row>
    <row r="68" spans="1:19" ht="18" customHeight="1" x14ac:dyDescent="0.2">
      <c r="A68" s="1859"/>
      <c r="B68" s="274" t="s">
        <v>99</v>
      </c>
      <c r="C68" s="293">
        <f t="shared" si="15"/>
        <v>40500</v>
      </c>
      <c r="D68" s="293">
        <f t="shared" si="15"/>
        <v>10530</v>
      </c>
      <c r="E68" s="293">
        <f t="shared" si="15"/>
        <v>10004</v>
      </c>
      <c r="F68" s="293">
        <f t="shared" si="15"/>
        <v>95</v>
      </c>
      <c r="G68" s="213">
        <f t="shared" si="16"/>
        <v>5702.28</v>
      </c>
      <c r="H68" s="213">
        <f t="shared" si="16"/>
        <v>0</v>
      </c>
      <c r="I68" s="213">
        <f t="shared" si="17"/>
        <v>700.28</v>
      </c>
      <c r="J68" s="213">
        <f t="shared" si="17"/>
        <v>0</v>
      </c>
      <c r="K68" s="213">
        <f t="shared" si="18"/>
        <v>6402.5599999999995</v>
      </c>
      <c r="L68" s="213">
        <f>$E23*L23/100</f>
        <v>3501.4</v>
      </c>
      <c r="M68" s="213">
        <f t="shared" si="14"/>
        <v>100.04</v>
      </c>
      <c r="N68" s="213">
        <f t="shared" si="14"/>
        <v>0</v>
      </c>
      <c r="O68" s="214"/>
      <c r="P68" s="365"/>
      <c r="R68" s="216">
        <f t="shared" si="19"/>
        <v>10004</v>
      </c>
      <c r="S68" s="635">
        <f t="shared" si="20"/>
        <v>10004</v>
      </c>
    </row>
    <row r="69" spans="1:19" ht="18" customHeight="1" x14ac:dyDescent="0.2">
      <c r="A69" s="1859"/>
      <c r="B69" s="274" t="s">
        <v>100</v>
      </c>
      <c r="C69" s="293">
        <f t="shared" si="15"/>
        <v>9950</v>
      </c>
      <c r="D69" s="293">
        <f t="shared" si="15"/>
        <v>2587</v>
      </c>
      <c r="E69" s="293">
        <f t="shared" si="15"/>
        <v>2587</v>
      </c>
      <c r="F69" s="293">
        <f t="shared" si="15"/>
        <v>100</v>
      </c>
      <c r="G69" s="213">
        <f t="shared" si="16"/>
        <v>1241.76</v>
      </c>
      <c r="H69" s="213">
        <f t="shared" si="16"/>
        <v>77.61</v>
      </c>
      <c r="I69" s="213">
        <f t="shared" si="17"/>
        <v>51.74</v>
      </c>
      <c r="J69" s="213">
        <f t="shared" si="17"/>
        <v>155.22</v>
      </c>
      <c r="K69" s="213">
        <f>SUM(G69:J69)</f>
        <v>1526.33</v>
      </c>
      <c r="L69" s="213">
        <f>$E24*L24/100</f>
        <v>698.49</v>
      </c>
      <c r="M69" s="213">
        <f t="shared" si="14"/>
        <v>362.18</v>
      </c>
      <c r="N69" s="213">
        <f t="shared" si="14"/>
        <v>0</v>
      </c>
      <c r="O69" s="214"/>
      <c r="P69" s="365"/>
      <c r="R69" s="216">
        <f t="shared" si="19"/>
        <v>2586.9999999999995</v>
      </c>
      <c r="S69" s="635">
        <f t="shared" si="20"/>
        <v>2586.9999999999995</v>
      </c>
    </row>
    <row r="70" spans="1:19" ht="18" customHeight="1" x14ac:dyDescent="0.2">
      <c r="A70" s="1859"/>
      <c r="B70" s="274" t="s">
        <v>101</v>
      </c>
      <c r="C70" s="293">
        <f t="shared" si="15"/>
        <v>44030</v>
      </c>
      <c r="D70" s="293">
        <f t="shared" si="15"/>
        <v>11448</v>
      </c>
      <c r="E70" s="293">
        <f t="shared" si="15"/>
        <v>6848</v>
      </c>
      <c r="F70" s="293">
        <f t="shared" si="15"/>
        <v>60</v>
      </c>
      <c r="G70" s="213">
        <f t="shared" si="16"/>
        <v>3971.84</v>
      </c>
      <c r="H70" s="213">
        <f t="shared" si="16"/>
        <v>68.48</v>
      </c>
      <c r="I70" s="213">
        <f t="shared" si="17"/>
        <v>342.4</v>
      </c>
      <c r="J70" s="213">
        <f t="shared" si="17"/>
        <v>342.4</v>
      </c>
      <c r="K70" s="213">
        <f t="shared" si="18"/>
        <v>4725.12</v>
      </c>
      <c r="L70" s="213">
        <f>$E25*L25/100</f>
        <v>1712</v>
      </c>
      <c r="M70" s="213">
        <f t="shared" si="14"/>
        <v>410.88</v>
      </c>
      <c r="N70" s="213">
        <f t="shared" si="14"/>
        <v>0</v>
      </c>
      <c r="O70" s="214"/>
      <c r="P70" s="365"/>
      <c r="R70" s="216">
        <f t="shared" si="19"/>
        <v>6848</v>
      </c>
      <c r="S70" s="635">
        <f t="shared" si="20"/>
        <v>6848</v>
      </c>
    </row>
    <row r="71" spans="1:19" ht="18" customHeight="1" x14ac:dyDescent="0.2">
      <c r="A71" s="1859"/>
      <c r="B71" s="274" t="s">
        <v>102</v>
      </c>
      <c r="C71" s="366">
        <f t="shared" si="15"/>
        <v>43010</v>
      </c>
      <c r="D71" s="366">
        <f t="shared" si="15"/>
        <v>11182.6</v>
      </c>
      <c r="E71" s="366">
        <f t="shared" si="15"/>
        <v>11071</v>
      </c>
      <c r="F71" s="366">
        <f t="shared" si="15"/>
        <v>99</v>
      </c>
      <c r="G71" s="213">
        <f t="shared" si="16"/>
        <v>5535.5</v>
      </c>
      <c r="H71" s="213">
        <f t="shared" si="16"/>
        <v>221.42</v>
      </c>
      <c r="I71" s="213">
        <f t="shared" si="17"/>
        <v>885.68</v>
      </c>
      <c r="J71" s="213">
        <f t="shared" si="17"/>
        <v>885.68</v>
      </c>
      <c r="K71" s="213">
        <f t="shared" si="18"/>
        <v>7528.2800000000007</v>
      </c>
      <c r="L71" s="213">
        <f t="shared" si="14"/>
        <v>3321.3</v>
      </c>
      <c r="M71" s="213">
        <f t="shared" si="14"/>
        <v>221.42</v>
      </c>
      <c r="N71" s="213">
        <f t="shared" si="14"/>
        <v>0</v>
      </c>
      <c r="O71" s="214"/>
      <c r="P71" s="365"/>
      <c r="R71" s="216">
        <f t="shared" si="19"/>
        <v>11071.000000000002</v>
      </c>
      <c r="S71" s="635">
        <f t="shared" si="20"/>
        <v>11071.000000000002</v>
      </c>
    </row>
    <row r="72" spans="1:19" ht="18" customHeight="1" x14ac:dyDescent="0.2">
      <c r="A72" s="1859"/>
      <c r="B72" s="274" t="s">
        <v>94</v>
      </c>
      <c r="C72" s="366">
        <f t="shared" si="15"/>
        <v>40550</v>
      </c>
      <c r="D72" s="366">
        <f t="shared" si="15"/>
        <v>10543</v>
      </c>
      <c r="E72" s="366">
        <f t="shared" si="15"/>
        <v>10438</v>
      </c>
      <c r="F72" s="366">
        <f t="shared" si="15"/>
        <v>99</v>
      </c>
      <c r="G72" s="213">
        <f t="shared" si="16"/>
        <v>6993.46</v>
      </c>
      <c r="H72" s="213">
        <f t="shared" si="16"/>
        <v>626.28</v>
      </c>
      <c r="I72" s="213">
        <f t="shared" si="17"/>
        <v>1148.18</v>
      </c>
      <c r="J72" s="213">
        <f t="shared" si="17"/>
        <v>208.76</v>
      </c>
      <c r="K72" s="213">
        <f t="shared" si="18"/>
        <v>8976.68</v>
      </c>
      <c r="L72" s="213">
        <f t="shared" si="14"/>
        <v>313.14</v>
      </c>
      <c r="M72" s="213">
        <f t="shared" si="14"/>
        <v>1148.18</v>
      </c>
      <c r="N72" s="213">
        <f t="shared" si="14"/>
        <v>0</v>
      </c>
      <c r="O72" s="214"/>
      <c r="P72" s="365"/>
      <c r="R72" s="216">
        <f t="shared" si="19"/>
        <v>10438</v>
      </c>
      <c r="S72" s="635">
        <f t="shared" si="20"/>
        <v>10438</v>
      </c>
    </row>
    <row r="73" spans="1:19" ht="18" customHeight="1" x14ac:dyDescent="0.2">
      <c r="A73" s="1859"/>
      <c r="B73" s="274" t="s">
        <v>103</v>
      </c>
      <c r="C73" s="366">
        <f t="shared" si="15"/>
        <v>34840</v>
      </c>
      <c r="D73" s="366">
        <f t="shared" si="15"/>
        <v>9058</v>
      </c>
      <c r="E73" s="366">
        <f t="shared" si="15"/>
        <v>9008</v>
      </c>
      <c r="F73" s="366">
        <f t="shared" si="15"/>
        <v>99</v>
      </c>
      <c r="G73" s="213">
        <f t="shared" si="16"/>
        <v>2702.4</v>
      </c>
      <c r="H73" s="213">
        <f t="shared" si="16"/>
        <v>180.16</v>
      </c>
      <c r="I73" s="213">
        <f t="shared" si="17"/>
        <v>180.16</v>
      </c>
      <c r="J73" s="213">
        <f t="shared" si="17"/>
        <v>0</v>
      </c>
      <c r="K73" s="213">
        <f t="shared" si="18"/>
        <v>3062.72</v>
      </c>
      <c r="L73" s="213">
        <f t="shared" si="14"/>
        <v>5855.2</v>
      </c>
      <c r="M73" s="213">
        <f t="shared" si="14"/>
        <v>90.08</v>
      </c>
      <c r="N73" s="213">
        <f t="shared" si="14"/>
        <v>0</v>
      </c>
      <c r="O73" s="214"/>
      <c r="P73" s="365"/>
      <c r="R73" s="216">
        <f t="shared" si="19"/>
        <v>9008</v>
      </c>
      <c r="S73" s="635">
        <f t="shared" si="20"/>
        <v>9008</v>
      </c>
    </row>
    <row r="74" spans="1:19" ht="18" customHeight="1" x14ac:dyDescent="0.2">
      <c r="A74" s="1859"/>
      <c r="B74" s="274" t="s">
        <v>95</v>
      </c>
      <c r="C74" s="366">
        <f t="shared" si="15"/>
        <v>40129</v>
      </c>
      <c r="D74" s="366">
        <f t="shared" si="15"/>
        <v>10433.540000000001</v>
      </c>
      <c r="E74" s="366">
        <f t="shared" si="15"/>
        <v>10314</v>
      </c>
      <c r="F74" s="366">
        <f t="shared" si="15"/>
        <v>99</v>
      </c>
      <c r="G74" s="213">
        <f t="shared" si="16"/>
        <v>6704.1</v>
      </c>
      <c r="H74" s="213">
        <f t="shared" si="16"/>
        <v>309.42</v>
      </c>
      <c r="I74" s="213">
        <f t="shared" si="17"/>
        <v>1856.52</v>
      </c>
      <c r="J74" s="213">
        <f t="shared" si="17"/>
        <v>515.70000000000005</v>
      </c>
      <c r="K74" s="213">
        <f t="shared" si="18"/>
        <v>9385.7400000000016</v>
      </c>
      <c r="L74" s="213">
        <f t="shared" si="14"/>
        <v>515.70000000000005</v>
      </c>
      <c r="M74" s="213">
        <f t="shared" si="14"/>
        <v>515.70000000000005</v>
      </c>
      <c r="N74" s="213">
        <f t="shared" si="14"/>
        <v>0</v>
      </c>
      <c r="O74" s="214"/>
      <c r="P74" s="365"/>
      <c r="R74" s="216">
        <f t="shared" si="19"/>
        <v>10417.140000000003</v>
      </c>
      <c r="S74" s="635">
        <f t="shared" si="20"/>
        <v>10417.140000000003</v>
      </c>
    </row>
    <row r="75" spans="1:19" ht="18" customHeight="1" x14ac:dyDescent="0.2">
      <c r="A75" s="1859"/>
      <c r="B75" s="274" t="s">
        <v>87</v>
      </c>
      <c r="C75" s="366">
        <f t="shared" si="15"/>
        <v>8930</v>
      </c>
      <c r="D75" s="366">
        <f t="shared" si="15"/>
        <v>2321.8000000000002</v>
      </c>
      <c r="E75" s="366">
        <f t="shared" si="15"/>
        <v>2298</v>
      </c>
      <c r="F75" s="366">
        <f t="shared" si="15"/>
        <v>99</v>
      </c>
      <c r="G75" s="213">
        <f t="shared" si="16"/>
        <v>1401.78</v>
      </c>
      <c r="H75" s="213">
        <f t="shared" si="16"/>
        <v>22.98</v>
      </c>
      <c r="I75" s="213">
        <f t="shared" si="17"/>
        <v>528.54</v>
      </c>
      <c r="J75" s="213">
        <f t="shared" si="17"/>
        <v>0</v>
      </c>
      <c r="K75" s="213">
        <f t="shared" si="18"/>
        <v>1953.3</v>
      </c>
      <c r="L75" s="213">
        <f t="shared" si="14"/>
        <v>45.96</v>
      </c>
      <c r="M75" s="213">
        <f t="shared" si="14"/>
        <v>275.76</v>
      </c>
      <c r="N75" s="213">
        <f t="shared" si="14"/>
        <v>22.98</v>
      </c>
      <c r="O75" s="214"/>
      <c r="P75" s="365"/>
      <c r="R75" s="216">
        <f t="shared" si="19"/>
        <v>2298</v>
      </c>
      <c r="S75" s="635">
        <f t="shared" si="20"/>
        <v>2298</v>
      </c>
    </row>
    <row r="76" spans="1:19" ht="18" customHeight="1" x14ac:dyDescent="0.2">
      <c r="A76" s="1859"/>
      <c r="B76" s="274" t="s">
        <v>88</v>
      </c>
      <c r="C76" s="366">
        <f t="shared" si="15"/>
        <v>16080</v>
      </c>
      <c r="D76" s="366">
        <f t="shared" si="15"/>
        <v>4180.8</v>
      </c>
      <c r="E76" s="366">
        <f t="shared" si="15"/>
        <v>4178</v>
      </c>
      <c r="F76" s="366">
        <f t="shared" si="15"/>
        <v>100</v>
      </c>
      <c r="G76" s="213">
        <f t="shared" si="16"/>
        <v>1671.2</v>
      </c>
      <c r="H76" s="213">
        <f t="shared" si="16"/>
        <v>417.8</v>
      </c>
      <c r="I76" s="213">
        <f t="shared" si="17"/>
        <v>417.8</v>
      </c>
      <c r="J76" s="213">
        <f t="shared" si="17"/>
        <v>835.6</v>
      </c>
      <c r="K76" s="213">
        <f t="shared" si="18"/>
        <v>3342.4</v>
      </c>
      <c r="L76" s="213">
        <f t="shared" si="14"/>
        <v>584.91999999999996</v>
      </c>
      <c r="M76" s="213">
        <f t="shared" si="14"/>
        <v>208.9</v>
      </c>
      <c r="N76" s="213">
        <f t="shared" si="14"/>
        <v>41.78</v>
      </c>
      <c r="O76" s="214"/>
      <c r="P76" s="365"/>
      <c r="R76" s="216">
        <f t="shared" si="19"/>
        <v>4178</v>
      </c>
      <c r="S76" s="635">
        <f t="shared" si="20"/>
        <v>4178</v>
      </c>
    </row>
    <row r="77" spans="1:19" ht="18" customHeight="1" x14ac:dyDescent="0.2">
      <c r="A77" s="1859"/>
      <c r="B77" s="197" t="s">
        <v>96</v>
      </c>
      <c r="C77" s="366">
        <f t="shared" si="15"/>
        <v>2681</v>
      </c>
      <c r="D77" s="366">
        <f t="shared" si="15"/>
        <v>697</v>
      </c>
      <c r="E77" s="366">
        <f t="shared" si="15"/>
        <v>74</v>
      </c>
      <c r="F77" s="366">
        <f t="shared" si="15"/>
        <v>11</v>
      </c>
      <c r="G77" s="213">
        <f t="shared" si="16"/>
        <v>33.299999999999997</v>
      </c>
      <c r="H77" s="213">
        <f t="shared" si="16"/>
        <v>4.4400000000000004</v>
      </c>
      <c r="I77" s="213">
        <f t="shared" si="17"/>
        <v>0</v>
      </c>
      <c r="J77" s="213">
        <f t="shared" si="17"/>
        <v>4.4400000000000004</v>
      </c>
      <c r="K77" s="213">
        <f t="shared" si="18"/>
        <v>42.179999999999993</v>
      </c>
      <c r="L77" s="213">
        <f t="shared" si="14"/>
        <v>31.82</v>
      </c>
      <c r="M77" s="213">
        <f t="shared" si="14"/>
        <v>0</v>
      </c>
      <c r="N77" s="213">
        <f t="shared" si="14"/>
        <v>0</v>
      </c>
      <c r="O77" s="214"/>
      <c r="P77" s="365"/>
      <c r="R77" s="216">
        <f t="shared" si="19"/>
        <v>74</v>
      </c>
      <c r="S77" s="635">
        <f t="shared" si="20"/>
        <v>74</v>
      </c>
    </row>
    <row r="78" spans="1:19" ht="18" customHeight="1" thickBot="1" x14ac:dyDescent="0.25">
      <c r="A78" s="1860"/>
      <c r="B78" s="369" t="s">
        <v>91</v>
      </c>
      <c r="C78" s="370">
        <f t="shared" si="15"/>
        <v>17900</v>
      </c>
      <c r="D78" s="370">
        <f t="shared" si="15"/>
        <v>4654</v>
      </c>
      <c r="E78" s="370">
        <f t="shared" si="15"/>
        <v>4654</v>
      </c>
      <c r="F78" s="370">
        <f t="shared" si="15"/>
        <v>100</v>
      </c>
      <c r="G78" s="188">
        <f t="shared" si="16"/>
        <v>1628.9</v>
      </c>
      <c r="H78" s="188">
        <f t="shared" si="16"/>
        <v>0</v>
      </c>
      <c r="I78" s="188">
        <f t="shared" si="17"/>
        <v>46.54</v>
      </c>
      <c r="J78" s="188">
        <f t="shared" si="17"/>
        <v>0</v>
      </c>
      <c r="K78" s="188">
        <f t="shared" si="18"/>
        <v>1675.44</v>
      </c>
      <c r="L78" s="188">
        <f t="shared" si="14"/>
        <v>2792.4</v>
      </c>
      <c r="M78" s="188">
        <f t="shared" si="14"/>
        <v>186.16</v>
      </c>
      <c r="N78" s="188">
        <f t="shared" si="14"/>
        <v>0</v>
      </c>
      <c r="O78" s="194"/>
      <c r="P78" s="371"/>
      <c r="R78" s="216">
        <f t="shared" si="19"/>
        <v>4654</v>
      </c>
      <c r="S78" s="635">
        <f t="shared" si="20"/>
        <v>4654</v>
      </c>
    </row>
  </sheetData>
  <mergeCells count="22">
    <mergeCell ref="A58:A64"/>
    <mergeCell ref="A65:A78"/>
    <mergeCell ref="A49:B53"/>
    <mergeCell ref="A54:B54"/>
    <mergeCell ref="A55:B55"/>
    <mergeCell ref="A56:B56"/>
    <mergeCell ref="A57:B57"/>
    <mergeCell ref="E41:K41"/>
    <mergeCell ref="A4:B8"/>
    <mergeCell ref="A9:B9"/>
    <mergeCell ref="A10:B10"/>
    <mergeCell ref="A11:B11"/>
    <mergeCell ref="A12:B12"/>
    <mergeCell ref="G6:K6"/>
    <mergeCell ref="G5:N5"/>
    <mergeCell ref="E4:N4"/>
    <mergeCell ref="A1:P1"/>
    <mergeCell ref="G2:H2"/>
    <mergeCell ref="I3:K3"/>
    <mergeCell ref="A20:A33"/>
    <mergeCell ref="A13:A19"/>
    <mergeCell ref="B3:E3"/>
  </mergeCells>
  <phoneticPr fontId="3"/>
  <printOptions horizontalCentered="1"/>
  <pageMargins left="0.59055118110236227" right="0.59055118110236227" top="0.59055118110236227" bottom="0.39370078740157483" header="0.51181102362204722" footer="0.31496062992125984"/>
  <pageSetup paperSize="9" scale="89" firstPageNumber="21" pageOrder="overThenDown" orientation="portrait" useFirstPageNumber="1" r:id="rId1"/>
  <headerFooter scaleWithDoc="0">
    <oddFooter>&amp;C&amp;14&amp;P</oddFooter>
  </headerFooter>
  <rowBreaks count="1" manualBreakCount="1">
    <brk id="46" max="16383" man="1"/>
  </rowBreaks>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78"/>
  <sheetViews>
    <sheetView view="pageBreakPreview" zoomScaleNormal="100" zoomScaleSheetLayoutView="75" workbookViewId="0">
      <pane xSplit="2" ySplit="8" topLeftCell="C30" activePane="bottomRight" state="frozen"/>
      <selection activeCell="F34" sqref="F34"/>
      <selection pane="topRight" activeCell="F34" sqref="F34"/>
      <selection pane="bottomLeft" activeCell="F34" sqref="F34"/>
      <selection pane="bottomRight" activeCell="N37" sqref="N37"/>
    </sheetView>
  </sheetViews>
  <sheetFormatPr defaultColWidth="13.375" defaultRowHeight="17.25" x14ac:dyDescent="0.2"/>
  <cols>
    <col min="1" max="1" width="2.875" style="148" bestFit="1" customWidth="1"/>
    <col min="2" max="2" width="8.625" style="148" customWidth="1"/>
    <col min="3" max="5" width="8.75" style="148" customWidth="1"/>
    <col min="6" max="14" width="5" style="148" customWidth="1"/>
    <col min="15" max="15" width="7.375" style="148" customWidth="1"/>
    <col min="16" max="16" width="3.375" style="148" customWidth="1"/>
    <col min="17" max="17" width="8.25" style="376" customWidth="1"/>
    <col min="18" max="18" width="8.375" style="375" customWidth="1"/>
    <col min="19" max="19" width="7.875" style="375" customWidth="1"/>
    <col min="20" max="20" width="8.375" style="148" customWidth="1"/>
    <col min="21" max="21" width="8.5" style="375" customWidth="1"/>
    <col min="22" max="22" width="9.875" style="375" customWidth="1"/>
    <col min="23" max="23" width="8" style="148" customWidth="1"/>
    <col min="24" max="24" width="10.75" style="148" customWidth="1"/>
    <col min="25" max="25" width="11.75" style="148" customWidth="1"/>
    <col min="26" max="26" width="10.25" style="148" customWidth="1"/>
    <col min="27" max="27" width="11.125" style="148" customWidth="1"/>
    <col min="28" max="28" width="9.75" style="375" customWidth="1"/>
    <col min="29" max="29" width="7.625" style="375" customWidth="1"/>
    <col min="30" max="30" width="10.75" style="148" customWidth="1"/>
    <col min="31" max="31" width="7.625" style="375" customWidth="1"/>
    <col min="32" max="32" width="9.75" style="148" customWidth="1"/>
    <col min="33" max="33" width="7.625" style="375" customWidth="1"/>
    <col min="34" max="34" width="9.75" style="148" customWidth="1"/>
    <col min="35" max="35" width="7.625" style="375" customWidth="1"/>
    <col min="36" max="36" width="10" style="148" customWidth="1"/>
    <col min="37" max="37" width="7.625" style="375" customWidth="1"/>
    <col min="38" max="38" width="10.125" style="148" customWidth="1"/>
    <col min="39" max="39" width="7.625" style="375" customWidth="1"/>
    <col min="40" max="40" width="12" style="375" customWidth="1"/>
    <col min="41" max="41" width="7.625" style="375" customWidth="1"/>
    <col min="42" max="42" width="12.125" style="148" customWidth="1"/>
    <col min="43" max="43" width="11.5" style="148" customWidth="1"/>
    <col min="44" max="45" width="7.625" style="148" customWidth="1"/>
    <col min="46" max="46" width="11.625" style="375" customWidth="1"/>
    <col min="47" max="47" width="7.625" style="375" customWidth="1"/>
    <col min="48" max="48" width="10" style="148" customWidth="1"/>
    <col min="49" max="49" width="7.625" style="375" customWidth="1"/>
    <col min="50" max="50" width="7.75" style="148" customWidth="1"/>
    <col min="51" max="51" width="7" style="375" customWidth="1"/>
    <col min="52" max="52" width="9.875" style="148" customWidth="1"/>
    <col min="53" max="53" width="6.75" style="375" customWidth="1"/>
    <col min="54" max="54" width="11.25" style="148" customWidth="1"/>
    <col min="55" max="55" width="7" style="375" customWidth="1"/>
    <col min="56" max="56" width="9.25" style="148" customWidth="1"/>
    <col min="57" max="57" width="7.75" style="375" customWidth="1"/>
    <col min="58" max="58" width="3.5" style="148" customWidth="1"/>
    <col min="59" max="16384" width="13.375" style="148"/>
  </cols>
  <sheetData>
    <row r="1" spans="1:57" x14ac:dyDescent="0.2">
      <c r="A1" s="1871" t="s">
        <v>560</v>
      </c>
      <c r="B1" s="1871"/>
      <c r="C1" s="1871"/>
      <c r="D1" s="1871"/>
      <c r="E1" s="1871"/>
      <c r="F1" s="1871"/>
      <c r="G1" s="1871"/>
      <c r="H1" s="1871"/>
      <c r="I1" s="1871"/>
      <c r="J1" s="1871"/>
      <c r="K1" s="1871"/>
      <c r="L1" s="1871"/>
      <c r="M1" s="1871"/>
      <c r="N1" s="1871"/>
      <c r="O1" s="1871"/>
      <c r="P1" s="1871"/>
    </row>
    <row r="2" spans="1:57" x14ac:dyDescent="0.2">
      <c r="B2" s="571"/>
      <c r="C2" s="571"/>
      <c r="D2" s="571"/>
      <c r="E2" s="142"/>
      <c r="F2" s="142"/>
      <c r="G2" s="1873"/>
      <c r="H2" s="1873"/>
      <c r="I2" s="142"/>
      <c r="J2" s="142"/>
      <c r="K2" s="142"/>
      <c r="L2" s="142"/>
      <c r="M2" s="142"/>
      <c r="N2" s="142"/>
      <c r="O2" s="142"/>
      <c r="P2" s="142"/>
    </row>
    <row r="3" spans="1:57" ht="18" thickBot="1" x14ac:dyDescent="0.25">
      <c r="B3" s="1890" t="s">
        <v>562</v>
      </c>
      <c r="C3" s="1890"/>
      <c r="D3" s="1890"/>
      <c r="E3" s="1890"/>
      <c r="F3" s="1890"/>
      <c r="G3" s="1890"/>
      <c r="H3" s="1890"/>
      <c r="I3" s="1890"/>
      <c r="J3" s="1890"/>
      <c r="K3" s="1890"/>
      <c r="L3" s="1890"/>
      <c r="M3" s="142"/>
      <c r="N3" s="142"/>
      <c r="O3" s="142"/>
      <c r="P3" s="326"/>
      <c r="Q3" s="327"/>
      <c r="R3" s="328"/>
      <c r="S3" s="328"/>
      <c r="T3" s="326"/>
      <c r="U3" s="328"/>
      <c r="V3" s="328"/>
      <c r="W3" s="326"/>
      <c r="X3" s="326"/>
      <c r="Y3" s="326"/>
      <c r="Z3" s="326"/>
      <c r="AA3" s="326"/>
      <c r="AB3" s="328"/>
      <c r="AC3" s="328"/>
      <c r="AD3" s="326"/>
      <c r="AE3" s="328"/>
      <c r="AF3" s="326"/>
      <c r="AG3" s="328"/>
      <c r="AH3" s="326"/>
      <c r="AI3" s="328"/>
      <c r="AJ3" s="326"/>
      <c r="AK3" s="328"/>
      <c r="AL3" s="326"/>
      <c r="AM3" s="328"/>
      <c r="AN3" s="328"/>
      <c r="AO3" s="328"/>
      <c r="AP3" s="326"/>
      <c r="AQ3" s="326"/>
      <c r="AR3" s="326"/>
      <c r="AS3" s="326"/>
      <c r="AT3" s="328"/>
      <c r="AU3" s="328"/>
      <c r="AV3" s="326"/>
      <c r="AW3" s="328"/>
      <c r="AX3" s="289"/>
      <c r="AY3" s="329"/>
      <c r="AZ3" s="149"/>
      <c r="BA3" s="330"/>
      <c r="BB3" s="149"/>
      <c r="BC3" s="330"/>
      <c r="BD3" s="149"/>
      <c r="BE3" s="330"/>
    </row>
    <row r="4" spans="1:57" ht="18" customHeight="1" x14ac:dyDescent="0.2">
      <c r="A4" s="1861" t="s">
        <v>136</v>
      </c>
      <c r="B4" s="1862"/>
      <c r="C4" s="331" t="s">
        <v>150</v>
      </c>
      <c r="D4" s="331" t="s">
        <v>150</v>
      </c>
      <c r="E4" s="1891" t="s">
        <v>336</v>
      </c>
      <c r="F4" s="1892"/>
      <c r="G4" s="1892"/>
      <c r="H4" s="1892"/>
      <c r="I4" s="1892"/>
      <c r="J4" s="1892"/>
      <c r="K4" s="1892"/>
      <c r="L4" s="1892"/>
      <c r="M4" s="1892"/>
      <c r="N4" s="1893"/>
      <c r="O4" s="332"/>
      <c r="Q4" s="333"/>
      <c r="R4" s="148"/>
      <c r="S4" s="148"/>
      <c r="U4" s="148"/>
      <c r="V4" s="148"/>
      <c r="AB4" s="148"/>
      <c r="AC4" s="148"/>
      <c r="AE4" s="148"/>
      <c r="AG4" s="148"/>
      <c r="AI4" s="148"/>
      <c r="AK4" s="148"/>
      <c r="AM4" s="148"/>
      <c r="AN4" s="148"/>
      <c r="AO4" s="148"/>
      <c r="AT4" s="148"/>
      <c r="AU4" s="148"/>
      <c r="AW4" s="148"/>
      <c r="AY4" s="148"/>
      <c r="BA4" s="148"/>
      <c r="BC4" s="148"/>
      <c r="BE4" s="148"/>
    </row>
    <row r="5" spans="1:57" ht="18" customHeight="1" x14ac:dyDescent="0.2">
      <c r="A5" s="1863"/>
      <c r="B5" s="1864"/>
      <c r="C5" s="334" t="s">
        <v>152</v>
      </c>
      <c r="D5" s="334" t="s">
        <v>152</v>
      </c>
      <c r="E5" s="335" t="s">
        <v>153</v>
      </c>
      <c r="F5" s="336"/>
      <c r="G5" s="1853" t="s">
        <v>337</v>
      </c>
      <c r="H5" s="1854"/>
      <c r="I5" s="1854"/>
      <c r="J5" s="1854"/>
      <c r="K5" s="1854"/>
      <c r="L5" s="1854"/>
      <c r="M5" s="1854"/>
      <c r="N5" s="1855"/>
      <c r="O5" s="337" t="s">
        <v>154</v>
      </c>
      <c r="Q5" s="333"/>
      <c r="R5" s="148"/>
      <c r="S5" s="148"/>
      <c r="U5" s="148"/>
      <c r="V5" s="148"/>
      <c r="AB5" s="148"/>
      <c r="AC5" s="148"/>
      <c r="AE5" s="148"/>
      <c r="AG5" s="148"/>
      <c r="AI5" s="148"/>
      <c r="AK5" s="148"/>
      <c r="AM5" s="148"/>
      <c r="AN5" s="148"/>
      <c r="AO5" s="148"/>
      <c r="AT5" s="148"/>
      <c r="AU5" s="148"/>
      <c r="AW5" s="148"/>
      <c r="AY5" s="148"/>
      <c r="BA5" s="148"/>
      <c r="BC5" s="148"/>
      <c r="BE5" s="148"/>
    </row>
    <row r="6" spans="1:57" ht="18" customHeight="1" x14ac:dyDescent="0.2">
      <c r="A6" s="1863"/>
      <c r="B6" s="1864"/>
      <c r="C6" s="334" t="s">
        <v>243</v>
      </c>
      <c r="D6" s="334" t="s">
        <v>167</v>
      </c>
      <c r="E6" s="338" t="s">
        <v>6</v>
      </c>
      <c r="F6" s="339" t="s">
        <v>155</v>
      </c>
      <c r="G6" s="1887" t="s">
        <v>156</v>
      </c>
      <c r="H6" s="1888"/>
      <c r="I6" s="1888"/>
      <c r="J6" s="1888"/>
      <c r="K6" s="1889"/>
      <c r="L6" s="340" t="s">
        <v>157</v>
      </c>
      <c r="M6" s="341" t="s">
        <v>158</v>
      </c>
      <c r="N6" s="342" t="s">
        <v>159</v>
      </c>
      <c r="O6" s="343" t="s">
        <v>160</v>
      </c>
      <c r="Q6" s="333"/>
      <c r="R6" s="148"/>
      <c r="S6" s="148"/>
      <c r="U6" s="148"/>
      <c r="V6" s="148"/>
      <c r="AB6" s="148"/>
      <c r="AC6" s="148"/>
      <c r="AE6" s="148"/>
      <c r="AG6" s="148"/>
      <c r="AI6" s="148"/>
      <c r="AK6" s="148"/>
      <c r="AM6" s="148"/>
      <c r="AN6" s="148"/>
      <c r="AO6" s="148"/>
      <c r="AT6" s="148"/>
      <c r="AU6" s="148"/>
      <c r="AW6" s="148"/>
      <c r="AY6" s="148"/>
      <c r="BA6" s="148"/>
      <c r="BC6" s="148"/>
      <c r="BE6" s="148"/>
    </row>
    <row r="7" spans="1:57" ht="18" customHeight="1" x14ac:dyDescent="0.2">
      <c r="A7" s="1863"/>
      <c r="B7" s="1864"/>
      <c r="C7" s="334" t="s">
        <v>168</v>
      </c>
      <c r="D7" s="334" t="s">
        <v>161</v>
      </c>
      <c r="E7" s="344"/>
      <c r="F7" s="339" t="s">
        <v>111</v>
      </c>
      <c r="G7" s="340" t="s">
        <v>162</v>
      </c>
      <c r="H7" s="340" t="s">
        <v>192</v>
      </c>
      <c r="I7" s="341" t="s">
        <v>163</v>
      </c>
      <c r="J7" s="340" t="s">
        <v>145</v>
      </c>
      <c r="K7" s="340" t="s">
        <v>5</v>
      </c>
      <c r="L7" s="344"/>
      <c r="M7" s="344"/>
      <c r="N7" s="345"/>
      <c r="O7" s="346"/>
      <c r="Q7" s="333"/>
      <c r="R7" s="148"/>
      <c r="S7" s="148"/>
      <c r="U7" s="148"/>
      <c r="V7" s="148"/>
      <c r="AB7" s="148"/>
      <c r="AC7" s="148"/>
      <c r="AE7" s="148"/>
      <c r="AG7" s="148"/>
      <c r="AI7" s="148"/>
      <c r="AK7" s="148"/>
      <c r="AM7" s="148"/>
      <c r="AN7" s="148"/>
      <c r="AO7" s="148"/>
      <c r="AT7" s="148"/>
      <c r="AU7" s="148"/>
      <c r="AW7" s="148"/>
      <c r="AY7" s="148"/>
      <c r="BA7" s="148"/>
      <c r="BC7" s="148"/>
      <c r="BE7" s="148"/>
    </row>
    <row r="8" spans="1:57" ht="18" customHeight="1" thickBot="1" x14ac:dyDescent="0.25">
      <c r="A8" s="1865"/>
      <c r="B8" s="1866"/>
      <c r="C8" s="338" t="s">
        <v>164</v>
      </c>
      <c r="D8" s="338" t="s">
        <v>164</v>
      </c>
      <c r="E8" s="338" t="s">
        <v>164</v>
      </c>
      <c r="F8" s="338" t="s">
        <v>165</v>
      </c>
      <c r="G8" s="347"/>
      <c r="H8" s="338" t="s">
        <v>146</v>
      </c>
      <c r="I8" s="338"/>
      <c r="J8" s="348" t="s">
        <v>144</v>
      </c>
      <c r="K8" s="348"/>
      <c r="L8" s="338"/>
      <c r="M8" s="338"/>
      <c r="N8" s="349"/>
      <c r="O8" s="337" t="s">
        <v>164</v>
      </c>
      <c r="Q8" s="333"/>
      <c r="R8" s="148"/>
      <c r="S8" s="148"/>
      <c r="U8" s="148"/>
      <c r="V8" s="148"/>
      <c r="AB8" s="148"/>
      <c r="AC8" s="148"/>
      <c r="AE8" s="148"/>
      <c r="AG8" s="148"/>
      <c r="AI8" s="148"/>
      <c r="AK8" s="148"/>
      <c r="AM8" s="148"/>
      <c r="AN8" s="148"/>
      <c r="AO8" s="148"/>
      <c r="AT8" s="148"/>
      <c r="AU8" s="148"/>
      <c r="AW8" s="148"/>
      <c r="AY8" s="148"/>
      <c r="BA8" s="148"/>
      <c r="BC8" s="148"/>
      <c r="BE8" s="148"/>
    </row>
    <row r="9" spans="1:57" ht="24.95" customHeight="1" thickBot="1" x14ac:dyDescent="0.25">
      <c r="A9" s="1867" t="s">
        <v>324</v>
      </c>
      <c r="B9" s="1708"/>
      <c r="C9" s="350">
        <v>71604.665000000008</v>
      </c>
      <c r="D9" s="350">
        <v>18736.152900000001</v>
      </c>
      <c r="E9" s="350">
        <v>17542</v>
      </c>
      <c r="F9" s="350">
        <v>94</v>
      </c>
      <c r="G9" s="351">
        <v>44</v>
      </c>
      <c r="H9" s="350">
        <v>2</v>
      </c>
      <c r="I9" s="350">
        <v>4</v>
      </c>
      <c r="J9" s="350">
        <v>9</v>
      </c>
      <c r="K9" s="350">
        <v>59</v>
      </c>
      <c r="L9" s="350">
        <v>32</v>
      </c>
      <c r="M9" s="351">
        <v>7</v>
      </c>
      <c r="N9" s="352">
        <v>1</v>
      </c>
      <c r="O9" s="353">
        <v>1196</v>
      </c>
      <c r="Q9" s="216">
        <f t="shared" ref="Q9:Q19" si="0">SUM(L9:N9,K9)</f>
        <v>99</v>
      </c>
      <c r="R9" s="148"/>
      <c r="S9" s="148"/>
      <c r="U9" s="148"/>
      <c r="V9" s="148"/>
      <c r="AB9" s="148"/>
      <c r="AC9" s="148"/>
      <c r="AE9" s="148"/>
      <c r="AG9" s="148"/>
      <c r="AI9" s="148"/>
      <c r="AK9" s="148"/>
      <c r="AM9" s="148"/>
      <c r="AN9" s="148"/>
      <c r="AO9" s="148"/>
      <c r="AT9" s="148"/>
      <c r="AU9" s="148"/>
      <c r="AW9" s="148"/>
      <c r="AY9" s="148"/>
      <c r="BA9" s="148"/>
      <c r="BC9" s="148"/>
      <c r="BE9" s="148"/>
    </row>
    <row r="10" spans="1:57" ht="24.95" customHeight="1" x14ac:dyDescent="0.2">
      <c r="A10" s="1717" t="s">
        <v>137</v>
      </c>
      <c r="B10" s="1718"/>
      <c r="C10" s="276">
        <v>29221.66</v>
      </c>
      <c r="D10" s="276">
        <v>7597.3516</v>
      </c>
      <c r="E10" s="276">
        <v>6811</v>
      </c>
      <c r="F10" s="276">
        <v>90</v>
      </c>
      <c r="G10" s="276">
        <v>43</v>
      </c>
      <c r="H10" s="276">
        <v>1</v>
      </c>
      <c r="I10" s="276">
        <v>6</v>
      </c>
      <c r="J10" s="276">
        <v>4</v>
      </c>
      <c r="K10" s="276">
        <v>54</v>
      </c>
      <c r="L10" s="276">
        <v>44</v>
      </c>
      <c r="M10" s="277">
        <v>1</v>
      </c>
      <c r="N10" s="279">
        <v>0</v>
      </c>
      <c r="O10" s="295">
        <v>787</v>
      </c>
      <c r="Q10" s="216">
        <f t="shared" si="0"/>
        <v>99</v>
      </c>
      <c r="R10" s="148"/>
      <c r="S10" s="148"/>
      <c r="U10" s="148"/>
      <c r="V10" s="148"/>
      <c r="AB10" s="148"/>
      <c r="AC10" s="148"/>
      <c r="AE10" s="148"/>
      <c r="AG10" s="148"/>
      <c r="AI10" s="148"/>
      <c r="AK10" s="148"/>
      <c r="AM10" s="148"/>
      <c r="AN10" s="148"/>
      <c r="AO10" s="148"/>
      <c r="AT10" s="148"/>
      <c r="AU10" s="148"/>
      <c r="AW10" s="148"/>
      <c r="AY10" s="148"/>
      <c r="BA10" s="148"/>
      <c r="BC10" s="148"/>
      <c r="BE10" s="148"/>
    </row>
    <row r="11" spans="1:57" ht="24.95" customHeight="1" x14ac:dyDescent="0.2">
      <c r="A11" s="1719" t="s">
        <v>325</v>
      </c>
      <c r="B11" s="1720"/>
      <c r="C11" s="278">
        <v>21626.005000000001</v>
      </c>
      <c r="D11" s="278">
        <v>5742.4612999999999</v>
      </c>
      <c r="E11" s="278">
        <v>5486</v>
      </c>
      <c r="F11" s="278">
        <v>96</v>
      </c>
      <c r="G11" s="278">
        <v>52</v>
      </c>
      <c r="H11" s="278">
        <v>1</v>
      </c>
      <c r="I11" s="278">
        <v>2</v>
      </c>
      <c r="J11" s="278">
        <v>4</v>
      </c>
      <c r="K11" s="278">
        <v>59</v>
      </c>
      <c r="L11" s="278">
        <v>23</v>
      </c>
      <c r="M11" s="294">
        <v>17</v>
      </c>
      <c r="N11" s="320">
        <v>0</v>
      </c>
      <c r="O11" s="354">
        <v>256</v>
      </c>
      <c r="Q11" s="216">
        <f t="shared" si="0"/>
        <v>99</v>
      </c>
      <c r="R11" s="148"/>
      <c r="S11" s="148"/>
      <c r="U11" s="148"/>
      <c r="V11" s="148"/>
      <c r="AB11" s="148"/>
      <c r="AC11" s="148"/>
      <c r="AE11" s="148"/>
      <c r="AG11" s="148"/>
      <c r="AI11" s="148"/>
      <c r="AK11" s="148"/>
      <c r="AM11" s="148"/>
      <c r="AN11" s="148"/>
      <c r="AO11" s="148"/>
      <c r="AT11" s="148"/>
      <c r="AU11" s="148"/>
      <c r="AW11" s="148"/>
      <c r="AY11" s="148"/>
      <c r="BA11" s="148"/>
      <c r="BC11" s="148"/>
      <c r="BE11" s="148"/>
    </row>
    <row r="12" spans="1:57" ht="24.95" customHeight="1" thickBot="1" x14ac:dyDescent="0.25">
      <c r="A12" s="1728" t="s">
        <v>138</v>
      </c>
      <c r="B12" s="1729"/>
      <c r="C12" s="355">
        <v>20757</v>
      </c>
      <c r="D12" s="355">
        <v>5396.34</v>
      </c>
      <c r="E12" s="355">
        <v>5245</v>
      </c>
      <c r="F12" s="355">
        <v>97</v>
      </c>
      <c r="G12" s="356">
        <v>39</v>
      </c>
      <c r="H12" s="355">
        <v>4</v>
      </c>
      <c r="I12" s="355">
        <v>4</v>
      </c>
      <c r="J12" s="355">
        <v>21</v>
      </c>
      <c r="K12" s="355">
        <v>68</v>
      </c>
      <c r="L12" s="355">
        <v>25</v>
      </c>
      <c r="M12" s="356">
        <v>3</v>
      </c>
      <c r="N12" s="357">
        <v>3</v>
      </c>
      <c r="O12" s="358">
        <v>153</v>
      </c>
      <c r="Q12" s="216">
        <f t="shared" si="0"/>
        <v>99</v>
      </c>
      <c r="R12" s="148"/>
      <c r="S12" s="148"/>
      <c r="U12" s="148"/>
      <c r="V12" s="148"/>
      <c r="AB12" s="148"/>
      <c r="AC12" s="148"/>
      <c r="AE12" s="148"/>
      <c r="AG12" s="148"/>
      <c r="AI12" s="148"/>
      <c r="AK12" s="148"/>
      <c r="AM12" s="148"/>
      <c r="AN12" s="148"/>
      <c r="AO12" s="148"/>
      <c r="AT12" s="148"/>
      <c r="AU12" s="148"/>
      <c r="AW12" s="148"/>
      <c r="AY12" s="148"/>
      <c r="BA12" s="148"/>
      <c r="BC12" s="148"/>
      <c r="BE12" s="148"/>
    </row>
    <row r="13" spans="1:57" ht="24.95" customHeight="1" x14ac:dyDescent="0.2">
      <c r="A13" s="1868" t="s">
        <v>139</v>
      </c>
      <c r="B13" s="275" t="s">
        <v>326</v>
      </c>
      <c r="C13" s="1386">
        <v>6404</v>
      </c>
      <c r="D13" s="887">
        <v>1665.1</v>
      </c>
      <c r="E13" s="887">
        <v>1519</v>
      </c>
      <c r="F13" s="887">
        <v>91</v>
      </c>
      <c r="G13" s="887">
        <v>33</v>
      </c>
      <c r="H13" s="887">
        <v>2</v>
      </c>
      <c r="I13" s="887">
        <v>14</v>
      </c>
      <c r="J13" s="887">
        <v>2</v>
      </c>
      <c r="K13" s="887">
        <v>51</v>
      </c>
      <c r="L13" s="887">
        <v>48</v>
      </c>
      <c r="M13" s="887">
        <v>2</v>
      </c>
      <c r="N13" s="887">
        <v>0</v>
      </c>
      <c r="O13" s="892">
        <v>146</v>
      </c>
      <c r="Q13" s="216">
        <f t="shared" si="0"/>
        <v>101</v>
      </c>
      <c r="R13" s="148"/>
      <c r="S13" s="148"/>
      <c r="U13" s="148"/>
      <c r="V13" s="148"/>
      <c r="AB13" s="148"/>
      <c r="AC13" s="148"/>
      <c r="AE13" s="148"/>
      <c r="AG13" s="148"/>
      <c r="AI13" s="148"/>
      <c r="AK13" s="148"/>
      <c r="AM13" s="148"/>
      <c r="AN13" s="148"/>
      <c r="AO13" s="148"/>
      <c r="AT13" s="148"/>
      <c r="AU13" s="148"/>
      <c r="AW13" s="148"/>
      <c r="AY13" s="148"/>
      <c r="BA13" s="148"/>
      <c r="BC13" s="148"/>
      <c r="BE13" s="148"/>
    </row>
    <row r="14" spans="1:57" ht="24.95" customHeight="1" x14ac:dyDescent="0.2">
      <c r="A14" s="1869"/>
      <c r="B14" s="315" t="s">
        <v>327</v>
      </c>
      <c r="C14" s="278">
        <v>13927.66</v>
      </c>
      <c r="D14" s="278">
        <v>3621.2516000000001</v>
      </c>
      <c r="E14" s="278">
        <v>2981</v>
      </c>
      <c r="F14" s="278">
        <v>82</v>
      </c>
      <c r="G14" s="294">
        <v>42</v>
      </c>
      <c r="H14" s="278">
        <v>1</v>
      </c>
      <c r="I14" s="278">
        <v>1</v>
      </c>
      <c r="J14" s="278">
        <v>2</v>
      </c>
      <c r="K14" s="278">
        <v>46</v>
      </c>
      <c r="L14" s="278">
        <v>53</v>
      </c>
      <c r="M14" s="294">
        <v>0</v>
      </c>
      <c r="N14" s="294">
        <v>0</v>
      </c>
      <c r="O14" s="354">
        <v>641</v>
      </c>
      <c r="Q14" s="216">
        <f t="shared" si="0"/>
        <v>99</v>
      </c>
      <c r="R14" s="148"/>
      <c r="S14" s="148"/>
      <c r="U14" s="148"/>
      <c r="V14" s="148"/>
      <c r="AB14" s="148"/>
      <c r="AC14" s="148"/>
      <c r="AE14" s="148"/>
      <c r="AG14" s="148"/>
      <c r="AI14" s="148"/>
      <c r="AK14" s="148"/>
      <c r="AM14" s="148"/>
      <c r="AN14" s="148"/>
      <c r="AO14" s="148"/>
      <c r="AT14" s="148"/>
      <c r="AU14" s="148"/>
      <c r="AW14" s="148"/>
      <c r="AY14" s="148"/>
      <c r="BA14" s="148"/>
      <c r="BC14" s="148"/>
      <c r="BE14" s="148"/>
    </row>
    <row r="15" spans="1:57" ht="24.95" customHeight="1" x14ac:dyDescent="0.2">
      <c r="A15" s="1869"/>
      <c r="B15" s="315" t="s">
        <v>328</v>
      </c>
      <c r="C15" s="278">
        <v>8890</v>
      </c>
      <c r="D15" s="278">
        <v>2311</v>
      </c>
      <c r="E15" s="278">
        <v>2311</v>
      </c>
      <c r="F15" s="278">
        <v>100</v>
      </c>
      <c r="G15" s="294">
        <v>50</v>
      </c>
      <c r="H15" s="278">
        <v>2</v>
      </c>
      <c r="I15" s="278">
        <v>7</v>
      </c>
      <c r="J15" s="278">
        <v>9</v>
      </c>
      <c r="K15" s="278">
        <v>68</v>
      </c>
      <c r="L15" s="278">
        <v>30</v>
      </c>
      <c r="M15" s="294">
        <v>2</v>
      </c>
      <c r="N15" s="320">
        <v>0</v>
      </c>
      <c r="O15" s="354"/>
      <c r="Q15" s="216">
        <f t="shared" si="0"/>
        <v>100</v>
      </c>
      <c r="R15" s="148"/>
      <c r="S15" s="148"/>
      <c r="U15" s="148"/>
      <c r="V15" s="148"/>
      <c r="AB15" s="148"/>
      <c r="AC15" s="148"/>
      <c r="AE15" s="148"/>
      <c r="AG15" s="148"/>
      <c r="AI15" s="148"/>
      <c r="AK15" s="148"/>
      <c r="AM15" s="148"/>
      <c r="AN15" s="148"/>
      <c r="AO15" s="148"/>
      <c r="AT15" s="148"/>
      <c r="AU15" s="148"/>
      <c r="AW15" s="148"/>
      <c r="AY15" s="148"/>
      <c r="BA15" s="148"/>
      <c r="BC15" s="148"/>
      <c r="BE15" s="148"/>
    </row>
    <row r="16" spans="1:57" ht="24.95" customHeight="1" x14ac:dyDescent="0.2">
      <c r="A16" s="1869"/>
      <c r="B16" s="315" t="s">
        <v>325</v>
      </c>
      <c r="C16" s="278">
        <v>19769.005000000001</v>
      </c>
      <c r="D16" s="278">
        <v>5259.4612999999999</v>
      </c>
      <c r="E16" s="278">
        <v>5027</v>
      </c>
      <c r="F16" s="278">
        <v>96</v>
      </c>
      <c r="G16" s="294">
        <v>48</v>
      </c>
      <c r="H16" s="278">
        <v>1</v>
      </c>
      <c r="I16" s="278">
        <v>2</v>
      </c>
      <c r="J16" s="278">
        <v>5</v>
      </c>
      <c r="K16" s="278">
        <v>56</v>
      </c>
      <c r="L16" s="278">
        <v>25</v>
      </c>
      <c r="M16" s="294">
        <v>18</v>
      </c>
      <c r="N16" s="320">
        <v>0</v>
      </c>
      <c r="O16" s="354">
        <v>232</v>
      </c>
      <c r="Q16" s="216">
        <f t="shared" si="0"/>
        <v>99</v>
      </c>
      <c r="R16" s="148"/>
      <c r="S16" s="148"/>
      <c r="U16" s="148"/>
      <c r="V16" s="148"/>
      <c r="AB16" s="148"/>
      <c r="AC16" s="148"/>
      <c r="AE16" s="148"/>
      <c r="AG16" s="148"/>
      <c r="AI16" s="148"/>
      <c r="AK16" s="148"/>
      <c r="AM16" s="148"/>
      <c r="AN16" s="148"/>
      <c r="AO16" s="148"/>
      <c r="AT16" s="148"/>
      <c r="AU16" s="148"/>
      <c r="AW16" s="148"/>
      <c r="AY16" s="148"/>
      <c r="BA16" s="148"/>
      <c r="BC16" s="148"/>
      <c r="BE16" s="148"/>
    </row>
    <row r="17" spans="1:57" ht="24.95" customHeight="1" x14ac:dyDescent="0.2">
      <c r="A17" s="1869"/>
      <c r="B17" s="315" t="s">
        <v>140</v>
      </c>
      <c r="C17" s="278">
        <v>1857</v>
      </c>
      <c r="D17" s="278">
        <v>483</v>
      </c>
      <c r="E17" s="278">
        <v>459</v>
      </c>
      <c r="F17" s="278">
        <v>95</v>
      </c>
      <c r="G17" s="294">
        <v>90</v>
      </c>
      <c r="H17" s="278">
        <v>0</v>
      </c>
      <c r="I17" s="278">
        <v>0</v>
      </c>
      <c r="J17" s="278">
        <v>0</v>
      </c>
      <c r="K17" s="278">
        <v>90</v>
      </c>
      <c r="L17" s="278">
        <v>6</v>
      </c>
      <c r="M17" s="294">
        <v>4</v>
      </c>
      <c r="N17" s="320">
        <v>0</v>
      </c>
      <c r="O17" s="354">
        <v>24</v>
      </c>
      <c r="Q17" s="216">
        <f t="shared" si="0"/>
        <v>100</v>
      </c>
      <c r="R17" s="148"/>
      <c r="S17" s="148"/>
      <c r="U17" s="148"/>
      <c r="V17" s="148"/>
      <c r="AB17" s="148"/>
      <c r="AC17" s="148"/>
      <c r="AE17" s="148"/>
      <c r="AG17" s="148"/>
      <c r="AI17" s="148"/>
      <c r="AK17" s="148"/>
      <c r="AM17" s="148"/>
      <c r="AN17" s="148"/>
      <c r="AO17" s="148"/>
      <c r="AT17" s="148"/>
      <c r="AU17" s="148"/>
      <c r="AW17" s="148"/>
      <c r="AY17" s="148"/>
      <c r="BA17" s="148"/>
      <c r="BC17" s="148"/>
      <c r="BE17" s="148"/>
    </row>
    <row r="18" spans="1:57" ht="24.95" customHeight="1" x14ac:dyDescent="0.2">
      <c r="A18" s="1869"/>
      <c r="B18" s="315" t="s">
        <v>329</v>
      </c>
      <c r="C18" s="278">
        <v>19057</v>
      </c>
      <c r="D18" s="278">
        <v>4954.34</v>
      </c>
      <c r="E18" s="278">
        <v>4803</v>
      </c>
      <c r="F18" s="278">
        <v>97</v>
      </c>
      <c r="G18" s="294">
        <v>38</v>
      </c>
      <c r="H18" s="278">
        <v>5</v>
      </c>
      <c r="I18" s="278">
        <v>5</v>
      </c>
      <c r="J18" s="278">
        <v>23</v>
      </c>
      <c r="K18" s="278">
        <v>71</v>
      </c>
      <c r="L18" s="278">
        <v>22</v>
      </c>
      <c r="M18" s="294">
        <v>4</v>
      </c>
      <c r="N18" s="320">
        <v>4</v>
      </c>
      <c r="O18" s="354">
        <v>153</v>
      </c>
      <c r="Q18" s="216">
        <f t="shared" si="0"/>
        <v>101</v>
      </c>
      <c r="R18" s="148"/>
      <c r="S18" s="148"/>
      <c r="U18" s="148"/>
      <c r="V18" s="148"/>
      <c r="AB18" s="148"/>
      <c r="AC18" s="148"/>
      <c r="AE18" s="148"/>
      <c r="AG18" s="148"/>
      <c r="AI18" s="148"/>
      <c r="AK18" s="148"/>
      <c r="AM18" s="148"/>
      <c r="AN18" s="148"/>
      <c r="AO18" s="148"/>
      <c r="AT18" s="148"/>
      <c r="AU18" s="148"/>
      <c r="AW18" s="148"/>
      <c r="AY18" s="148"/>
      <c r="BA18" s="148"/>
      <c r="BC18" s="148"/>
      <c r="BE18" s="148"/>
    </row>
    <row r="19" spans="1:57" ht="24.95" customHeight="1" thickBot="1" x14ac:dyDescent="0.25">
      <c r="A19" s="1870"/>
      <c r="B19" s="359" t="s">
        <v>323</v>
      </c>
      <c r="C19" s="355">
        <v>1700</v>
      </c>
      <c r="D19" s="355">
        <v>442</v>
      </c>
      <c r="E19" s="355">
        <v>442</v>
      </c>
      <c r="F19" s="355">
        <v>100</v>
      </c>
      <c r="G19" s="356">
        <v>50</v>
      </c>
      <c r="H19" s="355">
        <v>0</v>
      </c>
      <c r="I19" s="355">
        <v>0</v>
      </c>
      <c r="J19" s="355">
        <v>0</v>
      </c>
      <c r="K19" s="355">
        <v>50</v>
      </c>
      <c r="L19" s="355">
        <v>50</v>
      </c>
      <c r="M19" s="356">
        <v>0</v>
      </c>
      <c r="N19" s="357">
        <v>0</v>
      </c>
      <c r="O19" s="358"/>
      <c r="Q19" s="216">
        <f t="shared" si="0"/>
        <v>100</v>
      </c>
      <c r="R19" s="148"/>
      <c r="S19" s="148"/>
      <c r="U19" s="148"/>
      <c r="V19" s="148"/>
      <c r="AB19" s="148"/>
      <c r="AC19" s="148"/>
      <c r="AE19" s="148"/>
      <c r="AG19" s="148"/>
      <c r="AI19" s="148"/>
      <c r="AK19" s="148"/>
      <c r="AM19" s="148"/>
      <c r="AN19" s="148"/>
      <c r="AO19" s="148"/>
      <c r="AT19" s="148"/>
      <c r="AU19" s="148"/>
      <c r="AW19" s="148"/>
      <c r="AY19" s="148"/>
      <c r="BA19" s="148"/>
      <c r="BC19" s="148"/>
      <c r="BE19" s="148"/>
    </row>
    <row r="20" spans="1:57" ht="24.95" customHeight="1" x14ac:dyDescent="0.2">
      <c r="A20" s="1858" t="s">
        <v>335</v>
      </c>
      <c r="B20" s="360" t="s">
        <v>330</v>
      </c>
      <c r="C20" s="166">
        <v>958</v>
      </c>
      <c r="D20" s="167">
        <v>249</v>
      </c>
      <c r="E20" s="167">
        <v>249</v>
      </c>
      <c r="F20" s="167">
        <v>100</v>
      </c>
      <c r="G20" s="167">
        <v>8</v>
      </c>
      <c r="H20" s="167">
        <v>0</v>
      </c>
      <c r="I20" s="167">
        <v>6</v>
      </c>
      <c r="J20" s="167">
        <v>0</v>
      </c>
      <c r="K20" s="167">
        <v>14</v>
      </c>
      <c r="L20" s="167">
        <v>86</v>
      </c>
      <c r="M20" s="167">
        <v>0</v>
      </c>
      <c r="N20" s="167">
        <v>0</v>
      </c>
      <c r="O20" s="168"/>
      <c r="Q20" s="216">
        <f>SUM(L20:N20,K20)</f>
        <v>100</v>
      </c>
      <c r="R20" s="148"/>
      <c r="S20" s="148"/>
      <c r="U20" s="148"/>
      <c r="V20" s="148"/>
      <c r="AB20" s="148"/>
      <c r="AC20" s="148"/>
      <c r="AE20" s="148"/>
      <c r="AG20" s="148"/>
      <c r="AI20" s="148"/>
      <c r="AK20" s="148"/>
      <c r="AM20" s="148"/>
      <c r="AN20" s="148"/>
      <c r="AO20" s="148"/>
      <c r="AT20" s="148"/>
      <c r="AU20" s="148"/>
      <c r="AW20" s="148"/>
      <c r="AY20" s="148"/>
      <c r="BA20" s="148"/>
      <c r="BC20" s="148"/>
      <c r="BE20" s="148"/>
    </row>
    <row r="21" spans="1:57" ht="24.95" customHeight="1" x14ac:dyDescent="0.2">
      <c r="A21" s="1859"/>
      <c r="B21" s="273" t="s">
        <v>331</v>
      </c>
      <c r="C21" s="361">
        <v>3311</v>
      </c>
      <c r="D21" s="362">
        <v>861</v>
      </c>
      <c r="E21" s="362">
        <v>715</v>
      </c>
      <c r="F21" s="362">
        <v>83</v>
      </c>
      <c r="G21" s="362">
        <v>40</v>
      </c>
      <c r="H21" s="362">
        <v>0</v>
      </c>
      <c r="I21" s="362">
        <v>19</v>
      </c>
      <c r="J21" s="362">
        <v>4</v>
      </c>
      <c r="K21" s="362">
        <v>63</v>
      </c>
      <c r="L21" s="362">
        <v>33</v>
      </c>
      <c r="M21" s="362">
        <v>4</v>
      </c>
      <c r="N21" s="362">
        <v>0</v>
      </c>
      <c r="O21" s="363">
        <v>146</v>
      </c>
      <c r="Q21" s="216">
        <f t="shared" ref="Q21:Q33" si="1">SUM(L21:N21,K21)</f>
        <v>100</v>
      </c>
      <c r="R21" s="148"/>
      <c r="S21" s="148"/>
      <c r="U21" s="148"/>
      <c r="V21" s="148"/>
      <c r="AB21" s="148"/>
      <c r="AC21" s="148"/>
      <c r="AE21" s="148"/>
      <c r="AG21" s="148"/>
      <c r="AI21" s="148"/>
      <c r="AK21" s="148"/>
      <c r="AM21" s="148"/>
      <c r="AN21" s="148"/>
      <c r="AO21" s="148"/>
      <c r="AT21" s="148"/>
      <c r="AU21" s="148"/>
      <c r="AW21" s="148"/>
      <c r="AY21" s="148"/>
      <c r="BA21" s="148"/>
      <c r="BC21" s="148"/>
      <c r="BE21" s="148"/>
    </row>
    <row r="22" spans="1:57" ht="24.95" customHeight="1" x14ac:dyDescent="0.2">
      <c r="A22" s="1859"/>
      <c r="B22" s="273" t="s">
        <v>332</v>
      </c>
      <c r="C22" s="361">
        <v>2135</v>
      </c>
      <c r="D22" s="362">
        <v>555.1</v>
      </c>
      <c r="E22" s="362">
        <v>555</v>
      </c>
      <c r="F22" s="278">
        <v>100</v>
      </c>
      <c r="G22" s="362">
        <v>35</v>
      </c>
      <c r="H22" s="362">
        <v>5</v>
      </c>
      <c r="I22" s="362">
        <v>10</v>
      </c>
      <c r="J22" s="362">
        <v>0</v>
      </c>
      <c r="K22" s="278">
        <v>50</v>
      </c>
      <c r="L22" s="362">
        <v>50</v>
      </c>
      <c r="M22" s="362">
        <v>0</v>
      </c>
      <c r="N22" s="362">
        <v>0</v>
      </c>
      <c r="O22" s="363"/>
      <c r="Q22" s="216">
        <f>SUM(L22:N22,K22)</f>
        <v>100</v>
      </c>
      <c r="R22" s="148"/>
      <c r="S22" s="148"/>
      <c r="U22" s="148"/>
      <c r="V22" s="148"/>
      <c r="AB22" s="148"/>
      <c r="AC22" s="148"/>
      <c r="AE22" s="148"/>
      <c r="AG22" s="148"/>
      <c r="AI22" s="148"/>
      <c r="AK22" s="148"/>
      <c r="AM22" s="148"/>
      <c r="AN22" s="148"/>
      <c r="AO22" s="148"/>
      <c r="AT22" s="148"/>
      <c r="AU22" s="148"/>
      <c r="AW22" s="148"/>
      <c r="AY22" s="148"/>
      <c r="BA22" s="148"/>
      <c r="BC22" s="148"/>
      <c r="BE22" s="148"/>
    </row>
    <row r="23" spans="1:57" ht="24.95" customHeight="1" x14ac:dyDescent="0.2">
      <c r="A23" s="1859"/>
      <c r="B23" s="273" t="s">
        <v>327</v>
      </c>
      <c r="C23" s="364">
        <v>5065</v>
      </c>
      <c r="D23" s="213">
        <v>1317</v>
      </c>
      <c r="E23" s="213">
        <v>1317</v>
      </c>
      <c r="F23" s="213">
        <v>100</v>
      </c>
      <c r="G23" s="213">
        <v>18</v>
      </c>
      <c r="H23" s="213">
        <v>0</v>
      </c>
      <c r="I23" s="213">
        <v>0</v>
      </c>
      <c r="J23" s="213">
        <v>2</v>
      </c>
      <c r="K23" s="213">
        <v>20</v>
      </c>
      <c r="L23" s="213">
        <v>80</v>
      </c>
      <c r="M23" s="213">
        <v>0</v>
      </c>
      <c r="N23" s="213">
        <v>0</v>
      </c>
      <c r="O23" s="365"/>
      <c r="Q23" s="216">
        <f>SUM(L23:N23,K23)</f>
        <v>100</v>
      </c>
      <c r="R23" s="148"/>
      <c r="S23" s="148"/>
      <c r="U23" s="148"/>
      <c r="V23" s="148"/>
      <c r="AB23" s="148"/>
      <c r="AC23" s="148"/>
      <c r="AE23" s="148"/>
      <c r="AG23" s="148"/>
      <c r="AI23" s="148"/>
      <c r="AK23" s="148"/>
      <c r="AM23" s="148"/>
      <c r="AN23" s="148"/>
      <c r="AO23" s="148"/>
      <c r="AT23" s="148"/>
      <c r="AU23" s="148"/>
      <c r="AW23" s="148"/>
      <c r="AY23" s="148"/>
      <c r="BA23" s="148"/>
      <c r="BC23" s="148"/>
      <c r="BE23" s="148"/>
    </row>
    <row r="24" spans="1:57" ht="24.95" customHeight="1" x14ac:dyDescent="0.2">
      <c r="A24" s="1859"/>
      <c r="B24" s="273" t="s">
        <v>333</v>
      </c>
      <c r="C24" s="293">
        <v>1013.66</v>
      </c>
      <c r="D24" s="213">
        <v>263.55160000000001</v>
      </c>
      <c r="E24" s="213">
        <v>264</v>
      </c>
      <c r="F24" s="213">
        <v>100</v>
      </c>
      <c r="G24" s="213">
        <v>45</v>
      </c>
      <c r="H24" s="213">
        <v>3</v>
      </c>
      <c r="I24" s="213">
        <v>1</v>
      </c>
      <c r="J24" s="213">
        <v>4</v>
      </c>
      <c r="K24" s="213">
        <v>53</v>
      </c>
      <c r="L24" s="213">
        <v>47</v>
      </c>
      <c r="M24" s="213">
        <v>0</v>
      </c>
      <c r="N24" s="213">
        <v>0</v>
      </c>
      <c r="O24" s="363"/>
      <c r="Q24" s="216">
        <f>SUM(L24:N24,K24)</f>
        <v>100</v>
      </c>
      <c r="R24" s="148"/>
      <c r="S24" s="148"/>
      <c r="U24" s="148"/>
      <c r="V24" s="148"/>
      <c r="AB24" s="148"/>
      <c r="AC24" s="148"/>
      <c r="AE24" s="148"/>
      <c r="AG24" s="148"/>
      <c r="AI24" s="148"/>
      <c r="AK24" s="148"/>
      <c r="AM24" s="148"/>
      <c r="AN24" s="148"/>
      <c r="AO24" s="148"/>
      <c r="AT24" s="148"/>
      <c r="AU24" s="148"/>
      <c r="AW24" s="148"/>
      <c r="AY24" s="148"/>
      <c r="BA24" s="148"/>
      <c r="BC24" s="148"/>
      <c r="BE24" s="148"/>
    </row>
    <row r="25" spans="1:57" ht="24.95" customHeight="1" x14ac:dyDescent="0.2">
      <c r="A25" s="1859"/>
      <c r="B25" s="273" t="s">
        <v>141</v>
      </c>
      <c r="C25" s="945">
        <v>7849</v>
      </c>
      <c r="D25" s="1245">
        <v>2040.7</v>
      </c>
      <c r="E25" s="884">
        <v>1400</v>
      </c>
      <c r="F25" s="884">
        <v>69</v>
      </c>
      <c r="G25" s="884">
        <v>65</v>
      </c>
      <c r="H25" s="884">
        <v>1</v>
      </c>
      <c r="I25" s="884">
        <v>2</v>
      </c>
      <c r="J25" s="884">
        <v>2</v>
      </c>
      <c r="K25" s="884">
        <v>70</v>
      </c>
      <c r="L25" s="884">
        <v>29</v>
      </c>
      <c r="M25" s="884">
        <v>1</v>
      </c>
      <c r="N25" s="884">
        <v>0</v>
      </c>
      <c r="O25" s="949">
        <v>641</v>
      </c>
      <c r="Q25" s="216">
        <f>SUM(L25:N25,K25)</f>
        <v>100</v>
      </c>
      <c r="R25" s="148"/>
      <c r="S25" s="148"/>
      <c r="U25" s="148"/>
      <c r="V25" s="148"/>
      <c r="AB25" s="148"/>
      <c r="AC25" s="148"/>
      <c r="AE25" s="148"/>
      <c r="AG25" s="148"/>
      <c r="AI25" s="148"/>
      <c r="AK25" s="148"/>
      <c r="AM25" s="148"/>
      <c r="AN25" s="148"/>
      <c r="AO25" s="148"/>
      <c r="AT25" s="148"/>
      <c r="AU25" s="148"/>
      <c r="AW25" s="148"/>
      <c r="AY25" s="148"/>
      <c r="BA25" s="148"/>
      <c r="BC25" s="148"/>
      <c r="BE25" s="148"/>
    </row>
    <row r="26" spans="1:57" ht="24.95" customHeight="1" x14ac:dyDescent="0.2">
      <c r="A26" s="1859"/>
      <c r="B26" s="273" t="s">
        <v>328</v>
      </c>
      <c r="C26" s="366">
        <v>8890</v>
      </c>
      <c r="D26" s="213">
        <v>2311</v>
      </c>
      <c r="E26" s="213">
        <v>2311</v>
      </c>
      <c r="F26" s="213">
        <v>100</v>
      </c>
      <c r="G26" s="213">
        <v>50</v>
      </c>
      <c r="H26" s="213">
        <v>2</v>
      </c>
      <c r="I26" s="213">
        <v>7</v>
      </c>
      <c r="J26" s="213">
        <v>9</v>
      </c>
      <c r="K26" s="213">
        <v>68</v>
      </c>
      <c r="L26" s="213">
        <v>30</v>
      </c>
      <c r="M26" s="213">
        <v>2</v>
      </c>
      <c r="N26" s="213">
        <v>0</v>
      </c>
      <c r="O26" s="365"/>
      <c r="Q26" s="216">
        <f>SUM(L26:N26,K26)</f>
        <v>100</v>
      </c>
      <c r="R26" s="148"/>
      <c r="S26" s="148"/>
      <c r="U26" s="148"/>
      <c r="V26" s="148"/>
      <c r="AB26" s="148"/>
      <c r="AC26" s="148"/>
      <c r="AE26" s="148"/>
      <c r="AG26" s="148"/>
      <c r="AI26" s="148"/>
      <c r="AK26" s="148"/>
      <c r="AM26" s="148"/>
      <c r="AN26" s="148"/>
      <c r="AO26" s="148"/>
      <c r="AT26" s="148"/>
      <c r="AU26" s="148"/>
      <c r="AW26" s="148"/>
      <c r="AY26" s="148"/>
      <c r="BA26" s="148"/>
      <c r="BC26" s="148"/>
      <c r="BE26" s="148"/>
    </row>
    <row r="27" spans="1:57" ht="24.95" customHeight="1" x14ac:dyDescent="0.2">
      <c r="A27" s="1859"/>
      <c r="B27" s="273" t="s">
        <v>325</v>
      </c>
      <c r="C27" s="199">
        <v>6578</v>
      </c>
      <c r="D27" s="215">
        <v>1829</v>
      </c>
      <c r="E27" s="212">
        <v>1829</v>
      </c>
      <c r="F27" s="1251">
        <v>100</v>
      </c>
      <c r="G27" s="200">
        <v>56</v>
      </c>
      <c r="H27" s="200">
        <v>0</v>
      </c>
      <c r="I27" s="200">
        <v>0</v>
      </c>
      <c r="J27" s="200">
        <v>11</v>
      </c>
      <c r="K27" s="200">
        <v>67</v>
      </c>
      <c r="L27" s="200">
        <v>33</v>
      </c>
      <c r="M27" s="200">
        <v>0</v>
      </c>
      <c r="N27" s="200">
        <v>0</v>
      </c>
      <c r="O27" s="201"/>
      <c r="Q27" s="216">
        <f t="shared" si="1"/>
        <v>100</v>
      </c>
      <c r="R27" s="148"/>
      <c r="S27" s="148"/>
      <c r="U27" s="148"/>
      <c r="V27" s="148"/>
      <c r="AB27" s="148"/>
      <c r="AC27" s="148"/>
      <c r="AE27" s="148"/>
      <c r="AG27" s="148"/>
      <c r="AI27" s="148"/>
      <c r="AK27" s="148"/>
      <c r="AM27" s="148"/>
      <c r="AN27" s="148"/>
      <c r="AO27" s="148"/>
      <c r="AT27" s="148"/>
      <c r="AU27" s="148"/>
      <c r="AW27" s="148"/>
      <c r="AY27" s="148"/>
      <c r="BA27" s="148"/>
      <c r="BC27" s="148"/>
      <c r="BE27" s="148"/>
    </row>
    <row r="28" spans="1:57" ht="24.95" customHeight="1" x14ac:dyDescent="0.2">
      <c r="A28" s="1859"/>
      <c r="B28" s="273" t="s">
        <v>142</v>
      </c>
      <c r="C28" s="366">
        <v>3771.0050000000001</v>
      </c>
      <c r="D28" s="213">
        <v>980.46130000000005</v>
      </c>
      <c r="E28" s="213">
        <v>978</v>
      </c>
      <c r="F28" s="213">
        <v>100</v>
      </c>
      <c r="G28" s="213">
        <v>27</v>
      </c>
      <c r="H28" s="213">
        <v>0</v>
      </c>
      <c r="I28" s="213">
        <v>7.1122214289741068E-2</v>
      </c>
      <c r="J28" s="213">
        <v>0</v>
      </c>
      <c r="K28" s="213">
        <v>27</v>
      </c>
      <c r="L28" s="213">
        <v>67</v>
      </c>
      <c r="M28" s="213">
        <v>4</v>
      </c>
      <c r="N28" s="213">
        <v>2</v>
      </c>
      <c r="O28" s="365">
        <v>2</v>
      </c>
      <c r="Q28" s="216">
        <f t="shared" si="1"/>
        <v>100</v>
      </c>
      <c r="R28" s="148"/>
      <c r="S28" s="148"/>
      <c r="U28" s="148"/>
      <c r="V28" s="148"/>
      <c r="AB28" s="148"/>
      <c r="AC28" s="148"/>
      <c r="AE28" s="148"/>
      <c r="AG28" s="148"/>
      <c r="AI28" s="148"/>
      <c r="AK28" s="148"/>
      <c r="AM28" s="148"/>
      <c r="AN28" s="148"/>
      <c r="AO28" s="148"/>
      <c r="AT28" s="148"/>
      <c r="AU28" s="148"/>
      <c r="AW28" s="148"/>
      <c r="AY28" s="148"/>
      <c r="BA28" s="148"/>
      <c r="BC28" s="148"/>
      <c r="BE28" s="148"/>
    </row>
    <row r="29" spans="1:57" ht="24.95" customHeight="1" x14ac:dyDescent="0.2">
      <c r="A29" s="1859"/>
      <c r="B29" s="273" t="s">
        <v>143</v>
      </c>
      <c r="C29" s="366">
        <v>9420</v>
      </c>
      <c r="D29" s="213">
        <v>2450</v>
      </c>
      <c r="E29" s="213">
        <v>2220</v>
      </c>
      <c r="F29" s="213">
        <v>91</v>
      </c>
      <c r="G29" s="213">
        <v>51</v>
      </c>
      <c r="H29" s="213">
        <v>2</v>
      </c>
      <c r="I29" s="213">
        <v>5</v>
      </c>
      <c r="J29" s="213">
        <v>2</v>
      </c>
      <c r="K29" s="213">
        <v>60</v>
      </c>
      <c r="L29" s="213">
        <v>0</v>
      </c>
      <c r="M29" s="213">
        <v>40</v>
      </c>
      <c r="N29" s="213">
        <v>0</v>
      </c>
      <c r="O29" s="365">
        <v>230</v>
      </c>
      <c r="P29" s="330"/>
      <c r="Q29" s="216">
        <f t="shared" si="1"/>
        <v>100</v>
      </c>
      <c r="R29" s="330"/>
      <c r="S29" s="149"/>
      <c r="T29" s="330"/>
      <c r="U29" s="148"/>
      <c r="V29" s="148"/>
      <c r="AB29" s="148"/>
      <c r="AC29" s="148"/>
      <c r="AE29" s="148"/>
      <c r="AG29" s="148"/>
      <c r="AI29" s="148"/>
      <c r="AK29" s="148"/>
      <c r="AM29" s="148"/>
      <c r="AN29" s="148"/>
      <c r="AO29" s="148"/>
      <c r="AT29" s="148"/>
      <c r="AU29" s="148"/>
      <c r="AW29" s="148"/>
      <c r="AY29" s="148"/>
      <c r="BA29" s="148"/>
      <c r="BC29" s="148"/>
      <c r="BE29" s="148"/>
    </row>
    <row r="30" spans="1:57" ht="24.95" customHeight="1" x14ac:dyDescent="0.2">
      <c r="A30" s="1859"/>
      <c r="B30" s="273" t="s">
        <v>140</v>
      </c>
      <c r="C30" s="366">
        <v>1857</v>
      </c>
      <c r="D30" s="213">
        <v>483</v>
      </c>
      <c r="E30" s="213">
        <v>459</v>
      </c>
      <c r="F30" s="213">
        <v>95</v>
      </c>
      <c r="G30" s="1261">
        <v>90</v>
      </c>
      <c r="H30" s="1261">
        <v>0</v>
      </c>
      <c r="I30" s="1261">
        <v>0</v>
      </c>
      <c r="J30" s="1261">
        <v>0</v>
      </c>
      <c r="K30" s="1261">
        <v>90</v>
      </c>
      <c r="L30" s="1261">
        <v>6</v>
      </c>
      <c r="M30" s="1261">
        <v>4</v>
      </c>
      <c r="N30" s="1261">
        <v>0</v>
      </c>
      <c r="O30" s="1262">
        <v>24</v>
      </c>
      <c r="P30" s="330"/>
      <c r="Q30" s="216">
        <f t="shared" si="1"/>
        <v>100</v>
      </c>
      <c r="R30" s="330"/>
      <c r="S30" s="149"/>
      <c r="T30" s="330"/>
      <c r="U30" s="148"/>
      <c r="V30" s="148"/>
      <c r="AB30" s="148"/>
      <c r="AC30" s="148"/>
      <c r="AE30" s="148"/>
      <c r="AG30" s="148"/>
      <c r="AI30" s="148"/>
      <c r="AK30" s="148"/>
      <c r="AM30" s="148"/>
      <c r="AN30" s="148"/>
      <c r="AO30" s="148"/>
      <c r="AT30" s="148"/>
      <c r="AU30" s="148"/>
      <c r="AW30" s="148"/>
      <c r="AY30" s="148"/>
      <c r="BA30" s="148"/>
      <c r="BC30" s="148"/>
      <c r="BE30" s="148"/>
    </row>
    <row r="31" spans="1:57" ht="24.95" customHeight="1" x14ac:dyDescent="0.2">
      <c r="A31" s="1859"/>
      <c r="B31" s="273" t="s">
        <v>329</v>
      </c>
      <c r="C31" s="1009">
        <v>17509</v>
      </c>
      <c r="D31" s="1000">
        <v>4552.34</v>
      </c>
      <c r="E31" s="1000">
        <v>4551</v>
      </c>
      <c r="F31" s="1000">
        <v>100</v>
      </c>
      <c r="G31" s="1000">
        <v>40</v>
      </c>
      <c r="H31" s="1000">
        <v>5</v>
      </c>
      <c r="I31" s="1000">
        <v>5</v>
      </c>
      <c r="J31" s="1000">
        <v>24</v>
      </c>
      <c r="K31" s="1000">
        <v>74</v>
      </c>
      <c r="L31" s="1000">
        <v>18</v>
      </c>
      <c r="M31" s="1000">
        <v>4</v>
      </c>
      <c r="N31" s="1000">
        <v>4</v>
      </c>
      <c r="O31" s="1001">
        <v>1</v>
      </c>
      <c r="P31" s="330"/>
      <c r="Q31" s="216">
        <f t="shared" si="1"/>
        <v>100</v>
      </c>
      <c r="R31" s="330"/>
      <c r="S31" s="149"/>
      <c r="T31" s="330"/>
      <c r="U31" s="148"/>
      <c r="V31" s="148"/>
      <c r="AB31" s="148"/>
      <c r="AC31" s="148"/>
      <c r="AE31" s="148"/>
      <c r="AG31" s="148"/>
      <c r="AI31" s="148"/>
      <c r="AK31" s="148"/>
      <c r="AM31" s="148"/>
      <c r="AN31" s="148"/>
      <c r="AO31" s="148"/>
      <c r="AT31" s="148"/>
      <c r="AU31" s="148"/>
      <c r="AW31" s="148"/>
      <c r="AY31" s="148"/>
      <c r="BA31" s="148"/>
      <c r="BC31" s="148"/>
      <c r="BE31" s="148"/>
    </row>
    <row r="32" spans="1:57" ht="24.95" customHeight="1" x14ac:dyDescent="0.2">
      <c r="A32" s="1859"/>
      <c r="B32" s="197" t="s">
        <v>334</v>
      </c>
      <c r="C32" s="198">
        <v>1548</v>
      </c>
      <c r="D32" s="199">
        <v>402</v>
      </c>
      <c r="E32" s="199">
        <v>252</v>
      </c>
      <c r="F32" s="199">
        <v>63</v>
      </c>
      <c r="G32" s="200">
        <v>0</v>
      </c>
      <c r="H32" s="200">
        <v>0</v>
      </c>
      <c r="I32" s="200">
        <v>0</v>
      </c>
      <c r="J32" s="200">
        <v>0</v>
      </c>
      <c r="K32" s="200">
        <v>0</v>
      </c>
      <c r="L32" s="200">
        <v>100</v>
      </c>
      <c r="M32" s="200">
        <v>0</v>
      </c>
      <c r="N32" s="200">
        <v>0</v>
      </c>
      <c r="O32" s="201">
        <v>152</v>
      </c>
      <c r="P32" s="330"/>
      <c r="Q32" s="216">
        <f t="shared" si="1"/>
        <v>100</v>
      </c>
      <c r="R32" s="330"/>
      <c r="S32" s="149"/>
      <c r="T32" s="330"/>
      <c r="U32" s="148"/>
      <c r="V32" s="148"/>
      <c r="AB32" s="148"/>
      <c r="AC32" s="148"/>
      <c r="AE32" s="148"/>
      <c r="AG32" s="148"/>
      <c r="AI32" s="148"/>
      <c r="AK32" s="148"/>
      <c r="AM32" s="148"/>
      <c r="AN32" s="148"/>
      <c r="AO32" s="148"/>
      <c r="AT32" s="148"/>
      <c r="AU32" s="148"/>
      <c r="AW32" s="148"/>
      <c r="AY32" s="148"/>
      <c r="BA32" s="148"/>
      <c r="BC32" s="148"/>
      <c r="BE32" s="148"/>
    </row>
    <row r="33" spans="1:57" ht="24.95" customHeight="1" thickBot="1" x14ac:dyDescent="0.25">
      <c r="A33" s="1860"/>
      <c r="B33" s="369" t="s">
        <v>323</v>
      </c>
      <c r="C33" s="370">
        <v>1700</v>
      </c>
      <c r="D33" s="188">
        <v>442</v>
      </c>
      <c r="E33" s="188">
        <v>442</v>
      </c>
      <c r="F33" s="188">
        <v>100</v>
      </c>
      <c r="G33" s="188">
        <v>50</v>
      </c>
      <c r="H33" s="188">
        <v>0</v>
      </c>
      <c r="I33" s="188">
        <v>0</v>
      </c>
      <c r="J33" s="188">
        <v>0</v>
      </c>
      <c r="K33" s="188">
        <v>50</v>
      </c>
      <c r="L33" s="188">
        <v>50</v>
      </c>
      <c r="M33" s="188">
        <v>0</v>
      </c>
      <c r="N33" s="188">
        <v>0</v>
      </c>
      <c r="O33" s="371"/>
      <c r="P33" s="330"/>
      <c r="Q33" s="216">
        <f t="shared" si="1"/>
        <v>100</v>
      </c>
      <c r="R33" s="330"/>
      <c r="S33" s="149"/>
      <c r="T33" s="330"/>
      <c r="U33" s="148"/>
      <c r="V33" s="148"/>
      <c r="AB33" s="148"/>
      <c r="AC33" s="148"/>
      <c r="AE33" s="148"/>
      <c r="AG33" s="148"/>
      <c r="AI33" s="148"/>
      <c r="AK33" s="148"/>
      <c r="AM33" s="148"/>
      <c r="AN33" s="148"/>
      <c r="AO33" s="148"/>
      <c r="AT33" s="148"/>
      <c r="AU33" s="148"/>
      <c r="AW33" s="148"/>
      <c r="AY33" s="148"/>
      <c r="BA33" s="148"/>
      <c r="BC33" s="148"/>
      <c r="BE33" s="148"/>
    </row>
    <row r="34" spans="1:57" x14ac:dyDescent="0.2">
      <c r="A34" s="1089" t="s">
        <v>468</v>
      </c>
      <c r="C34" s="149"/>
      <c r="D34" s="149"/>
      <c r="E34" s="149"/>
      <c r="F34" s="149"/>
      <c r="Q34" s="148"/>
      <c r="R34" s="333"/>
      <c r="S34" s="148"/>
      <c r="U34" s="148"/>
      <c r="V34" s="148"/>
      <c r="AB34" s="148"/>
      <c r="AC34" s="148"/>
      <c r="AE34" s="148"/>
      <c r="AG34" s="148"/>
      <c r="AI34" s="148"/>
      <c r="AK34" s="148"/>
      <c r="AM34" s="148"/>
      <c r="AN34" s="148"/>
      <c r="AO34" s="148"/>
      <c r="AT34" s="148"/>
      <c r="AU34" s="148"/>
      <c r="AW34" s="148"/>
      <c r="AY34" s="148"/>
      <c r="BA34" s="148"/>
      <c r="BC34" s="148"/>
      <c r="BE34" s="148"/>
    </row>
    <row r="35" spans="1:57" x14ac:dyDescent="0.2">
      <c r="Q35" s="333"/>
      <c r="R35" s="148"/>
      <c r="S35" s="148"/>
      <c r="U35" s="148"/>
      <c r="V35" s="148"/>
      <c r="AB35" s="148"/>
      <c r="AC35" s="148"/>
      <c r="AE35" s="148"/>
      <c r="AG35" s="148"/>
      <c r="AI35" s="148"/>
      <c r="AK35" s="148"/>
      <c r="AM35" s="148"/>
      <c r="AN35" s="148"/>
      <c r="AO35" s="148"/>
      <c r="AT35" s="148"/>
      <c r="AU35" s="148"/>
      <c r="AW35" s="148"/>
      <c r="AY35" s="148"/>
      <c r="BA35" s="148"/>
      <c r="BC35" s="148"/>
      <c r="BE35" s="148"/>
    </row>
    <row r="36" spans="1:57" x14ac:dyDescent="0.2">
      <c r="C36" s="149"/>
      <c r="D36" s="149"/>
      <c r="E36" s="149"/>
      <c r="F36" s="149"/>
      <c r="G36" s="149"/>
      <c r="H36" s="149"/>
      <c r="I36" s="149"/>
      <c r="J36" s="149"/>
      <c r="K36" s="149"/>
      <c r="L36" s="149"/>
      <c r="M36" s="149"/>
      <c r="Q36" s="333"/>
      <c r="R36" s="148"/>
      <c r="S36" s="148"/>
      <c r="U36" s="148"/>
      <c r="V36" s="148"/>
      <c r="AB36" s="148"/>
      <c r="AC36" s="148"/>
      <c r="AE36" s="148"/>
      <c r="AG36" s="148"/>
      <c r="AI36" s="148"/>
      <c r="AK36" s="148"/>
      <c r="AM36" s="148"/>
      <c r="AN36" s="148"/>
      <c r="AO36" s="148"/>
      <c r="AT36" s="148"/>
      <c r="AU36" s="148"/>
      <c r="AW36" s="148"/>
      <c r="AY36" s="148"/>
      <c r="BA36" s="148"/>
      <c r="BC36" s="148"/>
      <c r="BE36" s="148"/>
    </row>
    <row r="37" spans="1:57" x14ac:dyDescent="0.2">
      <c r="C37" s="149"/>
      <c r="D37" s="149" t="s">
        <v>121</v>
      </c>
      <c r="F37" s="149"/>
      <c r="G37" s="149"/>
      <c r="H37" s="149"/>
      <c r="I37" s="149"/>
      <c r="J37" s="149"/>
      <c r="K37" s="149"/>
      <c r="L37" s="149"/>
      <c r="M37" s="149"/>
      <c r="N37" s="149"/>
      <c r="O37" s="149"/>
      <c r="P37" s="330"/>
      <c r="Q37" s="372"/>
      <c r="R37" s="330"/>
      <c r="S37" s="149"/>
      <c r="T37" s="330"/>
      <c r="U37" s="148"/>
      <c r="V37" s="148"/>
      <c r="AB37" s="148"/>
      <c r="AC37" s="148"/>
      <c r="AE37" s="148"/>
      <c r="AG37" s="148"/>
      <c r="AI37" s="148"/>
      <c r="AK37" s="148"/>
      <c r="AM37" s="148"/>
      <c r="AN37" s="148"/>
      <c r="AO37" s="148"/>
      <c r="AT37" s="148"/>
      <c r="AU37" s="148"/>
      <c r="AW37" s="148"/>
      <c r="AY37" s="148"/>
      <c r="BA37" s="148"/>
      <c r="BC37" s="148"/>
      <c r="BE37" s="148"/>
    </row>
    <row r="38" spans="1:57" x14ac:dyDescent="0.2">
      <c r="B38" s="149"/>
      <c r="C38" s="149"/>
      <c r="D38" s="149" t="s">
        <v>122</v>
      </c>
      <c r="F38" s="149"/>
      <c r="G38" s="149"/>
      <c r="H38" s="149"/>
      <c r="I38" s="149"/>
      <c r="J38" s="149"/>
      <c r="K38" s="149"/>
      <c r="L38" s="149"/>
      <c r="M38" s="149"/>
      <c r="N38" s="149"/>
      <c r="O38" s="149"/>
      <c r="P38" s="330"/>
      <c r="Q38" s="372"/>
      <c r="R38" s="330"/>
      <c r="S38" s="149"/>
      <c r="T38" s="330"/>
      <c r="U38" s="148"/>
      <c r="V38" s="148"/>
      <c r="AB38" s="148"/>
      <c r="AC38" s="148"/>
      <c r="AE38" s="148"/>
      <c r="AG38" s="148"/>
      <c r="AI38" s="148"/>
      <c r="AK38" s="148"/>
      <c r="AM38" s="148"/>
      <c r="AN38" s="148"/>
      <c r="AO38" s="148"/>
      <c r="AT38" s="148"/>
      <c r="AU38" s="148"/>
      <c r="AW38" s="148"/>
      <c r="AY38" s="148"/>
      <c r="BA38" s="148"/>
      <c r="BC38" s="148"/>
      <c r="BE38" s="148"/>
    </row>
    <row r="39" spans="1:57" x14ac:dyDescent="0.2">
      <c r="D39" s="373" t="s">
        <v>123</v>
      </c>
      <c r="E39" s="373" t="s">
        <v>124</v>
      </c>
      <c r="F39" s="374" t="s">
        <v>125</v>
      </c>
      <c r="G39" s="374" t="s">
        <v>126</v>
      </c>
      <c r="H39" s="374" t="s">
        <v>127</v>
      </c>
      <c r="I39" s="373" t="s">
        <v>128</v>
      </c>
      <c r="J39" s="373" t="s">
        <v>129</v>
      </c>
      <c r="K39" s="373" t="s">
        <v>189</v>
      </c>
      <c r="L39" s="149"/>
      <c r="P39" s="375"/>
      <c r="Q39" s="333"/>
      <c r="S39" s="148"/>
      <c r="T39" s="375"/>
      <c r="U39" s="148"/>
      <c r="V39" s="148"/>
      <c r="AB39" s="148"/>
      <c r="AC39" s="148"/>
      <c r="AE39" s="148"/>
      <c r="AG39" s="148"/>
      <c r="AI39" s="148"/>
      <c r="AK39" s="148"/>
      <c r="AM39" s="148"/>
      <c r="AN39" s="148"/>
      <c r="AO39" s="148"/>
      <c r="AT39" s="148"/>
      <c r="AU39" s="148"/>
      <c r="AW39" s="148"/>
      <c r="AY39" s="148"/>
      <c r="BA39" s="148"/>
      <c r="BC39" s="148"/>
      <c r="BE39" s="148"/>
    </row>
    <row r="40" spans="1:57" x14ac:dyDescent="0.2">
      <c r="D40" s="373" t="s">
        <v>130</v>
      </c>
      <c r="E40" s="373">
        <v>1.27</v>
      </c>
      <c r="F40" s="374">
        <v>1.18</v>
      </c>
      <c r="G40" s="374">
        <v>1.2</v>
      </c>
      <c r="H40" s="374">
        <v>1.27</v>
      </c>
      <c r="I40" s="373">
        <v>1.21</v>
      </c>
      <c r="J40" s="373">
        <v>1.41</v>
      </c>
      <c r="K40" s="373">
        <v>1.44</v>
      </c>
      <c r="L40" s="149"/>
    </row>
    <row r="41" spans="1:57" x14ac:dyDescent="0.2">
      <c r="D41" s="373" t="s">
        <v>190</v>
      </c>
      <c r="E41" s="1884">
        <v>0.26</v>
      </c>
      <c r="F41" s="1884"/>
      <c r="G41" s="1884"/>
      <c r="H41" s="1884"/>
      <c r="I41" s="1884"/>
      <c r="J41" s="1884"/>
      <c r="K41" s="1884"/>
      <c r="L41" s="149"/>
    </row>
    <row r="42" spans="1:57" x14ac:dyDescent="0.2">
      <c r="F42" s="377"/>
      <c r="G42" s="377"/>
      <c r="H42" s="377"/>
    </row>
    <row r="43" spans="1:57" x14ac:dyDescent="0.2">
      <c r="D43" s="377" t="s">
        <v>131</v>
      </c>
      <c r="F43" s="377"/>
      <c r="G43" s="377"/>
      <c r="H43" s="377"/>
    </row>
    <row r="44" spans="1:57" x14ac:dyDescent="0.2">
      <c r="D44" s="377" t="s">
        <v>132</v>
      </c>
      <c r="F44" s="149"/>
      <c r="G44" s="149"/>
      <c r="H44" s="149"/>
    </row>
    <row r="45" spans="1:57" x14ac:dyDescent="0.2">
      <c r="C45" s="149"/>
      <c r="D45" s="377" t="s">
        <v>133</v>
      </c>
      <c r="E45" s="149"/>
      <c r="F45" s="149"/>
      <c r="G45" s="149"/>
      <c r="H45" s="149"/>
      <c r="I45" s="149"/>
      <c r="J45" s="149"/>
      <c r="K45" s="149"/>
      <c r="L45" s="149"/>
      <c r="M45" s="149"/>
      <c r="N45" s="149"/>
      <c r="O45" s="149"/>
    </row>
    <row r="46" spans="1:57" x14ac:dyDescent="0.2">
      <c r="D46" s="377" t="s">
        <v>134</v>
      </c>
    </row>
    <row r="48" spans="1:57" ht="18" thickBot="1" x14ac:dyDescent="0.25">
      <c r="B48" s="148" t="s">
        <v>177</v>
      </c>
    </row>
    <row r="49" spans="1:57" ht="18" customHeight="1" x14ac:dyDescent="0.2">
      <c r="A49" s="1861" t="s">
        <v>73</v>
      </c>
      <c r="B49" s="1862"/>
      <c r="C49" s="378" t="s">
        <v>150</v>
      </c>
      <c r="D49" s="378" t="s">
        <v>150</v>
      </c>
      <c r="E49" s="379" t="s">
        <v>151</v>
      </c>
      <c r="F49" s="380" t="s">
        <v>169</v>
      </c>
      <c r="G49" s="380"/>
      <c r="H49" s="380"/>
      <c r="I49" s="380"/>
      <c r="J49" s="380"/>
      <c r="K49" s="380"/>
      <c r="L49" s="380" t="s">
        <v>170</v>
      </c>
      <c r="M49" s="380"/>
      <c r="N49" s="381"/>
      <c r="O49" s="332"/>
      <c r="Q49" s="333"/>
      <c r="R49" s="148"/>
      <c r="S49" s="148"/>
      <c r="U49" s="148"/>
      <c r="V49" s="148"/>
      <c r="AB49" s="148"/>
      <c r="AC49" s="148"/>
      <c r="AE49" s="148"/>
      <c r="AG49" s="148"/>
      <c r="AI49" s="148"/>
      <c r="AK49" s="148"/>
      <c r="AM49" s="148"/>
      <c r="AN49" s="148"/>
      <c r="AO49" s="148"/>
      <c r="AT49" s="148"/>
      <c r="AU49" s="148"/>
      <c r="AW49" s="148"/>
      <c r="AY49" s="148"/>
      <c r="BA49" s="148"/>
      <c r="BC49" s="148"/>
      <c r="BE49" s="148"/>
    </row>
    <row r="50" spans="1:57" ht="18" customHeight="1" x14ac:dyDescent="0.2">
      <c r="A50" s="1863"/>
      <c r="B50" s="1864"/>
      <c r="C50" s="382" t="s">
        <v>152</v>
      </c>
      <c r="D50" s="382" t="s">
        <v>152</v>
      </c>
      <c r="E50" s="335" t="s">
        <v>153</v>
      </c>
      <c r="F50" s="336"/>
      <c r="G50" s="383"/>
      <c r="H50" s="384"/>
      <c r="I50" s="385" t="s">
        <v>179</v>
      </c>
      <c r="J50" s="386"/>
      <c r="K50" s="386"/>
      <c r="L50" s="386"/>
      <c r="M50" s="386"/>
      <c r="N50" s="387"/>
      <c r="O50" s="337" t="s">
        <v>154</v>
      </c>
      <c r="Q50" s="333"/>
      <c r="R50" s="148"/>
      <c r="S50" s="148"/>
      <c r="U50" s="148"/>
      <c r="V50" s="148"/>
      <c r="AB50" s="148"/>
      <c r="AC50" s="148"/>
      <c r="AE50" s="148"/>
      <c r="AG50" s="148"/>
      <c r="AI50" s="148"/>
      <c r="AK50" s="148"/>
      <c r="AM50" s="148"/>
      <c r="AN50" s="148"/>
      <c r="AO50" s="148"/>
      <c r="AT50" s="148"/>
      <c r="AU50" s="148"/>
      <c r="AW50" s="148"/>
      <c r="AY50" s="148"/>
      <c r="BA50" s="148"/>
      <c r="BC50" s="148"/>
      <c r="BE50" s="148"/>
    </row>
    <row r="51" spans="1:57" ht="18" customHeight="1" x14ac:dyDescent="0.2">
      <c r="A51" s="1863"/>
      <c r="B51" s="1864"/>
      <c r="C51" s="382" t="s">
        <v>191</v>
      </c>
      <c r="D51" s="382" t="s">
        <v>167</v>
      </c>
      <c r="E51" s="338" t="s">
        <v>6</v>
      </c>
      <c r="F51" s="338" t="s">
        <v>155</v>
      </c>
      <c r="G51" s="388"/>
      <c r="H51" s="389"/>
      <c r="I51" s="389" t="s">
        <v>156</v>
      </c>
      <c r="J51" s="389"/>
      <c r="K51" s="390"/>
      <c r="L51" s="342" t="s">
        <v>157</v>
      </c>
      <c r="M51" s="340" t="s">
        <v>158</v>
      </c>
      <c r="N51" s="342" t="s">
        <v>159</v>
      </c>
      <c r="O51" s="337" t="s">
        <v>160</v>
      </c>
      <c r="Q51" s="333"/>
      <c r="R51" s="148"/>
      <c r="S51" s="148"/>
      <c r="U51" s="148"/>
      <c r="V51" s="148"/>
      <c r="AB51" s="148"/>
      <c r="AC51" s="148"/>
      <c r="AE51" s="148"/>
      <c r="AG51" s="148"/>
      <c r="AI51" s="148"/>
      <c r="AK51" s="148"/>
      <c r="AM51" s="148"/>
      <c r="AN51" s="148"/>
      <c r="AO51" s="148"/>
      <c r="AT51" s="148"/>
      <c r="AU51" s="148"/>
      <c r="AW51" s="148"/>
      <c r="AY51" s="148"/>
      <c r="BA51" s="148"/>
      <c r="BC51" s="148"/>
      <c r="BE51" s="148"/>
    </row>
    <row r="52" spans="1:57" ht="18" customHeight="1" x14ac:dyDescent="0.2">
      <c r="A52" s="1863"/>
      <c r="B52" s="1864"/>
      <c r="C52" s="382" t="s">
        <v>168</v>
      </c>
      <c r="D52" s="382" t="s">
        <v>161</v>
      </c>
      <c r="E52" s="344"/>
      <c r="F52" s="338" t="s">
        <v>111</v>
      </c>
      <c r="G52" s="340" t="s">
        <v>162</v>
      </c>
      <c r="H52" s="340" t="s">
        <v>192</v>
      </c>
      <c r="I52" s="340" t="s">
        <v>163</v>
      </c>
      <c r="J52" s="335" t="s">
        <v>145</v>
      </c>
      <c r="K52" s="340" t="s">
        <v>5</v>
      </c>
      <c r="L52" s="391"/>
      <c r="M52" s="344"/>
      <c r="N52" s="345"/>
      <c r="O52" s="346"/>
      <c r="Q52" s="333"/>
      <c r="R52" s="148"/>
      <c r="S52" s="148"/>
      <c r="U52" s="148"/>
      <c r="V52" s="148"/>
      <c r="AB52" s="148"/>
      <c r="AC52" s="148"/>
      <c r="AE52" s="148"/>
      <c r="AG52" s="148"/>
      <c r="AI52" s="148"/>
      <c r="AK52" s="148"/>
      <c r="AM52" s="148"/>
      <c r="AN52" s="148"/>
      <c r="AO52" s="148"/>
      <c r="AT52" s="148"/>
      <c r="AU52" s="148"/>
      <c r="AW52" s="148"/>
      <c r="AY52" s="148"/>
      <c r="BA52" s="148"/>
      <c r="BC52" s="148"/>
      <c r="BE52" s="148"/>
    </row>
    <row r="53" spans="1:57" ht="18" customHeight="1" thickBot="1" x14ac:dyDescent="0.25">
      <c r="A53" s="1865"/>
      <c r="B53" s="1866"/>
      <c r="C53" s="338" t="s">
        <v>164</v>
      </c>
      <c r="D53" s="338" t="s">
        <v>164</v>
      </c>
      <c r="E53" s="338" t="s">
        <v>164</v>
      </c>
      <c r="F53" s="338" t="s">
        <v>165</v>
      </c>
      <c r="G53" s="347"/>
      <c r="H53" s="338" t="s">
        <v>146</v>
      </c>
      <c r="I53" s="338"/>
      <c r="J53" s="338" t="s">
        <v>144</v>
      </c>
      <c r="K53" s="338"/>
      <c r="L53" s="338"/>
      <c r="M53" s="338"/>
      <c r="N53" s="349"/>
      <c r="O53" s="337" t="s">
        <v>164</v>
      </c>
      <c r="Q53" s="333"/>
      <c r="R53" s="148"/>
      <c r="S53" s="148"/>
      <c r="U53" s="148"/>
      <c r="V53" s="148"/>
      <c r="AB53" s="148"/>
      <c r="AC53" s="148"/>
      <c r="AE53" s="148"/>
      <c r="AG53" s="148"/>
      <c r="AI53" s="148"/>
      <c r="AK53" s="148"/>
      <c r="AM53" s="148"/>
      <c r="AN53" s="148"/>
      <c r="AO53" s="148"/>
      <c r="AT53" s="148"/>
      <c r="AU53" s="148"/>
      <c r="AW53" s="148"/>
      <c r="AY53" s="148"/>
      <c r="BA53" s="148"/>
      <c r="BC53" s="148"/>
      <c r="BE53" s="148"/>
    </row>
    <row r="54" spans="1:57" ht="18" customHeight="1" thickBot="1" x14ac:dyDescent="0.25">
      <c r="A54" s="1867" t="s">
        <v>80</v>
      </c>
      <c r="B54" s="1708"/>
      <c r="C54" s="350">
        <f>SUM(C55:C57)</f>
        <v>71604.665000000008</v>
      </c>
      <c r="D54" s="350">
        <f>SUM(D55:D57)</f>
        <v>18736.152900000001</v>
      </c>
      <c r="E54" s="350">
        <f>SUM(E55:E57)</f>
        <v>17542</v>
      </c>
      <c r="F54" s="350">
        <f>ROUND(E54/D54*100,0)</f>
        <v>94</v>
      </c>
      <c r="G54" s="351">
        <f t="shared" ref="G54:O54" si="2">SUM(G55:G57)</f>
        <v>7796.73</v>
      </c>
      <c r="H54" s="350">
        <f t="shared" si="2"/>
        <v>367.92</v>
      </c>
      <c r="I54" s="350">
        <f t="shared" si="2"/>
        <v>738.30557525575364</v>
      </c>
      <c r="J54" s="350">
        <f t="shared" si="2"/>
        <v>1639.76</v>
      </c>
      <c r="K54" s="350">
        <f t="shared" si="2"/>
        <v>10541.02</v>
      </c>
      <c r="L54" s="350">
        <f t="shared" si="2"/>
        <v>5583.0399999999991</v>
      </c>
      <c r="M54" s="351">
        <f t="shared" si="2"/>
        <v>1216.3399999999999</v>
      </c>
      <c r="N54" s="352">
        <f t="shared" si="2"/>
        <v>201.6</v>
      </c>
      <c r="O54" s="353">
        <f t="shared" si="2"/>
        <v>0</v>
      </c>
      <c r="Q54" s="333"/>
      <c r="R54" s="148"/>
      <c r="S54" s="148"/>
      <c r="U54" s="148"/>
      <c r="V54" s="148"/>
      <c r="AB54" s="148"/>
      <c r="AC54" s="148"/>
      <c r="AE54" s="148"/>
      <c r="AG54" s="148"/>
      <c r="AI54" s="148"/>
      <c r="AK54" s="148"/>
      <c r="AM54" s="148"/>
      <c r="AN54" s="148"/>
      <c r="AO54" s="148"/>
      <c r="AT54" s="148"/>
      <c r="AU54" s="148"/>
      <c r="AW54" s="148"/>
      <c r="AY54" s="148"/>
      <c r="BA54" s="148"/>
      <c r="BC54" s="148"/>
      <c r="BE54" s="148"/>
    </row>
    <row r="55" spans="1:57" ht="18" customHeight="1" x14ac:dyDescent="0.2">
      <c r="A55" s="1717" t="s">
        <v>79</v>
      </c>
      <c r="B55" s="1718"/>
      <c r="C55" s="276">
        <f>SUM(C58:C60)</f>
        <v>29221.66</v>
      </c>
      <c r="D55" s="276">
        <f>SUM(D58:D60)</f>
        <v>7597.3516</v>
      </c>
      <c r="E55" s="276">
        <f>SUM(E58:E60)</f>
        <v>6811</v>
      </c>
      <c r="F55" s="276">
        <f t="shared" ref="F55:F64" si="3">ROUND(E55/D55*100,0)</f>
        <v>90</v>
      </c>
      <c r="G55" s="277">
        <f t="shared" ref="G55:O55" si="4">SUM(G58:G60)</f>
        <v>2921.73</v>
      </c>
      <c r="H55" s="276">
        <f t="shared" si="4"/>
        <v>95.97</v>
      </c>
      <c r="I55" s="276">
        <f t="shared" si="4"/>
        <v>399.06</v>
      </c>
      <c r="J55" s="276">
        <f t="shared" si="4"/>
        <v>301.93</v>
      </c>
      <c r="K55" s="276">
        <f t="shared" si="4"/>
        <v>3717.69</v>
      </c>
      <c r="L55" s="276">
        <f t="shared" si="4"/>
        <v>3004.49</v>
      </c>
      <c r="M55" s="277">
        <f t="shared" si="4"/>
        <v>88.82</v>
      </c>
      <c r="N55" s="279">
        <f t="shared" si="4"/>
        <v>0</v>
      </c>
      <c r="O55" s="295">
        <f t="shared" si="4"/>
        <v>0</v>
      </c>
      <c r="Q55" s="333"/>
      <c r="R55" s="148"/>
      <c r="S55" s="148"/>
      <c r="U55" s="148"/>
      <c r="V55" s="148"/>
      <c r="AB55" s="148"/>
      <c r="AC55" s="148"/>
      <c r="AE55" s="148"/>
      <c r="AG55" s="148"/>
      <c r="AI55" s="148"/>
      <c r="AK55" s="148"/>
      <c r="AM55" s="148"/>
      <c r="AN55" s="148"/>
      <c r="AO55" s="148"/>
      <c r="AT55" s="148"/>
      <c r="AU55" s="148"/>
      <c r="AW55" s="148"/>
      <c r="AY55" s="148"/>
      <c r="BA55" s="148"/>
      <c r="BC55" s="148"/>
      <c r="BE55" s="148"/>
    </row>
    <row r="56" spans="1:57" ht="18" customHeight="1" x14ac:dyDescent="0.2">
      <c r="A56" s="1719" t="s">
        <v>81</v>
      </c>
      <c r="B56" s="1720"/>
      <c r="C56" s="278">
        <f>SUM(C61:C62)</f>
        <v>21626.005000000001</v>
      </c>
      <c r="D56" s="278">
        <f>SUM(D61:D62)</f>
        <v>5742.4612999999999</v>
      </c>
      <c r="E56" s="278">
        <f>SUM(E61:E62)</f>
        <v>5486</v>
      </c>
      <c r="F56" s="278">
        <f t="shared" si="3"/>
        <v>96</v>
      </c>
      <c r="G56" s="294">
        <f t="shared" ref="G56:O56" si="5">SUM(G61:G62)</f>
        <v>2833.6</v>
      </c>
      <c r="H56" s="278">
        <f t="shared" si="5"/>
        <v>44.4</v>
      </c>
      <c r="I56" s="278">
        <f t="shared" si="5"/>
        <v>111.69557525575367</v>
      </c>
      <c r="J56" s="278">
        <f t="shared" si="5"/>
        <v>245.59</v>
      </c>
      <c r="K56" s="278">
        <f t="shared" si="5"/>
        <v>3234.5899999999997</v>
      </c>
      <c r="L56" s="278">
        <f t="shared" si="5"/>
        <v>1286.3699999999999</v>
      </c>
      <c r="M56" s="294">
        <f t="shared" si="5"/>
        <v>945.48</v>
      </c>
      <c r="N56" s="320">
        <f t="shared" si="5"/>
        <v>19.559999999999999</v>
      </c>
      <c r="O56" s="354">
        <f t="shared" si="5"/>
        <v>0</v>
      </c>
      <c r="Q56" s="333"/>
      <c r="R56" s="148"/>
      <c r="S56" s="148"/>
      <c r="U56" s="148"/>
      <c r="V56" s="148"/>
      <c r="AB56" s="148"/>
      <c r="AC56" s="148"/>
      <c r="AE56" s="148"/>
      <c r="AG56" s="148"/>
      <c r="AI56" s="148"/>
      <c r="AK56" s="148"/>
      <c r="AM56" s="148"/>
      <c r="AN56" s="148"/>
      <c r="AO56" s="148"/>
      <c r="AT56" s="148"/>
      <c r="AU56" s="148"/>
      <c r="AW56" s="148"/>
      <c r="AY56" s="148"/>
      <c r="BA56" s="148"/>
      <c r="BC56" s="148"/>
      <c r="BE56" s="148"/>
    </row>
    <row r="57" spans="1:57" ht="18" customHeight="1" thickBot="1" x14ac:dyDescent="0.25">
      <c r="A57" s="1728" t="s">
        <v>82</v>
      </c>
      <c r="B57" s="1729"/>
      <c r="C57" s="355">
        <f>SUM(C63:C64)</f>
        <v>20757</v>
      </c>
      <c r="D57" s="355">
        <f>SUM(D63:D64)</f>
        <v>5396.34</v>
      </c>
      <c r="E57" s="355">
        <f>SUM(E63:E64)</f>
        <v>5245</v>
      </c>
      <c r="F57" s="355">
        <f t="shared" si="3"/>
        <v>97</v>
      </c>
      <c r="G57" s="356">
        <f t="shared" ref="G57:O57" si="6">SUM(G63:G64)</f>
        <v>2041.4</v>
      </c>
      <c r="H57" s="355">
        <f t="shared" si="6"/>
        <v>227.55</v>
      </c>
      <c r="I57" s="355">
        <f t="shared" si="6"/>
        <v>227.55</v>
      </c>
      <c r="J57" s="355">
        <f t="shared" si="6"/>
        <v>1092.24</v>
      </c>
      <c r="K57" s="355">
        <f t="shared" si="6"/>
        <v>3588.74</v>
      </c>
      <c r="L57" s="355">
        <f t="shared" si="6"/>
        <v>1292.1799999999998</v>
      </c>
      <c r="M57" s="356">
        <f t="shared" si="6"/>
        <v>182.04</v>
      </c>
      <c r="N57" s="357">
        <f t="shared" si="6"/>
        <v>182.04</v>
      </c>
      <c r="O57" s="358">
        <f t="shared" si="6"/>
        <v>0</v>
      </c>
      <c r="Q57" s="333"/>
      <c r="R57" s="148"/>
      <c r="S57" s="148"/>
      <c r="U57" s="148"/>
      <c r="V57" s="148"/>
      <c r="AB57" s="148"/>
      <c r="AC57" s="148"/>
      <c r="AE57" s="148"/>
      <c r="AG57" s="148"/>
      <c r="AI57" s="148"/>
      <c r="AK57" s="148"/>
      <c r="AM57" s="148"/>
      <c r="AN57" s="148"/>
      <c r="AO57" s="148"/>
      <c r="AT57" s="148"/>
      <c r="AU57" s="148"/>
      <c r="AW57" s="148"/>
      <c r="AY57" s="148"/>
      <c r="BA57" s="148"/>
      <c r="BC57" s="148"/>
      <c r="BE57" s="148"/>
    </row>
    <row r="58" spans="1:57" ht="18" customHeight="1" x14ac:dyDescent="0.2">
      <c r="A58" s="1868" t="s">
        <v>104</v>
      </c>
      <c r="B58" s="275" t="s">
        <v>83</v>
      </c>
      <c r="C58" s="276">
        <f>SUM(C65:C67)</f>
        <v>6404</v>
      </c>
      <c r="D58" s="276">
        <f>SUM(D65:D67)</f>
        <v>1665.1</v>
      </c>
      <c r="E58" s="276">
        <f>SUM(E65:E67)</f>
        <v>1519</v>
      </c>
      <c r="F58" s="276">
        <f t="shared" si="3"/>
        <v>91</v>
      </c>
      <c r="G58" s="277">
        <f t="shared" ref="G58:O58" si="7">SUM(G65:G67)</f>
        <v>500.17</v>
      </c>
      <c r="H58" s="276">
        <f t="shared" si="7"/>
        <v>27.75</v>
      </c>
      <c r="I58" s="276">
        <f t="shared" si="7"/>
        <v>206.29</v>
      </c>
      <c r="J58" s="276">
        <f t="shared" si="7"/>
        <v>28.6</v>
      </c>
      <c r="K58" s="276">
        <f t="shared" si="7"/>
        <v>762.81</v>
      </c>
      <c r="L58" s="276">
        <f t="shared" si="7"/>
        <v>727.58999999999992</v>
      </c>
      <c r="M58" s="277">
        <f t="shared" si="7"/>
        <v>28.6</v>
      </c>
      <c r="N58" s="279">
        <f t="shared" si="7"/>
        <v>0</v>
      </c>
      <c r="O58" s="295">
        <f t="shared" si="7"/>
        <v>0</v>
      </c>
      <c r="Q58" s="333"/>
      <c r="R58" s="148"/>
      <c r="S58" s="148"/>
      <c r="U58" s="148"/>
      <c r="V58" s="148"/>
      <c r="AB58" s="148"/>
      <c r="AC58" s="148"/>
      <c r="AE58" s="148"/>
      <c r="AG58" s="148"/>
      <c r="AI58" s="148"/>
      <c r="AK58" s="148"/>
      <c r="AM58" s="148"/>
      <c r="AN58" s="148"/>
      <c r="AO58" s="148"/>
      <c r="AT58" s="148"/>
      <c r="AU58" s="148"/>
      <c r="AW58" s="148"/>
      <c r="AY58" s="148"/>
      <c r="BA58" s="148"/>
      <c r="BC58" s="148"/>
      <c r="BE58" s="148"/>
    </row>
    <row r="59" spans="1:57" ht="18" customHeight="1" x14ac:dyDescent="0.2">
      <c r="A59" s="1869"/>
      <c r="B59" s="315" t="s">
        <v>84</v>
      </c>
      <c r="C59" s="278">
        <f>SUM(C68:C70)</f>
        <v>13927.66</v>
      </c>
      <c r="D59" s="278">
        <f>SUM(D68:D70)</f>
        <v>3621.2516000000001</v>
      </c>
      <c r="E59" s="278">
        <f>SUM(E68:E70)</f>
        <v>2981</v>
      </c>
      <c r="F59" s="278">
        <f t="shared" si="3"/>
        <v>82</v>
      </c>
      <c r="G59" s="294">
        <f t="shared" ref="G59:O59" si="8">SUM(G68:G70)</f>
        <v>1266.06</v>
      </c>
      <c r="H59" s="278">
        <f t="shared" si="8"/>
        <v>22</v>
      </c>
      <c r="I59" s="278">
        <f t="shared" si="8"/>
        <v>31</v>
      </c>
      <c r="J59" s="278">
        <f t="shared" si="8"/>
        <v>65.34</v>
      </c>
      <c r="K59" s="278">
        <f t="shared" si="8"/>
        <v>1383.4</v>
      </c>
      <c r="L59" s="278">
        <f t="shared" si="8"/>
        <v>1583.6</v>
      </c>
      <c r="M59" s="294">
        <f t="shared" si="8"/>
        <v>14</v>
      </c>
      <c r="N59" s="320">
        <f t="shared" si="8"/>
        <v>0</v>
      </c>
      <c r="O59" s="354">
        <f t="shared" si="8"/>
        <v>0</v>
      </c>
      <c r="Q59" s="333"/>
      <c r="R59" s="148"/>
      <c r="S59" s="148"/>
      <c r="U59" s="148"/>
      <c r="V59" s="148"/>
      <c r="AB59" s="148"/>
      <c r="AC59" s="148"/>
      <c r="AE59" s="148"/>
      <c r="AG59" s="148"/>
      <c r="AI59" s="148"/>
      <c r="AK59" s="148"/>
      <c r="AM59" s="148"/>
      <c r="AN59" s="148"/>
      <c r="AO59" s="148"/>
      <c r="AT59" s="148"/>
      <c r="AU59" s="148"/>
      <c r="AW59" s="148"/>
      <c r="AY59" s="148"/>
      <c r="BA59" s="148"/>
      <c r="BC59" s="148"/>
      <c r="BE59" s="148"/>
    </row>
    <row r="60" spans="1:57" ht="18" customHeight="1" x14ac:dyDescent="0.2">
      <c r="A60" s="1869"/>
      <c r="B60" s="315" t="s">
        <v>85</v>
      </c>
      <c r="C60" s="278">
        <f>SUM(C71)</f>
        <v>8890</v>
      </c>
      <c r="D60" s="278">
        <f>SUM(D71)</f>
        <v>2311</v>
      </c>
      <c r="E60" s="278">
        <f>SUM(E71)</f>
        <v>2311</v>
      </c>
      <c r="F60" s="278">
        <f t="shared" si="3"/>
        <v>100</v>
      </c>
      <c r="G60" s="294">
        <f t="shared" ref="G60:O60" si="9">SUM(G71)</f>
        <v>1155.5</v>
      </c>
      <c r="H60" s="278">
        <f t="shared" si="9"/>
        <v>46.22</v>
      </c>
      <c r="I60" s="278">
        <f t="shared" si="9"/>
        <v>161.77000000000001</v>
      </c>
      <c r="J60" s="278">
        <f t="shared" si="9"/>
        <v>207.99</v>
      </c>
      <c r="K60" s="278">
        <f t="shared" si="9"/>
        <v>1571.48</v>
      </c>
      <c r="L60" s="278">
        <f t="shared" si="9"/>
        <v>693.3</v>
      </c>
      <c r="M60" s="294">
        <f t="shared" si="9"/>
        <v>46.22</v>
      </c>
      <c r="N60" s="320">
        <f t="shared" si="9"/>
        <v>0</v>
      </c>
      <c r="O60" s="354">
        <f t="shared" si="9"/>
        <v>0</v>
      </c>
      <c r="Q60" s="333"/>
      <c r="R60" s="148"/>
      <c r="S60" s="148"/>
      <c r="U60" s="148"/>
      <c r="V60" s="148"/>
      <c r="AB60" s="148"/>
      <c r="AC60" s="148"/>
      <c r="AE60" s="148"/>
      <c r="AG60" s="148"/>
      <c r="AI60" s="148"/>
      <c r="AK60" s="148"/>
      <c r="AM60" s="148"/>
      <c r="AN60" s="148"/>
      <c r="AO60" s="148"/>
      <c r="AT60" s="148"/>
      <c r="AU60" s="148"/>
      <c r="AW60" s="148"/>
      <c r="AY60" s="148"/>
      <c r="BA60" s="148"/>
      <c r="BC60" s="148"/>
      <c r="BE60" s="148"/>
    </row>
    <row r="61" spans="1:57" ht="18" customHeight="1" x14ac:dyDescent="0.2">
      <c r="A61" s="1869"/>
      <c r="B61" s="315" t="s">
        <v>86</v>
      </c>
      <c r="C61" s="278">
        <f>SUM(C72:C74)</f>
        <v>19769.005000000001</v>
      </c>
      <c r="D61" s="278">
        <f>SUM(D72:D74)</f>
        <v>5259.4612999999999</v>
      </c>
      <c r="E61" s="278">
        <f>SUM(E72:E74)</f>
        <v>5027</v>
      </c>
      <c r="F61" s="278">
        <f t="shared" si="3"/>
        <v>96</v>
      </c>
      <c r="G61" s="294">
        <f t="shared" ref="G61:O61" si="10">SUM(G72:G74)</f>
        <v>2420.5</v>
      </c>
      <c r="H61" s="278">
        <f t="shared" si="10"/>
        <v>44.4</v>
      </c>
      <c r="I61" s="278">
        <f t="shared" si="10"/>
        <v>111.69557525575367</v>
      </c>
      <c r="J61" s="278">
        <f t="shared" si="10"/>
        <v>245.59</v>
      </c>
      <c r="K61" s="278">
        <f t="shared" si="10"/>
        <v>2821.49</v>
      </c>
      <c r="L61" s="278">
        <f t="shared" si="10"/>
        <v>1258.83</v>
      </c>
      <c r="M61" s="294">
        <f t="shared" si="10"/>
        <v>927.12</v>
      </c>
      <c r="N61" s="320">
        <f t="shared" si="10"/>
        <v>19.559999999999999</v>
      </c>
      <c r="O61" s="354">
        <f t="shared" si="10"/>
        <v>0</v>
      </c>
      <c r="Q61" s="333"/>
      <c r="R61" s="148"/>
      <c r="S61" s="148"/>
      <c r="U61" s="148"/>
      <c r="V61" s="148"/>
      <c r="AB61" s="148"/>
      <c r="AC61" s="148"/>
      <c r="AE61" s="148"/>
      <c r="AG61" s="148"/>
      <c r="AI61" s="148"/>
      <c r="AK61" s="148"/>
      <c r="AM61" s="148"/>
      <c r="AN61" s="148"/>
      <c r="AO61" s="148"/>
      <c r="AT61" s="148"/>
      <c r="AU61" s="148"/>
      <c r="AW61" s="148"/>
      <c r="AY61" s="148"/>
      <c r="BA61" s="148"/>
      <c r="BC61" s="148"/>
      <c r="BE61" s="148"/>
    </row>
    <row r="62" spans="1:57" ht="18" customHeight="1" x14ac:dyDescent="0.2">
      <c r="A62" s="1869"/>
      <c r="B62" s="315" t="s">
        <v>87</v>
      </c>
      <c r="C62" s="278">
        <f>SUM(C75)</f>
        <v>1857</v>
      </c>
      <c r="D62" s="278">
        <f>SUM(D75)</f>
        <v>483</v>
      </c>
      <c r="E62" s="278">
        <f>SUM(E75)</f>
        <v>459</v>
      </c>
      <c r="F62" s="278">
        <f t="shared" si="3"/>
        <v>95</v>
      </c>
      <c r="G62" s="294">
        <f t="shared" ref="G62:O62" si="11">SUM(G75)</f>
        <v>413.1</v>
      </c>
      <c r="H62" s="278">
        <f t="shared" si="11"/>
        <v>0</v>
      </c>
      <c r="I62" s="278">
        <f t="shared" si="11"/>
        <v>0</v>
      </c>
      <c r="J62" s="278">
        <f t="shared" si="11"/>
        <v>0</v>
      </c>
      <c r="K62" s="278">
        <f t="shared" si="11"/>
        <v>413.1</v>
      </c>
      <c r="L62" s="278">
        <f t="shared" si="11"/>
        <v>27.54</v>
      </c>
      <c r="M62" s="294">
        <f t="shared" si="11"/>
        <v>18.36</v>
      </c>
      <c r="N62" s="320">
        <f t="shared" si="11"/>
        <v>0</v>
      </c>
      <c r="O62" s="354">
        <f t="shared" si="11"/>
        <v>0</v>
      </c>
      <c r="Q62" s="333"/>
      <c r="R62" s="148"/>
      <c r="S62" s="148"/>
      <c r="U62" s="148"/>
      <c r="V62" s="148"/>
      <c r="AB62" s="148"/>
      <c r="AC62" s="148"/>
      <c r="AE62" s="148"/>
      <c r="AG62" s="148"/>
      <c r="AI62" s="148"/>
      <c r="AK62" s="148"/>
      <c r="AM62" s="148"/>
      <c r="AN62" s="148"/>
      <c r="AO62" s="148"/>
      <c r="AT62" s="148"/>
      <c r="AU62" s="148"/>
      <c r="AW62" s="148"/>
      <c r="AY62" s="148"/>
      <c r="BA62" s="148"/>
      <c r="BC62" s="148"/>
      <c r="BE62" s="148"/>
    </row>
    <row r="63" spans="1:57" ht="18" customHeight="1" x14ac:dyDescent="0.2">
      <c r="A63" s="1869"/>
      <c r="B63" s="315" t="s">
        <v>88</v>
      </c>
      <c r="C63" s="278">
        <f>SUM(C76:C77)</f>
        <v>19057</v>
      </c>
      <c r="D63" s="278">
        <f>SUM(D76:D77)</f>
        <v>4954.34</v>
      </c>
      <c r="E63" s="278">
        <f>SUM(E76:E77)</f>
        <v>4803</v>
      </c>
      <c r="F63" s="278">
        <f t="shared" si="3"/>
        <v>97</v>
      </c>
      <c r="G63" s="294">
        <f t="shared" ref="G63:O63" si="12">SUM(G76:G77)</f>
        <v>1820.4</v>
      </c>
      <c r="H63" s="278">
        <f t="shared" si="12"/>
        <v>227.55</v>
      </c>
      <c r="I63" s="278">
        <f t="shared" si="12"/>
        <v>227.55</v>
      </c>
      <c r="J63" s="278">
        <f t="shared" si="12"/>
        <v>1092.24</v>
      </c>
      <c r="K63" s="278">
        <f t="shared" si="12"/>
        <v>3367.74</v>
      </c>
      <c r="L63" s="278">
        <f t="shared" si="12"/>
        <v>1071.1799999999998</v>
      </c>
      <c r="M63" s="294">
        <f t="shared" si="12"/>
        <v>182.04</v>
      </c>
      <c r="N63" s="320">
        <f t="shared" si="12"/>
        <v>182.04</v>
      </c>
      <c r="O63" s="354">
        <f t="shared" si="12"/>
        <v>0</v>
      </c>
      <c r="Q63" s="333"/>
      <c r="R63" s="148"/>
      <c r="S63" s="148"/>
      <c r="U63" s="148"/>
      <c r="V63" s="148"/>
      <c r="AB63" s="148"/>
      <c r="AC63" s="148"/>
      <c r="AE63" s="148"/>
      <c r="AG63" s="148"/>
      <c r="AI63" s="148"/>
      <c r="AK63" s="148"/>
      <c r="AM63" s="148"/>
      <c r="AN63" s="148"/>
      <c r="AO63" s="148"/>
      <c r="AT63" s="148"/>
      <c r="AU63" s="148"/>
      <c r="AW63" s="148"/>
      <c r="AY63" s="148"/>
      <c r="BA63" s="148"/>
      <c r="BC63" s="148"/>
      <c r="BE63" s="148"/>
    </row>
    <row r="64" spans="1:57" ht="18" customHeight="1" thickBot="1" x14ac:dyDescent="0.25">
      <c r="A64" s="1870"/>
      <c r="B64" s="359" t="s">
        <v>91</v>
      </c>
      <c r="C64" s="355">
        <f>SUM(C78)</f>
        <v>1700</v>
      </c>
      <c r="D64" s="355">
        <f>SUM(D78)</f>
        <v>442</v>
      </c>
      <c r="E64" s="355">
        <f>SUM(E78)</f>
        <v>442</v>
      </c>
      <c r="F64" s="355">
        <f t="shared" si="3"/>
        <v>100</v>
      </c>
      <c r="G64" s="356">
        <f t="shared" ref="G64:O64" si="13">SUM(G78)</f>
        <v>221</v>
      </c>
      <c r="H64" s="355">
        <f t="shared" si="13"/>
        <v>0</v>
      </c>
      <c r="I64" s="355">
        <f t="shared" si="13"/>
        <v>0</v>
      </c>
      <c r="J64" s="355">
        <f t="shared" si="13"/>
        <v>0</v>
      </c>
      <c r="K64" s="355">
        <f t="shared" si="13"/>
        <v>221</v>
      </c>
      <c r="L64" s="355">
        <f t="shared" si="13"/>
        <v>221</v>
      </c>
      <c r="M64" s="356">
        <f t="shared" si="13"/>
        <v>0</v>
      </c>
      <c r="N64" s="357">
        <f t="shared" si="13"/>
        <v>0</v>
      </c>
      <c r="O64" s="358">
        <f t="shared" si="13"/>
        <v>0</v>
      </c>
      <c r="Q64" s="333"/>
      <c r="R64" s="148"/>
      <c r="S64" s="148"/>
      <c r="U64" s="148"/>
      <c r="V64" s="148"/>
      <c r="AB64" s="148"/>
      <c r="AC64" s="148"/>
      <c r="AE64" s="148"/>
      <c r="AG64" s="148"/>
      <c r="AI64" s="148"/>
      <c r="AK64" s="148"/>
      <c r="AM64" s="148"/>
      <c r="AN64" s="148"/>
      <c r="AO64" s="148"/>
      <c r="AT64" s="148"/>
      <c r="AU64" s="148"/>
      <c r="AW64" s="148"/>
      <c r="AY64" s="148"/>
      <c r="BA64" s="148"/>
      <c r="BC64" s="148"/>
      <c r="BE64" s="148"/>
    </row>
    <row r="65" spans="1:18" ht="18" customHeight="1" x14ac:dyDescent="0.2">
      <c r="A65" s="1858" t="s">
        <v>93</v>
      </c>
      <c r="B65" s="392" t="s">
        <v>92</v>
      </c>
      <c r="C65" s="166">
        <f>C20</f>
        <v>958</v>
      </c>
      <c r="D65" s="166">
        <f>D20</f>
        <v>249</v>
      </c>
      <c r="E65" s="166">
        <f>E20</f>
        <v>249</v>
      </c>
      <c r="F65" s="166">
        <f>F20</f>
        <v>100</v>
      </c>
      <c r="G65" s="167">
        <f>$E20*G20/100</f>
        <v>19.920000000000002</v>
      </c>
      <c r="H65" s="167">
        <f t="shared" ref="H65:N65" si="14">$E20*H20/100</f>
        <v>0</v>
      </c>
      <c r="I65" s="167">
        <f t="shared" si="14"/>
        <v>14.94</v>
      </c>
      <c r="J65" s="167">
        <f t="shared" si="14"/>
        <v>0</v>
      </c>
      <c r="K65" s="167">
        <f t="shared" si="14"/>
        <v>34.86</v>
      </c>
      <c r="L65" s="167">
        <f t="shared" si="14"/>
        <v>214.14</v>
      </c>
      <c r="M65" s="167">
        <f t="shared" si="14"/>
        <v>0</v>
      </c>
      <c r="N65" s="167">
        <f t="shared" si="14"/>
        <v>0</v>
      </c>
      <c r="O65" s="168"/>
      <c r="Q65" s="216">
        <f>SUM(K65:N65)</f>
        <v>249</v>
      </c>
      <c r="R65" s="393">
        <f>SUM(K65:O65)</f>
        <v>249</v>
      </c>
    </row>
    <row r="66" spans="1:18" ht="18" customHeight="1" x14ac:dyDescent="0.2">
      <c r="A66" s="1859"/>
      <c r="B66" s="273" t="s">
        <v>97</v>
      </c>
      <c r="C66" s="293">
        <f t="shared" ref="C66:F78" si="15">C21</f>
        <v>3311</v>
      </c>
      <c r="D66" s="293">
        <f t="shared" si="15"/>
        <v>861</v>
      </c>
      <c r="E66" s="293">
        <f t="shared" si="15"/>
        <v>715</v>
      </c>
      <c r="F66" s="293">
        <f t="shared" si="15"/>
        <v>83</v>
      </c>
      <c r="G66" s="213">
        <f>$E21*G21/100</f>
        <v>286</v>
      </c>
      <c r="H66" s="213">
        <f t="shared" ref="H66:N68" si="16">$E21*H21/100</f>
        <v>0</v>
      </c>
      <c r="I66" s="213">
        <f t="shared" si="16"/>
        <v>135.85</v>
      </c>
      <c r="J66" s="213">
        <f t="shared" si="16"/>
        <v>28.6</v>
      </c>
      <c r="K66" s="213">
        <f t="shared" si="16"/>
        <v>450.45</v>
      </c>
      <c r="L66" s="213">
        <f t="shared" si="16"/>
        <v>235.95</v>
      </c>
      <c r="M66" s="213">
        <f t="shared" si="16"/>
        <v>28.6</v>
      </c>
      <c r="N66" s="213">
        <f t="shared" si="16"/>
        <v>0</v>
      </c>
      <c r="O66" s="394"/>
      <c r="Q66" s="216">
        <f t="shared" ref="Q66:Q78" si="17">SUM(K66:N66)</f>
        <v>715</v>
      </c>
      <c r="R66" s="393">
        <f t="shared" ref="R66:R78" si="18">SUM(K66:O66)</f>
        <v>715</v>
      </c>
    </row>
    <row r="67" spans="1:18" ht="18" customHeight="1" x14ac:dyDescent="0.2">
      <c r="A67" s="1859"/>
      <c r="B67" s="273" t="s">
        <v>98</v>
      </c>
      <c r="C67" s="293">
        <f t="shared" si="15"/>
        <v>2135</v>
      </c>
      <c r="D67" s="293">
        <f t="shared" si="15"/>
        <v>555.1</v>
      </c>
      <c r="E67" s="293">
        <f t="shared" si="15"/>
        <v>555</v>
      </c>
      <c r="F67" s="293">
        <f t="shared" si="15"/>
        <v>100</v>
      </c>
      <c r="G67" s="213">
        <f>$E22*G22/100</f>
        <v>194.25</v>
      </c>
      <c r="H67" s="213">
        <f t="shared" si="16"/>
        <v>27.75</v>
      </c>
      <c r="I67" s="213">
        <f t="shared" si="16"/>
        <v>55.5</v>
      </c>
      <c r="J67" s="213">
        <f t="shared" si="16"/>
        <v>0</v>
      </c>
      <c r="K67" s="213">
        <f t="shared" si="16"/>
        <v>277.5</v>
      </c>
      <c r="L67" s="213">
        <f t="shared" si="16"/>
        <v>277.5</v>
      </c>
      <c r="M67" s="213">
        <f t="shared" si="16"/>
        <v>0</v>
      </c>
      <c r="N67" s="213">
        <f t="shared" si="16"/>
        <v>0</v>
      </c>
      <c r="O67" s="394"/>
      <c r="Q67" s="216">
        <f t="shared" si="17"/>
        <v>555</v>
      </c>
      <c r="R67" s="393">
        <f t="shared" si="18"/>
        <v>555</v>
      </c>
    </row>
    <row r="68" spans="1:18" ht="18" customHeight="1" x14ac:dyDescent="0.2">
      <c r="A68" s="1859"/>
      <c r="B68" s="273" t="s">
        <v>99</v>
      </c>
      <c r="C68" s="293">
        <f t="shared" si="15"/>
        <v>5065</v>
      </c>
      <c r="D68" s="293">
        <f t="shared" si="15"/>
        <v>1317</v>
      </c>
      <c r="E68" s="293">
        <f t="shared" si="15"/>
        <v>1317</v>
      </c>
      <c r="F68" s="293">
        <f t="shared" si="15"/>
        <v>100</v>
      </c>
      <c r="G68" s="213">
        <f>$E23*G23/100</f>
        <v>237.06</v>
      </c>
      <c r="H68" s="213">
        <f t="shared" si="16"/>
        <v>0</v>
      </c>
      <c r="I68" s="213">
        <f t="shared" si="16"/>
        <v>0</v>
      </c>
      <c r="J68" s="213">
        <f t="shared" si="16"/>
        <v>26.34</v>
      </c>
      <c r="K68" s="213">
        <f t="shared" si="16"/>
        <v>263.39999999999998</v>
      </c>
      <c r="L68" s="213">
        <f t="shared" si="16"/>
        <v>1053.5999999999999</v>
      </c>
      <c r="M68" s="213">
        <f t="shared" si="16"/>
        <v>0</v>
      </c>
      <c r="N68" s="213">
        <f t="shared" si="16"/>
        <v>0</v>
      </c>
      <c r="O68" s="365"/>
      <c r="Q68" s="216">
        <f t="shared" si="17"/>
        <v>1317</v>
      </c>
      <c r="R68" s="393">
        <f t="shared" si="18"/>
        <v>1317</v>
      </c>
    </row>
    <row r="69" spans="1:18" ht="18" customHeight="1" x14ac:dyDescent="0.2">
      <c r="A69" s="1859"/>
      <c r="B69" s="273" t="s">
        <v>100</v>
      </c>
      <c r="C69" s="293">
        <f t="shared" si="15"/>
        <v>1013.66</v>
      </c>
      <c r="D69" s="293">
        <f t="shared" si="15"/>
        <v>263.55160000000001</v>
      </c>
      <c r="E69" s="293">
        <f t="shared" si="15"/>
        <v>264</v>
      </c>
      <c r="F69" s="293">
        <f t="shared" si="15"/>
        <v>100</v>
      </c>
      <c r="G69" s="213">
        <f>ROUND($E24*G24/100,0)</f>
        <v>119</v>
      </c>
      <c r="H69" s="213">
        <f t="shared" ref="H69:N69" si="19">ROUND($E24*H24/100,0)</f>
        <v>8</v>
      </c>
      <c r="I69" s="213">
        <f t="shared" si="19"/>
        <v>3</v>
      </c>
      <c r="J69" s="213">
        <f t="shared" si="19"/>
        <v>11</v>
      </c>
      <c r="K69" s="213">
        <f t="shared" si="19"/>
        <v>140</v>
      </c>
      <c r="L69" s="213">
        <f t="shared" si="19"/>
        <v>124</v>
      </c>
      <c r="M69" s="213">
        <f t="shared" si="19"/>
        <v>0</v>
      </c>
      <c r="N69" s="213">
        <f t="shared" si="19"/>
        <v>0</v>
      </c>
      <c r="O69" s="365"/>
      <c r="Q69" s="216">
        <f t="shared" si="17"/>
        <v>264</v>
      </c>
      <c r="R69" s="393">
        <f t="shared" si="18"/>
        <v>264</v>
      </c>
    </row>
    <row r="70" spans="1:18" ht="18" customHeight="1" x14ac:dyDescent="0.2">
      <c r="A70" s="1859"/>
      <c r="B70" s="273" t="s">
        <v>101</v>
      </c>
      <c r="C70" s="293">
        <f t="shared" si="15"/>
        <v>7849</v>
      </c>
      <c r="D70" s="293">
        <f t="shared" si="15"/>
        <v>2040.7</v>
      </c>
      <c r="E70" s="293">
        <f t="shared" si="15"/>
        <v>1400</v>
      </c>
      <c r="F70" s="293">
        <f t="shared" si="15"/>
        <v>69</v>
      </c>
      <c r="G70" s="213">
        <f t="shared" ref="G70:N76" si="20">$E25*G25/100</f>
        <v>910</v>
      </c>
      <c r="H70" s="213">
        <f t="shared" si="20"/>
        <v>14</v>
      </c>
      <c r="I70" s="213">
        <f t="shared" si="20"/>
        <v>28</v>
      </c>
      <c r="J70" s="213">
        <f t="shared" si="20"/>
        <v>28</v>
      </c>
      <c r="K70" s="213">
        <f t="shared" si="20"/>
        <v>980</v>
      </c>
      <c r="L70" s="213">
        <f t="shared" si="20"/>
        <v>406</v>
      </c>
      <c r="M70" s="213">
        <f t="shared" si="20"/>
        <v>14</v>
      </c>
      <c r="N70" s="213">
        <f t="shared" si="20"/>
        <v>0</v>
      </c>
      <c r="O70" s="365"/>
      <c r="Q70" s="216">
        <f t="shared" si="17"/>
        <v>1400</v>
      </c>
      <c r="R70" s="393">
        <f t="shared" si="18"/>
        <v>1400</v>
      </c>
    </row>
    <row r="71" spans="1:18" ht="18" customHeight="1" x14ac:dyDescent="0.2">
      <c r="A71" s="1859"/>
      <c r="B71" s="273" t="s">
        <v>102</v>
      </c>
      <c r="C71" s="366">
        <f t="shared" si="15"/>
        <v>8890</v>
      </c>
      <c r="D71" s="366">
        <f t="shared" si="15"/>
        <v>2311</v>
      </c>
      <c r="E71" s="366">
        <f t="shared" si="15"/>
        <v>2311</v>
      </c>
      <c r="F71" s="366">
        <f t="shared" si="15"/>
        <v>100</v>
      </c>
      <c r="G71" s="213">
        <f t="shared" si="20"/>
        <v>1155.5</v>
      </c>
      <c r="H71" s="213">
        <f t="shared" si="20"/>
        <v>46.22</v>
      </c>
      <c r="I71" s="213">
        <f t="shared" si="20"/>
        <v>161.77000000000001</v>
      </c>
      <c r="J71" s="213">
        <f t="shared" si="20"/>
        <v>207.99</v>
      </c>
      <c r="K71" s="213">
        <f t="shared" si="20"/>
        <v>1571.48</v>
      </c>
      <c r="L71" s="213">
        <f t="shared" si="20"/>
        <v>693.3</v>
      </c>
      <c r="M71" s="213">
        <f t="shared" si="20"/>
        <v>46.22</v>
      </c>
      <c r="N71" s="213">
        <f t="shared" si="20"/>
        <v>0</v>
      </c>
      <c r="O71" s="365"/>
      <c r="Q71" s="216">
        <f t="shared" si="17"/>
        <v>2310.9999999999995</v>
      </c>
      <c r="R71" s="393">
        <f t="shared" si="18"/>
        <v>2310.9999999999995</v>
      </c>
    </row>
    <row r="72" spans="1:18" ht="18" customHeight="1" x14ac:dyDescent="0.2">
      <c r="A72" s="1859"/>
      <c r="B72" s="273" t="s">
        <v>94</v>
      </c>
      <c r="C72" s="366">
        <f t="shared" si="15"/>
        <v>6578</v>
      </c>
      <c r="D72" s="366">
        <f t="shared" si="15"/>
        <v>1829</v>
      </c>
      <c r="E72" s="366">
        <f t="shared" si="15"/>
        <v>1829</v>
      </c>
      <c r="F72" s="366">
        <f t="shared" si="15"/>
        <v>100</v>
      </c>
      <c r="G72" s="213">
        <f t="shared" si="20"/>
        <v>1024.24</v>
      </c>
      <c r="H72" s="213">
        <f t="shared" si="20"/>
        <v>0</v>
      </c>
      <c r="I72" s="213">
        <f t="shared" si="20"/>
        <v>0</v>
      </c>
      <c r="J72" s="213">
        <f t="shared" si="20"/>
        <v>201.19</v>
      </c>
      <c r="K72" s="213">
        <f t="shared" si="20"/>
        <v>1225.43</v>
      </c>
      <c r="L72" s="213">
        <f t="shared" si="20"/>
        <v>603.57000000000005</v>
      </c>
      <c r="M72" s="213">
        <f t="shared" si="20"/>
        <v>0</v>
      </c>
      <c r="N72" s="213">
        <f t="shared" si="20"/>
        <v>0</v>
      </c>
      <c r="O72" s="365"/>
      <c r="Q72" s="216">
        <f t="shared" si="17"/>
        <v>1829</v>
      </c>
      <c r="R72" s="393">
        <f t="shared" si="18"/>
        <v>1829</v>
      </c>
    </row>
    <row r="73" spans="1:18" ht="18" customHeight="1" x14ac:dyDescent="0.2">
      <c r="A73" s="1859"/>
      <c r="B73" s="273" t="s">
        <v>103</v>
      </c>
      <c r="C73" s="366">
        <f t="shared" si="15"/>
        <v>3771.0050000000001</v>
      </c>
      <c r="D73" s="366">
        <f t="shared" si="15"/>
        <v>980.46130000000005</v>
      </c>
      <c r="E73" s="366">
        <f t="shared" si="15"/>
        <v>978</v>
      </c>
      <c r="F73" s="366">
        <f t="shared" si="15"/>
        <v>100</v>
      </c>
      <c r="G73" s="213">
        <f t="shared" si="20"/>
        <v>264.06</v>
      </c>
      <c r="H73" s="213">
        <f t="shared" si="20"/>
        <v>0</v>
      </c>
      <c r="I73" s="213">
        <f t="shared" si="20"/>
        <v>0.69557525575366763</v>
      </c>
      <c r="J73" s="213">
        <f t="shared" si="20"/>
        <v>0</v>
      </c>
      <c r="K73" s="213">
        <f t="shared" si="20"/>
        <v>264.06</v>
      </c>
      <c r="L73" s="213">
        <f t="shared" si="20"/>
        <v>655.26</v>
      </c>
      <c r="M73" s="213">
        <f t="shared" si="20"/>
        <v>39.119999999999997</v>
      </c>
      <c r="N73" s="213">
        <f t="shared" si="20"/>
        <v>19.559999999999999</v>
      </c>
      <c r="O73" s="365"/>
      <c r="Q73" s="216">
        <f t="shared" si="17"/>
        <v>977.99999999999989</v>
      </c>
      <c r="R73" s="393">
        <f t="shared" si="18"/>
        <v>977.99999999999989</v>
      </c>
    </row>
    <row r="74" spans="1:18" ht="18" customHeight="1" x14ac:dyDescent="0.2">
      <c r="A74" s="1859"/>
      <c r="B74" s="273" t="s">
        <v>95</v>
      </c>
      <c r="C74" s="366">
        <f t="shared" si="15"/>
        <v>9420</v>
      </c>
      <c r="D74" s="366">
        <f t="shared" si="15"/>
        <v>2450</v>
      </c>
      <c r="E74" s="366">
        <f t="shared" si="15"/>
        <v>2220</v>
      </c>
      <c r="F74" s="366">
        <f t="shared" si="15"/>
        <v>91</v>
      </c>
      <c r="G74" s="213">
        <f t="shared" si="20"/>
        <v>1132.2</v>
      </c>
      <c r="H74" s="213">
        <f t="shared" si="20"/>
        <v>44.4</v>
      </c>
      <c r="I74" s="213">
        <f t="shared" si="20"/>
        <v>111</v>
      </c>
      <c r="J74" s="213">
        <f t="shared" si="20"/>
        <v>44.4</v>
      </c>
      <c r="K74" s="213">
        <f t="shared" si="20"/>
        <v>1332</v>
      </c>
      <c r="L74" s="213">
        <f t="shared" si="20"/>
        <v>0</v>
      </c>
      <c r="M74" s="213">
        <f t="shared" si="20"/>
        <v>888</v>
      </c>
      <c r="N74" s="213">
        <f t="shared" si="20"/>
        <v>0</v>
      </c>
      <c r="O74" s="365"/>
      <c r="Q74" s="216">
        <f t="shared" si="17"/>
        <v>2220</v>
      </c>
      <c r="R74" s="393">
        <f t="shared" si="18"/>
        <v>2220</v>
      </c>
    </row>
    <row r="75" spans="1:18" ht="18" customHeight="1" x14ac:dyDescent="0.2">
      <c r="A75" s="1859"/>
      <c r="B75" s="273" t="s">
        <v>87</v>
      </c>
      <c r="C75" s="366">
        <f t="shared" si="15"/>
        <v>1857</v>
      </c>
      <c r="D75" s="366">
        <f t="shared" si="15"/>
        <v>483</v>
      </c>
      <c r="E75" s="366">
        <f t="shared" si="15"/>
        <v>459</v>
      </c>
      <c r="F75" s="366">
        <f t="shared" si="15"/>
        <v>95</v>
      </c>
      <c r="G75" s="213">
        <f t="shared" si="20"/>
        <v>413.1</v>
      </c>
      <c r="H75" s="213">
        <f t="shared" si="20"/>
        <v>0</v>
      </c>
      <c r="I75" s="213">
        <f t="shared" si="20"/>
        <v>0</v>
      </c>
      <c r="J75" s="213">
        <f t="shared" si="20"/>
        <v>0</v>
      </c>
      <c r="K75" s="213">
        <f t="shared" si="20"/>
        <v>413.1</v>
      </c>
      <c r="L75" s="213">
        <f t="shared" si="20"/>
        <v>27.54</v>
      </c>
      <c r="M75" s="213">
        <f t="shared" si="20"/>
        <v>18.36</v>
      </c>
      <c r="N75" s="213">
        <f t="shared" si="20"/>
        <v>0</v>
      </c>
      <c r="O75" s="365"/>
      <c r="Q75" s="216">
        <f t="shared" si="17"/>
        <v>459.00000000000006</v>
      </c>
      <c r="R75" s="393">
        <f t="shared" si="18"/>
        <v>459.00000000000006</v>
      </c>
    </row>
    <row r="76" spans="1:18" ht="18" customHeight="1" x14ac:dyDescent="0.2">
      <c r="A76" s="1859"/>
      <c r="B76" s="273" t="s">
        <v>88</v>
      </c>
      <c r="C76" s="366">
        <f t="shared" si="15"/>
        <v>17509</v>
      </c>
      <c r="D76" s="366">
        <f t="shared" si="15"/>
        <v>4552.34</v>
      </c>
      <c r="E76" s="366">
        <f t="shared" si="15"/>
        <v>4551</v>
      </c>
      <c r="F76" s="366">
        <f t="shared" si="15"/>
        <v>100</v>
      </c>
      <c r="G76" s="213">
        <f t="shared" si="20"/>
        <v>1820.4</v>
      </c>
      <c r="H76" s="213">
        <f t="shared" si="20"/>
        <v>227.55</v>
      </c>
      <c r="I76" s="213">
        <f t="shared" si="20"/>
        <v>227.55</v>
      </c>
      <c r="J76" s="213">
        <f t="shared" si="20"/>
        <v>1092.24</v>
      </c>
      <c r="K76" s="213">
        <f t="shared" si="20"/>
        <v>3367.74</v>
      </c>
      <c r="L76" s="213">
        <f t="shared" si="20"/>
        <v>819.18</v>
      </c>
      <c r="M76" s="213">
        <f t="shared" si="20"/>
        <v>182.04</v>
      </c>
      <c r="N76" s="213">
        <f t="shared" si="20"/>
        <v>182.04</v>
      </c>
      <c r="O76" s="365"/>
      <c r="Q76" s="216">
        <f t="shared" si="17"/>
        <v>4551</v>
      </c>
      <c r="R76" s="393">
        <f t="shared" si="18"/>
        <v>4551</v>
      </c>
    </row>
    <row r="77" spans="1:18" ht="18" customHeight="1" x14ac:dyDescent="0.2">
      <c r="A77" s="1859"/>
      <c r="B77" s="197" t="s">
        <v>96</v>
      </c>
      <c r="C77" s="366">
        <f t="shared" si="15"/>
        <v>1548</v>
      </c>
      <c r="D77" s="366">
        <f t="shared" si="15"/>
        <v>402</v>
      </c>
      <c r="E77" s="366">
        <f t="shared" si="15"/>
        <v>252</v>
      </c>
      <c r="F77" s="366">
        <f t="shared" si="15"/>
        <v>63</v>
      </c>
      <c r="G77" s="213">
        <f t="shared" ref="G77:N77" si="21">$E32*G32/100</f>
        <v>0</v>
      </c>
      <c r="H77" s="213">
        <f t="shared" si="21"/>
        <v>0</v>
      </c>
      <c r="I77" s="213">
        <f t="shared" si="21"/>
        <v>0</v>
      </c>
      <c r="J77" s="213">
        <f t="shared" si="21"/>
        <v>0</v>
      </c>
      <c r="K77" s="213">
        <f t="shared" si="21"/>
        <v>0</v>
      </c>
      <c r="L77" s="213">
        <f t="shared" si="21"/>
        <v>252</v>
      </c>
      <c r="M77" s="213">
        <f t="shared" si="21"/>
        <v>0</v>
      </c>
      <c r="N77" s="213">
        <f t="shared" si="21"/>
        <v>0</v>
      </c>
      <c r="O77" s="365"/>
      <c r="Q77" s="216">
        <f t="shared" si="17"/>
        <v>252</v>
      </c>
      <c r="R77" s="393">
        <f t="shared" si="18"/>
        <v>252</v>
      </c>
    </row>
    <row r="78" spans="1:18" ht="18" customHeight="1" thickBot="1" x14ac:dyDescent="0.25">
      <c r="A78" s="1860"/>
      <c r="B78" s="369" t="s">
        <v>91</v>
      </c>
      <c r="C78" s="370">
        <f t="shared" si="15"/>
        <v>1700</v>
      </c>
      <c r="D78" s="370">
        <f t="shared" si="15"/>
        <v>442</v>
      </c>
      <c r="E78" s="370">
        <f t="shared" si="15"/>
        <v>442</v>
      </c>
      <c r="F78" s="370">
        <f t="shared" si="15"/>
        <v>100</v>
      </c>
      <c r="G78" s="188">
        <f t="shared" ref="G78:N78" si="22">$E33*G33/100</f>
        <v>221</v>
      </c>
      <c r="H78" s="188">
        <f t="shared" si="22"/>
        <v>0</v>
      </c>
      <c r="I78" s="188">
        <f t="shared" si="22"/>
        <v>0</v>
      </c>
      <c r="J78" s="188">
        <f t="shared" si="22"/>
        <v>0</v>
      </c>
      <c r="K78" s="188">
        <f t="shared" si="22"/>
        <v>221</v>
      </c>
      <c r="L78" s="188">
        <f t="shared" si="22"/>
        <v>221</v>
      </c>
      <c r="M78" s="188">
        <f t="shared" si="22"/>
        <v>0</v>
      </c>
      <c r="N78" s="188">
        <f t="shared" si="22"/>
        <v>0</v>
      </c>
      <c r="O78" s="371"/>
      <c r="Q78" s="216">
        <f t="shared" si="17"/>
        <v>442</v>
      </c>
      <c r="R78" s="393">
        <f t="shared" si="18"/>
        <v>442</v>
      </c>
    </row>
  </sheetData>
  <mergeCells count="21">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 ref="A1:P1"/>
    <mergeCell ref="G2:H2"/>
    <mergeCell ref="A4:B8"/>
    <mergeCell ref="A9:B9"/>
    <mergeCell ref="B3:L3"/>
  </mergeCells>
  <phoneticPr fontId="3"/>
  <printOptions horizontalCentered="1"/>
  <pageMargins left="0.59055118110236227" right="0.59055118110236227" top="0.59055118110236227" bottom="0.39370078740157483" header="0.51181102362204722" footer="0.31496062992125984"/>
  <pageSetup paperSize="9" scale="96" firstPageNumber="22" pageOrder="overThenDown" orientation="portrait" useFirstPageNumber="1" r:id="rId1"/>
  <headerFooter scaleWithDoc="0">
    <oddFooter>&amp;C&amp;14&amp;P</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L91"/>
  <sheetViews>
    <sheetView view="pageBreakPreview" zoomScale="75" zoomScaleNormal="75" zoomScaleSheetLayoutView="75" workbookViewId="0">
      <pane xSplit="3" ySplit="8" topLeftCell="D9" activePane="bottomRight" state="frozen"/>
      <selection activeCell="F34" sqref="F34"/>
      <selection pane="topRight" activeCell="F34" sqref="F34"/>
      <selection pane="bottomLeft" activeCell="F34" sqref="F34"/>
      <selection pane="bottomRight" activeCell="H10" sqref="H10:H12"/>
    </sheetView>
  </sheetViews>
  <sheetFormatPr defaultColWidth="13.375" defaultRowHeight="17.25" x14ac:dyDescent="0.2"/>
  <cols>
    <col min="1" max="1" width="4.5" style="79" bestFit="1" customWidth="1"/>
    <col min="2" max="2" width="1.625" style="79" customWidth="1"/>
    <col min="3" max="3" width="11.375" style="79" customWidth="1"/>
    <col min="4" max="4" width="10.875" style="79" customWidth="1"/>
    <col min="5" max="5" width="11" style="46" customWidth="1"/>
    <col min="6" max="10" width="10.875" style="46" customWidth="1"/>
    <col min="11" max="11" width="2.5" style="46" customWidth="1"/>
    <col min="12" max="12" width="9.875" style="46" customWidth="1"/>
    <col min="13" max="16384" width="13.375" style="46"/>
  </cols>
  <sheetData>
    <row r="1" spans="1:12" x14ac:dyDescent="0.2">
      <c r="A1" s="1923" t="s">
        <v>563</v>
      </c>
      <c r="B1" s="1923"/>
      <c r="C1" s="1923"/>
      <c r="D1" s="1923"/>
      <c r="E1" s="1923"/>
      <c r="F1" s="1923"/>
      <c r="G1" s="1923"/>
      <c r="H1" s="1923"/>
      <c r="I1" s="1923"/>
      <c r="J1" s="1923"/>
      <c r="K1" s="45"/>
      <c r="L1" s="45"/>
    </row>
    <row r="2" spans="1:12" x14ac:dyDescent="0.2">
      <c r="A2" s="47"/>
      <c r="B2" s="47"/>
      <c r="C2" s="1924" t="s">
        <v>339</v>
      </c>
      <c r="D2" s="1924"/>
      <c r="E2" s="1924"/>
      <c r="F2" s="1924"/>
      <c r="G2" s="44"/>
      <c r="H2" s="44"/>
      <c r="I2" s="44"/>
      <c r="J2" s="1624"/>
      <c r="K2" s="45"/>
      <c r="L2" s="45"/>
    </row>
    <row r="3" spans="1:12" ht="9" customHeight="1" thickBot="1" x14ac:dyDescent="0.25">
      <c r="A3" s="47"/>
      <c r="B3" s="47"/>
      <c r="C3" s="48"/>
      <c r="D3" s="47"/>
      <c r="E3" s="48"/>
      <c r="F3" s="48"/>
      <c r="G3" s="48"/>
      <c r="H3" s="48"/>
      <c r="I3" s="48"/>
      <c r="J3" s="48"/>
      <c r="K3" s="49"/>
      <c r="L3" s="49"/>
    </row>
    <row r="4" spans="1:12" ht="15" customHeight="1" x14ac:dyDescent="0.2">
      <c r="A4" s="1952" t="s">
        <v>136</v>
      </c>
      <c r="B4" s="1953"/>
      <c r="C4" s="1954"/>
      <c r="D4" s="1937" t="s">
        <v>564</v>
      </c>
      <c r="E4" s="1938"/>
      <c r="F4" s="1940"/>
      <c r="G4" s="1623" t="s">
        <v>565</v>
      </c>
      <c r="H4" s="1937" t="s">
        <v>566</v>
      </c>
      <c r="I4" s="1938"/>
      <c r="J4" s="1939"/>
      <c r="K4" s="50"/>
    </row>
    <row r="5" spans="1:12" ht="15" customHeight="1" x14ac:dyDescent="0.2">
      <c r="A5" s="1955"/>
      <c r="B5" s="1956"/>
      <c r="C5" s="1957"/>
      <c r="D5" s="1633"/>
      <c r="E5" s="1634"/>
      <c r="F5" s="1634"/>
      <c r="G5" s="1635"/>
      <c r="H5" s="1941" t="s">
        <v>567</v>
      </c>
      <c r="I5" s="1636"/>
      <c r="J5" s="1944" t="s">
        <v>568</v>
      </c>
      <c r="K5" s="50"/>
    </row>
    <row r="6" spans="1:12" ht="15" customHeight="1" x14ac:dyDescent="0.2">
      <c r="A6" s="1955"/>
      <c r="B6" s="1956"/>
      <c r="C6" s="1957"/>
      <c r="D6" s="1637" t="s">
        <v>569</v>
      </c>
      <c r="E6" s="1638" t="s">
        <v>570</v>
      </c>
      <c r="F6" s="1639" t="s">
        <v>571</v>
      </c>
      <c r="G6" s="1640" t="s">
        <v>572</v>
      </c>
      <c r="H6" s="1942"/>
      <c r="I6" s="1641" t="s">
        <v>573</v>
      </c>
      <c r="J6" s="1945"/>
      <c r="K6" s="50"/>
    </row>
    <row r="7" spans="1:12" ht="15" customHeight="1" x14ac:dyDescent="0.2">
      <c r="A7" s="1955"/>
      <c r="B7" s="1956"/>
      <c r="C7" s="1957"/>
      <c r="D7" s="1637" t="s">
        <v>519</v>
      </c>
      <c r="E7" s="1638" t="s">
        <v>519</v>
      </c>
      <c r="F7" s="1639" t="s">
        <v>574</v>
      </c>
      <c r="G7" s="1640" t="s">
        <v>575</v>
      </c>
      <c r="H7" s="1942"/>
      <c r="I7" s="1642" t="s">
        <v>576</v>
      </c>
      <c r="J7" s="1945"/>
      <c r="K7" s="50"/>
    </row>
    <row r="8" spans="1:12" ht="15" customHeight="1" thickBot="1" x14ac:dyDescent="0.25">
      <c r="A8" s="1958"/>
      <c r="B8" s="1959"/>
      <c r="C8" s="1960"/>
      <c r="D8" s="1643"/>
      <c r="E8" s="1644"/>
      <c r="F8" s="1645" t="s">
        <v>577</v>
      </c>
      <c r="G8" s="1646"/>
      <c r="H8" s="1943"/>
      <c r="I8" s="1647"/>
      <c r="J8" s="1946"/>
      <c r="K8" s="50"/>
    </row>
    <row r="9" spans="1:12" ht="16.5" customHeight="1" thickBot="1" x14ac:dyDescent="0.25">
      <c r="A9" s="1955" t="s">
        <v>324</v>
      </c>
      <c r="B9" s="1956"/>
      <c r="C9" s="1957"/>
      <c r="D9" s="1387">
        <v>146.30000000000001</v>
      </c>
      <c r="E9" s="1388">
        <v>10472.5</v>
      </c>
      <c r="F9" s="1387">
        <v>3423</v>
      </c>
      <c r="G9" s="1388">
        <v>355</v>
      </c>
      <c r="H9" s="1388">
        <v>2680</v>
      </c>
      <c r="I9" s="1387">
        <v>2091</v>
      </c>
      <c r="J9" s="1389">
        <v>48661.7</v>
      </c>
      <c r="K9" s="1172"/>
      <c r="L9" s="51"/>
    </row>
    <row r="10" spans="1:12" ht="16.5" customHeight="1" x14ac:dyDescent="0.2">
      <c r="A10" s="1947" t="s">
        <v>137</v>
      </c>
      <c r="B10" s="1948"/>
      <c r="C10" s="1949"/>
      <c r="D10" s="1390">
        <v>43</v>
      </c>
      <c r="E10" s="1391">
        <v>5513</v>
      </c>
      <c r="F10" s="1390">
        <v>1727</v>
      </c>
      <c r="G10" s="1391">
        <v>13</v>
      </c>
      <c r="H10" s="1391">
        <v>2283</v>
      </c>
      <c r="I10" s="1390">
        <v>876</v>
      </c>
      <c r="J10" s="1394">
        <v>28965</v>
      </c>
      <c r="K10" s="51"/>
      <c r="L10" s="51"/>
    </row>
    <row r="11" spans="1:12" ht="16.5" customHeight="1" x14ac:dyDescent="0.2">
      <c r="A11" s="1950" t="s">
        <v>325</v>
      </c>
      <c r="B11" s="1951"/>
      <c r="C11" s="1935"/>
      <c r="D11" s="1395">
        <v>83.3</v>
      </c>
      <c r="E11" s="1396">
        <v>4043.7</v>
      </c>
      <c r="F11" s="1395">
        <v>389</v>
      </c>
      <c r="G11" s="1396">
        <v>200</v>
      </c>
      <c r="H11" s="1396">
        <v>73</v>
      </c>
      <c r="I11" s="1395">
        <v>469</v>
      </c>
      <c r="J11" s="1400">
        <v>12541</v>
      </c>
      <c r="K11" s="51"/>
      <c r="L11" s="51"/>
    </row>
    <row r="12" spans="1:12" ht="16.5" customHeight="1" thickBot="1" x14ac:dyDescent="0.25">
      <c r="A12" s="1929" t="s">
        <v>138</v>
      </c>
      <c r="B12" s="1930"/>
      <c r="C12" s="1931"/>
      <c r="D12" s="1401">
        <v>20</v>
      </c>
      <c r="E12" s="1402">
        <v>915.8</v>
      </c>
      <c r="F12" s="1401">
        <v>1307</v>
      </c>
      <c r="G12" s="1402">
        <v>142</v>
      </c>
      <c r="H12" s="1402">
        <v>324</v>
      </c>
      <c r="I12" s="1401">
        <v>746</v>
      </c>
      <c r="J12" s="1405">
        <v>7155.7</v>
      </c>
      <c r="K12" s="51"/>
      <c r="L12" s="51"/>
    </row>
    <row r="13" spans="1:12" s="223" customFormat="1" ht="16.5" customHeight="1" x14ac:dyDescent="0.2">
      <c r="A13" s="1906" t="s">
        <v>219</v>
      </c>
      <c r="B13" s="1932" t="s">
        <v>326</v>
      </c>
      <c r="C13" s="1933"/>
      <c r="D13" s="1406">
        <v>2</v>
      </c>
      <c r="E13" s="1407">
        <v>747</v>
      </c>
      <c r="F13" s="1406">
        <v>521</v>
      </c>
      <c r="G13" s="1407">
        <v>12</v>
      </c>
      <c r="H13" s="1407">
        <v>464</v>
      </c>
      <c r="I13" s="1406">
        <v>144</v>
      </c>
      <c r="J13" s="1410">
        <v>6665</v>
      </c>
      <c r="K13" s="222"/>
      <c r="L13" s="222"/>
    </row>
    <row r="14" spans="1:12" ht="16.5" customHeight="1" x14ac:dyDescent="0.2">
      <c r="A14" s="1907"/>
      <c r="B14" s="1934" t="s">
        <v>327</v>
      </c>
      <c r="C14" s="1935"/>
      <c r="D14" s="1395">
        <v>41</v>
      </c>
      <c r="E14" s="1396">
        <v>2449</v>
      </c>
      <c r="F14" s="1395">
        <v>903</v>
      </c>
      <c r="G14" s="1396"/>
      <c r="H14" s="1396">
        <v>1639</v>
      </c>
      <c r="I14" s="1395">
        <v>382</v>
      </c>
      <c r="J14" s="1400">
        <v>14527</v>
      </c>
      <c r="K14" s="51"/>
      <c r="L14" s="51"/>
    </row>
    <row r="15" spans="1:12" ht="16.5" customHeight="1" x14ac:dyDescent="0.2">
      <c r="A15" s="1907"/>
      <c r="B15" s="1934" t="s">
        <v>328</v>
      </c>
      <c r="C15" s="1935"/>
      <c r="D15" s="1395"/>
      <c r="E15" s="1396">
        <v>2317</v>
      </c>
      <c r="F15" s="1395">
        <v>303</v>
      </c>
      <c r="G15" s="1396">
        <v>1</v>
      </c>
      <c r="H15" s="1396">
        <v>180</v>
      </c>
      <c r="I15" s="1395">
        <v>350</v>
      </c>
      <c r="J15" s="1400">
        <v>7773</v>
      </c>
      <c r="K15" s="51"/>
      <c r="L15" s="51"/>
    </row>
    <row r="16" spans="1:12" ht="16.5" customHeight="1" x14ac:dyDescent="0.2">
      <c r="A16" s="1907"/>
      <c r="B16" s="1934" t="s">
        <v>325</v>
      </c>
      <c r="C16" s="1935"/>
      <c r="D16" s="1395">
        <v>80.3</v>
      </c>
      <c r="E16" s="1396">
        <v>3452.7</v>
      </c>
      <c r="F16" s="1395">
        <v>291</v>
      </c>
      <c r="G16" s="1396">
        <v>200</v>
      </c>
      <c r="H16" s="1396">
        <v>73</v>
      </c>
      <c r="I16" s="1395">
        <v>406</v>
      </c>
      <c r="J16" s="1400">
        <v>12478</v>
      </c>
      <c r="K16" s="51"/>
      <c r="L16" s="51"/>
    </row>
    <row r="17" spans="1:12" ht="16.5" customHeight="1" x14ac:dyDescent="0.2">
      <c r="A17" s="1907"/>
      <c r="B17" s="1927" t="s">
        <v>140</v>
      </c>
      <c r="C17" s="1928"/>
      <c r="D17" s="1411">
        <v>3</v>
      </c>
      <c r="E17" s="1412">
        <v>591</v>
      </c>
      <c r="F17" s="1411">
        <v>98</v>
      </c>
      <c r="G17" s="1412"/>
      <c r="H17" s="1412"/>
      <c r="I17" s="1411">
        <v>63</v>
      </c>
      <c r="J17" s="1415">
        <v>63</v>
      </c>
      <c r="K17" s="51"/>
      <c r="L17" s="51"/>
    </row>
    <row r="18" spans="1:12" ht="16.5" customHeight="1" x14ac:dyDescent="0.2">
      <c r="A18" s="1907"/>
      <c r="B18" s="1934" t="s">
        <v>329</v>
      </c>
      <c r="C18" s="1935"/>
      <c r="D18" s="1395">
        <v>20</v>
      </c>
      <c r="E18" s="1396">
        <v>669</v>
      </c>
      <c r="F18" s="1395">
        <v>1165</v>
      </c>
      <c r="G18" s="1396">
        <v>122</v>
      </c>
      <c r="H18" s="1396">
        <v>34</v>
      </c>
      <c r="I18" s="1395">
        <v>746</v>
      </c>
      <c r="J18" s="1400">
        <v>4005.7</v>
      </c>
      <c r="K18" s="51"/>
      <c r="L18" s="51"/>
    </row>
    <row r="19" spans="1:12" ht="16.5" customHeight="1" thickBot="1" x14ac:dyDescent="0.25">
      <c r="A19" s="1908"/>
      <c r="B19" s="1936" t="s">
        <v>323</v>
      </c>
      <c r="C19" s="1931"/>
      <c r="D19" s="1401"/>
      <c r="E19" s="1402">
        <v>246.8</v>
      </c>
      <c r="F19" s="1401">
        <v>142</v>
      </c>
      <c r="G19" s="1402">
        <v>20</v>
      </c>
      <c r="H19" s="1402">
        <v>290</v>
      </c>
      <c r="I19" s="1401"/>
      <c r="J19" s="1405">
        <v>3150</v>
      </c>
      <c r="K19" s="51"/>
      <c r="L19" s="51"/>
    </row>
    <row r="20" spans="1:12" ht="16.5" customHeight="1" x14ac:dyDescent="0.2">
      <c r="A20" s="1906" t="s">
        <v>367</v>
      </c>
      <c r="B20" s="1916" t="s">
        <v>294</v>
      </c>
      <c r="C20" s="1917"/>
      <c r="D20" s="52"/>
      <c r="E20" s="52">
        <v>352</v>
      </c>
      <c r="F20" s="52">
        <v>32</v>
      </c>
      <c r="G20" s="52"/>
      <c r="H20" s="52">
        <v>110</v>
      </c>
      <c r="I20" s="52">
        <v>93</v>
      </c>
      <c r="J20" s="157">
        <v>1570</v>
      </c>
      <c r="K20" s="51"/>
      <c r="L20" s="51"/>
    </row>
    <row r="21" spans="1:12" ht="16.5" customHeight="1" thickBot="1" x14ac:dyDescent="0.25">
      <c r="A21" s="1907"/>
      <c r="B21" s="1901" t="s">
        <v>295</v>
      </c>
      <c r="C21" s="1902"/>
      <c r="D21" s="52">
        <v>2</v>
      </c>
      <c r="E21" s="52">
        <v>16</v>
      </c>
      <c r="F21" s="52">
        <v>21</v>
      </c>
      <c r="G21" s="52"/>
      <c r="H21" s="52">
        <v>42</v>
      </c>
      <c r="I21" s="52">
        <v>41</v>
      </c>
      <c r="J21" s="157">
        <v>120</v>
      </c>
      <c r="K21" s="51"/>
      <c r="L21" s="51"/>
    </row>
    <row r="22" spans="1:12" ht="16.5" customHeight="1" thickTop="1" thickBot="1" x14ac:dyDescent="0.25">
      <c r="A22" s="1908"/>
      <c r="B22" s="1912" t="s">
        <v>440</v>
      </c>
      <c r="C22" s="1913"/>
      <c r="D22" s="1190">
        <v>2</v>
      </c>
      <c r="E22" s="1190">
        <v>368</v>
      </c>
      <c r="F22" s="1190">
        <v>53</v>
      </c>
      <c r="G22" s="1190"/>
      <c r="H22" s="1190">
        <v>152</v>
      </c>
      <c r="I22" s="1190">
        <v>134</v>
      </c>
      <c r="J22" s="1191">
        <v>1690</v>
      </c>
      <c r="K22" s="51"/>
      <c r="L22" s="51"/>
    </row>
    <row r="23" spans="1:12" ht="16.5" customHeight="1" x14ac:dyDescent="0.2">
      <c r="A23" s="1925" t="s">
        <v>343</v>
      </c>
      <c r="B23" s="1916" t="s">
        <v>231</v>
      </c>
      <c r="C23" s="1917"/>
      <c r="D23" s="53"/>
      <c r="E23" s="53">
        <v>30</v>
      </c>
      <c r="F23" s="53">
        <v>25</v>
      </c>
      <c r="G23" s="52"/>
      <c r="H23" s="53">
        <v>28</v>
      </c>
      <c r="I23" s="53"/>
      <c r="J23" s="72">
        <v>914</v>
      </c>
      <c r="K23" s="51"/>
      <c r="L23" s="54"/>
    </row>
    <row r="24" spans="1:12" ht="16.5" customHeight="1" x14ac:dyDescent="0.2">
      <c r="A24" s="1899"/>
      <c r="B24" s="1901" t="s">
        <v>272</v>
      </c>
      <c r="C24" s="1902"/>
      <c r="D24" s="53"/>
      <c r="E24" s="53">
        <v>70</v>
      </c>
      <c r="F24" s="53">
        <v>60</v>
      </c>
      <c r="G24" s="52"/>
      <c r="H24" s="53">
        <v>5</v>
      </c>
      <c r="I24" s="53"/>
      <c r="J24" s="72">
        <v>317</v>
      </c>
      <c r="K24" s="51"/>
      <c r="L24" s="54"/>
    </row>
    <row r="25" spans="1:12" ht="16.5" customHeight="1" thickBot="1" x14ac:dyDescent="0.25">
      <c r="A25" s="1899"/>
      <c r="B25" s="1909" t="s">
        <v>296</v>
      </c>
      <c r="C25" s="1918"/>
      <c r="D25" s="53"/>
      <c r="E25" s="53">
        <v>79</v>
      </c>
      <c r="F25" s="53">
        <v>103</v>
      </c>
      <c r="G25" s="52">
        <v>2</v>
      </c>
      <c r="H25" s="53">
        <v>4</v>
      </c>
      <c r="I25" s="53"/>
      <c r="J25" s="72">
        <v>334</v>
      </c>
      <c r="K25" s="51"/>
      <c r="L25" s="54"/>
    </row>
    <row r="26" spans="1:12" ht="16.5" customHeight="1" thickTop="1" thickBot="1" x14ac:dyDescent="0.25">
      <c r="A26" s="1926"/>
      <c r="B26" s="1912" t="s">
        <v>440</v>
      </c>
      <c r="C26" s="1913"/>
      <c r="D26" s="68"/>
      <c r="E26" s="176">
        <v>179</v>
      </c>
      <c r="F26" s="176">
        <v>188</v>
      </c>
      <c r="G26" s="176">
        <v>2</v>
      </c>
      <c r="H26" s="176">
        <v>37</v>
      </c>
      <c r="I26" s="176"/>
      <c r="J26" s="160">
        <v>1565</v>
      </c>
      <c r="K26" s="156"/>
      <c r="L26" s="54"/>
    </row>
    <row r="27" spans="1:12" ht="16.5" customHeight="1" x14ac:dyDescent="0.2">
      <c r="A27" s="1903" t="s">
        <v>344</v>
      </c>
      <c r="B27" s="1916" t="s">
        <v>297</v>
      </c>
      <c r="C27" s="1917"/>
      <c r="D27" s="53"/>
      <c r="E27" s="53">
        <v>46</v>
      </c>
      <c r="F27" s="53">
        <v>140</v>
      </c>
      <c r="G27" s="52"/>
      <c r="H27" s="53">
        <v>180</v>
      </c>
      <c r="I27" s="53"/>
      <c r="J27" s="72">
        <v>1530</v>
      </c>
      <c r="K27" s="156"/>
      <c r="L27" s="54"/>
    </row>
    <row r="28" spans="1:12" ht="16.5" customHeight="1" x14ac:dyDescent="0.2">
      <c r="A28" s="1904"/>
      <c r="B28" s="1911" t="s">
        <v>244</v>
      </c>
      <c r="C28" s="1902"/>
      <c r="D28" s="53"/>
      <c r="E28" s="53">
        <v>47</v>
      </c>
      <c r="F28" s="53">
        <v>70</v>
      </c>
      <c r="G28" s="52">
        <v>10</v>
      </c>
      <c r="H28" s="53">
        <v>60</v>
      </c>
      <c r="I28" s="53"/>
      <c r="J28" s="72">
        <v>1050</v>
      </c>
      <c r="K28" s="51"/>
      <c r="L28" s="51"/>
    </row>
    <row r="29" spans="1:12" ht="16.5" customHeight="1" thickBot="1" x14ac:dyDescent="0.25">
      <c r="A29" s="1904"/>
      <c r="B29" s="1909" t="s">
        <v>298</v>
      </c>
      <c r="C29" s="1910"/>
      <c r="D29" s="55"/>
      <c r="E29" s="53">
        <v>107</v>
      </c>
      <c r="F29" s="53">
        <v>70</v>
      </c>
      <c r="G29" s="52"/>
      <c r="H29" s="53">
        <v>35</v>
      </c>
      <c r="I29" s="53">
        <v>10</v>
      </c>
      <c r="J29" s="72">
        <v>830</v>
      </c>
      <c r="K29" s="156"/>
      <c r="L29" s="54"/>
    </row>
    <row r="30" spans="1:12" ht="16.5" customHeight="1" thickTop="1" thickBot="1" x14ac:dyDescent="0.25">
      <c r="A30" s="1905"/>
      <c r="B30" s="1912" t="s">
        <v>440</v>
      </c>
      <c r="C30" s="1913"/>
      <c r="D30" s="68"/>
      <c r="E30" s="176">
        <v>200</v>
      </c>
      <c r="F30" s="176">
        <v>280</v>
      </c>
      <c r="G30" s="176">
        <v>10</v>
      </c>
      <c r="H30" s="176">
        <v>275</v>
      </c>
      <c r="I30" s="176">
        <v>10</v>
      </c>
      <c r="J30" s="160">
        <v>3410</v>
      </c>
      <c r="K30" s="51"/>
      <c r="L30" s="51"/>
    </row>
    <row r="31" spans="1:12" ht="16.5" customHeight="1" thickBot="1" x14ac:dyDescent="0.25">
      <c r="A31" s="1416" t="s">
        <v>125</v>
      </c>
      <c r="B31" s="1914" t="s">
        <v>216</v>
      </c>
      <c r="C31" s="1915"/>
      <c r="D31" s="56">
        <v>15</v>
      </c>
      <c r="E31" s="57">
        <v>1400</v>
      </c>
      <c r="F31" s="57">
        <v>160</v>
      </c>
      <c r="G31" s="145"/>
      <c r="H31" s="57">
        <v>290</v>
      </c>
      <c r="I31" s="57">
        <v>240</v>
      </c>
      <c r="J31" s="158">
        <v>7010</v>
      </c>
      <c r="K31" s="51"/>
      <c r="L31" s="58"/>
    </row>
    <row r="32" spans="1:12" ht="16.5" customHeight="1" x14ac:dyDescent="0.2">
      <c r="A32" s="1906" t="s">
        <v>368</v>
      </c>
      <c r="B32" s="1916" t="s">
        <v>203</v>
      </c>
      <c r="C32" s="1917"/>
      <c r="D32" s="53"/>
      <c r="E32" s="53">
        <v>28</v>
      </c>
      <c r="F32" s="53">
        <v>14</v>
      </c>
      <c r="G32" s="70"/>
      <c r="H32" s="53"/>
      <c r="I32" s="53">
        <v>20</v>
      </c>
      <c r="J32" s="72">
        <v>20</v>
      </c>
      <c r="K32" s="51"/>
      <c r="L32" s="58"/>
    </row>
    <row r="33" spans="1:12" ht="16.5" customHeight="1" x14ac:dyDescent="0.2">
      <c r="A33" s="1907"/>
      <c r="B33" s="1901" t="s">
        <v>204</v>
      </c>
      <c r="C33" s="1902"/>
      <c r="D33" s="53"/>
      <c r="E33" s="53">
        <v>28</v>
      </c>
      <c r="F33" s="53"/>
      <c r="G33" s="53"/>
      <c r="H33" s="53"/>
      <c r="I33" s="53"/>
      <c r="J33" s="72"/>
      <c r="K33" s="51"/>
      <c r="L33" s="58"/>
    </row>
    <row r="34" spans="1:12" ht="16.5" customHeight="1" thickBot="1" x14ac:dyDescent="0.25">
      <c r="A34" s="1907"/>
      <c r="B34" s="1909" t="s">
        <v>205</v>
      </c>
      <c r="C34" s="1918"/>
      <c r="D34" s="53"/>
      <c r="E34" s="53">
        <v>30</v>
      </c>
      <c r="F34" s="53"/>
      <c r="G34" s="53"/>
      <c r="H34" s="53"/>
      <c r="I34" s="53"/>
      <c r="J34" s="72"/>
      <c r="K34" s="156"/>
      <c r="L34" s="58"/>
    </row>
    <row r="35" spans="1:12" ht="16.5" customHeight="1" thickTop="1" thickBot="1" x14ac:dyDescent="0.25">
      <c r="A35" s="1908"/>
      <c r="B35" s="1912" t="s">
        <v>440</v>
      </c>
      <c r="C35" s="1913"/>
      <c r="D35" s="68"/>
      <c r="E35" s="176">
        <v>86</v>
      </c>
      <c r="F35" s="176">
        <v>14</v>
      </c>
      <c r="G35" s="176"/>
      <c r="H35" s="176"/>
      <c r="I35" s="176">
        <v>20</v>
      </c>
      <c r="J35" s="160">
        <v>20</v>
      </c>
      <c r="K35" s="51"/>
      <c r="L35" s="58"/>
    </row>
    <row r="36" spans="1:12" ht="16.5" customHeight="1" x14ac:dyDescent="0.2">
      <c r="A36" s="1906" t="s">
        <v>369</v>
      </c>
      <c r="B36" s="1916" t="s">
        <v>299</v>
      </c>
      <c r="C36" s="1919"/>
      <c r="D36" s="59">
        <v>26</v>
      </c>
      <c r="E36" s="38">
        <v>736</v>
      </c>
      <c r="F36" s="60">
        <v>481</v>
      </c>
      <c r="G36" s="53"/>
      <c r="H36" s="950">
        <v>550</v>
      </c>
      <c r="I36" s="61">
        <v>122</v>
      </c>
      <c r="J36" s="72">
        <v>3990</v>
      </c>
      <c r="K36" s="51"/>
      <c r="L36" s="51"/>
    </row>
    <row r="37" spans="1:12" ht="16.5" customHeight="1" x14ac:dyDescent="0.2">
      <c r="A37" s="1907"/>
      <c r="B37" s="1901" t="s">
        <v>206</v>
      </c>
      <c r="C37" s="1920"/>
      <c r="D37" s="62"/>
      <c r="E37" s="39">
        <v>105</v>
      </c>
      <c r="F37" s="63">
        <v>70</v>
      </c>
      <c r="G37" s="53"/>
      <c r="H37" s="951">
        <v>20</v>
      </c>
      <c r="I37" s="64"/>
      <c r="J37" s="72">
        <v>755</v>
      </c>
      <c r="K37" s="51"/>
      <c r="L37" s="51"/>
    </row>
    <row r="38" spans="1:12" ht="16.5" customHeight="1" x14ac:dyDescent="0.2">
      <c r="A38" s="1907"/>
      <c r="B38" s="1901" t="s">
        <v>207</v>
      </c>
      <c r="C38" s="1920"/>
      <c r="D38" s="62"/>
      <c r="E38" s="39">
        <v>73.599999999999994</v>
      </c>
      <c r="F38" s="63">
        <v>103</v>
      </c>
      <c r="G38" s="53"/>
      <c r="H38" s="951">
        <v>62</v>
      </c>
      <c r="I38" s="64"/>
      <c r="J38" s="72">
        <v>707</v>
      </c>
      <c r="K38" s="51"/>
      <c r="L38" s="51"/>
    </row>
    <row r="39" spans="1:12" ht="16.5" customHeight="1" x14ac:dyDescent="0.2">
      <c r="A39" s="1907"/>
      <c r="B39" s="1901" t="s">
        <v>208</v>
      </c>
      <c r="C39" s="1920"/>
      <c r="D39" s="62"/>
      <c r="E39" s="39">
        <v>2</v>
      </c>
      <c r="F39" s="63">
        <v>27</v>
      </c>
      <c r="G39" s="53"/>
      <c r="H39" s="951">
        <v>297</v>
      </c>
      <c r="I39" s="64"/>
      <c r="J39" s="100">
        <v>427</v>
      </c>
      <c r="K39" s="51"/>
      <c r="L39" s="51"/>
    </row>
    <row r="40" spans="1:12" ht="16.5" customHeight="1" x14ac:dyDescent="0.2">
      <c r="A40" s="1907"/>
      <c r="B40" s="1901" t="s">
        <v>209</v>
      </c>
      <c r="C40" s="1920"/>
      <c r="D40" s="62"/>
      <c r="E40" s="39">
        <v>8.6</v>
      </c>
      <c r="F40" s="63">
        <v>22</v>
      </c>
      <c r="G40" s="53"/>
      <c r="H40" s="951">
        <v>104</v>
      </c>
      <c r="I40" s="64"/>
      <c r="J40" s="72">
        <v>286</v>
      </c>
      <c r="K40" s="51"/>
      <c r="L40" s="51"/>
    </row>
    <row r="41" spans="1:12" ht="16.5" customHeight="1" x14ac:dyDescent="0.2">
      <c r="A41" s="1907"/>
      <c r="B41" s="1901" t="s">
        <v>210</v>
      </c>
      <c r="C41" s="1920"/>
      <c r="D41" s="62"/>
      <c r="E41" s="39">
        <v>2</v>
      </c>
      <c r="F41" s="63"/>
      <c r="G41" s="53"/>
      <c r="H41" s="951">
        <v>148</v>
      </c>
      <c r="I41" s="64"/>
      <c r="J41" s="72">
        <v>245</v>
      </c>
      <c r="K41" s="51"/>
      <c r="L41" s="51"/>
    </row>
    <row r="42" spans="1:12" ht="16.5" customHeight="1" x14ac:dyDescent="0.2">
      <c r="A42" s="1907"/>
      <c r="B42" s="1901" t="s">
        <v>211</v>
      </c>
      <c r="C42" s="1920"/>
      <c r="D42" s="62"/>
      <c r="E42" s="39">
        <v>35.799999999999997</v>
      </c>
      <c r="F42" s="63">
        <v>26</v>
      </c>
      <c r="G42" s="53"/>
      <c r="H42" s="951">
        <v>81</v>
      </c>
      <c r="I42" s="64"/>
      <c r="J42" s="72">
        <v>978</v>
      </c>
      <c r="K42" s="51"/>
      <c r="L42" s="51"/>
    </row>
    <row r="43" spans="1:12" ht="16.5" customHeight="1" thickBot="1" x14ac:dyDescent="0.25">
      <c r="A43" s="1907"/>
      <c r="B43" s="1909" t="s">
        <v>212</v>
      </c>
      <c r="C43" s="1910"/>
      <c r="D43" s="62"/>
      <c r="E43" s="39"/>
      <c r="F43" s="63"/>
      <c r="G43" s="53"/>
      <c r="H43" s="951">
        <v>87</v>
      </c>
      <c r="I43" s="64"/>
      <c r="J43" s="72">
        <v>109</v>
      </c>
      <c r="K43" s="51"/>
      <c r="L43" s="51"/>
    </row>
    <row r="44" spans="1:12" ht="16.5" customHeight="1" thickTop="1" thickBot="1" x14ac:dyDescent="0.25">
      <c r="A44" s="1908"/>
      <c r="B44" s="1912" t="s">
        <v>440</v>
      </c>
      <c r="C44" s="1913"/>
      <c r="D44" s="68">
        <v>26</v>
      </c>
      <c r="E44" s="176">
        <v>963</v>
      </c>
      <c r="F44" s="176">
        <v>729</v>
      </c>
      <c r="G44" s="176"/>
      <c r="H44" s="952">
        <v>1349</v>
      </c>
      <c r="I44" s="176">
        <v>122</v>
      </c>
      <c r="J44" s="160">
        <v>7497</v>
      </c>
      <c r="K44" s="51"/>
      <c r="L44" s="51"/>
    </row>
    <row r="45" spans="1:12" ht="16.5" customHeight="1" x14ac:dyDescent="0.2">
      <c r="A45" s="1906" t="s">
        <v>345</v>
      </c>
      <c r="B45" s="1916" t="s">
        <v>300</v>
      </c>
      <c r="C45" s="1917"/>
      <c r="D45" s="66"/>
      <c r="E45" s="66">
        <v>1057</v>
      </c>
      <c r="F45" s="66">
        <v>3</v>
      </c>
      <c r="G45" s="67"/>
      <c r="H45" s="66">
        <v>20</v>
      </c>
      <c r="I45" s="66">
        <v>30</v>
      </c>
      <c r="J45" s="139">
        <v>3020</v>
      </c>
      <c r="K45" s="51"/>
    </row>
    <row r="46" spans="1:12" ht="16.5" customHeight="1" x14ac:dyDescent="0.2">
      <c r="A46" s="1907"/>
      <c r="B46" s="1901" t="s">
        <v>301</v>
      </c>
      <c r="C46" s="1902"/>
      <c r="D46" s="53"/>
      <c r="E46" s="53">
        <v>250</v>
      </c>
      <c r="F46" s="53">
        <v>15</v>
      </c>
      <c r="G46" s="53"/>
      <c r="H46" s="53">
        <v>10</v>
      </c>
      <c r="I46" s="53"/>
      <c r="J46" s="72">
        <v>726</v>
      </c>
      <c r="K46" s="51"/>
    </row>
    <row r="47" spans="1:12" ht="16.5" customHeight="1" x14ac:dyDescent="0.2">
      <c r="A47" s="1907"/>
      <c r="B47" s="1901" t="s">
        <v>232</v>
      </c>
      <c r="C47" s="1902"/>
      <c r="D47" s="53"/>
      <c r="E47" s="53">
        <v>320</v>
      </c>
      <c r="F47" s="53">
        <v>50</v>
      </c>
      <c r="G47" s="53">
        <v>1</v>
      </c>
      <c r="H47" s="53">
        <v>5</v>
      </c>
      <c r="I47" s="53">
        <v>180</v>
      </c>
      <c r="J47" s="72">
        <v>643</v>
      </c>
      <c r="K47" s="51"/>
    </row>
    <row r="48" spans="1:12" ht="16.5" customHeight="1" x14ac:dyDescent="0.2">
      <c r="A48" s="1907"/>
      <c r="B48" s="1901" t="s">
        <v>233</v>
      </c>
      <c r="C48" s="1902"/>
      <c r="D48" s="53"/>
      <c r="E48" s="53">
        <v>120</v>
      </c>
      <c r="F48" s="53"/>
      <c r="G48" s="53"/>
      <c r="H48" s="53">
        <v>5</v>
      </c>
      <c r="I48" s="53">
        <v>50</v>
      </c>
      <c r="J48" s="72">
        <v>483</v>
      </c>
      <c r="K48" s="51"/>
    </row>
    <row r="49" spans="1:12" ht="16.5" customHeight="1" x14ac:dyDescent="0.2">
      <c r="A49" s="1907"/>
      <c r="B49" s="1901" t="s">
        <v>234</v>
      </c>
      <c r="C49" s="1902"/>
      <c r="D49" s="53"/>
      <c r="E49" s="53">
        <v>320</v>
      </c>
      <c r="F49" s="53">
        <v>80</v>
      </c>
      <c r="G49" s="53"/>
      <c r="H49" s="53">
        <v>15</v>
      </c>
      <c r="I49" s="53">
        <v>30</v>
      </c>
      <c r="J49" s="72">
        <v>1235</v>
      </c>
      <c r="K49" s="51"/>
    </row>
    <row r="50" spans="1:12" ht="16.5" customHeight="1" x14ac:dyDescent="0.2">
      <c r="A50" s="1907"/>
      <c r="B50" s="1901" t="s">
        <v>273</v>
      </c>
      <c r="C50" s="1902"/>
      <c r="D50" s="53"/>
      <c r="E50" s="53">
        <v>180</v>
      </c>
      <c r="F50" s="53">
        <v>60</v>
      </c>
      <c r="G50" s="53"/>
      <c r="H50" s="53">
        <v>25</v>
      </c>
      <c r="I50" s="53">
        <v>60</v>
      </c>
      <c r="J50" s="72">
        <v>718</v>
      </c>
      <c r="K50" s="51"/>
    </row>
    <row r="51" spans="1:12" ht="16.5" customHeight="1" x14ac:dyDescent="0.2">
      <c r="A51" s="1907"/>
      <c r="B51" s="1901" t="s">
        <v>302</v>
      </c>
      <c r="C51" s="1902"/>
      <c r="D51" s="53"/>
      <c r="E51" s="53">
        <v>40</v>
      </c>
      <c r="F51" s="53">
        <v>65</v>
      </c>
      <c r="G51" s="53"/>
      <c r="H51" s="53">
        <v>35</v>
      </c>
      <c r="I51" s="53"/>
      <c r="J51" s="72">
        <v>239</v>
      </c>
      <c r="K51" s="51"/>
    </row>
    <row r="52" spans="1:12" ht="16.5" customHeight="1" x14ac:dyDescent="0.2">
      <c r="A52" s="1907"/>
      <c r="B52" s="1901" t="s">
        <v>303</v>
      </c>
      <c r="C52" s="1902"/>
      <c r="D52" s="53"/>
      <c r="E52" s="53">
        <v>30</v>
      </c>
      <c r="F52" s="53">
        <v>30</v>
      </c>
      <c r="G52" s="53"/>
      <c r="H52" s="53">
        <v>40</v>
      </c>
      <c r="I52" s="53"/>
      <c r="J52" s="72">
        <v>516</v>
      </c>
      <c r="K52" s="51"/>
    </row>
    <row r="53" spans="1:12" ht="16.5" customHeight="1" thickBot="1" x14ac:dyDescent="0.25">
      <c r="A53" s="1907"/>
      <c r="B53" s="1909" t="s">
        <v>304</v>
      </c>
      <c r="C53" s="1918"/>
      <c r="D53" s="65"/>
      <c r="E53" s="65"/>
      <c r="F53" s="65"/>
      <c r="G53" s="65"/>
      <c r="H53" s="65">
        <v>25</v>
      </c>
      <c r="I53" s="65"/>
      <c r="J53" s="159">
        <v>193</v>
      </c>
      <c r="K53" s="51"/>
    </row>
    <row r="54" spans="1:12" ht="16.5" customHeight="1" thickTop="1" thickBot="1" x14ac:dyDescent="0.25">
      <c r="A54" s="1908"/>
      <c r="B54" s="1912" t="s">
        <v>440</v>
      </c>
      <c r="C54" s="1913"/>
      <c r="D54" s="68"/>
      <c r="E54" s="176">
        <v>2317</v>
      </c>
      <c r="F54" s="176">
        <v>303</v>
      </c>
      <c r="G54" s="176">
        <v>1</v>
      </c>
      <c r="H54" s="176">
        <v>180</v>
      </c>
      <c r="I54" s="176">
        <v>350</v>
      </c>
      <c r="J54" s="160">
        <v>7773</v>
      </c>
      <c r="K54" s="51"/>
    </row>
    <row r="55" spans="1:12" ht="16.5" customHeight="1" x14ac:dyDescent="0.2">
      <c r="A55" s="1894" t="s">
        <v>346</v>
      </c>
      <c r="B55" s="1916" t="s">
        <v>305</v>
      </c>
      <c r="C55" s="1917"/>
      <c r="D55" s="66"/>
      <c r="E55" s="66">
        <v>363.8</v>
      </c>
      <c r="F55" s="66">
        <v>110</v>
      </c>
      <c r="G55" s="65">
        <v>160</v>
      </c>
      <c r="H55" s="66"/>
      <c r="I55" s="66">
        <v>1</v>
      </c>
      <c r="J55" s="139">
        <v>1</v>
      </c>
      <c r="K55" s="51"/>
      <c r="L55" s="51"/>
    </row>
    <row r="56" spans="1:12" ht="16.5" customHeight="1" x14ac:dyDescent="0.2">
      <c r="A56" s="1895"/>
      <c r="B56" s="1901" t="s">
        <v>274</v>
      </c>
      <c r="C56" s="1902"/>
      <c r="D56" s="53"/>
      <c r="E56" s="53">
        <v>36</v>
      </c>
      <c r="F56" s="53"/>
      <c r="G56" s="36">
        <v>12</v>
      </c>
      <c r="H56" s="55"/>
      <c r="I56" s="53"/>
      <c r="J56" s="72"/>
      <c r="K56" s="51"/>
      <c r="L56" s="51"/>
    </row>
    <row r="57" spans="1:12" ht="16.5" customHeight="1" thickBot="1" x14ac:dyDescent="0.25">
      <c r="A57" s="1895"/>
      <c r="B57" s="1909" t="s">
        <v>220</v>
      </c>
      <c r="C57" s="1918"/>
      <c r="D57" s="53"/>
      <c r="E57" s="53">
        <v>97.2</v>
      </c>
      <c r="F57" s="53">
        <v>43</v>
      </c>
      <c r="G57" s="65"/>
      <c r="H57" s="53"/>
      <c r="I57" s="53">
        <v>51</v>
      </c>
      <c r="J57" s="72">
        <v>51</v>
      </c>
      <c r="K57" s="51"/>
      <c r="L57" s="51"/>
    </row>
    <row r="58" spans="1:12" ht="16.5" customHeight="1" thickTop="1" thickBot="1" x14ac:dyDescent="0.25">
      <c r="A58" s="1896"/>
      <c r="B58" s="1912" t="s">
        <v>440</v>
      </c>
      <c r="C58" s="1913"/>
      <c r="D58" s="68"/>
      <c r="E58" s="68">
        <v>497</v>
      </c>
      <c r="F58" s="68">
        <v>153</v>
      </c>
      <c r="G58" s="176">
        <v>172</v>
      </c>
      <c r="H58" s="68"/>
      <c r="I58" s="68">
        <v>52</v>
      </c>
      <c r="J58" s="160">
        <v>52</v>
      </c>
      <c r="K58" s="156"/>
      <c r="L58" s="51"/>
    </row>
    <row r="59" spans="1:12" ht="16.5" customHeight="1" x14ac:dyDescent="0.2">
      <c r="A59" s="1897" t="s">
        <v>341</v>
      </c>
      <c r="B59" s="1916" t="s">
        <v>221</v>
      </c>
      <c r="C59" s="1917"/>
      <c r="D59" s="53"/>
      <c r="E59" s="53">
        <v>1289</v>
      </c>
      <c r="F59" s="53"/>
      <c r="G59" s="65">
        <v>20</v>
      </c>
      <c r="H59" s="53">
        <v>13</v>
      </c>
      <c r="I59" s="53">
        <v>340</v>
      </c>
      <c r="J59" s="72">
        <v>5120</v>
      </c>
      <c r="K59" s="156"/>
      <c r="L59" s="51"/>
    </row>
    <row r="60" spans="1:12" ht="16.5" customHeight="1" x14ac:dyDescent="0.2">
      <c r="A60" s="1895"/>
      <c r="B60" s="1901" t="s">
        <v>307</v>
      </c>
      <c r="C60" s="1902"/>
      <c r="D60" s="53"/>
      <c r="E60" s="53">
        <v>56</v>
      </c>
      <c r="F60" s="53"/>
      <c r="G60" s="36"/>
      <c r="H60" s="55">
        <v>3</v>
      </c>
      <c r="I60" s="53"/>
      <c r="J60" s="72">
        <v>188</v>
      </c>
      <c r="K60" s="156"/>
      <c r="L60" s="51"/>
    </row>
    <row r="61" spans="1:12" ht="16.5" customHeight="1" thickBot="1" x14ac:dyDescent="0.25">
      <c r="A61" s="1895"/>
      <c r="B61" s="1909" t="s">
        <v>308</v>
      </c>
      <c r="C61" s="1918"/>
      <c r="D61" s="53"/>
      <c r="E61" s="53">
        <v>102</v>
      </c>
      <c r="F61" s="53"/>
      <c r="G61" s="65"/>
      <c r="H61" s="53">
        <v>8</v>
      </c>
      <c r="I61" s="53"/>
      <c r="J61" s="72">
        <v>550</v>
      </c>
      <c r="K61" s="156"/>
      <c r="L61" s="51"/>
    </row>
    <row r="62" spans="1:12" ht="16.5" customHeight="1" thickTop="1" thickBot="1" x14ac:dyDescent="0.25">
      <c r="A62" s="1896"/>
      <c r="B62" s="1912" t="s">
        <v>440</v>
      </c>
      <c r="C62" s="1913"/>
      <c r="D62" s="68"/>
      <c r="E62" s="176">
        <v>1447</v>
      </c>
      <c r="F62" s="176"/>
      <c r="G62" s="176">
        <v>20</v>
      </c>
      <c r="H62" s="176">
        <v>24</v>
      </c>
      <c r="I62" s="176">
        <v>340</v>
      </c>
      <c r="J62" s="160">
        <v>5858</v>
      </c>
      <c r="K62" s="156"/>
      <c r="L62" s="51"/>
    </row>
    <row r="63" spans="1:12" ht="16.5" customHeight="1" x14ac:dyDescent="0.2">
      <c r="A63" s="1897" t="s">
        <v>370</v>
      </c>
      <c r="B63" s="1916" t="s">
        <v>235</v>
      </c>
      <c r="C63" s="1917"/>
      <c r="D63" s="69">
        <v>3</v>
      </c>
      <c r="E63" s="69">
        <v>711.9</v>
      </c>
      <c r="F63" s="69">
        <v>60</v>
      </c>
      <c r="G63" s="65">
        <v>3</v>
      </c>
      <c r="H63" s="69">
        <v>4</v>
      </c>
      <c r="I63" s="69">
        <v>4</v>
      </c>
      <c r="J63" s="71">
        <v>2436</v>
      </c>
      <c r="K63" s="51"/>
      <c r="L63" s="51"/>
    </row>
    <row r="64" spans="1:12" ht="16.5" customHeight="1" x14ac:dyDescent="0.2">
      <c r="A64" s="1895"/>
      <c r="B64" s="1901" t="s">
        <v>236</v>
      </c>
      <c r="C64" s="1902"/>
      <c r="D64" s="53"/>
      <c r="E64" s="53">
        <v>190.7</v>
      </c>
      <c r="F64" s="53">
        <v>45</v>
      </c>
      <c r="G64" s="36">
        <v>5</v>
      </c>
      <c r="H64" s="55">
        <v>1</v>
      </c>
      <c r="I64" s="53">
        <v>5</v>
      </c>
      <c r="J64" s="72">
        <v>887</v>
      </c>
      <c r="K64" s="51"/>
      <c r="L64" s="51"/>
    </row>
    <row r="65" spans="1:12" ht="16.5" customHeight="1" x14ac:dyDescent="0.2">
      <c r="A65" s="1895"/>
      <c r="B65" s="1901" t="s">
        <v>309</v>
      </c>
      <c r="C65" s="1902"/>
      <c r="D65" s="53"/>
      <c r="E65" s="53">
        <v>66.3</v>
      </c>
      <c r="F65" s="53">
        <v>5</v>
      </c>
      <c r="G65" s="36"/>
      <c r="H65" s="55">
        <v>13</v>
      </c>
      <c r="I65" s="53"/>
      <c r="J65" s="72">
        <v>262</v>
      </c>
      <c r="K65" s="51"/>
      <c r="L65" s="51"/>
    </row>
    <row r="66" spans="1:12" ht="16.5" customHeight="1" x14ac:dyDescent="0.2">
      <c r="A66" s="1895"/>
      <c r="B66" s="1901" t="s">
        <v>310</v>
      </c>
      <c r="C66" s="1902"/>
      <c r="D66" s="53"/>
      <c r="E66" s="53"/>
      <c r="F66" s="53"/>
      <c r="G66" s="37"/>
      <c r="H66" s="55">
        <v>5</v>
      </c>
      <c r="I66" s="53"/>
      <c r="J66" s="72">
        <v>33</v>
      </c>
      <c r="K66" s="51"/>
      <c r="L66" s="51"/>
    </row>
    <row r="67" spans="1:12" ht="16.5" customHeight="1" x14ac:dyDescent="0.2">
      <c r="A67" s="1895"/>
      <c r="B67" s="1901" t="s">
        <v>311</v>
      </c>
      <c r="C67" s="1902"/>
      <c r="D67" s="53"/>
      <c r="E67" s="53">
        <v>24</v>
      </c>
      <c r="F67" s="53"/>
      <c r="G67" s="36"/>
      <c r="H67" s="55">
        <v>13</v>
      </c>
      <c r="I67" s="53"/>
      <c r="J67" s="72">
        <v>94</v>
      </c>
      <c r="K67" s="51"/>
      <c r="L67" s="51"/>
    </row>
    <row r="68" spans="1:12" ht="16.5" customHeight="1" x14ac:dyDescent="0.2">
      <c r="A68" s="1895"/>
      <c r="B68" s="1901" t="s">
        <v>312</v>
      </c>
      <c r="C68" s="1902"/>
      <c r="D68" s="53">
        <v>11</v>
      </c>
      <c r="E68" s="53">
        <v>1.5</v>
      </c>
      <c r="F68" s="53">
        <v>3</v>
      </c>
      <c r="G68" s="146"/>
      <c r="H68" s="53">
        <v>8</v>
      </c>
      <c r="I68" s="53"/>
      <c r="J68" s="72">
        <v>151</v>
      </c>
      <c r="K68" s="51"/>
      <c r="L68" s="51"/>
    </row>
    <row r="69" spans="1:12" ht="16.5" customHeight="1" thickBot="1" x14ac:dyDescent="0.25">
      <c r="A69" s="1895"/>
      <c r="B69" s="1909" t="s">
        <v>213</v>
      </c>
      <c r="C69" s="1918"/>
      <c r="D69" s="53">
        <v>66.3</v>
      </c>
      <c r="E69" s="53">
        <v>514.29999999999995</v>
      </c>
      <c r="F69" s="53">
        <v>25</v>
      </c>
      <c r="G69" s="65"/>
      <c r="H69" s="53">
        <v>5</v>
      </c>
      <c r="I69" s="53">
        <v>5</v>
      </c>
      <c r="J69" s="72">
        <v>2705</v>
      </c>
      <c r="K69" s="51"/>
      <c r="L69" s="51"/>
    </row>
    <row r="70" spans="1:12" ht="16.5" customHeight="1" thickTop="1" thickBot="1" x14ac:dyDescent="0.25">
      <c r="A70" s="1896"/>
      <c r="B70" s="1912" t="s">
        <v>440</v>
      </c>
      <c r="C70" s="1913"/>
      <c r="D70" s="68">
        <v>80.3</v>
      </c>
      <c r="E70" s="176">
        <v>1508.6999999999998</v>
      </c>
      <c r="F70" s="176">
        <v>138</v>
      </c>
      <c r="G70" s="176">
        <v>8</v>
      </c>
      <c r="H70" s="176">
        <v>49</v>
      </c>
      <c r="I70" s="176">
        <v>14</v>
      </c>
      <c r="J70" s="160">
        <v>6568</v>
      </c>
      <c r="K70" s="51"/>
      <c r="L70" s="51"/>
    </row>
    <row r="71" spans="1:12" s="223" customFormat="1" ht="16.5" customHeight="1" x14ac:dyDescent="0.2">
      <c r="A71" s="1898" t="s">
        <v>128</v>
      </c>
      <c r="B71" s="1963" t="s">
        <v>275</v>
      </c>
      <c r="C71" s="1964"/>
      <c r="D71" s="181"/>
      <c r="E71" s="181">
        <v>51.3</v>
      </c>
      <c r="F71" s="181"/>
      <c r="G71" s="181"/>
      <c r="H71" s="181"/>
      <c r="I71" s="181"/>
      <c r="J71" s="225"/>
      <c r="K71" s="222"/>
      <c r="L71" s="222"/>
    </row>
    <row r="72" spans="1:12" s="223" customFormat="1" ht="16.5" customHeight="1" x14ac:dyDescent="0.2">
      <c r="A72" s="1899"/>
      <c r="B72" s="1921" t="s">
        <v>313</v>
      </c>
      <c r="C72" s="1922"/>
      <c r="D72" s="181"/>
      <c r="E72" s="181">
        <v>247.4</v>
      </c>
      <c r="F72" s="181"/>
      <c r="G72" s="181"/>
      <c r="H72" s="181"/>
      <c r="I72" s="181"/>
      <c r="J72" s="225"/>
      <c r="K72" s="222"/>
      <c r="L72" s="222"/>
    </row>
    <row r="73" spans="1:12" s="223" customFormat="1" ht="16.5" customHeight="1" thickBot="1" x14ac:dyDescent="0.25">
      <c r="A73" s="1899"/>
      <c r="B73" s="1961" t="s">
        <v>214</v>
      </c>
      <c r="C73" s="1962"/>
      <c r="D73" s="181">
        <v>3</v>
      </c>
      <c r="E73" s="181">
        <v>292.3</v>
      </c>
      <c r="F73" s="181">
        <v>98</v>
      </c>
      <c r="G73" s="181"/>
      <c r="H73" s="181"/>
      <c r="I73" s="181">
        <v>63</v>
      </c>
      <c r="J73" s="225">
        <v>63</v>
      </c>
      <c r="K73" s="222"/>
      <c r="L73" s="222"/>
    </row>
    <row r="74" spans="1:12" s="223" customFormat="1" ht="16.5" customHeight="1" thickTop="1" thickBot="1" x14ac:dyDescent="0.25">
      <c r="A74" s="1900"/>
      <c r="B74" s="1967" t="s">
        <v>440</v>
      </c>
      <c r="C74" s="1968"/>
      <c r="D74" s="995">
        <v>3</v>
      </c>
      <c r="E74" s="996">
        <v>591</v>
      </c>
      <c r="F74" s="996">
        <v>98</v>
      </c>
      <c r="G74" s="996"/>
      <c r="H74" s="996"/>
      <c r="I74" s="996">
        <v>63</v>
      </c>
      <c r="J74" s="997">
        <v>63</v>
      </c>
      <c r="K74" s="222"/>
      <c r="L74" s="222"/>
    </row>
    <row r="75" spans="1:12" ht="16.5" customHeight="1" x14ac:dyDescent="0.2">
      <c r="A75" s="1965" t="s">
        <v>347</v>
      </c>
      <c r="B75" s="1916" t="s">
        <v>314</v>
      </c>
      <c r="C75" s="1917"/>
      <c r="D75" s="53"/>
      <c r="E75" s="53">
        <v>51</v>
      </c>
      <c r="F75" s="53">
        <v>207</v>
      </c>
      <c r="G75" s="67"/>
      <c r="H75" s="53">
        <v>24</v>
      </c>
      <c r="I75" s="53"/>
      <c r="J75" s="72">
        <v>1526</v>
      </c>
      <c r="K75" s="51"/>
      <c r="L75" s="51"/>
    </row>
    <row r="76" spans="1:12" ht="16.5" customHeight="1" x14ac:dyDescent="0.2">
      <c r="A76" s="1907"/>
      <c r="B76" s="1901" t="s">
        <v>215</v>
      </c>
      <c r="C76" s="1902"/>
      <c r="D76" s="53">
        <v>20</v>
      </c>
      <c r="E76" s="53">
        <v>393</v>
      </c>
      <c r="F76" s="53">
        <v>857</v>
      </c>
      <c r="G76" s="73">
        <v>120</v>
      </c>
      <c r="H76" s="53"/>
      <c r="I76" s="53">
        <v>674</v>
      </c>
      <c r="J76" s="72">
        <v>975</v>
      </c>
      <c r="K76" s="51"/>
      <c r="L76" s="51"/>
    </row>
    <row r="77" spans="1:12" ht="16.5" customHeight="1" x14ac:dyDescent="0.2">
      <c r="A77" s="1907"/>
      <c r="B77" s="1901" t="s">
        <v>276</v>
      </c>
      <c r="C77" s="1902"/>
      <c r="D77" s="53"/>
      <c r="E77" s="53">
        <v>174</v>
      </c>
      <c r="F77" s="53">
        <v>33</v>
      </c>
      <c r="G77" s="73"/>
      <c r="H77" s="53">
        <v>10</v>
      </c>
      <c r="I77" s="53"/>
      <c r="J77" s="72">
        <v>523</v>
      </c>
      <c r="K77" s="51"/>
      <c r="L77" s="51"/>
    </row>
    <row r="78" spans="1:12" ht="16.5" customHeight="1" thickBot="1" x14ac:dyDescent="0.25">
      <c r="A78" s="1907"/>
      <c r="B78" s="1909" t="s">
        <v>315</v>
      </c>
      <c r="C78" s="1918"/>
      <c r="D78" s="53"/>
      <c r="E78" s="53"/>
      <c r="F78" s="53"/>
      <c r="G78" s="74"/>
      <c r="H78" s="53"/>
      <c r="I78" s="53"/>
      <c r="J78" s="72">
        <v>48</v>
      </c>
      <c r="K78" s="51"/>
      <c r="L78" s="51"/>
    </row>
    <row r="79" spans="1:12" ht="16.5" customHeight="1" thickTop="1" thickBot="1" x14ac:dyDescent="0.25">
      <c r="A79" s="1966"/>
      <c r="B79" s="1912" t="s">
        <v>440</v>
      </c>
      <c r="C79" s="1913"/>
      <c r="D79" s="68">
        <v>20</v>
      </c>
      <c r="E79" s="176">
        <v>618</v>
      </c>
      <c r="F79" s="176">
        <v>1097</v>
      </c>
      <c r="G79" s="176">
        <v>120</v>
      </c>
      <c r="H79" s="176">
        <v>34</v>
      </c>
      <c r="I79" s="176">
        <v>674</v>
      </c>
      <c r="J79" s="160">
        <v>3072</v>
      </c>
      <c r="K79" s="51"/>
      <c r="L79" s="51"/>
    </row>
    <row r="80" spans="1:12" s="223" customFormat="1" ht="16.5" customHeight="1" x14ac:dyDescent="0.2">
      <c r="A80" s="1898" t="s">
        <v>371</v>
      </c>
      <c r="B80" s="1963" t="s">
        <v>237</v>
      </c>
      <c r="C80" s="1964"/>
      <c r="D80" s="219"/>
      <c r="E80" s="219"/>
      <c r="F80" s="219">
        <v>6</v>
      </c>
      <c r="G80" s="181">
        <v>2</v>
      </c>
      <c r="H80" s="220"/>
      <c r="I80" s="220">
        <v>6</v>
      </c>
      <c r="J80" s="221">
        <v>174</v>
      </c>
      <c r="K80" s="222"/>
      <c r="L80" s="222"/>
    </row>
    <row r="81" spans="1:12" s="223" customFormat="1" ht="16.5" customHeight="1" x14ac:dyDescent="0.2">
      <c r="A81" s="1899"/>
      <c r="B81" s="1921" t="s">
        <v>238</v>
      </c>
      <c r="C81" s="1922"/>
      <c r="D81" s="219"/>
      <c r="E81" s="219"/>
      <c r="F81" s="219">
        <v>1</v>
      </c>
      <c r="G81" s="181"/>
      <c r="H81" s="220"/>
      <c r="I81" s="220">
        <v>2</v>
      </c>
      <c r="J81" s="221">
        <v>288</v>
      </c>
      <c r="K81" s="222"/>
      <c r="L81" s="222"/>
    </row>
    <row r="82" spans="1:12" s="223" customFormat="1" ht="16.5" customHeight="1" x14ac:dyDescent="0.2">
      <c r="A82" s="1899"/>
      <c r="B82" s="1921" t="s">
        <v>239</v>
      </c>
      <c r="C82" s="1922"/>
      <c r="D82" s="219"/>
      <c r="E82" s="219"/>
      <c r="F82" s="219"/>
      <c r="G82" s="181"/>
      <c r="H82" s="220"/>
      <c r="I82" s="220"/>
      <c r="J82" s="221">
        <v>54</v>
      </c>
      <c r="K82" s="222"/>
      <c r="L82" s="222"/>
    </row>
    <row r="83" spans="1:12" s="223" customFormat="1" ht="16.5" customHeight="1" x14ac:dyDescent="0.2">
      <c r="A83" s="1899"/>
      <c r="B83" s="1921" t="s">
        <v>240</v>
      </c>
      <c r="C83" s="1922"/>
      <c r="D83" s="219"/>
      <c r="E83" s="219"/>
      <c r="F83" s="219">
        <v>7</v>
      </c>
      <c r="G83" s="181"/>
      <c r="H83" s="220"/>
      <c r="I83" s="220">
        <v>10</v>
      </c>
      <c r="J83" s="221">
        <v>202</v>
      </c>
      <c r="K83" s="222"/>
      <c r="L83" s="222"/>
    </row>
    <row r="84" spans="1:12" s="223" customFormat="1" ht="16.5" customHeight="1" x14ac:dyDescent="0.2">
      <c r="A84" s="1899"/>
      <c r="B84" s="1921" t="s">
        <v>241</v>
      </c>
      <c r="C84" s="1922"/>
      <c r="D84" s="219"/>
      <c r="E84" s="219"/>
      <c r="F84" s="219"/>
      <c r="G84" s="181"/>
      <c r="H84" s="220"/>
      <c r="I84" s="220"/>
      <c r="J84" s="221">
        <v>0.7</v>
      </c>
      <c r="K84" s="222"/>
      <c r="L84" s="222"/>
    </row>
    <row r="85" spans="1:12" s="223" customFormat="1" ht="16.5" customHeight="1" x14ac:dyDescent="0.2">
      <c r="A85" s="1899"/>
      <c r="B85" s="1921" t="s">
        <v>242</v>
      </c>
      <c r="C85" s="1922"/>
      <c r="D85" s="219"/>
      <c r="E85" s="219"/>
      <c r="F85" s="219"/>
      <c r="G85" s="181"/>
      <c r="H85" s="220"/>
      <c r="I85" s="220"/>
      <c r="J85" s="221"/>
      <c r="K85" s="222"/>
      <c r="L85" s="222"/>
    </row>
    <row r="86" spans="1:12" s="223" customFormat="1" ht="16.5" customHeight="1" x14ac:dyDescent="0.2">
      <c r="A86" s="1899"/>
      <c r="B86" s="1921" t="s">
        <v>222</v>
      </c>
      <c r="C86" s="1922"/>
      <c r="D86" s="219"/>
      <c r="E86" s="219">
        <v>51</v>
      </c>
      <c r="F86" s="219">
        <v>54</v>
      </c>
      <c r="G86" s="181"/>
      <c r="H86" s="220"/>
      <c r="I86" s="220">
        <v>54</v>
      </c>
      <c r="J86" s="221">
        <v>167</v>
      </c>
      <c r="K86" s="222"/>
      <c r="L86" s="222"/>
    </row>
    <row r="87" spans="1:12" s="223" customFormat="1" ht="16.5" customHeight="1" thickBot="1" x14ac:dyDescent="0.25">
      <c r="A87" s="1899"/>
      <c r="B87" s="1961" t="s">
        <v>223</v>
      </c>
      <c r="C87" s="1962"/>
      <c r="D87" s="219"/>
      <c r="E87" s="219"/>
      <c r="F87" s="219"/>
      <c r="G87" s="181"/>
      <c r="H87" s="220"/>
      <c r="I87" s="220"/>
      <c r="J87" s="221">
        <v>48</v>
      </c>
      <c r="K87" s="222"/>
      <c r="L87" s="222"/>
    </row>
    <row r="88" spans="1:12" s="223" customFormat="1" ht="16.5" customHeight="1" thickTop="1" thickBot="1" x14ac:dyDescent="0.25">
      <c r="A88" s="1900"/>
      <c r="B88" s="1967" t="s">
        <v>440</v>
      </c>
      <c r="C88" s="1968"/>
      <c r="D88" s="995"/>
      <c r="E88" s="996">
        <v>51</v>
      </c>
      <c r="F88" s="996">
        <v>68</v>
      </c>
      <c r="G88" s="996">
        <v>2</v>
      </c>
      <c r="H88" s="996"/>
      <c r="I88" s="996">
        <v>72</v>
      </c>
      <c r="J88" s="997">
        <v>933.7</v>
      </c>
      <c r="K88" s="222"/>
      <c r="L88" s="222"/>
    </row>
    <row r="89" spans="1:12" ht="16.5" customHeight="1" thickBot="1" x14ac:dyDescent="0.25">
      <c r="A89" s="1417" t="s">
        <v>189</v>
      </c>
      <c r="B89" s="1969" t="s">
        <v>338</v>
      </c>
      <c r="C89" s="1970"/>
      <c r="D89" s="57"/>
      <c r="E89" s="57">
        <v>246.8</v>
      </c>
      <c r="F89" s="57">
        <v>142</v>
      </c>
      <c r="G89" s="76">
        <v>20</v>
      </c>
      <c r="H89" s="57">
        <v>290</v>
      </c>
      <c r="I89" s="57"/>
      <c r="J89" s="158">
        <v>3150</v>
      </c>
      <c r="K89" s="51"/>
      <c r="L89" s="51"/>
    </row>
    <row r="90" spans="1:12" x14ac:dyDescent="0.2">
      <c r="A90" s="1091"/>
      <c r="B90" s="1091"/>
      <c r="C90" s="51"/>
      <c r="D90" s="51"/>
      <c r="E90" s="1090"/>
      <c r="F90" s="1090"/>
      <c r="G90" s="1090"/>
      <c r="H90" s="1090"/>
      <c r="I90" s="1090"/>
      <c r="J90" s="1090"/>
      <c r="K90" s="51"/>
    </row>
    <row r="91" spans="1:12" x14ac:dyDescent="0.2">
      <c r="A91" s="77"/>
      <c r="B91" s="77"/>
      <c r="C91" s="78"/>
      <c r="D91" s="78"/>
      <c r="E91" s="80"/>
      <c r="F91" s="80"/>
      <c r="G91" s="80"/>
      <c r="H91" s="80"/>
      <c r="I91" s="80"/>
      <c r="J91" s="80"/>
    </row>
  </sheetData>
  <mergeCells count="101">
    <mergeCell ref="A75:A79"/>
    <mergeCell ref="A80:A88"/>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B42:C42"/>
    <mergeCell ref="B55:C55"/>
    <mergeCell ref="A10:C10"/>
    <mergeCell ref="A11:C11"/>
    <mergeCell ref="A4:C8"/>
    <mergeCell ref="A9:C9"/>
    <mergeCell ref="B45:C45"/>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27:C27"/>
    <mergeCell ref="B52:C52"/>
    <mergeCell ref="B43:C43"/>
    <mergeCell ref="B44:C44"/>
    <mergeCell ref="B46:C46"/>
    <mergeCell ref="B47:C47"/>
    <mergeCell ref="B48:C48"/>
    <mergeCell ref="B49:C49"/>
    <mergeCell ref="B50:C50"/>
    <mergeCell ref="B51:C51"/>
    <mergeCell ref="B57:C57"/>
    <mergeCell ref="B53:C53"/>
    <mergeCell ref="B54:C54"/>
    <mergeCell ref="A1:J1"/>
    <mergeCell ref="C2:F2"/>
    <mergeCell ref="A20:A22"/>
    <mergeCell ref="A23:A26"/>
    <mergeCell ref="B17:C17"/>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H4:J4"/>
    <mergeCell ref="D4:F4"/>
    <mergeCell ref="H5:H8"/>
    <mergeCell ref="J5:J8"/>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40:C40"/>
    <mergeCell ref="B41:C41"/>
    <mergeCell ref="B72:C72"/>
  </mergeCells>
  <phoneticPr fontId="5"/>
  <printOptions horizontalCentered="1"/>
  <pageMargins left="0.59055118110236227" right="0.59055118110236227" top="0.59055118110236227" bottom="0.39370078740157483" header="0.51181102362204722" footer="0.31496062992125984"/>
  <pageSetup paperSize="9" scale="94" firstPageNumber="24" pageOrder="overThenDown" orientation="portrait" useFirstPageNumber="1" r:id="rId1"/>
  <headerFooter scaleWithDoc="0">
    <oddHeader>&amp;R&amp;6　</oddHeader>
    <oddFooter>&amp;C&amp;14&amp;P</oddFooter>
  </headerFooter>
  <rowBreaks count="2" manualBreakCount="2">
    <brk id="44" max="9" man="1"/>
    <brk id="7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允康</dc:creator>
  <cp:lastModifiedBy>宍戸 徹</cp:lastModifiedBy>
  <cp:lastPrinted>2023-03-28T07:42:11Z</cp:lastPrinted>
  <dcterms:created xsi:type="dcterms:W3CDTF">2000-03-29T01:26:53Z</dcterms:created>
  <dcterms:modified xsi:type="dcterms:W3CDTF">2023-03-28T07:52:57Z</dcterms:modified>
</cp:coreProperties>
</file>