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01学校基本調査\８　報告書【速報(被災３県なし）】\学校基本調査報告書　令和４年\２　確報\４　公表\HP\統計表\"/>
    </mc:Choice>
  </mc:AlternateContent>
  <bookViews>
    <workbookView xWindow="0" yWindow="0" windowWidth="13905" windowHeight="9210"/>
  </bookViews>
  <sheets>
    <sheet name="第９表" sheetId="1" r:id="rId1"/>
    <sheet name="第１０表" sheetId="13" r:id="rId2"/>
    <sheet name="第１１表" sheetId="12" r:id="rId3"/>
    <sheet name="第１２表" sheetId="2" r:id="rId4"/>
    <sheet name="第１３表" sheetId="3" r:id="rId5"/>
    <sheet name="第１４表" sheetId="9" r:id="rId6"/>
    <sheet name="第１５表" sheetId="11" r:id="rId7"/>
  </sheets>
  <definedNames>
    <definedName name="_xlnm.Print_Area" localSheetId="1">第１０表!$A$1:$R$10</definedName>
    <definedName name="_xlnm.Print_Area" localSheetId="2">第１１表!$A$1:$L$12</definedName>
    <definedName name="_xlnm.Print_Area" localSheetId="3">第１２表!$A$1:$I$52,第１２表!$J$1:$R$39</definedName>
    <definedName name="_xlnm.Print_Area" localSheetId="4">第１３表!$A$1:$X$83</definedName>
    <definedName name="_xlnm.Print_Area" localSheetId="5">第１４表!$A$1:$AY$87</definedName>
    <definedName name="_xlnm.Print_Area" localSheetId="6">第１５表!$A$1:$P$57,第１５表!$Q$1:$AF$47</definedName>
    <definedName name="_xlnm.Print_Area" localSheetId="0">第９表!$A$1:$T$20</definedName>
    <definedName name="_xlnm.Print_Titles" localSheetId="3">第１２表!$1:$7</definedName>
    <definedName name="_xlnm.Print_Titles" localSheetId="4">第１３表!$1:$7</definedName>
    <definedName name="_xlnm.Print_Titles" localSheetId="5">第１４表!$1:$10</definedName>
    <definedName name="_xlnm.Print_Titles" localSheetId="6">第１５表!$1:$12</definedName>
  </definedNames>
  <calcPr calcId="162913"/>
</workbook>
</file>

<file path=xl/calcChain.xml><?xml version="1.0" encoding="utf-8"?>
<calcChain xmlns="http://schemas.openxmlformats.org/spreadsheetml/2006/main">
  <c r="C10" i="13" l="1"/>
  <c r="C9" i="13"/>
  <c r="C8" i="13"/>
  <c r="C7" i="13"/>
  <c r="R6" i="13"/>
  <c r="Q6" i="13"/>
  <c r="P6" i="13"/>
  <c r="O6" i="13"/>
  <c r="N6" i="13"/>
  <c r="M6" i="13"/>
  <c r="L6" i="13"/>
  <c r="K6" i="13"/>
  <c r="J6" i="13"/>
  <c r="I6" i="13"/>
  <c r="H6" i="13"/>
  <c r="G6" i="13"/>
  <c r="F6" i="13"/>
  <c r="E6" i="13"/>
  <c r="D6" i="13"/>
  <c r="C12" i="12"/>
  <c r="C11" i="12"/>
  <c r="C9" i="12"/>
  <c r="L8" i="12"/>
  <c r="L6" i="12" s="1"/>
  <c r="K8" i="12"/>
  <c r="K6" i="12" s="1"/>
  <c r="J8" i="12"/>
  <c r="I8" i="12"/>
  <c r="I6" i="12" s="1"/>
  <c r="H8" i="12"/>
  <c r="G8" i="12"/>
  <c r="G6" i="12" s="1"/>
  <c r="F8" i="12"/>
  <c r="F6" i="12" s="1"/>
  <c r="E8" i="12"/>
  <c r="E6" i="12" s="1"/>
  <c r="D8" i="12"/>
  <c r="D6" i="12" s="1"/>
  <c r="C7" i="12"/>
  <c r="J6" i="12"/>
  <c r="H6" i="12"/>
  <c r="C8" i="12" l="1"/>
  <c r="C6" i="12" s="1"/>
  <c r="C6" i="13"/>
  <c r="V77" i="3"/>
  <c r="U77" i="3"/>
  <c r="S77" i="3"/>
  <c r="R77" i="3"/>
  <c r="P77" i="3"/>
  <c r="O77" i="3"/>
  <c r="M77" i="3"/>
  <c r="L77" i="3"/>
  <c r="J77" i="3"/>
  <c r="I77" i="3"/>
  <c r="G77" i="3"/>
  <c r="F77" i="3"/>
  <c r="C77" i="3" l="1"/>
  <c r="V37" i="11"/>
  <c r="V40" i="11"/>
  <c r="Q14" i="9" l="1"/>
  <c r="AJ14" i="9"/>
  <c r="AK14" i="9"/>
  <c r="N83" i="3" l="1"/>
  <c r="N82" i="3"/>
  <c r="N81" i="3"/>
  <c r="N80" i="3"/>
  <c r="N79" i="3" l="1"/>
  <c r="K14" i="11"/>
  <c r="C15" i="3" l="1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9" i="1"/>
  <c r="B12" i="2" l="1"/>
  <c r="W9" i="3"/>
  <c r="C11" i="3"/>
  <c r="F12" i="2"/>
  <c r="D9" i="2"/>
  <c r="C9" i="2"/>
  <c r="R41" i="11"/>
  <c r="E14" i="11"/>
  <c r="AW12" i="9"/>
  <c r="AV12" i="9"/>
  <c r="T12" i="9"/>
  <c r="X9" i="3"/>
  <c r="G9" i="2"/>
  <c r="B9" i="2" l="1"/>
  <c r="AB80" i="9"/>
  <c r="AB14" i="9" s="1"/>
  <c r="X79" i="3"/>
  <c r="X76" i="3"/>
  <c r="O79" i="3" l="1"/>
  <c r="N32" i="2"/>
  <c r="N35" i="2"/>
  <c r="R35" i="2" l="1"/>
  <c r="Q35" i="2"/>
  <c r="M35" i="2"/>
  <c r="L35" i="2"/>
  <c r="H9" i="2"/>
  <c r="E9" i="2"/>
  <c r="B11" i="2"/>
  <c r="B1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0" i="2"/>
  <c r="K9" i="2"/>
  <c r="K8" i="2"/>
  <c r="K11" i="2"/>
  <c r="C10" i="1" l="1"/>
  <c r="I9" i="2" l="1"/>
  <c r="AD12" i="9" l="1"/>
  <c r="F18" i="11" l="1"/>
  <c r="AF40" i="11"/>
  <c r="AE40" i="11"/>
  <c r="AD40" i="11"/>
  <c r="AC40" i="11" l="1"/>
  <c r="AB40" i="11"/>
  <c r="AA40" i="11"/>
  <c r="Z40" i="11"/>
  <c r="Y40" i="11"/>
  <c r="X40" i="11"/>
  <c r="W40" i="11"/>
  <c r="U40" i="11"/>
  <c r="T40" i="11"/>
  <c r="S40" i="11"/>
  <c r="R44" i="11"/>
  <c r="G86" i="9"/>
  <c r="F86" i="9"/>
  <c r="D86" i="9"/>
  <c r="C86" i="9"/>
  <c r="T81" i="3"/>
  <c r="T82" i="3"/>
  <c r="Q82" i="3"/>
  <c r="K82" i="3"/>
  <c r="H82" i="3"/>
  <c r="E82" i="3"/>
  <c r="D82" i="3"/>
  <c r="C82" i="3"/>
  <c r="P35" i="2"/>
  <c r="O39" i="2"/>
  <c r="K39" i="2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E86" i="9" l="1"/>
  <c r="B86" i="9"/>
  <c r="B82" i="3"/>
  <c r="C14" i="11"/>
  <c r="H67" i="3" l="1"/>
  <c r="T71" i="3"/>
  <c r="Q71" i="3"/>
  <c r="N71" i="3"/>
  <c r="T69" i="3"/>
  <c r="Q69" i="3"/>
  <c r="N69" i="3"/>
  <c r="K71" i="3"/>
  <c r="K69" i="3"/>
  <c r="H71" i="3"/>
  <c r="H69" i="3"/>
  <c r="E66" i="3"/>
  <c r="L32" i="2"/>
  <c r="AS12" i="9"/>
  <c r="T13" i="3"/>
  <c r="H12" i="3"/>
  <c r="K12" i="3"/>
  <c r="L14" i="11"/>
  <c r="C76" i="9"/>
  <c r="D76" i="9"/>
  <c r="C19" i="9"/>
  <c r="D19" i="9"/>
  <c r="C20" i="9"/>
  <c r="D20" i="9"/>
  <c r="C21" i="9"/>
  <c r="D21" i="9"/>
  <c r="C22" i="9"/>
  <c r="D22" i="9"/>
  <c r="C23" i="9"/>
  <c r="D23" i="9"/>
  <c r="C24" i="9"/>
  <c r="D24" i="9"/>
  <c r="C25" i="9"/>
  <c r="D25" i="9"/>
  <c r="C26" i="9"/>
  <c r="D26" i="9"/>
  <c r="C27" i="9"/>
  <c r="D27" i="9"/>
  <c r="C28" i="9"/>
  <c r="D28" i="9"/>
  <c r="C29" i="9"/>
  <c r="D29" i="9"/>
  <c r="C30" i="9"/>
  <c r="D30" i="9"/>
  <c r="C31" i="9"/>
  <c r="D31" i="9"/>
  <c r="C32" i="9"/>
  <c r="D32" i="9"/>
  <c r="C33" i="9"/>
  <c r="D33" i="9"/>
  <c r="C34" i="9"/>
  <c r="D34" i="9"/>
  <c r="C35" i="9"/>
  <c r="D35" i="9"/>
  <c r="C36" i="9"/>
  <c r="D36" i="9"/>
  <c r="C37" i="9"/>
  <c r="D37" i="9"/>
  <c r="C38" i="9"/>
  <c r="D38" i="9"/>
  <c r="C39" i="9"/>
  <c r="D39" i="9"/>
  <c r="C40" i="9"/>
  <c r="D40" i="9"/>
  <c r="C41" i="9"/>
  <c r="D41" i="9"/>
  <c r="C42" i="9"/>
  <c r="D42" i="9"/>
  <c r="C43" i="9"/>
  <c r="D43" i="9"/>
  <c r="C44" i="9"/>
  <c r="D44" i="9"/>
  <c r="C45" i="9"/>
  <c r="D45" i="9"/>
  <c r="C46" i="9"/>
  <c r="D46" i="9"/>
  <c r="C47" i="9"/>
  <c r="D47" i="9"/>
  <c r="C48" i="9"/>
  <c r="D48" i="9"/>
  <c r="C49" i="9"/>
  <c r="D49" i="9"/>
  <c r="C50" i="9"/>
  <c r="D50" i="9"/>
  <c r="C51" i="9"/>
  <c r="D51" i="9"/>
  <c r="C52" i="9"/>
  <c r="D52" i="9"/>
  <c r="C53" i="9"/>
  <c r="D53" i="9"/>
  <c r="C54" i="9"/>
  <c r="D54" i="9"/>
  <c r="C55" i="9"/>
  <c r="D55" i="9"/>
  <c r="C56" i="9"/>
  <c r="D56" i="9"/>
  <c r="C57" i="9"/>
  <c r="D57" i="9"/>
  <c r="C58" i="9"/>
  <c r="D58" i="9"/>
  <c r="C59" i="9"/>
  <c r="D59" i="9"/>
  <c r="C60" i="9"/>
  <c r="D60" i="9"/>
  <c r="C61" i="9"/>
  <c r="D61" i="9"/>
  <c r="C62" i="9"/>
  <c r="D62" i="9"/>
  <c r="C63" i="9"/>
  <c r="D63" i="9"/>
  <c r="C64" i="9"/>
  <c r="D64" i="9"/>
  <c r="C65" i="9"/>
  <c r="D65" i="9"/>
  <c r="C66" i="9"/>
  <c r="D66" i="9"/>
  <c r="C67" i="9"/>
  <c r="D67" i="9"/>
  <c r="C68" i="9"/>
  <c r="D68" i="9"/>
  <c r="C69" i="9"/>
  <c r="D69" i="9"/>
  <c r="C70" i="9"/>
  <c r="D70" i="9"/>
  <c r="C71" i="9"/>
  <c r="D71" i="9"/>
  <c r="C72" i="9"/>
  <c r="D72" i="9"/>
  <c r="C73" i="9"/>
  <c r="D73" i="9"/>
  <c r="C74" i="9"/>
  <c r="D74" i="9"/>
  <c r="C75" i="9"/>
  <c r="D75" i="9"/>
  <c r="D18" i="9"/>
  <c r="C18" i="9"/>
  <c r="N14" i="11"/>
  <c r="O14" i="11"/>
  <c r="P14" i="11"/>
  <c r="J14" i="11"/>
  <c r="F14" i="11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G87" i="9"/>
  <c r="F87" i="9"/>
  <c r="G85" i="9"/>
  <c r="F85" i="9"/>
  <c r="G84" i="9"/>
  <c r="F84" i="9"/>
  <c r="G81" i="9"/>
  <c r="F81" i="9"/>
  <c r="D87" i="9"/>
  <c r="C87" i="9"/>
  <c r="D85" i="9"/>
  <c r="C85" i="9"/>
  <c r="D84" i="9"/>
  <c r="C84" i="9"/>
  <c r="D81" i="9"/>
  <c r="C81" i="9"/>
  <c r="C81" i="3"/>
  <c r="T77" i="3"/>
  <c r="T76" i="3" s="1"/>
  <c r="Q77" i="3"/>
  <c r="Q76" i="3" s="1"/>
  <c r="N77" i="3"/>
  <c r="N76" i="3" s="1"/>
  <c r="K77" i="3"/>
  <c r="K76" i="3" s="1"/>
  <c r="H77" i="3"/>
  <c r="H76" i="3" s="1"/>
  <c r="AA83" i="9"/>
  <c r="AA16" i="9" s="1"/>
  <c r="Z83" i="9"/>
  <c r="Z16" i="9" s="1"/>
  <c r="Y83" i="9"/>
  <c r="Y16" i="9" s="1"/>
  <c r="X83" i="9"/>
  <c r="X16" i="9" s="1"/>
  <c r="AA80" i="9"/>
  <c r="AA14" i="9" s="1"/>
  <c r="Z80" i="9"/>
  <c r="Z14" i="9" s="1"/>
  <c r="Y80" i="9"/>
  <c r="Y14" i="9" s="1"/>
  <c r="X80" i="9"/>
  <c r="X14" i="9" s="1"/>
  <c r="AA12" i="9"/>
  <c r="Z12" i="9"/>
  <c r="Y12" i="9"/>
  <c r="X12" i="9"/>
  <c r="W83" i="9"/>
  <c r="W16" i="9" s="1"/>
  <c r="V83" i="9"/>
  <c r="V16" i="9" s="1"/>
  <c r="U83" i="9"/>
  <c r="U16" i="9" s="1"/>
  <c r="T83" i="9"/>
  <c r="T16" i="9" s="1"/>
  <c r="W80" i="9"/>
  <c r="W14" i="9" s="1"/>
  <c r="V80" i="9"/>
  <c r="V14" i="9" s="1"/>
  <c r="U80" i="9"/>
  <c r="U14" i="9" s="1"/>
  <c r="T80" i="9"/>
  <c r="W12" i="9"/>
  <c r="V12" i="9"/>
  <c r="U12" i="9"/>
  <c r="O83" i="9"/>
  <c r="O16" i="9" s="1"/>
  <c r="N83" i="9"/>
  <c r="N16" i="9" s="1"/>
  <c r="M83" i="9"/>
  <c r="M16" i="9" s="1"/>
  <c r="L83" i="9"/>
  <c r="L16" i="9" s="1"/>
  <c r="O80" i="9"/>
  <c r="O14" i="9" s="1"/>
  <c r="N80" i="9"/>
  <c r="N14" i="9" s="1"/>
  <c r="M80" i="9"/>
  <c r="M14" i="9" s="1"/>
  <c r="L80" i="9"/>
  <c r="L14" i="9" s="1"/>
  <c r="O12" i="9"/>
  <c r="N12" i="9"/>
  <c r="M12" i="9"/>
  <c r="L12" i="9"/>
  <c r="H15" i="1"/>
  <c r="I15" i="1"/>
  <c r="D8" i="1"/>
  <c r="C15" i="1"/>
  <c r="D15" i="1"/>
  <c r="E15" i="1"/>
  <c r="F15" i="1"/>
  <c r="G15" i="1"/>
  <c r="J15" i="1"/>
  <c r="K15" i="1"/>
  <c r="L15" i="1"/>
  <c r="M15" i="1"/>
  <c r="N15" i="1"/>
  <c r="O15" i="1"/>
  <c r="P15" i="1"/>
  <c r="Q15" i="1"/>
  <c r="R15" i="1"/>
  <c r="S15" i="1"/>
  <c r="T15" i="1"/>
  <c r="C12" i="1"/>
  <c r="C11" i="1"/>
  <c r="AY80" i="9"/>
  <c r="AY14" i="9" s="1"/>
  <c r="AX80" i="9"/>
  <c r="AX14" i="9" s="1"/>
  <c r="AW80" i="9"/>
  <c r="AW14" i="9" s="1"/>
  <c r="AV80" i="9"/>
  <c r="AV14" i="9" s="1"/>
  <c r="AU80" i="9"/>
  <c r="AU14" i="9" s="1"/>
  <c r="AT80" i="9"/>
  <c r="AT14" i="9" s="1"/>
  <c r="AS80" i="9"/>
  <c r="AS14" i="9" s="1"/>
  <c r="AR80" i="9"/>
  <c r="AR14" i="9" s="1"/>
  <c r="AQ80" i="9"/>
  <c r="AQ14" i="9" s="1"/>
  <c r="AP80" i="9"/>
  <c r="AP14" i="9" s="1"/>
  <c r="AO80" i="9"/>
  <c r="AO14" i="9" s="1"/>
  <c r="AN80" i="9"/>
  <c r="AN14" i="9" s="1"/>
  <c r="AM80" i="9"/>
  <c r="AM14" i="9" s="1"/>
  <c r="AL80" i="9"/>
  <c r="AL14" i="9" s="1"/>
  <c r="AK80" i="9"/>
  <c r="AJ80" i="9"/>
  <c r="AI80" i="9"/>
  <c r="AI14" i="9" s="1"/>
  <c r="AH80" i="9"/>
  <c r="AH14" i="9" s="1"/>
  <c r="AG80" i="9"/>
  <c r="AG14" i="9" s="1"/>
  <c r="AF80" i="9"/>
  <c r="AF14" i="9" s="1"/>
  <c r="AE80" i="9"/>
  <c r="AE14" i="9" s="1"/>
  <c r="AD80" i="9"/>
  <c r="AD14" i="9" s="1"/>
  <c r="AC80" i="9"/>
  <c r="AC14" i="9" s="1"/>
  <c r="S80" i="9"/>
  <c r="S14" i="9" s="1"/>
  <c r="R80" i="9"/>
  <c r="R14" i="9" s="1"/>
  <c r="Q80" i="9"/>
  <c r="P80" i="9"/>
  <c r="P14" i="9" s="1"/>
  <c r="K80" i="9"/>
  <c r="K14" i="9" s="1"/>
  <c r="J80" i="9"/>
  <c r="J14" i="9" s="1"/>
  <c r="I80" i="9"/>
  <c r="I14" i="9" s="1"/>
  <c r="H80" i="9"/>
  <c r="H14" i="9" s="1"/>
  <c r="AY83" i="9"/>
  <c r="AY16" i="9" s="1"/>
  <c r="AX83" i="9"/>
  <c r="AX16" i="9" s="1"/>
  <c r="AW83" i="9"/>
  <c r="AW16" i="9" s="1"/>
  <c r="AV83" i="9"/>
  <c r="AV16" i="9" s="1"/>
  <c r="AU83" i="9"/>
  <c r="AU16" i="9" s="1"/>
  <c r="AT83" i="9"/>
  <c r="AT16" i="9" s="1"/>
  <c r="AS83" i="9"/>
  <c r="AS16" i="9" s="1"/>
  <c r="AR83" i="9"/>
  <c r="AR16" i="9" s="1"/>
  <c r="AQ83" i="9"/>
  <c r="AQ16" i="9" s="1"/>
  <c r="AP83" i="9"/>
  <c r="AO83" i="9"/>
  <c r="AO16" i="9" s="1"/>
  <c r="AN83" i="9"/>
  <c r="AN16" i="9" s="1"/>
  <c r="AM83" i="9"/>
  <c r="AM16" i="9" s="1"/>
  <c r="AL83" i="9"/>
  <c r="AL16" i="9" s="1"/>
  <c r="AK83" i="9"/>
  <c r="AK16" i="9" s="1"/>
  <c r="AJ83" i="9"/>
  <c r="AJ16" i="9" s="1"/>
  <c r="AI83" i="9"/>
  <c r="AI16" i="9" s="1"/>
  <c r="AH83" i="9"/>
  <c r="AG83" i="9"/>
  <c r="AG16" i="9" s="1"/>
  <c r="AF83" i="9"/>
  <c r="AF16" i="9" s="1"/>
  <c r="AE83" i="9"/>
  <c r="AE16" i="9" s="1"/>
  <c r="AD83" i="9"/>
  <c r="AD16" i="9" s="1"/>
  <c r="AC83" i="9"/>
  <c r="AC16" i="9" s="1"/>
  <c r="AB83" i="9"/>
  <c r="AB16" i="9" s="1"/>
  <c r="S83" i="9"/>
  <c r="S16" i="9" s="1"/>
  <c r="R83" i="9"/>
  <c r="R16" i="9" s="1"/>
  <c r="Q83" i="9"/>
  <c r="Q16" i="9" s="1"/>
  <c r="P83" i="9"/>
  <c r="P16" i="9" s="1"/>
  <c r="K83" i="9"/>
  <c r="J83" i="9"/>
  <c r="J16" i="9" s="1"/>
  <c r="I83" i="9"/>
  <c r="I16" i="9" s="1"/>
  <c r="H83" i="9"/>
  <c r="H16" i="9" s="1"/>
  <c r="C83" i="3"/>
  <c r="D83" i="3"/>
  <c r="D81" i="3"/>
  <c r="C80" i="3"/>
  <c r="D80" i="3"/>
  <c r="T83" i="3"/>
  <c r="T80" i="3"/>
  <c r="Q83" i="3"/>
  <c r="Q81" i="3"/>
  <c r="Q80" i="3"/>
  <c r="K83" i="3"/>
  <c r="K81" i="3"/>
  <c r="K80" i="3"/>
  <c r="H83" i="3"/>
  <c r="H81" i="3"/>
  <c r="H80" i="3"/>
  <c r="G79" i="3"/>
  <c r="J79" i="3"/>
  <c r="M79" i="3"/>
  <c r="P79" i="3"/>
  <c r="S79" i="3"/>
  <c r="V79" i="3"/>
  <c r="F79" i="3"/>
  <c r="I79" i="3"/>
  <c r="L79" i="3"/>
  <c r="R79" i="3"/>
  <c r="U79" i="3"/>
  <c r="D77" i="3"/>
  <c r="D76" i="3" s="1"/>
  <c r="C76" i="3"/>
  <c r="W79" i="3"/>
  <c r="E80" i="3"/>
  <c r="E81" i="3"/>
  <c r="E83" i="3"/>
  <c r="W76" i="3"/>
  <c r="V76" i="3"/>
  <c r="U76" i="3"/>
  <c r="S76" i="3"/>
  <c r="R76" i="3"/>
  <c r="P76" i="3"/>
  <c r="O76" i="3"/>
  <c r="M76" i="3"/>
  <c r="L76" i="3"/>
  <c r="J76" i="3"/>
  <c r="I76" i="3"/>
  <c r="G76" i="3"/>
  <c r="F76" i="3"/>
  <c r="E77" i="3"/>
  <c r="E76" i="3" s="1"/>
  <c r="H61" i="3"/>
  <c r="Q35" i="3"/>
  <c r="N35" i="3"/>
  <c r="T73" i="3"/>
  <c r="T72" i="3"/>
  <c r="T70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Q73" i="3"/>
  <c r="Q72" i="3"/>
  <c r="Q70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N73" i="3"/>
  <c r="N72" i="3"/>
  <c r="N70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K73" i="3"/>
  <c r="K72" i="3"/>
  <c r="K70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H73" i="3"/>
  <c r="H72" i="3"/>
  <c r="H70" i="3"/>
  <c r="H68" i="3"/>
  <c r="H66" i="3"/>
  <c r="H65" i="3"/>
  <c r="H64" i="3"/>
  <c r="H63" i="3"/>
  <c r="H62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E73" i="3"/>
  <c r="E72" i="3"/>
  <c r="E71" i="3"/>
  <c r="E70" i="3"/>
  <c r="E69" i="3"/>
  <c r="E68" i="3"/>
  <c r="E67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O38" i="2"/>
  <c r="O37" i="2"/>
  <c r="O36" i="2"/>
  <c r="O33" i="2"/>
  <c r="O32" i="2" s="1"/>
  <c r="K38" i="2"/>
  <c r="K37" i="2"/>
  <c r="K36" i="2"/>
  <c r="K33" i="2"/>
  <c r="K32" i="2" s="1"/>
  <c r="R32" i="2"/>
  <c r="Q32" i="2"/>
  <c r="P32" i="2"/>
  <c r="M32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1" i="2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G14" i="11"/>
  <c r="H14" i="11"/>
  <c r="I14" i="11"/>
  <c r="M14" i="11"/>
  <c r="D73" i="3"/>
  <c r="C73" i="3"/>
  <c r="D72" i="3"/>
  <c r="C72" i="3"/>
  <c r="C71" i="3"/>
  <c r="D70" i="3"/>
  <c r="C70" i="3"/>
  <c r="D69" i="3"/>
  <c r="C69" i="3"/>
  <c r="D68" i="3"/>
  <c r="C68" i="3"/>
  <c r="D67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AF37" i="11"/>
  <c r="P16" i="11" s="1"/>
  <c r="P18" i="11"/>
  <c r="AE37" i="11"/>
  <c r="O16" i="11" s="1"/>
  <c r="O18" i="11"/>
  <c r="AD37" i="11"/>
  <c r="N16" i="11" s="1"/>
  <c r="AC37" i="11"/>
  <c r="M16" i="11" s="1"/>
  <c r="M18" i="11"/>
  <c r="AB37" i="11"/>
  <c r="L16" i="11" s="1"/>
  <c r="L18" i="11"/>
  <c r="AA37" i="11"/>
  <c r="K16" i="11" s="1"/>
  <c r="K18" i="11"/>
  <c r="Z37" i="11"/>
  <c r="J16" i="11" s="1"/>
  <c r="J18" i="11"/>
  <c r="Y37" i="11"/>
  <c r="I16" i="11" s="1"/>
  <c r="I18" i="11"/>
  <c r="X37" i="11"/>
  <c r="H16" i="11" s="1"/>
  <c r="H18" i="11"/>
  <c r="W37" i="11"/>
  <c r="G16" i="11" s="1"/>
  <c r="G18" i="11"/>
  <c r="F16" i="11"/>
  <c r="U37" i="11"/>
  <c r="E16" i="11" s="1"/>
  <c r="E18" i="11"/>
  <c r="T37" i="11"/>
  <c r="D16" i="11" s="1"/>
  <c r="D18" i="11"/>
  <c r="S37" i="11"/>
  <c r="C16" i="11" s="1"/>
  <c r="C18" i="11"/>
  <c r="R38" i="11"/>
  <c r="R37" i="11" s="1"/>
  <c r="B16" i="11" s="1"/>
  <c r="R42" i="11"/>
  <c r="R43" i="11"/>
  <c r="AP16" i="9"/>
  <c r="AX12" i="9"/>
  <c r="AU12" i="9"/>
  <c r="AT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C12" i="9"/>
  <c r="AB12" i="9"/>
  <c r="S12" i="9"/>
  <c r="R12" i="9"/>
  <c r="Q12" i="9"/>
  <c r="P12" i="9"/>
  <c r="K12" i="9"/>
  <c r="J12" i="9"/>
  <c r="I12" i="9"/>
  <c r="H12" i="9"/>
  <c r="Q13" i="3"/>
  <c r="N13" i="3"/>
  <c r="K13" i="3"/>
  <c r="H13" i="3"/>
  <c r="E13" i="3"/>
  <c r="D13" i="3"/>
  <c r="C13" i="3"/>
  <c r="T12" i="3"/>
  <c r="Q12" i="3"/>
  <c r="N12" i="3"/>
  <c r="E12" i="3"/>
  <c r="D12" i="3"/>
  <c r="C12" i="3"/>
  <c r="T11" i="3"/>
  <c r="Q11" i="3"/>
  <c r="N11" i="3"/>
  <c r="K11" i="3"/>
  <c r="H11" i="3"/>
  <c r="E11" i="3"/>
  <c r="D11" i="3"/>
  <c r="B11" i="3" s="1"/>
  <c r="V9" i="3"/>
  <c r="U9" i="3"/>
  <c r="S9" i="3"/>
  <c r="R9" i="3"/>
  <c r="P9" i="3"/>
  <c r="O9" i="3"/>
  <c r="M9" i="3"/>
  <c r="L9" i="3"/>
  <c r="I9" i="3"/>
  <c r="G9" i="3"/>
  <c r="F9" i="3"/>
  <c r="J9" i="3"/>
  <c r="D71" i="3"/>
  <c r="AY12" i="9"/>
  <c r="B32" i="11"/>
  <c r="B31" i="11"/>
  <c r="B30" i="11"/>
  <c r="B29" i="11"/>
  <c r="B28" i="11"/>
  <c r="B27" i="11"/>
  <c r="B21" i="11"/>
  <c r="B22" i="11"/>
  <c r="B23" i="11"/>
  <c r="B24" i="11"/>
  <c r="B25" i="11"/>
  <c r="B26" i="11"/>
  <c r="B20" i="11"/>
  <c r="D14" i="11"/>
  <c r="R40" i="11" l="1"/>
  <c r="I17" i="11"/>
  <c r="T15" i="9"/>
  <c r="T14" i="9"/>
  <c r="T9" i="3"/>
  <c r="C8" i="1"/>
  <c r="F9" i="2"/>
  <c r="AV15" i="9"/>
  <c r="AW15" i="9"/>
  <c r="K35" i="2"/>
  <c r="O35" i="2"/>
  <c r="E84" i="9"/>
  <c r="K79" i="3"/>
  <c r="B87" i="9"/>
  <c r="Q15" i="9"/>
  <c r="B18" i="9"/>
  <c r="Y15" i="9"/>
  <c r="B72" i="9"/>
  <c r="B64" i="9"/>
  <c r="B62" i="9"/>
  <c r="B60" i="9"/>
  <c r="B58" i="9"/>
  <c r="B54" i="9"/>
  <c r="B52" i="9"/>
  <c r="B46" i="9"/>
  <c r="B42" i="9"/>
  <c r="B36" i="9"/>
  <c r="B34" i="9"/>
  <c r="B30" i="9"/>
  <c r="B24" i="9"/>
  <c r="P15" i="9"/>
  <c r="S15" i="9"/>
  <c r="AL15" i="9"/>
  <c r="B85" i="9"/>
  <c r="C83" i="9"/>
  <c r="C16" i="9" s="1"/>
  <c r="R15" i="9"/>
  <c r="AA15" i="9"/>
  <c r="E81" i="9"/>
  <c r="AM15" i="9"/>
  <c r="E43" i="9"/>
  <c r="E55" i="9"/>
  <c r="E59" i="9"/>
  <c r="AR15" i="9"/>
  <c r="AO15" i="9"/>
  <c r="N9" i="3"/>
  <c r="H79" i="3"/>
  <c r="B24" i="3"/>
  <c r="B68" i="3"/>
  <c r="B20" i="3"/>
  <c r="B52" i="3"/>
  <c r="X15" i="9"/>
  <c r="AF15" i="9"/>
  <c r="AJ15" i="9"/>
  <c r="J15" i="9"/>
  <c r="AG15" i="9"/>
  <c r="B18" i="11"/>
  <c r="H17" i="11"/>
  <c r="Q9" i="3"/>
  <c r="U15" i="9"/>
  <c r="B84" i="9"/>
  <c r="E87" i="9"/>
  <c r="L17" i="11"/>
  <c r="H15" i="9"/>
  <c r="AQ15" i="9"/>
  <c r="M17" i="11"/>
  <c r="B36" i="3"/>
  <c r="I15" i="9"/>
  <c r="AN15" i="9"/>
  <c r="B83" i="3"/>
  <c r="D83" i="9"/>
  <c r="D16" i="9" s="1"/>
  <c r="AC15" i="9"/>
  <c r="G80" i="9"/>
  <c r="G14" i="9" s="1"/>
  <c r="J17" i="11"/>
  <c r="O17" i="11"/>
  <c r="P17" i="11"/>
  <c r="K17" i="11"/>
  <c r="F17" i="11"/>
  <c r="E17" i="11"/>
  <c r="B14" i="11"/>
  <c r="AY15" i="9"/>
  <c r="F83" i="9"/>
  <c r="F16" i="9" s="1"/>
  <c r="B81" i="9"/>
  <c r="AX15" i="9"/>
  <c r="AU15" i="9"/>
  <c r="AT15" i="9"/>
  <c r="AP15" i="9"/>
  <c r="E34" i="9"/>
  <c r="E66" i="9"/>
  <c r="E73" i="9"/>
  <c r="E20" i="9"/>
  <c r="E44" i="9"/>
  <c r="E68" i="9"/>
  <c r="Z15" i="9"/>
  <c r="E26" i="9"/>
  <c r="E50" i="9"/>
  <c r="E54" i="9"/>
  <c r="E74" i="9"/>
  <c r="V15" i="9"/>
  <c r="E53" i="9"/>
  <c r="E24" i="9"/>
  <c r="E25" i="9"/>
  <c r="E37" i="9"/>
  <c r="E45" i="9"/>
  <c r="E49" i="9"/>
  <c r="E57" i="9"/>
  <c r="E61" i="9"/>
  <c r="E65" i="9"/>
  <c r="E69" i="9"/>
  <c r="E28" i="9"/>
  <c r="E32" i="9"/>
  <c r="E36" i="9"/>
  <c r="E40" i="9"/>
  <c r="E48" i="9"/>
  <c r="E52" i="9"/>
  <c r="E60" i="9"/>
  <c r="E64" i="9"/>
  <c r="E72" i="9"/>
  <c r="E76" i="9"/>
  <c r="E22" i="9"/>
  <c r="E30" i="9"/>
  <c r="E38" i="9"/>
  <c r="E42" i="9"/>
  <c r="E46" i="9"/>
  <c r="E58" i="9"/>
  <c r="E62" i="9"/>
  <c r="E70" i="9"/>
  <c r="G12" i="9"/>
  <c r="E33" i="9"/>
  <c r="E21" i="9"/>
  <c r="E29" i="9"/>
  <c r="E41" i="9"/>
  <c r="E19" i="9"/>
  <c r="E23" i="9"/>
  <c r="E27" i="9"/>
  <c r="E31" i="9"/>
  <c r="E35" i="9"/>
  <c r="E39" i="9"/>
  <c r="E47" i="9"/>
  <c r="E51" i="9"/>
  <c r="E63" i="9"/>
  <c r="E67" i="9"/>
  <c r="E71" i="9"/>
  <c r="E75" i="9"/>
  <c r="B26" i="9"/>
  <c r="B65" i="9"/>
  <c r="B63" i="9"/>
  <c r="B59" i="9"/>
  <c r="B49" i="9"/>
  <c r="B37" i="9"/>
  <c r="B27" i="9"/>
  <c r="L15" i="9"/>
  <c r="B74" i="9"/>
  <c r="B70" i="9"/>
  <c r="B68" i="9"/>
  <c r="B66" i="9"/>
  <c r="B56" i="9"/>
  <c r="B50" i="9"/>
  <c r="B48" i="9"/>
  <c r="B44" i="9"/>
  <c r="B40" i="9"/>
  <c r="B38" i="9"/>
  <c r="B32" i="9"/>
  <c r="B28" i="9"/>
  <c r="B22" i="9"/>
  <c r="B20" i="9"/>
  <c r="B76" i="9"/>
  <c r="B55" i="9"/>
  <c r="B39" i="9"/>
  <c r="B23" i="9"/>
  <c r="C12" i="9"/>
  <c r="B75" i="9"/>
  <c r="B71" i="9"/>
  <c r="B69" i="9"/>
  <c r="B61" i="9"/>
  <c r="B53" i="9"/>
  <c r="B51" i="9"/>
  <c r="B45" i="9"/>
  <c r="B43" i="9"/>
  <c r="B33" i="9"/>
  <c r="B31" i="9"/>
  <c r="B29" i="9"/>
  <c r="B25" i="9"/>
  <c r="T79" i="3"/>
  <c r="E79" i="3"/>
  <c r="D79" i="3"/>
  <c r="Q79" i="3"/>
  <c r="B80" i="3"/>
  <c r="B77" i="3"/>
  <c r="B76" i="3" s="1"/>
  <c r="B12" i="3"/>
  <c r="B37" i="3"/>
  <c r="B65" i="3"/>
  <c r="B25" i="3"/>
  <c r="B19" i="3"/>
  <c r="B18" i="3"/>
  <c r="B22" i="3"/>
  <c r="B30" i="3"/>
  <c r="B38" i="3"/>
  <c r="B42" i="3"/>
  <c r="B46" i="3"/>
  <c r="B50" i="3"/>
  <c r="B54" i="3"/>
  <c r="B58" i="3"/>
  <c r="B62" i="3"/>
  <c r="B67" i="3"/>
  <c r="B47" i="3"/>
  <c r="B23" i="3"/>
  <c r="B63" i="3"/>
  <c r="B72" i="3"/>
  <c r="B16" i="3"/>
  <c r="B27" i="3"/>
  <c r="B31" i="3"/>
  <c r="B35" i="3"/>
  <c r="B39" i="3"/>
  <c r="B43" i="3"/>
  <c r="B55" i="3"/>
  <c r="B59" i="3"/>
  <c r="B17" i="3"/>
  <c r="B28" i="3"/>
  <c r="B32" i="3"/>
  <c r="B40" i="3"/>
  <c r="B48" i="3"/>
  <c r="B51" i="3"/>
  <c r="B66" i="3"/>
  <c r="B45" i="3"/>
  <c r="B44" i="3"/>
  <c r="B56" i="3"/>
  <c r="E9" i="3"/>
  <c r="B61" i="3"/>
  <c r="B71" i="3"/>
  <c r="B29" i="3"/>
  <c r="B33" i="3"/>
  <c r="B69" i="3"/>
  <c r="B15" i="3"/>
  <c r="B73" i="3"/>
  <c r="B26" i="3"/>
  <c r="AB15" i="9"/>
  <c r="D9" i="3"/>
  <c r="C17" i="11"/>
  <c r="C79" i="3"/>
  <c r="D12" i="9"/>
  <c r="C80" i="9"/>
  <c r="C14" i="9" s="1"/>
  <c r="D80" i="9"/>
  <c r="D14" i="9" s="1"/>
  <c r="B81" i="3"/>
  <c r="K9" i="3"/>
  <c r="B49" i="3"/>
  <c r="AS15" i="9"/>
  <c r="N15" i="9"/>
  <c r="G17" i="11"/>
  <c r="D17" i="11"/>
  <c r="AI15" i="9"/>
  <c r="B41" i="3"/>
  <c r="B70" i="3"/>
  <c r="H9" i="3"/>
  <c r="K16" i="9"/>
  <c r="K15" i="9" s="1"/>
  <c r="G83" i="9"/>
  <c r="G16" i="9" s="1"/>
  <c r="F80" i="9"/>
  <c r="O15" i="9"/>
  <c r="E18" i="9"/>
  <c r="F12" i="9"/>
  <c r="AD15" i="9"/>
  <c r="AK15" i="9"/>
  <c r="C9" i="3"/>
  <c r="B64" i="3"/>
  <c r="B21" i="3"/>
  <c r="B73" i="9"/>
  <c r="B67" i="9"/>
  <c r="B57" i="9"/>
  <c r="B47" i="9"/>
  <c r="B41" i="9"/>
  <c r="B35" i="9"/>
  <c r="B21" i="9"/>
  <c r="B19" i="9"/>
  <c r="AH15" i="9"/>
  <c r="B13" i="3"/>
  <c r="AE15" i="9"/>
  <c r="B34" i="3"/>
  <c r="B53" i="3"/>
  <c r="B57" i="3"/>
  <c r="B60" i="3"/>
  <c r="M15" i="9"/>
  <c r="W15" i="9"/>
  <c r="E85" i="9"/>
  <c r="E56" i="9"/>
  <c r="D15" i="9" l="1"/>
  <c r="C15" i="9"/>
  <c r="B17" i="11"/>
  <c r="B83" i="9"/>
  <c r="B16" i="9" s="1"/>
  <c r="G15" i="9"/>
  <c r="F15" i="9"/>
  <c r="B12" i="9"/>
  <c r="B79" i="3"/>
  <c r="B9" i="3"/>
  <c r="F14" i="9"/>
  <c r="E80" i="9"/>
  <c r="E14" i="9" s="1"/>
  <c r="E83" i="9"/>
  <c r="E16" i="9" s="1"/>
  <c r="E12" i="9"/>
  <c r="B80" i="9"/>
  <c r="B14" i="9" s="1"/>
  <c r="B15" i="9" l="1"/>
  <c r="E15" i="9"/>
  <c r="N18" i="11"/>
  <c r="N17" i="11" s="1"/>
</calcChain>
</file>

<file path=xl/sharedStrings.xml><?xml version="1.0" encoding="utf-8"?>
<sst xmlns="http://schemas.openxmlformats.org/spreadsheetml/2006/main" count="673" uniqueCount="201">
  <si>
    <t>－小学校－</t>
  </si>
  <si>
    <t>区分</t>
  </si>
  <si>
    <t>計</t>
  </si>
  <si>
    <t>０学級</t>
  </si>
  <si>
    <t>国立</t>
  </si>
  <si>
    <t>-</t>
  </si>
  <si>
    <t>本校</t>
  </si>
  <si>
    <t>公立</t>
  </si>
  <si>
    <t>私立</t>
  </si>
  <si>
    <t>分校</t>
  </si>
  <si>
    <t>０人</t>
  </si>
  <si>
    <t>1～49</t>
  </si>
  <si>
    <t>50～99</t>
  </si>
  <si>
    <t>100～149</t>
  </si>
  <si>
    <t>150～199</t>
  </si>
  <si>
    <t>200～249</t>
  </si>
  <si>
    <t>250～299</t>
  </si>
  <si>
    <t>300～399</t>
  </si>
  <si>
    <t>400～499</t>
  </si>
  <si>
    <t>500～599</t>
  </si>
  <si>
    <t>600～699</t>
  </si>
  <si>
    <t>700～799</t>
  </si>
  <si>
    <t>800～899</t>
  </si>
  <si>
    <t>900～999</t>
  </si>
  <si>
    <t>7人以下</t>
  </si>
  <si>
    <t>単式学級</t>
  </si>
  <si>
    <t>複式学級</t>
  </si>
  <si>
    <t>学校数</t>
  </si>
  <si>
    <t>へき地等</t>
  </si>
  <si>
    <t>指定校</t>
  </si>
  <si>
    <t>単式</t>
  </si>
  <si>
    <t>複式</t>
  </si>
  <si>
    <t>その他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</si>
  <si>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</si>
  <si>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</si>
  <si>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</si>
  <si>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</si>
  <si>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</si>
  <si>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</si>
  <si>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</si>
  <si>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</si>
  <si>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</si>
  <si>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</si>
  <si>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</si>
  <si>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</si>
  <si>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</si>
  <si>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</si>
  <si>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</si>
  <si>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</si>
  <si>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</si>
  <si>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</si>
  <si>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</si>
  <si>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</si>
  <si>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</si>
  <si>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</si>
  <si>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</si>
  <si>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</si>
  <si>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</si>
  <si>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</si>
  <si>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</si>
  <si>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</si>
  <si>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西郷村</t>
  </si>
  <si>
    <t>泉崎村</t>
  </si>
  <si>
    <t>中島村</t>
  </si>
  <si>
    <t>矢吹町</t>
  </si>
  <si>
    <t>棚倉町</t>
  </si>
  <si>
    <t>矢祭町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</si>
  <si>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</si>
  <si>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</si>
  <si>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</si>
  <si>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</si>
  <si>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</si>
  <si>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</si>
  <si>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</si>
  <si>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</si>
  <si>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</si>
  <si>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</si>
  <si>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</si>
  <si>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</si>
  <si>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</si>
  <si>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</si>
  <si>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</si>
  <si>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</si>
  <si>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</si>
  <si>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</si>
  <si>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（再掲）</t>
  </si>
  <si>
    <t>　福島市</t>
  </si>
  <si>
    <t>　会津若松市</t>
  </si>
  <si>
    <t>　郡山市</t>
  </si>
  <si>
    <t>１学年</t>
  </si>
  <si>
    <t>２学年</t>
  </si>
  <si>
    <t>３学年</t>
  </si>
  <si>
    <t>４学年</t>
  </si>
  <si>
    <t>５学年</t>
  </si>
  <si>
    <t>６学年</t>
  </si>
  <si>
    <t>男</t>
  </si>
  <si>
    <t>女</t>
  </si>
  <si>
    <t>児童数(再掲)</t>
  </si>
  <si>
    <t>職員数（本務者のみ）</t>
  </si>
  <si>
    <t>私費</t>
  </si>
  <si>
    <t>学</t>
  </si>
  <si>
    <t>負担法による</t>
  </si>
  <si>
    <t>そ　の　他　の　者</t>
  </si>
  <si>
    <t>校</t>
  </si>
  <si>
    <t>者(公立のみ)</t>
  </si>
  <si>
    <t>歯</t>
  </si>
  <si>
    <t>薬</t>
  </si>
  <si>
    <t>助教諭</t>
  </si>
  <si>
    <t>師</t>
  </si>
  <si>
    <t>事務</t>
  </si>
  <si>
    <t>学校</t>
  </si>
  <si>
    <t>養護</t>
  </si>
  <si>
    <t>用務員</t>
  </si>
  <si>
    <t>警備員</t>
  </si>
  <si>
    <t>科</t>
  </si>
  <si>
    <t>剤</t>
  </si>
  <si>
    <t>職員</t>
  </si>
  <si>
    <t>栄養</t>
  </si>
  <si>
    <t>図書館</t>
  </si>
  <si>
    <t>給食</t>
  </si>
  <si>
    <t>医</t>
  </si>
  <si>
    <t>事務員</t>
  </si>
  <si>
    <t>調理</t>
  </si>
  <si>
    <t>従業員</t>
  </si>
  <si>
    <t>養護教諭</t>
    <rPh sb="0" eb="2">
      <t>ヨウゴ</t>
    </rPh>
    <rPh sb="2" eb="4">
      <t>キョウユ</t>
    </rPh>
    <phoneticPr fontId="2"/>
  </si>
  <si>
    <t>養護助教諭</t>
    <rPh sb="0" eb="2">
      <t>ヨウゴ</t>
    </rPh>
    <rPh sb="2" eb="5">
      <t>ジョキョウユ</t>
    </rPh>
    <phoneticPr fontId="2"/>
  </si>
  <si>
    <t>8～12人</t>
    <rPh sb="4" eb="5">
      <t>ニン</t>
    </rPh>
    <phoneticPr fontId="2"/>
  </si>
  <si>
    <t>13～20人</t>
    <rPh sb="5" eb="6">
      <t>ニン</t>
    </rPh>
    <phoneticPr fontId="2"/>
  </si>
  <si>
    <t>21～25人</t>
    <rPh sb="5" eb="6">
      <t>ニン</t>
    </rPh>
    <phoneticPr fontId="2"/>
  </si>
  <si>
    <t>26～30人</t>
    <rPh sb="5" eb="6">
      <t>ニン</t>
    </rPh>
    <phoneticPr fontId="2"/>
  </si>
  <si>
    <t>31～35人</t>
    <rPh sb="5" eb="6">
      <t>ニン</t>
    </rPh>
    <phoneticPr fontId="2"/>
  </si>
  <si>
    <t>36～40人</t>
    <rPh sb="5" eb="6">
      <t>ニン</t>
    </rPh>
    <phoneticPr fontId="2"/>
  </si>
  <si>
    <t>41～45人</t>
    <rPh sb="5" eb="6">
      <t>ニン</t>
    </rPh>
    <phoneticPr fontId="2"/>
  </si>
  <si>
    <t>46人以上</t>
    <rPh sb="2" eb="5">
      <t>ニンイジョウ</t>
    </rPh>
    <phoneticPr fontId="2"/>
  </si>
  <si>
    <t>田村市</t>
    <rPh sb="0" eb="2">
      <t>タムラ</t>
    </rPh>
    <rPh sb="2" eb="3">
      <t>シ</t>
    </rPh>
    <phoneticPr fontId="2"/>
  </si>
  <si>
    <t>区　分</t>
    <phoneticPr fontId="2"/>
  </si>
  <si>
    <t>34学級以上</t>
    <rPh sb="2" eb="4">
      <t>ガッキュウ</t>
    </rPh>
    <rPh sb="4" eb="6">
      <t>イジョウ</t>
    </rPh>
    <phoneticPr fontId="2"/>
  </si>
  <si>
    <t>区　　分</t>
    <phoneticPr fontId="2"/>
  </si>
  <si>
    <t>1,000人
以上</t>
    <rPh sb="5" eb="6">
      <t>ニン</t>
    </rPh>
    <rPh sb="7" eb="9">
      <t>イジョウ</t>
    </rPh>
    <phoneticPr fontId="2"/>
  </si>
  <si>
    <t>学 級 数</t>
    <rPh sb="4" eb="5">
      <t>スウ</t>
    </rPh>
    <phoneticPr fontId="2"/>
  </si>
  <si>
    <t>負担の</t>
    <phoneticPr fontId="2"/>
  </si>
  <si>
    <t>職員数</t>
    <phoneticPr fontId="2"/>
  </si>
  <si>
    <t>区　分</t>
    <phoneticPr fontId="2"/>
  </si>
  <si>
    <t>本務者</t>
    <rPh sb="0" eb="2">
      <t>ホンム</t>
    </rPh>
    <rPh sb="2" eb="3">
      <t>シャ</t>
    </rPh>
    <phoneticPr fontId="2"/>
  </si>
  <si>
    <t>兼務者</t>
    <rPh sb="0" eb="2">
      <t>ケンム</t>
    </rPh>
    <rPh sb="2" eb="3">
      <t>シャ</t>
    </rPh>
    <phoneticPr fontId="2"/>
  </si>
  <si>
    <t>栄養教諭</t>
    <rPh sb="0" eb="2">
      <t>エイヨウ</t>
    </rPh>
    <rPh sb="2" eb="4">
      <t>キョウユ</t>
    </rPh>
    <phoneticPr fontId="2"/>
  </si>
  <si>
    <t>校　長</t>
    <rPh sb="2" eb="3">
      <t>チョウ</t>
    </rPh>
    <phoneticPr fontId="2"/>
  </si>
  <si>
    <t>講　師</t>
    <rPh sb="2" eb="3">
      <t>シ</t>
    </rPh>
    <phoneticPr fontId="2"/>
  </si>
  <si>
    <t>教　諭</t>
    <rPh sb="0" eb="1">
      <t>キョウ</t>
    </rPh>
    <rPh sb="2" eb="3">
      <t>サトシ</t>
    </rPh>
    <phoneticPr fontId="2"/>
  </si>
  <si>
    <t>教　頭</t>
    <rPh sb="2" eb="3">
      <t>トウ</t>
    </rPh>
    <phoneticPr fontId="2"/>
  </si>
  <si>
    <t>-</t>
    <phoneticPr fontId="2"/>
  </si>
  <si>
    <t>南相馬市</t>
    <rPh sb="0" eb="1">
      <t>ミナミ</t>
    </rPh>
    <rPh sb="1" eb="4">
      <t>ソウマシ</t>
    </rPh>
    <phoneticPr fontId="2"/>
  </si>
  <si>
    <t>伊達市</t>
    <rPh sb="0" eb="3">
      <t>ダテシ</t>
    </rPh>
    <phoneticPr fontId="2"/>
  </si>
  <si>
    <t>南会津町</t>
    <rPh sb="0" eb="1">
      <t>ミナミ</t>
    </rPh>
    <rPh sb="1" eb="4">
      <t>アイヅマチ</t>
    </rPh>
    <phoneticPr fontId="2"/>
  </si>
  <si>
    <t>会津美里町</t>
    <rPh sb="0" eb="2">
      <t>アイヅ</t>
    </rPh>
    <rPh sb="2" eb="5">
      <t>ミサトマチ</t>
    </rPh>
    <phoneticPr fontId="2"/>
  </si>
  <si>
    <t>塙町</t>
    <phoneticPr fontId="2"/>
  </si>
  <si>
    <t>塙町</t>
  </si>
  <si>
    <t>田村市</t>
  </si>
  <si>
    <t>南相馬市</t>
  </si>
  <si>
    <t>伊達市</t>
  </si>
  <si>
    <t>南会津町</t>
  </si>
  <si>
    <t>会津美里町</t>
  </si>
  <si>
    <t>国立（単式学級）</t>
    <rPh sb="3" eb="5">
      <t>タンシキ</t>
    </rPh>
    <rPh sb="5" eb="7">
      <t>ガッキュウ</t>
    </rPh>
    <phoneticPr fontId="2"/>
  </si>
  <si>
    <t>私立（単式学級）</t>
    <rPh sb="3" eb="5">
      <t>タンシキ</t>
    </rPh>
    <rPh sb="5" eb="7">
      <t>ガッキュウ</t>
    </rPh>
    <phoneticPr fontId="2"/>
  </si>
  <si>
    <t>本宮市</t>
    <rPh sb="0" eb="3">
      <t>モトミヤシ</t>
    </rPh>
    <phoneticPr fontId="2"/>
  </si>
  <si>
    <t>以外の</t>
    <rPh sb="0" eb="2">
      <t>イガイ</t>
    </rPh>
    <phoneticPr fontId="2"/>
  </si>
  <si>
    <t>教員</t>
    <rPh sb="0" eb="2">
      <t>キョウイン</t>
    </rPh>
    <phoneticPr fontId="2"/>
  </si>
  <si>
    <t>　　支給されている者をいう。</t>
    <phoneticPr fontId="2"/>
  </si>
  <si>
    <t>(再掲)</t>
    <phoneticPr fontId="2"/>
  </si>
  <si>
    <t>特別支援学級</t>
    <rPh sb="0" eb="2">
      <t>トクベツ</t>
    </rPh>
    <rPh sb="2" eb="4">
      <t>シエン</t>
    </rPh>
    <phoneticPr fontId="2"/>
  </si>
  <si>
    <t>帰国児童数</t>
    <rPh sb="2" eb="4">
      <t>ジドウ</t>
    </rPh>
    <phoneticPr fontId="2"/>
  </si>
  <si>
    <t xml:space="preserve"> </t>
    <phoneticPr fontId="2"/>
  </si>
  <si>
    <t>副校長</t>
    <rPh sb="0" eb="1">
      <t>フク</t>
    </rPh>
    <rPh sb="2" eb="3">
      <t>チョウ</t>
    </rPh>
    <phoneticPr fontId="2"/>
  </si>
  <si>
    <t>主幹教諭</t>
    <rPh sb="0" eb="2">
      <t>シュカン</t>
    </rPh>
    <rPh sb="2" eb="4">
      <t>キョウユ</t>
    </rPh>
    <phoneticPr fontId="2"/>
  </si>
  <si>
    <t>指導教諭</t>
    <rPh sb="0" eb="2">
      <t>シドウ</t>
    </rPh>
    <rPh sb="2" eb="4">
      <t>キョウユ</t>
    </rPh>
    <phoneticPr fontId="2"/>
  </si>
  <si>
    <t>特別支援学級</t>
    <rPh sb="0" eb="2">
      <t>トクベツ</t>
    </rPh>
    <rPh sb="2" eb="4">
      <t>シエン</t>
    </rPh>
    <rPh sb="4" eb="6">
      <t>ガッキュウ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</si>
  <si>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</si>
  <si>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</si>
  <si>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</si>
  <si>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</si>
  <si>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(３)　小　学　校</t>
    <phoneticPr fontId="2"/>
  </si>
  <si>
    <t>第９表　学級数別学校数</t>
    <phoneticPr fontId="2"/>
  </si>
  <si>
    <t>第１０表　児童数別学校数</t>
    <phoneticPr fontId="2"/>
  </si>
  <si>
    <t>第１１表　収容人員別学級数</t>
    <phoneticPr fontId="2"/>
  </si>
  <si>
    <t>第１２表　市町村別学校数、学級数</t>
    <phoneticPr fontId="2"/>
  </si>
  <si>
    <t>第１３表　市町村別男女別児童数</t>
    <rPh sb="3" eb="4">
      <t>ヒョウ</t>
    </rPh>
    <phoneticPr fontId="2"/>
  </si>
  <si>
    <t>第１４表　市町村別教員数</t>
    <phoneticPr fontId="2"/>
  </si>
  <si>
    <t>第１５表　市町村別職員数</t>
    <rPh sb="9" eb="10">
      <t>ショク</t>
    </rPh>
    <rPh sb="11" eb="12">
      <t>スウ</t>
    </rPh>
    <phoneticPr fontId="2"/>
  </si>
  <si>
    <t>14表</t>
    <rPh sb="2" eb="3">
      <t>ヒョウ</t>
    </rPh>
    <phoneticPr fontId="2"/>
  </si>
  <si>
    <t>注　「14表以外の教員」とは、教員として発令されているが、関係諸法令に定める条件を満たさず市町村費により給与が</t>
    <rPh sb="0" eb="1">
      <t>チュウ</t>
    </rPh>
    <rPh sb="5" eb="6">
      <t>ヒョウ</t>
    </rPh>
    <rPh sb="6" eb="8">
      <t>イガイ</t>
    </rPh>
    <rPh sb="9" eb="11">
      <t>キョウイン</t>
    </rPh>
    <rPh sb="15" eb="17">
      <t>キョウイン</t>
    </rPh>
    <rPh sb="20" eb="22">
      <t>ハツレイ</t>
    </rPh>
    <rPh sb="29" eb="31">
      <t>カンケイ</t>
    </rPh>
    <rPh sb="31" eb="32">
      <t>ショ</t>
    </rPh>
    <rPh sb="32" eb="34">
      <t>ホウレイ</t>
    </rPh>
    <rPh sb="35" eb="36">
      <t>サダ</t>
    </rPh>
    <rPh sb="38" eb="40">
      <t>ジョウケン</t>
    </rPh>
    <rPh sb="41" eb="42">
      <t>ミ</t>
    </rPh>
    <rPh sb="45" eb="49">
      <t>シチョウソンヒ</t>
    </rPh>
    <rPh sb="52" eb="54">
      <t>キュウヨ</t>
    </rPh>
    <phoneticPr fontId="2"/>
  </si>
  <si>
    <t>　いわき市</t>
    <phoneticPr fontId="2"/>
  </si>
  <si>
    <t>　いわき市</t>
    <phoneticPr fontId="2"/>
  </si>
  <si>
    <t>　郡山市</t>
    <phoneticPr fontId="2"/>
  </si>
  <si>
    <t>鮫川村</t>
    <phoneticPr fontId="2"/>
  </si>
  <si>
    <t>棚倉町</t>
    <phoneticPr fontId="2"/>
  </si>
  <si>
    <t>矢吹町</t>
    <phoneticPr fontId="2"/>
  </si>
  <si>
    <t>石川町</t>
    <phoneticPr fontId="2"/>
  </si>
  <si>
    <t>令和3年度</t>
    <rPh sb="0" eb="2">
      <t>レイワ</t>
    </rPh>
    <rPh sb="3" eb="5">
      <t>ネンド</t>
    </rPh>
    <phoneticPr fontId="2"/>
  </si>
  <si>
    <t>令和3年度</t>
    <rPh sb="0" eb="2">
      <t>レイワ</t>
    </rPh>
    <phoneticPr fontId="2"/>
  </si>
  <si>
    <t>令和4年度</t>
    <rPh sb="0" eb="2">
      <t>レイワ</t>
    </rPh>
    <rPh sb="3" eb="5">
      <t>ネンド</t>
    </rPh>
    <phoneticPr fontId="2"/>
  </si>
  <si>
    <t>令和4年度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</si>
</sst>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(0\)"/>
    <numFmt numFmtId="177" formatCode="#,##0;\-#,##0;\-"/>
    <numFmt numFmtId="178" formatCode="#,##0_);[Red]\(#,##0\)"/>
  </numFmts>
  <fonts count="16">
    <font>
      <sz val="10"/>
      <color indexed="8"/>
      <name val="細明朝体"/>
      <family val="3"/>
      <charset val="128"/>
    </font>
    <font>
      <sz val="12"/>
      <color indexed="8"/>
      <name val="Osaka"/>
      <family val="3"/>
      <charset val="128"/>
    </font>
    <font>
      <sz val="6"/>
      <name val="細明朝体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細明朝体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rgb="FF0000CC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細明朝体"/>
      <family val="3"/>
      <charset val="128"/>
    </font>
    <font>
      <sz val="9"/>
      <color theme="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5" fillId="0" borderId="0"/>
    <xf numFmtId="0" fontId="10" fillId="0" borderId="0">
      <alignment vertical="center"/>
    </xf>
  </cellStyleXfs>
  <cellXfs count="266">
    <xf numFmtId="0" fontId="0" fillId="0" borderId="0" xfId="0"/>
    <xf numFmtId="0" fontId="3" fillId="0" borderId="0" xfId="0" applyFont="1" applyFill="1" applyBorder="1" applyProtection="1">
      <protection locked="0"/>
    </xf>
    <xf numFmtId="0" fontId="3" fillId="0" borderId="1" xfId="0" applyFont="1" applyFill="1" applyBorder="1" applyAlignment="1"/>
    <xf numFmtId="0" fontId="3" fillId="0" borderId="2" xfId="0" applyFont="1" applyFill="1" applyBorder="1" applyAlignment="1">
      <alignment horizontal="centerContinuous"/>
    </xf>
    <xf numFmtId="0" fontId="3" fillId="0" borderId="3" xfId="0" applyFont="1" applyFill="1" applyBorder="1" applyAlignment="1" applyProtection="1">
      <alignment horizontal="centerContinuous"/>
      <protection locked="0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10" xfId="0" applyFont="1" applyFill="1" applyBorder="1"/>
    <xf numFmtId="0" fontId="3" fillId="0" borderId="8" xfId="0" applyFont="1" applyFill="1" applyBorder="1" applyAlignment="1" applyProtection="1">
      <alignment horizontal="centerContinuous"/>
      <protection locked="0"/>
    </xf>
    <xf numFmtId="0" fontId="3" fillId="0" borderId="11" xfId="0" applyFont="1" applyFill="1" applyBorder="1" applyAlignment="1" applyProtection="1">
      <alignment horizontal="centerContinuous"/>
      <protection locked="0"/>
    </xf>
    <xf numFmtId="0" fontId="3" fillId="0" borderId="0" xfId="0" applyFont="1" applyFill="1" applyBorder="1"/>
    <xf numFmtId="0" fontId="3" fillId="0" borderId="12" xfId="0" applyFont="1" applyFill="1" applyBorder="1"/>
    <xf numFmtId="0" fontId="3" fillId="0" borderId="14" xfId="0" applyFont="1" applyFill="1" applyBorder="1" applyProtection="1">
      <protection locked="0"/>
    </xf>
    <xf numFmtId="0" fontId="3" fillId="0" borderId="15" xfId="0" applyFont="1" applyFill="1" applyBorder="1" applyProtection="1">
      <protection locked="0"/>
    </xf>
    <xf numFmtId="0" fontId="3" fillId="0" borderId="16" xfId="0" applyFont="1" applyFill="1" applyBorder="1" applyProtection="1">
      <protection locked="0"/>
    </xf>
    <xf numFmtId="0" fontId="3" fillId="0" borderId="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4" xfId="0" applyFont="1" applyFill="1" applyBorder="1" applyAlignment="1" applyProtection="1">
      <alignment horizontal="center"/>
      <protection locked="0"/>
    </xf>
    <xf numFmtId="0" fontId="3" fillId="0" borderId="20" xfId="0" applyFont="1" applyFill="1" applyBorder="1" applyAlignment="1">
      <alignment horizontal="right"/>
    </xf>
    <xf numFmtId="0" fontId="3" fillId="0" borderId="18" xfId="0" applyFont="1" applyFill="1" applyBorder="1" applyAlignment="1">
      <alignment horizontal="center"/>
    </xf>
    <xf numFmtId="0" fontId="3" fillId="0" borderId="0" xfId="0" quotePrefix="1" applyFont="1" applyFill="1"/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left"/>
    </xf>
    <xf numFmtId="0" fontId="3" fillId="0" borderId="2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6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right"/>
    </xf>
    <xf numFmtId="0" fontId="3" fillId="0" borderId="28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3" fillId="0" borderId="31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3" fontId="3" fillId="0" borderId="0" xfId="0" applyNumberFormat="1" applyFont="1" applyFill="1" applyBorder="1"/>
    <xf numFmtId="3" fontId="3" fillId="0" borderId="0" xfId="0" applyNumberFormat="1" applyFont="1" applyFill="1"/>
    <xf numFmtId="38" fontId="4" fillId="0" borderId="0" xfId="1" applyFont="1" applyBorder="1" applyAlignment="1">
      <alignment horizontal="right"/>
    </xf>
    <xf numFmtId="3" fontId="3" fillId="0" borderId="27" xfId="0" applyNumberFormat="1" applyFont="1" applyFill="1" applyBorder="1" applyAlignment="1">
      <alignment horizontal="centerContinuous"/>
    </xf>
    <xf numFmtId="3" fontId="3" fillId="0" borderId="21" xfId="0" applyNumberFormat="1" applyFont="1" applyFill="1" applyBorder="1" applyAlignment="1">
      <alignment horizontal="center"/>
    </xf>
    <xf numFmtId="3" fontId="3" fillId="0" borderId="29" xfId="0" applyNumberFormat="1" applyFont="1" applyFill="1" applyBorder="1" applyAlignment="1">
      <alignment horizontal="centerContinuous"/>
    </xf>
    <xf numFmtId="3" fontId="3" fillId="0" borderId="2" xfId="0" applyNumberFormat="1" applyFont="1" applyFill="1" applyBorder="1" applyAlignment="1">
      <alignment horizontal="centerContinuous"/>
    </xf>
    <xf numFmtId="3" fontId="3" fillId="0" borderId="3" xfId="0" applyNumberFormat="1" applyFont="1" applyFill="1" applyBorder="1" applyAlignment="1">
      <alignment horizontal="centerContinuous"/>
    </xf>
    <xf numFmtId="3" fontId="3" fillId="0" borderId="4" xfId="0" applyNumberFormat="1" applyFont="1" applyFill="1" applyBorder="1" applyAlignment="1">
      <alignment horizontal="centerContinuous"/>
    </xf>
    <xf numFmtId="3" fontId="3" fillId="0" borderId="5" xfId="0" applyNumberFormat="1" applyFont="1" applyFill="1" applyBorder="1" applyAlignment="1">
      <alignment horizontal="center"/>
    </xf>
    <xf numFmtId="3" fontId="3" fillId="0" borderId="18" xfId="0" applyNumberFormat="1" applyFont="1" applyFill="1" applyBorder="1" applyAlignment="1">
      <alignment horizontal="center"/>
    </xf>
    <xf numFmtId="0" fontId="3" fillId="0" borderId="7" xfId="0" applyFont="1" applyFill="1" applyBorder="1"/>
    <xf numFmtId="3" fontId="4" fillId="0" borderId="0" xfId="0" applyNumberFormat="1" applyFont="1" applyBorder="1" applyAlignment="1">
      <alignment horizontal="right" vertical="center"/>
    </xf>
    <xf numFmtId="0" fontId="3" fillId="0" borderId="33" xfId="0" applyFont="1" applyFill="1" applyBorder="1"/>
    <xf numFmtId="0" fontId="3" fillId="0" borderId="0" xfId="0" quotePrefix="1" applyFont="1" applyFill="1" applyBorder="1"/>
    <xf numFmtId="0" fontId="8" fillId="0" borderId="0" xfId="0" applyFont="1" applyFill="1"/>
    <xf numFmtId="0" fontId="3" fillId="0" borderId="0" xfId="0" quotePrefix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176" fontId="3" fillId="0" borderId="7" xfId="0" applyNumberFormat="1" applyFont="1" applyFill="1" applyBorder="1"/>
    <xf numFmtId="176" fontId="3" fillId="0" borderId="0" xfId="0" applyNumberFormat="1" applyFont="1" applyFill="1" applyBorder="1"/>
    <xf numFmtId="0" fontId="3" fillId="0" borderId="0" xfId="0" applyFont="1" applyFill="1" applyAlignment="1"/>
    <xf numFmtId="38" fontId="4" fillId="0" borderId="28" xfId="1" applyFont="1" applyBorder="1" applyAlignment="1">
      <alignment horizontal="right"/>
    </xf>
    <xf numFmtId="0" fontId="3" fillId="0" borderId="7" xfId="0" applyFont="1" applyFill="1" applyBorder="1" applyAlignment="1" applyProtection="1">
      <alignment horizontal="center"/>
      <protection locked="0"/>
    </xf>
    <xf numFmtId="0" fontId="3" fillId="0" borderId="15" xfId="0" applyFont="1" applyFill="1" applyBorder="1" applyAlignment="1" applyProtection="1">
      <alignment horizontal="center"/>
      <protection locked="0"/>
    </xf>
    <xf numFmtId="3" fontId="3" fillId="0" borderId="34" xfId="0" applyNumberFormat="1" applyFont="1" applyFill="1" applyBorder="1" applyAlignment="1">
      <alignment horizontal="centerContinuous"/>
    </xf>
    <xf numFmtId="3" fontId="3" fillId="0" borderId="35" xfId="0" applyNumberFormat="1" applyFont="1" applyFill="1" applyBorder="1" applyAlignment="1">
      <alignment horizontal="center"/>
    </xf>
    <xf numFmtId="0" fontId="3" fillId="0" borderId="36" xfId="0" applyFont="1" applyFill="1" applyBorder="1" applyAlignment="1" applyProtection="1">
      <alignment horizontal="center"/>
      <protection locked="0"/>
    </xf>
    <xf numFmtId="0" fontId="3" fillId="0" borderId="35" xfId="0" applyFont="1" applyFill="1" applyBorder="1" applyAlignment="1" applyProtection="1">
      <alignment horizontal="center"/>
      <protection locked="0"/>
    </xf>
    <xf numFmtId="0" fontId="3" fillId="0" borderId="16" xfId="0" applyFont="1" applyFill="1" applyBorder="1" applyAlignment="1" applyProtection="1">
      <alignment horizontal="center"/>
      <protection locked="0"/>
    </xf>
    <xf numFmtId="0" fontId="3" fillId="0" borderId="16" xfId="0" applyFont="1" applyFill="1" applyBorder="1" applyAlignment="1">
      <alignment horizontal="center"/>
    </xf>
    <xf numFmtId="0" fontId="3" fillId="0" borderId="23" xfId="0" applyFont="1" applyFill="1" applyBorder="1" applyAlignment="1" applyProtection="1">
      <alignment horizontal="center"/>
      <protection locked="0"/>
    </xf>
    <xf numFmtId="0" fontId="3" fillId="0" borderId="37" xfId="0" applyFont="1" applyFill="1" applyBorder="1" applyProtection="1">
      <protection locked="0"/>
    </xf>
    <xf numFmtId="0" fontId="3" fillId="0" borderId="38" xfId="0" applyFont="1" applyFill="1" applyBorder="1" applyProtection="1">
      <protection locked="0"/>
    </xf>
    <xf numFmtId="0" fontId="3" fillId="0" borderId="39" xfId="0" applyFont="1" applyFill="1" applyBorder="1" applyProtection="1">
      <protection locked="0"/>
    </xf>
    <xf numFmtId="0" fontId="3" fillId="0" borderId="38" xfId="0" applyFont="1" applyFill="1" applyBorder="1" applyAlignment="1" applyProtection="1">
      <alignment horizontal="center"/>
      <protection locked="0"/>
    </xf>
    <xf numFmtId="0" fontId="3" fillId="0" borderId="37" xfId="0" applyFont="1" applyFill="1" applyBorder="1" applyAlignment="1" applyProtection="1">
      <alignment horizontal="center"/>
      <protection locked="0"/>
    </xf>
    <xf numFmtId="0" fontId="3" fillId="0" borderId="39" xfId="0" applyFont="1" applyFill="1" applyBorder="1" applyAlignment="1" applyProtection="1">
      <alignment horizontal="center"/>
      <protection locked="0"/>
    </xf>
    <xf numFmtId="0" fontId="3" fillId="0" borderId="40" xfId="0" applyFont="1" applyFill="1" applyBorder="1" applyProtection="1">
      <protection locked="0"/>
    </xf>
    <xf numFmtId="0" fontId="3" fillId="0" borderId="7" xfId="0" applyNumberFormat="1" applyFont="1" applyFill="1" applyBorder="1"/>
    <xf numFmtId="0" fontId="3" fillId="0" borderId="0" xfId="0" applyNumberFormat="1" applyFont="1" applyFill="1" applyBorder="1"/>
    <xf numFmtId="0" fontId="3" fillId="0" borderId="33" xfId="0" applyNumberFormat="1" applyFont="1" applyFill="1" applyBorder="1"/>
    <xf numFmtId="3" fontId="4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left"/>
    </xf>
    <xf numFmtId="176" fontId="9" fillId="0" borderId="7" xfId="0" applyNumberFormat="1" applyFont="1" applyFill="1" applyBorder="1"/>
    <xf numFmtId="176" fontId="9" fillId="0" borderId="0" xfId="0" applyNumberFormat="1" applyFont="1" applyFill="1" applyBorder="1"/>
    <xf numFmtId="177" fontId="4" fillId="0" borderId="0" xfId="0" applyNumberFormat="1" applyFont="1" applyFill="1" applyBorder="1" applyAlignment="1">
      <alignment horizontal="right"/>
    </xf>
    <xf numFmtId="177" fontId="4" fillId="0" borderId="13" xfId="0" applyNumberFormat="1" applyFont="1" applyFill="1" applyBorder="1" applyAlignment="1">
      <alignment horizontal="right"/>
    </xf>
    <xf numFmtId="177" fontId="4" fillId="0" borderId="36" xfId="0" applyNumberFormat="1" applyFont="1" applyFill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177" fontId="4" fillId="0" borderId="0" xfId="1" applyNumberFormat="1" applyFont="1" applyBorder="1" applyAlignment="1">
      <alignment horizontal="right"/>
    </xf>
    <xf numFmtId="177" fontId="7" fillId="0" borderId="0" xfId="0" applyNumberFormat="1" applyFont="1" applyFill="1" applyBorder="1" applyAlignment="1">
      <alignment horizontal="right"/>
    </xf>
    <xf numFmtId="177" fontId="7" fillId="0" borderId="36" xfId="0" applyNumberFormat="1" applyFont="1" applyFill="1" applyBorder="1" applyAlignment="1">
      <alignment horizontal="right"/>
    </xf>
    <xf numFmtId="177" fontId="4" fillId="0" borderId="0" xfId="0" applyNumberFormat="1" applyFont="1" applyFill="1" applyBorder="1"/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7" fontId="3" fillId="0" borderId="33" xfId="0" applyNumberFormat="1" applyFont="1" applyFill="1" applyBorder="1"/>
    <xf numFmtId="0" fontId="3" fillId="0" borderId="7" xfId="0" applyFont="1" applyFill="1" applyBorder="1" applyAlignment="1">
      <alignment horizontal="left"/>
    </xf>
    <xf numFmtId="177" fontId="11" fillId="0" borderId="0" xfId="1" applyNumberFormat="1" applyFont="1" applyBorder="1" applyAlignment="1">
      <alignment horizontal="right"/>
    </xf>
    <xf numFmtId="177" fontId="4" fillId="0" borderId="36" xfId="1" applyNumberFormat="1" applyFont="1" applyBorder="1" applyAlignment="1">
      <alignment horizontal="right"/>
    </xf>
    <xf numFmtId="0" fontId="12" fillId="0" borderId="27" xfId="0" applyFont="1" applyFill="1" applyBorder="1" applyAlignment="1">
      <alignment horizontal="centerContinuous"/>
    </xf>
    <xf numFmtId="177" fontId="13" fillId="0" borderId="0" xfId="0" applyNumberFormat="1" applyFont="1" applyFill="1" applyBorder="1" applyAlignment="1">
      <alignment horizontal="right"/>
    </xf>
    <xf numFmtId="177" fontId="13" fillId="0" borderId="13" xfId="0" applyNumberFormat="1" applyFont="1" applyFill="1" applyBorder="1" applyAlignment="1">
      <alignment horizontal="right"/>
    </xf>
    <xf numFmtId="177" fontId="13" fillId="0" borderId="36" xfId="0" applyNumberFormat="1" applyFont="1" applyFill="1" applyBorder="1" applyAlignment="1">
      <alignment horizontal="right"/>
    </xf>
    <xf numFmtId="177" fontId="13" fillId="0" borderId="42" xfId="0" applyNumberFormat="1" applyFont="1" applyFill="1" applyBorder="1" applyAlignment="1">
      <alignment horizontal="right"/>
    </xf>
    <xf numFmtId="177" fontId="13" fillId="0" borderId="43" xfId="0" applyNumberFormat="1" applyFont="1" applyFill="1" applyBorder="1" applyAlignment="1">
      <alignment horizontal="right"/>
    </xf>
    <xf numFmtId="177" fontId="13" fillId="0" borderId="44" xfId="0" applyNumberFormat="1" applyFont="1" applyFill="1" applyBorder="1" applyAlignment="1">
      <alignment horizontal="right"/>
    </xf>
    <xf numFmtId="177" fontId="13" fillId="0" borderId="0" xfId="0" applyNumberFormat="1" applyFont="1" applyBorder="1" applyAlignment="1">
      <alignment horizontal="right"/>
    </xf>
    <xf numFmtId="177" fontId="13" fillId="0" borderId="43" xfId="0" applyNumberFormat="1" applyFont="1" applyBorder="1" applyAlignment="1">
      <alignment horizontal="right"/>
    </xf>
    <xf numFmtId="178" fontId="13" fillId="0" borderId="0" xfId="1" applyNumberFormat="1" applyFont="1" applyBorder="1" applyAlignment="1">
      <alignment horizontal="right"/>
    </xf>
    <xf numFmtId="177" fontId="13" fillId="0" borderId="0" xfId="1" applyNumberFormat="1" applyFont="1" applyBorder="1" applyAlignment="1">
      <alignment horizontal="right"/>
    </xf>
    <xf numFmtId="177" fontId="13" fillId="0" borderId="43" xfId="1" applyNumberFormat="1" applyFont="1" applyBorder="1" applyAlignment="1">
      <alignment horizontal="right"/>
    </xf>
    <xf numFmtId="177" fontId="13" fillId="0" borderId="43" xfId="0" applyNumberFormat="1" applyFont="1" applyBorder="1" applyAlignment="1">
      <alignment horizontal="right" shrinkToFit="1"/>
    </xf>
    <xf numFmtId="0" fontId="12" fillId="0" borderId="41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177" fontId="13" fillId="0" borderId="0" xfId="0" applyNumberFormat="1" applyFont="1" applyBorder="1" applyAlignment="1">
      <alignment horizontal="right" vertical="center"/>
    </xf>
    <xf numFmtId="177" fontId="13" fillId="0" borderId="0" xfId="0" applyNumberFormat="1" applyFont="1" applyBorder="1" applyAlignment="1">
      <alignment vertical="center" shrinkToFit="1"/>
    </xf>
    <xf numFmtId="177" fontId="13" fillId="0" borderId="0" xfId="0" applyNumberFormat="1" applyFont="1" applyFill="1" applyBorder="1" applyAlignment="1">
      <alignment vertical="center" shrinkToFit="1"/>
    </xf>
    <xf numFmtId="177" fontId="13" fillId="0" borderId="36" xfId="0" applyNumberFormat="1" applyFont="1" applyBorder="1" applyAlignment="1">
      <alignment horizontal="right" vertical="center"/>
    </xf>
    <xf numFmtId="177" fontId="13" fillId="0" borderId="36" xfId="0" applyNumberFormat="1" applyFont="1" applyBorder="1" applyAlignment="1">
      <alignment vertical="center" shrinkToFit="1"/>
    </xf>
    <xf numFmtId="177" fontId="13" fillId="0" borderId="43" xfId="0" applyNumberFormat="1" applyFont="1" applyBorder="1" applyAlignment="1">
      <alignment horizontal="right" vertical="center"/>
    </xf>
    <xf numFmtId="177" fontId="13" fillId="0" borderId="44" xfId="0" applyNumberFormat="1" applyFont="1" applyBorder="1" applyAlignment="1">
      <alignment horizontal="right" vertical="center"/>
    </xf>
    <xf numFmtId="177" fontId="13" fillId="0" borderId="0" xfId="0" applyNumberFormat="1" applyFont="1" applyFill="1" applyBorder="1"/>
    <xf numFmtId="177" fontId="13" fillId="0" borderId="36" xfId="0" applyNumberFormat="1" applyFont="1" applyFill="1" applyBorder="1"/>
    <xf numFmtId="0" fontId="3" fillId="0" borderId="13" xfId="0" applyFont="1" applyFill="1" applyBorder="1" applyAlignment="1" applyProtection="1">
      <alignment horizontal="center"/>
      <protection locked="0"/>
    </xf>
    <xf numFmtId="0" fontId="3" fillId="0" borderId="21" xfId="0" applyFont="1" applyFill="1" applyBorder="1" applyAlignment="1" applyProtection="1">
      <alignment horizontal="center"/>
      <protection locked="0"/>
    </xf>
    <xf numFmtId="0" fontId="3" fillId="0" borderId="2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/>
    <xf numFmtId="0" fontId="12" fillId="0" borderId="0" xfId="0" quotePrefix="1" applyFont="1" applyFill="1"/>
    <xf numFmtId="3" fontId="12" fillId="0" borderId="0" xfId="0" applyNumberFormat="1" applyFont="1" applyFill="1"/>
    <xf numFmtId="0" fontId="12" fillId="0" borderId="0" xfId="0" applyFont="1" applyFill="1"/>
    <xf numFmtId="0" fontId="12" fillId="0" borderId="0" xfId="0" quotePrefix="1" applyFont="1" applyFill="1" applyAlignment="1">
      <alignment horizontal="right"/>
    </xf>
    <xf numFmtId="3" fontId="12" fillId="0" borderId="2" xfId="0" applyNumberFormat="1" applyFont="1" applyFill="1" applyBorder="1" applyAlignment="1">
      <alignment horizontal="centerContinuous"/>
    </xf>
    <xf numFmtId="3" fontId="12" fillId="0" borderId="3" xfId="0" applyNumberFormat="1" applyFont="1" applyFill="1" applyBorder="1" applyAlignment="1">
      <alignment horizontal="centerContinuous"/>
    </xf>
    <xf numFmtId="3" fontId="12" fillId="0" borderId="4" xfId="0" applyNumberFormat="1" applyFont="1" applyFill="1" applyBorder="1" applyAlignment="1">
      <alignment horizontal="centerContinuous"/>
    </xf>
    <xf numFmtId="3" fontId="12" fillId="0" borderId="21" xfId="0" applyNumberFormat="1" applyFont="1" applyFill="1" applyBorder="1" applyAlignment="1">
      <alignment horizontal="center"/>
    </xf>
    <xf numFmtId="0" fontId="12" fillId="0" borderId="7" xfId="0" applyFont="1" applyFill="1" applyBorder="1"/>
    <xf numFmtId="0" fontId="12" fillId="0" borderId="33" xfId="0" applyFont="1" applyFill="1" applyBorder="1"/>
    <xf numFmtId="3" fontId="12" fillId="0" borderId="24" xfId="0" applyNumberFormat="1" applyFont="1" applyFill="1" applyBorder="1" applyAlignment="1">
      <alignment horizontal="center"/>
    </xf>
    <xf numFmtId="177" fontId="13" fillId="0" borderId="0" xfId="2" applyNumberFormat="1" applyFont="1" applyBorder="1" applyAlignment="1">
      <alignment horizontal="right" vertical="center"/>
    </xf>
    <xf numFmtId="177" fontId="13" fillId="0" borderId="36" xfId="2" applyNumberFormat="1" applyFont="1" applyBorder="1" applyAlignment="1">
      <alignment horizontal="right" vertical="center"/>
    </xf>
    <xf numFmtId="177" fontId="13" fillId="0" borderId="0" xfId="2" applyNumberFormat="1" applyFont="1" applyFill="1" applyBorder="1" applyAlignment="1">
      <alignment horizontal="right" vertical="center"/>
    </xf>
    <xf numFmtId="177" fontId="4" fillId="0" borderId="0" xfId="1" applyNumberFormat="1" applyFont="1" applyFill="1" applyBorder="1" applyAlignment="1">
      <alignment horizontal="right"/>
    </xf>
    <xf numFmtId="177" fontId="4" fillId="0" borderId="36" xfId="1" applyNumberFormat="1" applyFont="1" applyFill="1" applyBorder="1" applyAlignment="1">
      <alignment horizontal="right"/>
    </xf>
    <xf numFmtId="177" fontId="4" fillId="0" borderId="42" xfId="1" applyNumberFormat="1" applyFont="1" applyFill="1" applyBorder="1" applyAlignment="1">
      <alignment horizontal="right"/>
    </xf>
    <xf numFmtId="178" fontId="4" fillId="0" borderId="0" xfId="1" applyNumberFormat="1" applyFont="1" applyFill="1" applyBorder="1" applyAlignment="1">
      <alignment horizontal="right"/>
    </xf>
    <xf numFmtId="178" fontId="4" fillId="0" borderId="42" xfId="1" applyNumberFormat="1" applyFont="1" applyFill="1" applyBorder="1" applyAlignment="1">
      <alignment horizontal="right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36" xfId="0" applyNumberFormat="1" applyFont="1" applyFill="1" applyBorder="1" applyAlignment="1">
      <alignment horizontal="right" vertical="center"/>
    </xf>
    <xf numFmtId="0" fontId="4" fillId="0" borderId="0" xfId="3" applyFont="1" applyFill="1" applyAlignment="1">
      <alignment vertical="center" shrinkToFit="1"/>
    </xf>
    <xf numFmtId="37" fontId="4" fillId="0" borderId="0" xfId="0" applyNumberFormat="1" applyFont="1" applyFill="1" applyBorder="1" applyAlignment="1">
      <alignment vertical="center" shrinkToFit="1"/>
    </xf>
    <xf numFmtId="0" fontId="4" fillId="0" borderId="36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177" fontId="4" fillId="0" borderId="0" xfId="0" applyNumberFormat="1" applyFont="1" applyFill="1" applyBorder="1" applyAlignment="1">
      <alignment vertical="center" shrinkToFit="1"/>
    </xf>
    <xf numFmtId="177" fontId="4" fillId="0" borderId="36" xfId="0" applyNumberFormat="1" applyFont="1" applyFill="1" applyBorder="1" applyAlignment="1">
      <alignment vertical="center" shrinkToFit="1"/>
    </xf>
    <xf numFmtId="177" fontId="4" fillId="0" borderId="43" xfId="0" applyNumberFormat="1" applyFont="1" applyFill="1" applyBorder="1" applyAlignment="1">
      <alignment horizontal="right" vertical="center"/>
    </xf>
    <xf numFmtId="0" fontId="4" fillId="0" borderId="43" xfId="0" applyFont="1" applyFill="1" applyBorder="1" applyAlignment="1">
      <alignment vertical="center" shrinkToFit="1"/>
    </xf>
    <xf numFmtId="177" fontId="4" fillId="0" borderId="43" xfId="0" applyNumberFormat="1" applyFont="1" applyFill="1" applyBorder="1" applyAlignment="1">
      <alignment vertical="center" shrinkToFit="1"/>
    </xf>
    <xf numFmtId="177" fontId="4" fillId="0" borderId="44" xfId="0" applyNumberFormat="1" applyFont="1" applyFill="1" applyBorder="1" applyAlignment="1">
      <alignment vertical="center" shrinkToFit="1"/>
    </xf>
    <xf numFmtId="177" fontId="4" fillId="0" borderId="13" xfId="0" applyNumberFormat="1" applyFont="1" applyFill="1" applyBorder="1" applyAlignment="1">
      <alignment horizontal="right" vertical="center"/>
    </xf>
    <xf numFmtId="177" fontId="13" fillId="0" borderId="36" xfId="2" applyNumberFormat="1" applyFont="1" applyFill="1" applyBorder="1" applyAlignment="1">
      <alignment horizontal="right" vertical="center"/>
    </xf>
    <xf numFmtId="177" fontId="13" fillId="0" borderId="0" xfId="0" applyNumberFormat="1" applyFont="1" applyFill="1" applyAlignment="1">
      <alignment vertical="center" shrinkToFit="1"/>
    </xf>
    <xf numFmtId="177" fontId="15" fillId="0" borderId="0" xfId="0" applyNumberFormat="1" applyFont="1" applyFill="1" applyBorder="1" applyAlignment="1">
      <alignment horizontal="right"/>
    </xf>
    <xf numFmtId="177" fontId="13" fillId="0" borderId="36" xfId="0" applyNumberFormat="1" applyFont="1" applyFill="1" applyBorder="1" applyAlignment="1">
      <alignment vertical="center" shrinkToFit="1"/>
    </xf>
    <xf numFmtId="177" fontId="13" fillId="0" borderId="0" xfId="0" applyNumberFormat="1" applyFont="1" applyFill="1" applyBorder="1" applyAlignment="1">
      <alignment horizontal="right" vertical="center"/>
    </xf>
    <xf numFmtId="177" fontId="13" fillId="0" borderId="43" xfId="2" applyNumberFormat="1" applyFont="1" applyFill="1" applyBorder="1" applyAlignment="1">
      <alignment horizontal="right" vertical="center"/>
    </xf>
    <xf numFmtId="177" fontId="13" fillId="0" borderId="43" xfId="0" applyNumberFormat="1" applyFont="1" applyFill="1" applyBorder="1" applyAlignment="1">
      <alignment vertical="center" shrinkToFit="1"/>
    </xf>
    <xf numFmtId="177" fontId="13" fillId="0" borderId="44" xfId="0" applyNumberFormat="1" applyFont="1" applyFill="1" applyBorder="1" applyAlignment="1">
      <alignment vertical="center" shrinkToFit="1"/>
    </xf>
    <xf numFmtId="177" fontId="13" fillId="0" borderId="13" xfId="2" applyNumberFormat="1" applyFont="1" applyFill="1" applyBorder="1" applyAlignment="1">
      <alignment horizontal="right" vertical="center"/>
    </xf>
    <xf numFmtId="177" fontId="13" fillId="0" borderId="36" xfId="0" applyNumberFormat="1" applyFont="1" applyFill="1" applyBorder="1" applyAlignment="1">
      <alignment horizontal="right" vertical="center"/>
    </xf>
    <xf numFmtId="177" fontId="13" fillId="0" borderId="42" xfId="2" applyNumberFormat="1" applyFont="1" applyFill="1" applyBorder="1" applyAlignment="1">
      <alignment horizontal="right" vertical="center"/>
    </xf>
    <xf numFmtId="177" fontId="13" fillId="0" borderId="44" xfId="2" applyNumberFormat="1" applyFont="1" applyFill="1" applyBorder="1" applyAlignment="1">
      <alignment horizontal="right" vertical="center"/>
    </xf>
    <xf numFmtId="177" fontId="4" fillId="0" borderId="36" xfId="0" applyNumberFormat="1" applyFont="1" applyFill="1" applyBorder="1"/>
    <xf numFmtId="177" fontId="4" fillId="0" borderId="0" xfId="0" applyNumberFormat="1" applyFont="1" applyFill="1" applyBorder="1" applyAlignment="1">
      <alignment vertical="center"/>
    </xf>
    <xf numFmtId="177" fontId="4" fillId="0" borderId="36" xfId="0" applyNumberFormat="1" applyFont="1" applyFill="1" applyBorder="1" applyAlignment="1">
      <alignment vertical="center"/>
    </xf>
    <xf numFmtId="177" fontId="4" fillId="0" borderId="43" xfId="0" applyNumberFormat="1" applyFont="1" applyFill="1" applyBorder="1" applyAlignment="1">
      <alignment horizontal="right"/>
    </xf>
    <xf numFmtId="177" fontId="4" fillId="0" borderId="43" xfId="1" applyNumberFormat="1" applyFont="1" applyFill="1" applyBorder="1" applyAlignment="1">
      <alignment horizontal="right"/>
    </xf>
    <xf numFmtId="177" fontId="4" fillId="0" borderId="43" xfId="0" applyNumberFormat="1" applyFont="1" applyFill="1" applyBorder="1" applyAlignment="1">
      <alignment vertical="center"/>
    </xf>
    <xf numFmtId="177" fontId="4" fillId="0" borderId="44" xfId="0" applyNumberFormat="1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 shrinkToFit="1"/>
    </xf>
    <xf numFmtId="176" fontId="4" fillId="0" borderId="0" xfId="0" applyNumberFormat="1" applyFont="1" applyFill="1" applyBorder="1"/>
    <xf numFmtId="177" fontId="4" fillId="0" borderId="0" xfId="0" applyNumberFormat="1" applyFont="1" applyFill="1" applyBorder="1" applyAlignment="1"/>
    <xf numFmtId="0" fontId="4" fillId="0" borderId="0" xfId="0" applyFont="1" applyFill="1" applyBorder="1" applyAlignment="1">
      <alignment shrinkToFit="1"/>
    </xf>
    <xf numFmtId="0" fontId="4" fillId="0" borderId="36" xfId="0" applyFont="1" applyFill="1" applyBorder="1" applyAlignment="1">
      <alignment vertical="center"/>
    </xf>
    <xf numFmtId="177" fontId="4" fillId="0" borderId="42" xfId="0" applyNumberFormat="1" applyFont="1" applyFill="1" applyBorder="1" applyAlignment="1">
      <alignment horizontal="right"/>
    </xf>
    <xf numFmtId="177" fontId="4" fillId="0" borderId="44" xfId="0" applyNumberFormat="1" applyFont="1" applyFill="1" applyBorder="1" applyAlignment="1">
      <alignment horizontal="right"/>
    </xf>
    <xf numFmtId="177" fontId="4" fillId="0" borderId="13" xfId="1" applyNumberFormat="1" applyFont="1" applyFill="1" applyBorder="1" applyAlignment="1">
      <alignment horizontal="right"/>
    </xf>
    <xf numFmtId="0" fontId="3" fillId="0" borderId="31" xfId="0" applyFont="1" applyFill="1" applyBorder="1" applyAlignment="1">
      <alignment horizontal="centerContinuous"/>
    </xf>
    <xf numFmtId="0" fontId="3" fillId="0" borderId="15" xfId="0" applyFont="1" applyFill="1" applyBorder="1" applyAlignment="1">
      <alignment horizontal="centerContinuous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 shrinkToFit="1"/>
    </xf>
    <xf numFmtId="0" fontId="13" fillId="0" borderId="43" xfId="0" applyFont="1" applyBorder="1" applyAlignment="1">
      <alignment shrinkToFit="1"/>
    </xf>
    <xf numFmtId="177" fontId="13" fillId="0" borderId="43" xfId="0" applyNumberFormat="1" applyFont="1" applyBorder="1" applyAlignment="1">
      <alignment shrinkToFit="1"/>
    </xf>
    <xf numFmtId="3" fontId="12" fillId="0" borderId="5" xfId="0" applyNumberFormat="1" applyFont="1" applyFill="1" applyBorder="1" applyAlignment="1">
      <alignment horizontal="centerContinuous"/>
    </xf>
    <xf numFmtId="3" fontId="12" fillId="0" borderId="6" xfId="0" applyNumberFormat="1" applyFont="1" applyFill="1" applyBorder="1" applyAlignment="1">
      <alignment horizontal="centerContinuous"/>
    </xf>
    <xf numFmtId="3" fontId="12" fillId="0" borderId="18" xfId="0" applyNumberFormat="1" applyFont="1" applyFill="1" applyBorder="1" applyAlignment="1">
      <alignment horizontal="center"/>
    </xf>
    <xf numFmtId="3" fontId="12" fillId="0" borderId="22" xfId="0" applyNumberFormat="1" applyFont="1" applyFill="1" applyBorder="1" applyAlignment="1">
      <alignment horizontal="center"/>
    </xf>
    <xf numFmtId="177" fontId="4" fillId="0" borderId="13" xfId="0" applyNumberFormat="1" applyFont="1" applyFill="1" applyBorder="1" applyAlignment="1"/>
    <xf numFmtId="177" fontId="4" fillId="0" borderId="0" xfId="0" applyNumberFormat="1" applyFont="1" applyFill="1" applyBorder="1" applyAlignment="1">
      <alignment shrinkToFit="1"/>
    </xf>
    <xf numFmtId="177" fontId="4" fillId="0" borderId="36" xfId="0" applyNumberFormat="1" applyFont="1" applyFill="1" applyBorder="1" applyAlignment="1">
      <alignment shrinkToFit="1"/>
    </xf>
    <xf numFmtId="177" fontId="4" fillId="0" borderId="43" xfId="0" applyNumberFormat="1" applyFont="1" applyFill="1" applyBorder="1" applyAlignment="1">
      <alignment shrinkToFit="1"/>
    </xf>
    <xf numFmtId="177" fontId="4" fillId="0" borderId="44" xfId="0" applyNumberFormat="1" applyFont="1" applyFill="1" applyBorder="1" applyAlignment="1">
      <alignment shrinkToFit="1"/>
    </xf>
    <xf numFmtId="177" fontId="4" fillId="0" borderId="0" xfId="0" applyNumberFormat="1" applyFont="1" applyFill="1" applyAlignment="1">
      <alignment shrinkToFit="1"/>
    </xf>
    <xf numFmtId="177" fontId="4" fillId="0" borderId="45" xfId="0" applyNumberFormat="1" applyFont="1" applyFill="1" applyBorder="1" applyAlignment="1">
      <alignment shrinkToFit="1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0" borderId="0" xfId="3" applyFont="1" applyAlignment="1">
      <alignment vertical="center" shrinkToFit="1"/>
    </xf>
    <xf numFmtId="177" fontId="13" fillId="0" borderId="45" xfId="0" applyNumberFormat="1" applyFont="1" applyFill="1" applyBorder="1" applyAlignment="1">
      <alignment horizontal="right" vertical="center"/>
    </xf>
    <xf numFmtId="0" fontId="3" fillId="0" borderId="41" xfId="0" applyFont="1" applyFill="1" applyBorder="1" applyAlignment="1">
      <alignment horizontal="left"/>
    </xf>
    <xf numFmtId="0" fontId="3" fillId="0" borderId="4" xfId="0" applyFont="1" applyFill="1" applyBorder="1" applyAlignment="1" applyProtection="1">
      <alignment horizontal="centerContinuous"/>
      <protection locked="0"/>
    </xf>
    <xf numFmtId="0" fontId="3" fillId="0" borderId="9" xfId="0" applyFont="1" applyFill="1" applyBorder="1" applyAlignment="1" applyProtection="1">
      <alignment horizontal="centerContinuous"/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18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3" fillId="0" borderId="19" xfId="0" applyFont="1" applyFill="1" applyBorder="1" applyAlignment="1">
      <alignment horizontal="center"/>
    </xf>
    <xf numFmtId="0" fontId="3" fillId="0" borderId="19" xfId="0" applyFont="1" applyFill="1" applyBorder="1" applyAlignment="1" applyProtection="1">
      <alignment horizontal="center"/>
      <protection locked="0"/>
    </xf>
    <xf numFmtId="0" fontId="3" fillId="0" borderId="22" xfId="0" applyFont="1" applyFill="1" applyBorder="1" applyAlignment="1" applyProtection="1">
      <alignment horizontal="center"/>
      <protection locked="0"/>
    </xf>
    <xf numFmtId="0" fontId="3" fillId="0" borderId="48" xfId="0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3" fillId="0" borderId="13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23" xfId="0" applyFont="1" applyFill="1" applyBorder="1" applyAlignment="1" applyProtection="1">
      <alignment horizontal="center"/>
      <protection locked="0"/>
    </xf>
    <xf numFmtId="0" fontId="0" fillId="0" borderId="24" xfId="0" applyBorder="1" applyAlignment="1">
      <alignment horizont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17" xfId="0" applyFont="1" applyFill="1" applyBorder="1" applyAlignment="1" applyProtection="1">
      <alignment horizontal="center"/>
      <protection locked="0"/>
    </xf>
    <xf numFmtId="0" fontId="0" fillId="0" borderId="46" xfId="0" applyBorder="1" applyAlignment="1">
      <alignment horizontal="center"/>
    </xf>
    <xf numFmtId="0" fontId="0" fillId="0" borderId="36" xfId="0" applyBorder="1" applyAlignment="1">
      <alignment horizontal="center"/>
    </xf>
    <xf numFmtId="0" fontId="3" fillId="0" borderId="13" xfId="0" applyFont="1" applyFill="1" applyBorder="1" applyAlignment="1" applyProtection="1">
      <alignment horizontal="center" wrapText="1"/>
      <protection locked="0"/>
    </xf>
    <xf numFmtId="0" fontId="0" fillId="0" borderId="0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3" fillId="0" borderId="23" xfId="0" applyFont="1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3" fontId="3" fillId="0" borderId="49" xfId="0" applyNumberFormat="1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" fontId="3" fillId="0" borderId="50" xfId="0" applyNumberFormat="1" applyFont="1" applyFill="1" applyBorder="1" applyAlignment="1">
      <alignment horizontal="centerContinuous"/>
    </xf>
    <xf numFmtId="0" fontId="3" fillId="0" borderId="51" xfId="0" applyFont="1" applyFill="1" applyBorder="1" applyAlignment="1">
      <alignment horizontal="centerContinuous"/>
    </xf>
    <xf numFmtId="177" fontId="13" fillId="0" borderId="36" xfId="1" applyNumberFormat="1" applyFont="1" applyBorder="1" applyAlignment="1">
      <alignment horizontal="right"/>
    </xf>
    <xf numFmtId="3" fontId="3" fillId="0" borderId="51" xfId="0" applyNumberFormat="1" applyFont="1" applyFill="1" applyBorder="1" applyAlignment="1">
      <alignment horizontal="centerContinuous"/>
    </xf>
    <xf numFmtId="3" fontId="3" fillId="0" borderId="51" xfId="0" applyNumberFormat="1" applyFont="1" applyFill="1" applyBorder="1" applyAlignment="1">
      <alignment horizontal="center"/>
    </xf>
    <xf numFmtId="177" fontId="13" fillId="0" borderId="0" xfId="0" applyNumberFormat="1" applyFont="1" applyBorder="1" applyAlignment="1">
      <alignment horizontal="right" shrinkToFit="1"/>
    </xf>
    <xf numFmtId="3" fontId="3" fillId="0" borderId="51" xfId="0" applyNumberFormat="1" applyFont="1" applyFill="1" applyBorder="1" applyAlignment="1">
      <alignment horizontal="center" shrinkToFit="1"/>
    </xf>
    <xf numFmtId="177" fontId="13" fillId="0" borderId="44" xfId="1" applyNumberFormat="1" applyFont="1" applyBorder="1" applyAlignment="1">
      <alignment horizontal="right"/>
    </xf>
    <xf numFmtId="0" fontId="3" fillId="0" borderId="48" xfId="0" applyFont="1" applyFill="1" applyBorder="1" applyAlignment="1">
      <alignment horizontal="center" wrapText="1"/>
    </xf>
    <xf numFmtId="177" fontId="13" fillId="0" borderId="36" xfId="0" applyNumberFormat="1" applyFont="1" applyBorder="1" applyAlignment="1">
      <alignment horizontal="right"/>
    </xf>
    <xf numFmtId="0" fontId="13" fillId="0" borderId="0" xfId="0" applyFont="1" applyBorder="1" applyAlignment="1">
      <alignment shrinkToFit="1"/>
    </xf>
    <xf numFmtId="177" fontId="13" fillId="0" borderId="44" xfId="0" applyNumberFormat="1" applyFont="1" applyBorder="1" applyAlignment="1">
      <alignment horizontal="right"/>
    </xf>
    <xf numFmtId="0" fontId="13" fillId="0" borderId="36" xfId="0" applyFont="1" applyBorder="1" applyAlignment="1">
      <alignment shrinkToFit="1"/>
    </xf>
    <xf numFmtId="177" fontId="13" fillId="0" borderId="0" xfId="0" applyNumberFormat="1" applyFont="1" applyBorder="1" applyAlignment="1">
      <alignment shrinkToFit="1"/>
    </xf>
  </cellXfs>
  <cellStyles count="4">
    <cellStyle name="桁区切り" xfId="1" builtinId="6"/>
    <cellStyle name="標準" xfId="0" builtinId="0"/>
    <cellStyle name="標準 2" xfId="3"/>
    <cellStyle name="標準_第２表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</xdr:colOff>
      <xdr:row>19</xdr:row>
      <xdr:rowOff>88899</xdr:rowOff>
    </xdr:from>
    <xdr:to>
      <xdr:col>5</xdr:col>
      <xdr:colOff>256115</xdr:colOff>
      <xdr:row>19</xdr:row>
      <xdr:rowOff>374649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" y="3549275"/>
          <a:ext cx="3152214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showGridLines="0" tabSelected="1" view="pageBreakPreview" zoomScale="99" zoomScaleNormal="100" zoomScaleSheetLayoutView="99" zoomScalePageLayoutView="140" workbookViewId="0">
      <selection activeCell="A6" sqref="A6:T19"/>
    </sheetView>
  </sheetViews>
  <sheetFormatPr defaultColWidth="11" defaultRowHeight="11.25"/>
  <cols>
    <col min="1" max="1" width="5.140625" style="23" customWidth="1"/>
    <col min="2" max="2" width="10.5703125" style="23" customWidth="1"/>
    <col min="3" max="19" width="8.85546875" style="23" customWidth="1"/>
    <col min="20" max="20" width="9.5703125" style="23" customWidth="1"/>
    <col min="21" max="16384" width="11" style="23"/>
  </cols>
  <sheetData>
    <row r="1" spans="1:21">
      <c r="A1" s="22" t="s">
        <v>0</v>
      </c>
    </row>
    <row r="2" spans="1:21">
      <c r="A2" s="22"/>
    </row>
    <row r="3" spans="1:21" ht="18" customHeight="1">
      <c r="A3" s="82" t="s">
        <v>180</v>
      </c>
      <c r="B3" s="25"/>
      <c r="C3" s="25"/>
      <c r="D3" s="25"/>
      <c r="E3" s="25"/>
      <c r="F3" s="25"/>
      <c r="G3" s="25"/>
      <c r="H3" s="25"/>
      <c r="I3" s="25"/>
      <c r="J3" s="25"/>
      <c r="K3" s="26"/>
      <c r="L3" s="25"/>
      <c r="M3" s="25"/>
    </row>
    <row r="5" spans="1:21" ht="15" customHeight="1">
      <c r="A5" s="23" t="s">
        <v>181</v>
      </c>
    </row>
    <row r="6" spans="1:21" ht="15" customHeight="1">
      <c r="A6" s="27" t="s">
        <v>1</v>
      </c>
      <c r="B6" s="28"/>
      <c r="C6" s="29" t="s">
        <v>2</v>
      </c>
      <c r="D6" s="29" t="s">
        <v>3</v>
      </c>
      <c r="E6" s="29">
        <v>1</v>
      </c>
      <c r="F6" s="29">
        <v>2</v>
      </c>
      <c r="G6" s="29">
        <v>3</v>
      </c>
      <c r="H6" s="29">
        <v>4</v>
      </c>
      <c r="I6" s="29">
        <v>5</v>
      </c>
      <c r="J6" s="29">
        <v>6</v>
      </c>
      <c r="K6" s="29">
        <v>7</v>
      </c>
      <c r="L6" s="29">
        <v>8</v>
      </c>
      <c r="M6" s="29">
        <v>9</v>
      </c>
      <c r="N6" s="29">
        <v>10</v>
      </c>
      <c r="O6" s="29">
        <v>11</v>
      </c>
      <c r="P6" s="29">
        <v>12</v>
      </c>
      <c r="Q6" s="29">
        <v>13</v>
      </c>
      <c r="R6" s="29">
        <v>14</v>
      </c>
      <c r="S6" s="29">
        <v>15</v>
      </c>
      <c r="T6" s="221">
        <v>16</v>
      </c>
    </row>
    <row r="7" spans="1:21" ht="15" customHeight="1">
      <c r="A7" s="99" t="s">
        <v>197</v>
      </c>
      <c r="B7" s="30"/>
      <c r="C7" s="121">
        <v>412</v>
      </c>
      <c r="D7" s="121">
        <v>4</v>
      </c>
      <c r="E7" s="121">
        <v>4</v>
      </c>
      <c r="F7" s="121">
        <v>7</v>
      </c>
      <c r="G7" s="121">
        <v>20</v>
      </c>
      <c r="H7" s="121">
        <v>21</v>
      </c>
      <c r="I7" s="121">
        <v>27</v>
      </c>
      <c r="J7" s="121">
        <v>53</v>
      </c>
      <c r="K7" s="121">
        <v>52</v>
      </c>
      <c r="L7" s="121">
        <v>36</v>
      </c>
      <c r="M7" s="121">
        <v>10</v>
      </c>
      <c r="N7" s="121">
        <v>7</v>
      </c>
      <c r="O7" s="121">
        <v>11</v>
      </c>
      <c r="P7" s="121">
        <v>12</v>
      </c>
      <c r="Q7" s="121">
        <v>13</v>
      </c>
      <c r="R7" s="121">
        <v>21</v>
      </c>
      <c r="S7" s="121">
        <v>15</v>
      </c>
      <c r="T7" s="122">
        <v>17</v>
      </c>
    </row>
    <row r="8" spans="1:21" ht="15" customHeight="1">
      <c r="A8" s="99" t="s">
        <v>199</v>
      </c>
      <c r="B8" s="30"/>
      <c r="C8" s="144">
        <f>IF(SUM(D8:T8,C15:T15)=0,"-",SUM(D8:T8,C15:T15))</f>
        <v>397</v>
      </c>
      <c r="D8" s="144">
        <f t="shared" ref="D8:T8" si="0">IF(SUM(D9:D12)=0,"-",SUM(D9:D12))</f>
        <v>4</v>
      </c>
      <c r="E8" s="144">
        <f t="shared" si="0"/>
        <v>2</v>
      </c>
      <c r="F8" s="144">
        <f t="shared" si="0"/>
        <v>5</v>
      </c>
      <c r="G8" s="144">
        <f t="shared" si="0"/>
        <v>20</v>
      </c>
      <c r="H8" s="144">
        <f t="shared" si="0"/>
        <v>19</v>
      </c>
      <c r="I8" s="144">
        <f t="shared" si="0"/>
        <v>29</v>
      </c>
      <c r="J8" s="144">
        <f t="shared" si="0"/>
        <v>40</v>
      </c>
      <c r="K8" s="144">
        <f t="shared" si="0"/>
        <v>55</v>
      </c>
      <c r="L8" s="144">
        <f t="shared" si="0"/>
        <v>35</v>
      </c>
      <c r="M8" s="144">
        <f t="shared" si="0"/>
        <v>9</v>
      </c>
      <c r="N8" s="144">
        <f t="shared" si="0"/>
        <v>8</v>
      </c>
      <c r="O8" s="144">
        <f t="shared" si="0"/>
        <v>8</v>
      </c>
      <c r="P8" s="144">
        <f t="shared" si="0"/>
        <v>14</v>
      </c>
      <c r="Q8" s="144">
        <f t="shared" si="0"/>
        <v>9</v>
      </c>
      <c r="R8" s="144">
        <f t="shared" si="0"/>
        <v>25</v>
      </c>
      <c r="S8" s="144">
        <f t="shared" si="0"/>
        <v>16</v>
      </c>
      <c r="T8" s="145">
        <f t="shared" si="0"/>
        <v>15</v>
      </c>
    </row>
    <row r="9" spans="1:21" ht="15" customHeight="1">
      <c r="A9" s="32"/>
      <c r="B9" s="125" t="s">
        <v>4</v>
      </c>
      <c r="C9" s="144">
        <f>IF(SUM(D9:T9,C16:T16)=0,"-",SUM(D9:T9,C16:T16))</f>
        <v>1</v>
      </c>
      <c r="D9" s="100">
        <v>0</v>
      </c>
      <c r="E9" s="100">
        <v>0</v>
      </c>
      <c r="F9" s="100">
        <v>0</v>
      </c>
      <c r="G9" s="100">
        <v>0</v>
      </c>
      <c r="H9" s="100">
        <v>0</v>
      </c>
      <c r="I9" s="100">
        <v>0</v>
      </c>
      <c r="J9" s="100">
        <v>0</v>
      </c>
      <c r="K9" s="100">
        <v>0</v>
      </c>
      <c r="L9" s="100">
        <v>0</v>
      </c>
      <c r="M9" s="100">
        <v>0</v>
      </c>
      <c r="N9" s="100">
        <v>0</v>
      </c>
      <c r="O9" s="100">
        <v>0</v>
      </c>
      <c r="P9" s="100">
        <v>0</v>
      </c>
      <c r="Q9" s="100">
        <v>0</v>
      </c>
      <c r="R9" s="100">
        <v>0</v>
      </c>
      <c r="S9" s="100">
        <v>0</v>
      </c>
      <c r="T9" s="102">
        <v>0</v>
      </c>
    </row>
    <row r="10" spans="1:21" ht="15" customHeight="1">
      <c r="A10" s="32" t="s">
        <v>6</v>
      </c>
      <c r="B10" s="125" t="s">
        <v>7</v>
      </c>
      <c r="C10" s="144">
        <f>IF(SUM(D10:T10,C17:T17)=0,"-",SUM(D10:T10,C17:T17))</f>
        <v>388</v>
      </c>
      <c r="D10" s="100">
        <v>3</v>
      </c>
      <c r="E10" s="262">
        <v>1</v>
      </c>
      <c r="F10" s="262">
        <v>3</v>
      </c>
      <c r="G10" s="262">
        <v>20</v>
      </c>
      <c r="H10" s="262">
        <v>19</v>
      </c>
      <c r="I10" s="262">
        <v>29</v>
      </c>
      <c r="J10" s="262">
        <v>37</v>
      </c>
      <c r="K10" s="262">
        <v>55</v>
      </c>
      <c r="L10" s="262">
        <v>35</v>
      </c>
      <c r="M10" s="262">
        <v>9</v>
      </c>
      <c r="N10" s="262">
        <v>8</v>
      </c>
      <c r="O10" s="262">
        <v>7</v>
      </c>
      <c r="P10" s="262">
        <v>14</v>
      </c>
      <c r="Q10" s="262">
        <v>9</v>
      </c>
      <c r="R10" s="262">
        <v>25</v>
      </c>
      <c r="S10" s="262">
        <v>16</v>
      </c>
      <c r="T10" s="264">
        <v>15</v>
      </c>
    </row>
    <row r="11" spans="1:21" ht="15" customHeight="1">
      <c r="A11" s="32"/>
      <c r="B11" s="125" t="s">
        <v>8</v>
      </c>
      <c r="C11" s="144">
        <f>IF(SUM(D11:T11,C18:T18)=0,"-",SUM(D11:T11,C18:T18))</f>
        <v>4</v>
      </c>
      <c r="D11" s="100">
        <v>0</v>
      </c>
      <c r="E11" s="100">
        <v>0</v>
      </c>
      <c r="F11" s="100">
        <v>0</v>
      </c>
      <c r="G11" s="100">
        <v>0</v>
      </c>
      <c r="H11" s="100">
        <v>0</v>
      </c>
      <c r="I11" s="100">
        <v>0</v>
      </c>
      <c r="J11" s="100">
        <v>3</v>
      </c>
      <c r="K11" s="100">
        <v>0</v>
      </c>
      <c r="L11" s="100">
        <v>0</v>
      </c>
      <c r="M11" s="100">
        <v>0</v>
      </c>
      <c r="N11" s="100">
        <v>0</v>
      </c>
      <c r="O11" s="100">
        <v>1</v>
      </c>
      <c r="P11" s="100">
        <v>0</v>
      </c>
      <c r="Q11" s="100">
        <v>0</v>
      </c>
      <c r="R11" s="100">
        <v>0</v>
      </c>
      <c r="S11" s="100">
        <v>0</v>
      </c>
      <c r="T11" s="102">
        <v>0</v>
      </c>
    </row>
    <row r="12" spans="1:21" ht="15" customHeight="1">
      <c r="A12" s="33" t="s">
        <v>9</v>
      </c>
      <c r="B12" s="34" t="s">
        <v>7</v>
      </c>
      <c r="C12" s="178">
        <f>IF(SUM(D12:T12,C19:T19)=0,"-",SUM(D12:T12,C19:T19))</f>
        <v>4</v>
      </c>
      <c r="D12" s="104">
        <v>1</v>
      </c>
      <c r="E12" s="104">
        <v>1</v>
      </c>
      <c r="F12" s="194">
        <v>2</v>
      </c>
      <c r="G12" s="195">
        <v>0</v>
      </c>
      <c r="H12" s="104">
        <v>0</v>
      </c>
      <c r="I12" s="104">
        <v>0</v>
      </c>
      <c r="J12" s="104">
        <v>0</v>
      </c>
      <c r="K12" s="104">
        <v>0</v>
      </c>
      <c r="L12" s="104">
        <v>0</v>
      </c>
      <c r="M12" s="104">
        <v>0</v>
      </c>
      <c r="N12" s="104">
        <v>0</v>
      </c>
      <c r="O12" s="104">
        <v>0</v>
      </c>
      <c r="P12" s="104">
        <v>0</v>
      </c>
      <c r="Q12" s="104">
        <v>0</v>
      </c>
      <c r="R12" s="104">
        <v>0</v>
      </c>
      <c r="S12" s="104">
        <v>0</v>
      </c>
      <c r="T12" s="105">
        <v>0</v>
      </c>
    </row>
    <row r="13" spans="1:21" ht="15" customHeight="1">
      <c r="A13" s="189" t="s">
        <v>1</v>
      </c>
      <c r="B13" s="190"/>
      <c r="C13" s="191">
        <v>17</v>
      </c>
      <c r="D13" s="21">
        <v>18</v>
      </c>
      <c r="E13" s="21">
        <v>19</v>
      </c>
      <c r="F13" s="21">
        <v>20</v>
      </c>
      <c r="G13" s="21">
        <v>21</v>
      </c>
      <c r="H13" s="21">
        <v>22</v>
      </c>
      <c r="I13" s="21">
        <v>23</v>
      </c>
      <c r="J13" s="21">
        <v>24</v>
      </c>
      <c r="K13" s="191">
        <v>25</v>
      </c>
      <c r="L13" s="21">
        <v>26</v>
      </c>
      <c r="M13" s="192">
        <v>27</v>
      </c>
      <c r="N13" s="21">
        <v>28</v>
      </c>
      <c r="O13" s="21">
        <v>29</v>
      </c>
      <c r="P13" s="21">
        <v>30</v>
      </c>
      <c r="Q13" s="21">
        <v>31</v>
      </c>
      <c r="R13" s="21">
        <v>32</v>
      </c>
      <c r="S13" s="21">
        <v>33</v>
      </c>
      <c r="T13" s="193" t="s">
        <v>136</v>
      </c>
      <c r="U13" s="16"/>
    </row>
    <row r="14" spans="1:21" ht="15" customHeight="1">
      <c r="A14" s="99" t="s">
        <v>197</v>
      </c>
      <c r="B14" s="30"/>
      <c r="C14" s="101">
        <v>11</v>
      </c>
      <c r="D14" s="100">
        <v>9</v>
      </c>
      <c r="E14" s="100">
        <v>9</v>
      </c>
      <c r="F14" s="100">
        <v>8</v>
      </c>
      <c r="G14" s="100">
        <v>12</v>
      </c>
      <c r="H14" s="100">
        <v>10</v>
      </c>
      <c r="I14" s="100">
        <v>6</v>
      </c>
      <c r="J14" s="100">
        <v>2</v>
      </c>
      <c r="K14" s="100">
        <v>3</v>
      </c>
      <c r="L14" s="100">
        <v>1</v>
      </c>
      <c r="M14" s="100">
        <v>6</v>
      </c>
      <c r="N14" s="100">
        <v>3</v>
      </c>
      <c r="O14" s="100" t="s">
        <v>5</v>
      </c>
      <c r="P14" s="100" t="s">
        <v>5</v>
      </c>
      <c r="Q14" s="100" t="s">
        <v>5</v>
      </c>
      <c r="R14" s="100" t="s">
        <v>5</v>
      </c>
      <c r="S14" s="100" t="s">
        <v>5</v>
      </c>
      <c r="T14" s="102">
        <v>2</v>
      </c>
      <c r="U14" s="31"/>
    </row>
    <row r="15" spans="1:21" ht="15" customHeight="1">
      <c r="A15" s="99" t="s">
        <v>199</v>
      </c>
      <c r="B15" s="30"/>
      <c r="C15" s="144">
        <f t="shared" ref="C15:T15" si="1">IF(SUM(C16:C19)=0,"-",SUM(C16:C19))</f>
        <v>8</v>
      </c>
      <c r="D15" s="144">
        <f t="shared" si="1"/>
        <v>12</v>
      </c>
      <c r="E15" s="144">
        <f t="shared" si="1"/>
        <v>10</v>
      </c>
      <c r="F15" s="144">
        <f t="shared" si="1"/>
        <v>7</v>
      </c>
      <c r="G15" s="144">
        <f t="shared" si="1"/>
        <v>10</v>
      </c>
      <c r="H15" s="144">
        <f t="shared" si="1"/>
        <v>11</v>
      </c>
      <c r="I15" s="144">
        <f t="shared" si="1"/>
        <v>6</v>
      </c>
      <c r="J15" s="144">
        <f t="shared" si="1"/>
        <v>4</v>
      </c>
      <c r="K15" s="144">
        <f t="shared" si="1"/>
        <v>4</v>
      </c>
      <c r="L15" s="144">
        <f t="shared" si="1"/>
        <v>3</v>
      </c>
      <c r="M15" s="144">
        <f t="shared" si="1"/>
        <v>2</v>
      </c>
      <c r="N15" s="144">
        <f t="shared" si="1"/>
        <v>5</v>
      </c>
      <c r="O15" s="144" t="str">
        <f t="shared" si="1"/>
        <v>-</v>
      </c>
      <c r="P15" s="144" t="str">
        <f t="shared" si="1"/>
        <v>-</v>
      </c>
      <c r="Q15" s="144" t="str">
        <f t="shared" si="1"/>
        <v>-</v>
      </c>
      <c r="R15" s="144" t="str">
        <f t="shared" si="1"/>
        <v>-</v>
      </c>
      <c r="S15" s="144" t="str">
        <f t="shared" si="1"/>
        <v>-</v>
      </c>
      <c r="T15" s="145">
        <f t="shared" si="1"/>
        <v>2</v>
      </c>
      <c r="U15" s="31"/>
    </row>
    <row r="16" spans="1:21" ht="15" customHeight="1">
      <c r="A16" s="32"/>
      <c r="B16" s="125" t="s">
        <v>4</v>
      </c>
      <c r="C16" s="101">
        <v>0</v>
      </c>
      <c r="D16" s="100">
        <v>0</v>
      </c>
      <c r="E16" s="100">
        <v>0</v>
      </c>
      <c r="F16" s="100">
        <v>1</v>
      </c>
      <c r="G16" s="100">
        <v>0</v>
      </c>
      <c r="H16" s="100">
        <v>0</v>
      </c>
      <c r="I16" s="100">
        <v>0</v>
      </c>
      <c r="J16" s="100">
        <v>0</v>
      </c>
      <c r="K16" s="100">
        <v>0</v>
      </c>
      <c r="L16" s="100">
        <v>0</v>
      </c>
      <c r="M16" s="100">
        <v>0</v>
      </c>
      <c r="N16" s="100">
        <v>0</v>
      </c>
      <c r="O16" s="100">
        <v>0</v>
      </c>
      <c r="P16" s="100">
        <v>0</v>
      </c>
      <c r="Q16" s="100">
        <v>0</v>
      </c>
      <c r="R16" s="100">
        <v>0</v>
      </c>
      <c r="S16" s="100">
        <v>0</v>
      </c>
      <c r="T16" s="102">
        <v>0</v>
      </c>
      <c r="U16" s="31"/>
    </row>
    <row r="17" spans="1:21" ht="15" customHeight="1">
      <c r="A17" s="32" t="s">
        <v>6</v>
      </c>
      <c r="B17" s="125" t="s">
        <v>7</v>
      </c>
      <c r="C17" s="265">
        <v>8</v>
      </c>
      <c r="D17" s="265">
        <v>12</v>
      </c>
      <c r="E17" s="265">
        <v>10</v>
      </c>
      <c r="F17" s="265">
        <v>6</v>
      </c>
      <c r="G17" s="265">
        <v>10</v>
      </c>
      <c r="H17" s="265">
        <v>11</v>
      </c>
      <c r="I17" s="265">
        <v>6</v>
      </c>
      <c r="J17" s="265">
        <v>4</v>
      </c>
      <c r="K17" s="265">
        <v>4</v>
      </c>
      <c r="L17" s="265">
        <v>3</v>
      </c>
      <c r="M17" s="265">
        <v>2</v>
      </c>
      <c r="N17" s="265">
        <v>5</v>
      </c>
      <c r="O17" s="265">
        <v>0</v>
      </c>
      <c r="P17" s="100">
        <v>0</v>
      </c>
      <c r="Q17" s="265">
        <v>0</v>
      </c>
      <c r="R17" s="100">
        <v>0</v>
      </c>
      <c r="S17" s="100">
        <v>0</v>
      </c>
      <c r="T17" s="102">
        <v>2</v>
      </c>
      <c r="U17" s="31"/>
    </row>
    <row r="18" spans="1:21" ht="15" customHeight="1">
      <c r="A18" s="32"/>
      <c r="B18" s="125" t="s">
        <v>8</v>
      </c>
      <c r="C18" s="101">
        <v>0</v>
      </c>
      <c r="D18" s="100">
        <v>0</v>
      </c>
      <c r="E18" s="100">
        <v>0</v>
      </c>
      <c r="F18" s="100">
        <v>0</v>
      </c>
      <c r="G18" s="100">
        <v>0</v>
      </c>
      <c r="H18" s="100">
        <v>0</v>
      </c>
      <c r="I18" s="100">
        <v>0</v>
      </c>
      <c r="J18" s="100">
        <v>0</v>
      </c>
      <c r="K18" s="100">
        <v>0</v>
      </c>
      <c r="L18" s="100">
        <v>0</v>
      </c>
      <c r="M18" s="100">
        <v>0</v>
      </c>
      <c r="N18" s="100">
        <v>0</v>
      </c>
      <c r="O18" s="100">
        <v>0</v>
      </c>
      <c r="P18" s="100">
        <v>0</v>
      </c>
      <c r="Q18" s="100">
        <v>0</v>
      </c>
      <c r="R18" s="100">
        <v>0</v>
      </c>
      <c r="S18" s="100">
        <v>0</v>
      </c>
      <c r="T18" s="102">
        <v>0</v>
      </c>
      <c r="U18" s="31"/>
    </row>
    <row r="19" spans="1:21" ht="15" customHeight="1">
      <c r="A19" s="33" t="s">
        <v>9</v>
      </c>
      <c r="B19" s="34" t="s">
        <v>7</v>
      </c>
      <c r="C19" s="103">
        <v>0</v>
      </c>
      <c r="D19" s="104">
        <v>0</v>
      </c>
      <c r="E19" s="104">
        <v>0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104">
        <v>0</v>
      </c>
      <c r="S19" s="104">
        <v>0</v>
      </c>
      <c r="T19" s="105">
        <v>0</v>
      </c>
      <c r="U19" s="31"/>
    </row>
    <row r="20" spans="1:21" ht="41.25" customHeight="1"/>
  </sheetData>
  <phoneticPr fontId="2"/>
  <printOptions horizontalCentered="1" gridLinesSet="0"/>
  <pageMargins left="0.59055118110236227" right="0.55118110236220474" top="0.78740157480314965" bottom="0.59055118110236227" header="0.59055118110236227" footer="0.39370078740157483"/>
  <pageSetup paperSize="9" scale="85" firstPageNumber="42" pageOrder="overThenDown" orientation="landscape" useFirstPageNumber="1" r:id="rId1"/>
  <headerFooter scaleWithDoc="0" alignWithMargins="0"/>
  <colBreaks count="1" manualBreakCount="1">
    <brk id="11" max="38" man="1"/>
  </colBreaks>
  <ignoredErrors>
    <ignoredError sqref="D8:S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showGridLines="0" view="pageBreakPreview" zoomScale="99" zoomScaleNormal="100" zoomScaleSheetLayoutView="99" zoomScalePageLayoutView="140" workbookViewId="0">
      <selection activeCell="A4" sqref="A4:R10"/>
    </sheetView>
  </sheetViews>
  <sheetFormatPr defaultColWidth="11" defaultRowHeight="11.25"/>
  <cols>
    <col min="1" max="1" width="5.140625" style="23" customWidth="1"/>
    <col min="2" max="2" width="10.5703125" style="23" customWidth="1"/>
    <col min="3" max="18" width="8.85546875" style="23" customWidth="1"/>
    <col min="19" max="16384" width="11" style="23"/>
  </cols>
  <sheetData>
    <row r="1" spans="1:18">
      <c r="A1" s="22" t="s">
        <v>0</v>
      </c>
    </row>
    <row r="2" spans="1:18">
      <c r="A2" s="22"/>
    </row>
    <row r="3" spans="1:18" ht="15" customHeight="1">
      <c r="A3" s="23" t="s">
        <v>182</v>
      </c>
    </row>
    <row r="4" spans="1:18" ht="24" customHeight="1">
      <c r="A4" s="27" t="s">
        <v>1</v>
      </c>
      <c r="B4" s="28"/>
      <c r="C4" s="29" t="s">
        <v>2</v>
      </c>
      <c r="D4" s="29" t="s">
        <v>10</v>
      </c>
      <c r="E4" s="29" t="s">
        <v>11</v>
      </c>
      <c r="F4" s="29" t="s">
        <v>12</v>
      </c>
      <c r="G4" s="29" t="s">
        <v>13</v>
      </c>
      <c r="H4" s="29" t="s">
        <v>14</v>
      </c>
      <c r="I4" s="29" t="s">
        <v>15</v>
      </c>
      <c r="J4" s="29" t="s">
        <v>16</v>
      </c>
      <c r="K4" s="29" t="s">
        <v>17</v>
      </c>
      <c r="L4" s="29" t="s">
        <v>18</v>
      </c>
      <c r="M4" s="29" t="s">
        <v>19</v>
      </c>
      <c r="N4" s="29" t="s">
        <v>20</v>
      </c>
      <c r="O4" s="29" t="s">
        <v>21</v>
      </c>
      <c r="P4" s="29" t="s">
        <v>22</v>
      </c>
      <c r="Q4" s="29" t="s">
        <v>23</v>
      </c>
      <c r="R4" s="260" t="s">
        <v>138</v>
      </c>
    </row>
    <row r="5" spans="1:18" ht="15" customHeight="1">
      <c r="A5" s="99" t="s">
        <v>197</v>
      </c>
      <c r="B5" s="30"/>
      <c r="C5" s="106">
        <v>412</v>
      </c>
      <c r="D5" s="106">
        <v>4</v>
      </c>
      <c r="E5" s="106">
        <v>79</v>
      </c>
      <c r="F5" s="106">
        <v>88</v>
      </c>
      <c r="G5" s="106">
        <v>35</v>
      </c>
      <c r="H5" s="106">
        <v>37</v>
      </c>
      <c r="I5" s="106">
        <v>26</v>
      </c>
      <c r="J5" s="106">
        <v>31</v>
      </c>
      <c r="K5" s="106">
        <v>41</v>
      </c>
      <c r="L5" s="106">
        <v>35</v>
      </c>
      <c r="M5" s="106">
        <v>23</v>
      </c>
      <c r="N5" s="106">
        <v>9</v>
      </c>
      <c r="O5" s="106">
        <v>2</v>
      </c>
      <c r="P5" s="106" t="s">
        <v>5</v>
      </c>
      <c r="Q5" s="106">
        <v>2</v>
      </c>
      <c r="R5" s="261" t="s">
        <v>5</v>
      </c>
    </row>
    <row r="6" spans="1:18" ht="15" customHeight="1">
      <c r="A6" s="99" t="s">
        <v>199</v>
      </c>
      <c r="B6" s="30"/>
      <c r="C6" s="144">
        <f>IF(SUM(C7:C10)=0,"-",SUM(C7:C10))</f>
        <v>397</v>
      </c>
      <c r="D6" s="144">
        <f>IF(SUM(D7:D10)=0,"-",SUM(D7:D10))</f>
        <v>4</v>
      </c>
      <c r="E6" s="144">
        <f t="shared" ref="E6:R6" si="0">IF(SUM(E7:E10)=0,"-",SUM(E7:E10))</f>
        <v>68</v>
      </c>
      <c r="F6" s="144">
        <f t="shared" si="0"/>
        <v>83</v>
      </c>
      <c r="G6" s="144">
        <f t="shared" si="0"/>
        <v>39</v>
      </c>
      <c r="H6" s="144">
        <f t="shared" si="0"/>
        <v>33</v>
      </c>
      <c r="I6" s="144">
        <f t="shared" si="0"/>
        <v>28</v>
      </c>
      <c r="J6" s="144">
        <f t="shared" si="0"/>
        <v>26</v>
      </c>
      <c r="K6" s="144">
        <f t="shared" si="0"/>
        <v>46</v>
      </c>
      <c r="L6" s="144">
        <f t="shared" si="0"/>
        <v>33</v>
      </c>
      <c r="M6" s="144">
        <f t="shared" si="0"/>
        <v>24</v>
      </c>
      <c r="N6" s="144">
        <f t="shared" si="0"/>
        <v>10</v>
      </c>
      <c r="O6" s="144">
        <f t="shared" si="0"/>
        <v>1</v>
      </c>
      <c r="P6" s="144" t="str">
        <f t="shared" si="0"/>
        <v>-</v>
      </c>
      <c r="Q6" s="144">
        <f t="shared" si="0"/>
        <v>2</v>
      </c>
      <c r="R6" s="145" t="str">
        <f t="shared" si="0"/>
        <v>-</v>
      </c>
    </row>
    <row r="7" spans="1:18" ht="15" customHeight="1">
      <c r="A7" s="32"/>
      <c r="B7" s="125" t="s">
        <v>4</v>
      </c>
      <c r="C7" s="144">
        <f>IF(SUM(D7:R7)=0,"-",SUM(D7:R7))</f>
        <v>1</v>
      </c>
      <c r="D7" s="106">
        <v>0</v>
      </c>
      <c r="E7" s="106">
        <v>0</v>
      </c>
      <c r="F7" s="106">
        <v>0</v>
      </c>
      <c r="G7" s="106">
        <v>0</v>
      </c>
      <c r="H7" s="106">
        <v>0</v>
      </c>
      <c r="I7" s="106">
        <v>0</v>
      </c>
      <c r="J7" s="106">
        <v>0</v>
      </c>
      <c r="K7" s="106">
        <v>0</v>
      </c>
      <c r="L7" s="106">
        <v>0</v>
      </c>
      <c r="M7" s="106">
        <v>0</v>
      </c>
      <c r="N7" s="106">
        <v>1</v>
      </c>
      <c r="O7" s="106">
        <v>0</v>
      </c>
      <c r="P7" s="106">
        <v>0</v>
      </c>
      <c r="Q7" s="106">
        <v>0</v>
      </c>
      <c r="R7" s="261">
        <v>0</v>
      </c>
    </row>
    <row r="8" spans="1:18" ht="15" customHeight="1">
      <c r="A8" s="32" t="s">
        <v>6</v>
      </c>
      <c r="B8" s="125" t="s">
        <v>7</v>
      </c>
      <c r="C8" s="144">
        <f>IF(SUM(D8:R8)=0,"-",SUM(D8:R8))</f>
        <v>388</v>
      </c>
      <c r="D8" s="106">
        <v>3</v>
      </c>
      <c r="E8" s="262">
        <v>64</v>
      </c>
      <c r="F8" s="262">
        <v>83</v>
      </c>
      <c r="G8" s="262">
        <v>38</v>
      </c>
      <c r="H8" s="262">
        <v>32</v>
      </c>
      <c r="I8" s="262">
        <v>27</v>
      </c>
      <c r="J8" s="262">
        <v>26</v>
      </c>
      <c r="K8" s="262">
        <v>46</v>
      </c>
      <c r="L8" s="262">
        <v>33</v>
      </c>
      <c r="M8" s="262">
        <v>24</v>
      </c>
      <c r="N8" s="262">
        <v>9</v>
      </c>
      <c r="O8" s="262">
        <v>1</v>
      </c>
      <c r="P8" s="106">
        <v>0</v>
      </c>
      <c r="Q8" s="106">
        <v>2</v>
      </c>
      <c r="R8" s="261">
        <v>0</v>
      </c>
    </row>
    <row r="9" spans="1:18" ht="15" customHeight="1">
      <c r="A9" s="36"/>
      <c r="B9" s="125" t="s">
        <v>8</v>
      </c>
      <c r="C9" s="144">
        <f>IF(SUM(D9:R9)=0,"-",SUM(D9:R9))</f>
        <v>4</v>
      </c>
      <c r="D9" s="106">
        <v>0</v>
      </c>
      <c r="E9" s="106">
        <v>1</v>
      </c>
      <c r="F9" s="106">
        <v>0</v>
      </c>
      <c r="G9" s="106">
        <v>1</v>
      </c>
      <c r="H9" s="106">
        <v>1</v>
      </c>
      <c r="I9" s="106">
        <v>1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  <c r="O9" s="106">
        <v>0</v>
      </c>
      <c r="P9" s="106">
        <v>0</v>
      </c>
      <c r="Q9" s="106">
        <v>0</v>
      </c>
      <c r="R9" s="261">
        <v>0</v>
      </c>
    </row>
    <row r="10" spans="1:18" ht="15" customHeight="1">
      <c r="A10" s="37" t="s">
        <v>9</v>
      </c>
      <c r="B10" s="34" t="s">
        <v>7</v>
      </c>
      <c r="C10" s="146">
        <f>IF(SUM(D10:R10)=0,"-",SUM(D10:R10))</f>
        <v>4</v>
      </c>
      <c r="D10" s="107">
        <v>1</v>
      </c>
      <c r="E10" s="107">
        <v>3</v>
      </c>
      <c r="F10" s="107">
        <v>0</v>
      </c>
      <c r="G10" s="107">
        <v>0</v>
      </c>
      <c r="H10" s="107">
        <v>0</v>
      </c>
      <c r="I10" s="107">
        <v>0</v>
      </c>
      <c r="J10" s="107">
        <v>0</v>
      </c>
      <c r="K10" s="107">
        <v>0</v>
      </c>
      <c r="L10" s="107">
        <v>0</v>
      </c>
      <c r="M10" s="107">
        <v>0</v>
      </c>
      <c r="N10" s="107">
        <v>0</v>
      </c>
      <c r="O10" s="107">
        <v>0</v>
      </c>
      <c r="P10" s="107">
        <v>0</v>
      </c>
      <c r="Q10" s="107">
        <v>0</v>
      </c>
      <c r="R10" s="263">
        <v>0</v>
      </c>
    </row>
    <row r="12" spans="1:18">
      <c r="I12" s="39"/>
      <c r="K12" s="39"/>
    </row>
  </sheetData>
  <phoneticPr fontId="2"/>
  <printOptions horizontalCentered="1" gridLinesSet="0"/>
  <pageMargins left="0.59055118110236227" right="0.55118110236220474" top="0.78740157480314965" bottom="0.59055118110236227" header="0.59055118110236227" footer="0.39370078740157483"/>
  <pageSetup paperSize="9" scale="95" firstPageNumber="42" pageOrder="overThenDown" orientation="landscape" useFirstPageNumber="1" r:id="rId1"/>
  <headerFooter scaleWithDoc="0" alignWithMargins="0"/>
  <colBreaks count="1" manualBreakCount="1">
    <brk id="11" max="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showGridLines="0" view="pageBreakPreview" zoomScale="99" zoomScaleNormal="100" zoomScaleSheetLayoutView="99" zoomScalePageLayoutView="140" workbookViewId="0">
      <selection activeCell="F16" sqref="F16"/>
    </sheetView>
  </sheetViews>
  <sheetFormatPr defaultColWidth="11" defaultRowHeight="11.25"/>
  <cols>
    <col min="1" max="1" width="5.140625" style="23" customWidth="1"/>
    <col min="2" max="2" width="10.5703125" style="23" customWidth="1"/>
    <col min="3" max="19" width="8.85546875" style="23" customWidth="1"/>
    <col min="20" max="20" width="9.5703125" style="23" customWidth="1"/>
    <col min="21" max="16384" width="11" style="23"/>
  </cols>
  <sheetData>
    <row r="1" spans="1:17">
      <c r="A1" s="22" t="s">
        <v>0</v>
      </c>
    </row>
    <row r="2" spans="1:17">
      <c r="A2" s="22"/>
    </row>
    <row r="3" spans="1:17" ht="15" customHeight="1">
      <c r="A3" s="23" t="s">
        <v>183</v>
      </c>
    </row>
    <row r="4" spans="1:17" ht="15" customHeight="1">
      <c r="A4" s="27" t="s">
        <v>1</v>
      </c>
      <c r="B4" s="27"/>
      <c r="C4" s="29" t="s">
        <v>2</v>
      </c>
      <c r="D4" s="29" t="s">
        <v>24</v>
      </c>
      <c r="E4" s="29" t="s">
        <v>126</v>
      </c>
      <c r="F4" s="29" t="s">
        <v>127</v>
      </c>
      <c r="G4" s="29" t="s">
        <v>128</v>
      </c>
      <c r="H4" s="29" t="s">
        <v>129</v>
      </c>
      <c r="I4" s="29" t="s">
        <v>130</v>
      </c>
      <c r="J4" s="29" t="s">
        <v>131</v>
      </c>
      <c r="K4" s="29" t="s">
        <v>132</v>
      </c>
      <c r="L4" s="221" t="s">
        <v>133</v>
      </c>
      <c r="M4" s="32"/>
      <c r="N4" s="16"/>
      <c r="O4" s="16"/>
      <c r="P4" s="16"/>
      <c r="Q4" s="11"/>
    </row>
    <row r="5" spans="1:17" s="39" customFormat="1" ht="15" customHeight="1">
      <c r="A5" s="99" t="s">
        <v>197</v>
      </c>
      <c r="B5" s="253"/>
      <c r="C5" s="108">
        <v>4409</v>
      </c>
      <c r="D5" s="109">
        <v>799</v>
      </c>
      <c r="E5" s="109">
        <v>394</v>
      </c>
      <c r="F5" s="109">
        <v>746</v>
      </c>
      <c r="G5" s="109">
        <v>1093</v>
      </c>
      <c r="H5" s="109">
        <v>1055</v>
      </c>
      <c r="I5" s="109">
        <v>321</v>
      </c>
      <c r="J5" s="97">
        <v>1</v>
      </c>
      <c r="K5" s="109" t="s">
        <v>5</v>
      </c>
      <c r="L5" s="254" t="s">
        <v>5</v>
      </c>
      <c r="M5" s="61"/>
      <c r="N5" s="40"/>
      <c r="O5" s="40"/>
      <c r="P5" s="40"/>
      <c r="Q5" s="38"/>
    </row>
    <row r="6" spans="1:17" s="39" customFormat="1" ht="15" customHeight="1">
      <c r="A6" s="99" t="s">
        <v>199</v>
      </c>
      <c r="B6" s="253"/>
      <c r="C6" s="147">
        <f>IF(SUM(C7,C8,C12)=0,"-",SUM(C7,C8,C12))</f>
        <v>4375</v>
      </c>
      <c r="D6" s="144">
        <f t="shared" ref="D6:L6" si="0">IF(SUM(D7,D8,D12)=0,"-",SUM(D7,D8,D12))</f>
        <v>814</v>
      </c>
      <c r="E6" s="144">
        <f t="shared" si="0"/>
        <v>365</v>
      </c>
      <c r="F6" s="144">
        <f t="shared" si="0"/>
        <v>753</v>
      </c>
      <c r="G6" s="144">
        <f t="shared" si="0"/>
        <v>1116</v>
      </c>
      <c r="H6" s="144">
        <f t="shared" si="0"/>
        <v>1011</v>
      </c>
      <c r="I6" s="144">
        <f t="shared" si="0"/>
        <v>315</v>
      </c>
      <c r="J6" s="144">
        <f t="shared" si="0"/>
        <v>1</v>
      </c>
      <c r="K6" s="144" t="str">
        <f t="shared" si="0"/>
        <v>-</v>
      </c>
      <c r="L6" s="145" t="str">
        <f t="shared" si="0"/>
        <v>-</v>
      </c>
      <c r="M6" s="61"/>
      <c r="N6" s="40"/>
      <c r="O6" s="40"/>
      <c r="P6" s="40"/>
      <c r="Q6" s="38"/>
    </row>
    <row r="7" spans="1:17" s="39" customFormat="1" ht="15" customHeight="1">
      <c r="A7" s="41" t="s">
        <v>162</v>
      </c>
      <c r="B7" s="255"/>
      <c r="C7" s="147">
        <f t="shared" ref="C7:C12" si="1">IF(SUM(D7:L7)=0,"-",SUM(D7:L7))</f>
        <v>20</v>
      </c>
      <c r="D7" s="109">
        <v>0</v>
      </c>
      <c r="E7" s="109">
        <v>0</v>
      </c>
      <c r="F7" s="109">
        <v>0</v>
      </c>
      <c r="G7" s="109">
        <v>1</v>
      </c>
      <c r="H7" s="109">
        <v>7</v>
      </c>
      <c r="I7" s="109">
        <v>12</v>
      </c>
      <c r="J7" s="109">
        <v>0</v>
      </c>
      <c r="K7" s="109">
        <v>0</v>
      </c>
      <c r="L7" s="254">
        <v>0</v>
      </c>
      <c r="M7" s="61"/>
      <c r="N7" s="40"/>
      <c r="O7" s="40"/>
      <c r="P7" s="40"/>
      <c r="Q7" s="38"/>
    </row>
    <row r="8" spans="1:17" s="39" customFormat="1" ht="15" customHeight="1">
      <c r="A8" s="249" t="s">
        <v>7</v>
      </c>
      <c r="B8" s="256" t="s">
        <v>2</v>
      </c>
      <c r="C8" s="147">
        <f t="shared" si="1"/>
        <v>4326</v>
      </c>
      <c r="D8" s="144">
        <f>IF(SUM(D9:D11)=0,"-",SUM(D9:D11))</f>
        <v>811</v>
      </c>
      <c r="E8" s="144">
        <f t="shared" ref="E8:L8" si="2">IF(SUM(E9:E11)=0,"-",SUM(E9:E11))</f>
        <v>363</v>
      </c>
      <c r="F8" s="144">
        <f t="shared" si="2"/>
        <v>745</v>
      </c>
      <c r="G8" s="144">
        <f t="shared" si="2"/>
        <v>1104</v>
      </c>
      <c r="H8" s="144">
        <f t="shared" si="2"/>
        <v>1002</v>
      </c>
      <c r="I8" s="144">
        <f t="shared" si="2"/>
        <v>300</v>
      </c>
      <c r="J8" s="144">
        <f t="shared" si="2"/>
        <v>1</v>
      </c>
      <c r="K8" s="144" t="str">
        <f t="shared" si="2"/>
        <v>-</v>
      </c>
      <c r="L8" s="145" t="str">
        <f t="shared" si="2"/>
        <v>-</v>
      </c>
      <c r="M8" s="61"/>
      <c r="N8" s="40"/>
      <c r="O8" s="40"/>
      <c r="P8" s="40"/>
      <c r="Q8" s="38"/>
    </row>
    <row r="9" spans="1:17" s="39" customFormat="1" ht="15" customHeight="1">
      <c r="A9" s="250"/>
      <c r="B9" s="256" t="s">
        <v>25</v>
      </c>
      <c r="C9" s="147">
        <f t="shared" si="1"/>
        <v>3439</v>
      </c>
      <c r="D9" s="257">
        <v>106</v>
      </c>
      <c r="E9" s="257">
        <v>245</v>
      </c>
      <c r="F9" s="257">
        <v>681</v>
      </c>
      <c r="G9" s="257">
        <v>1104</v>
      </c>
      <c r="H9" s="257">
        <v>1002</v>
      </c>
      <c r="I9" s="257">
        <v>300</v>
      </c>
      <c r="J9" s="257">
        <v>1</v>
      </c>
      <c r="K9" s="109">
        <v>0</v>
      </c>
      <c r="L9" s="254">
        <v>0</v>
      </c>
      <c r="M9" s="61"/>
      <c r="N9" s="40"/>
      <c r="O9" s="40"/>
      <c r="P9" s="40"/>
      <c r="Q9" s="38"/>
    </row>
    <row r="10" spans="1:17" s="39" customFormat="1" ht="15" customHeight="1">
      <c r="A10" s="250"/>
      <c r="B10" s="256" t="s">
        <v>26</v>
      </c>
      <c r="C10" s="147">
        <v>174</v>
      </c>
      <c r="D10" s="257">
        <v>56</v>
      </c>
      <c r="E10" s="257">
        <v>54</v>
      </c>
      <c r="F10" s="109">
        <v>64</v>
      </c>
      <c r="G10" s="109">
        <v>0</v>
      </c>
      <c r="H10" s="109">
        <v>0</v>
      </c>
      <c r="I10" s="109">
        <v>0</v>
      </c>
      <c r="J10" s="109">
        <v>0</v>
      </c>
      <c r="K10" s="109">
        <v>0</v>
      </c>
      <c r="L10" s="254">
        <v>0</v>
      </c>
      <c r="M10" s="61"/>
      <c r="N10" s="40"/>
      <c r="O10" s="40"/>
      <c r="P10" s="40"/>
      <c r="Q10" s="38"/>
    </row>
    <row r="11" spans="1:17" s="39" customFormat="1" ht="15" customHeight="1">
      <c r="A11" s="251"/>
      <c r="B11" s="258" t="s">
        <v>169</v>
      </c>
      <c r="C11" s="147">
        <f t="shared" si="1"/>
        <v>713</v>
      </c>
      <c r="D11" s="257">
        <v>649</v>
      </c>
      <c r="E11" s="257">
        <v>64</v>
      </c>
      <c r="F11" s="109">
        <v>0</v>
      </c>
      <c r="G11" s="109">
        <v>0</v>
      </c>
      <c r="H11" s="109">
        <v>0</v>
      </c>
      <c r="I11" s="109">
        <v>0</v>
      </c>
      <c r="J11" s="109">
        <v>0</v>
      </c>
      <c r="K11" s="109">
        <v>0</v>
      </c>
      <c r="L11" s="254">
        <v>0</v>
      </c>
      <c r="M11" s="61"/>
      <c r="N11" s="40"/>
      <c r="O11" s="40"/>
      <c r="P11" s="40"/>
      <c r="Q11" s="38"/>
    </row>
    <row r="12" spans="1:17" s="39" customFormat="1" ht="15" customHeight="1">
      <c r="A12" s="252" t="s">
        <v>163</v>
      </c>
      <c r="B12" s="43"/>
      <c r="C12" s="148">
        <f t="shared" si="1"/>
        <v>29</v>
      </c>
      <c r="D12" s="110">
        <v>3</v>
      </c>
      <c r="E12" s="110">
        <v>2</v>
      </c>
      <c r="F12" s="111">
        <v>8</v>
      </c>
      <c r="G12" s="111">
        <v>11</v>
      </c>
      <c r="H12" s="111">
        <v>2</v>
      </c>
      <c r="I12" s="111">
        <v>3</v>
      </c>
      <c r="J12" s="110">
        <v>0</v>
      </c>
      <c r="K12" s="110">
        <v>0</v>
      </c>
      <c r="L12" s="259">
        <v>0</v>
      </c>
      <c r="M12" s="61"/>
      <c r="N12" s="40"/>
      <c r="O12" s="40"/>
      <c r="P12" s="40"/>
      <c r="Q12" s="38"/>
    </row>
    <row r="15" spans="1:17">
      <c r="I15" s="39"/>
      <c r="K15" s="39"/>
    </row>
  </sheetData>
  <mergeCells count="1">
    <mergeCell ref="A8:A11"/>
  </mergeCells>
  <phoneticPr fontId="2"/>
  <printOptions gridLinesSet="0"/>
  <pageMargins left="0.59055118110236227" right="0.55118110236220474" top="0.78740157480314965" bottom="0.59055118110236227" header="0.59055118110236227" footer="0.39370078740157483"/>
  <pageSetup paperSize="9" firstPageNumber="42" pageOrder="overThenDown" orientation="landscape" useFirstPageNumber="1" r:id="rId1"/>
  <headerFooter scaleWithDoc="0" alignWithMargins="0"/>
  <colBreaks count="1" manualBreakCount="1">
    <brk id="11" max="1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0"/>
  <sheetViews>
    <sheetView view="pageBreakPreview" zoomScale="110" zoomScaleNormal="110" zoomScaleSheetLayoutView="110" workbookViewId="0">
      <pane xSplit="1" ySplit="13" topLeftCell="B17" activePane="bottomRight" state="frozen"/>
      <selection activeCell="Q26" sqref="Q26"/>
      <selection pane="topRight" activeCell="Q26" sqref="Q26"/>
      <selection pane="bottomLeft" activeCell="Q26" sqref="Q26"/>
      <selection pane="bottomRight" activeCell="Q26" sqref="Q26"/>
    </sheetView>
  </sheetViews>
  <sheetFormatPr defaultColWidth="11" defaultRowHeight="11.1" customHeight="1"/>
  <cols>
    <col min="1" max="1" width="12.7109375" style="23" customWidth="1"/>
    <col min="2" max="8" width="10.7109375" style="39" customWidth="1"/>
    <col min="9" max="9" width="12" style="39" customWidth="1"/>
    <col min="10" max="10" width="12.7109375" style="23" customWidth="1"/>
    <col min="11" max="17" width="10.7109375" style="23" customWidth="1"/>
    <col min="18" max="18" width="11.85546875" style="23" customWidth="1"/>
    <col min="19" max="16384" width="11" style="23"/>
  </cols>
  <sheetData>
    <row r="1" spans="1:18" ht="14.1" customHeight="1">
      <c r="A1" s="22" t="s">
        <v>0</v>
      </c>
      <c r="R1" s="24" t="s">
        <v>0</v>
      </c>
    </row>
    <row r="2" spans="1:18" ht="14.1" customHeight="1">
      <c r="A2" s="22"/>
      <c r="R2" s="24"/>
    </row>
    <row r="3" spans="1:18" ht="14.1" customHeight="1">
      <c r="A3" s="22"/>
      <c r="R3" s="24"/>
    </row>
    <row r="4" spans="1:18" ht="14.1" customHeight="1">
      <c r="A4" s="22"/>
    </row>
    <row r="5" spans="1:18" ht="14.1" customHeight="1">
      <c r="A5" s="23" t="s">
        <v>184</v>
      </c>
    </row>
    <row r="6" spans="1:18" ht="14.1" customHeight="1">
      <c r="A6" s="224" t="s">
        <v>137</v>
      </c>
      <c r="B6" s="44" t="s">
        <v>27</v>
      </c>
      <c r="C6" s="45"/>
      <c r="D6" s="46"/>
      <c r="E6" s="47" t="s">
        <v>28</v>
      </c>
      <c r="F6" s="44"/>
      <c r="G6" s="226" t="s">
        <v>139</v>
      </c>
      <c r="H6" s="227"/>
      <c r="I6" s="64"/>
      <c r="J6" s="224" t="s">
        <v>137</v>
      </c>
      <c r="K6" s="44" t="s">
        <v>27</v>
      </c>
      <c r="L6" s="45"/>
      <c r="M6" s="46"/>
      <c r="N6" s="47" t="s">
        <v>28</v>
      </c>
      <c r="O6" s="44"/>
      <c r="P6" s="226" t="s">
        <v>139</v>
      </c>
      <c r="Q6" s="228"/>
      <c r="R6" s="64"/>
    </row>
    <row r="7" spans="1:18" ht="14.1" customHeight="1">
      <c r="A7" s="225"/>
      <c r="B7" s="42" t="s">
        <v>2</v>
      </c>
      <c r="C7" s="42" t="s">
        <v>6</v>
      </c>
      <c r="D7" s="42" t="s">
        <v>9</v>
      </c>
      <c r="E7" s="48" t="s">
        <v>29</v>
      </c>
      <c r="F7" s="42" t="s">
        <v>2</v>
      </c>
      <c r="G7" s="42" t="s">
        <v>30</v>
      </c>
      <c r="H7" s="42" t="s">
        <v>31</v>
      </c>
      <c r="I7" s="65" t="s">
        <v>169</v>
      </c>
      <c r="J7" s="223"/>
      <c r="K7" s="42" t="s">
        <v>2</v>
      </c>
      <c r="L7" s="42" t="s">
        <v>6</v>
      </c>
      <c r="M7" s="42" t="s">
        <v>9</v>
      </c>
      <c r="N7" s="48" t="s">
        <v>29</v>
      </c>
      <c r="O7" s="42" t="s">
        <v>2</v>
      </c>
      <c r="P7" s="42" t="s">
        <v>30</v>
      </c>
      <c r="Q7" s="42" t="s">
        <v>31</v>
      </c>
      <c r="R7" s="65" t="s">
        <v>169</v>
      </c>
    </row>
    <row r="8" spans="1:18" s="60" customFormat="1" ht="14.1" customHeight="1">
      <c r="A8" s="113" t="s">
        <v>197</v>
      </c>
      <c r="B8" s="166">
        <v>412</v>
      </c>
      <c r="C8" s="166">
        <v>406</v>
      </c>
      <c r="D8" s="166">
        <v>6</v>
      </c>
      <c r="E8" s="166">
        <v>35</v>
      </c>
      <c r="F8" s="166">
        <v>4409</v>
      </c>
      <c r="G8" s="166">
        <v>3555</v>
      </c>
      <c r="H8" s="166">
        <v>176</v>
      </c>
      <c r="I8" s="209">
        <v>678</v>
      </c>
      <c r="J8" s="49" t="s">
        <v>194</v>
      </c>
      <c r="K8" s="149">
        <f t="shared" ref="K8:K28" si="0">IF(SUM(L8:M8)=0,"-",SUM(L8:M8))</f>
        <v>4</v>
      </c>
      <c r="L8" s="154">
        <v>4</v>
      </c>
      <c r="M8" s="155">
        <v>0</v>
      </c>
      <c r="N8" s="155">
        <v>0</v>
      </c>
      <c r="O8" s="149">
        <f>IF(SUM(P8:R8)=0,"-",SUM(P8:R8))</f>
        <v>37</v>
      </c>
      <c r="P8" s="115">
        <v>31</v>
      </c>
      <c r="Q8" s="115">
        <v>1</v>
      </c>
      <c r="R8" s="118">
        <v>5</v>
      </c>
    </row>
    <row r="9" spans="1:18" s="60" customFormat="1" ht="14.1" customHeight="1">
      <c r="A9" s="113" t="s">
        <v>199</v>
      </c>
      <c r="B9" s="149">
        <f>IF(SUM(C9:D9)=0,"-",SUM(C9:D9))</f>
        <v>397</v>
      </c>
      <c r="C9" s="149">
        <f>SUM(C15:C52)+SUM(L8:L28)</f>
        <v>393</v>
      </c>
      <c r="D9" s="149">
        <f>SUM(D15:D52)+SUM(M8:M28)</f>
        <v>4</v>
      </c>
      <c r="E9" s="149">
        <f>SUM(E15:E52)+SUM(N8:N28)</f>
        <v>35</v>
      </c>
      <c r="F9" s="149">
        <f>SUM(F15:F56)+SUM(O8:O28)</f>
        <v>4375</v>
      </c>
      <c r="G9" s="149">
        <f>SUM(G15:G52)+SUM(P8:P28)</f>
        <v>3488</v>
      </c>
      <c r="H9" s="149">
        <f>SUM(H15:H52)+SUM(Q8:Q28)</f>
        <v>174</v>
      </c>
      <c r="I9" s="150">
        <f t="shared" ref="I9" si="1">SUM(I15:I56)+SUM(R8:R28)</f>
        <v>713</v>
      </c>
      <c r="J9" s="49" t="s">
        <v>66</v>
      </c>
      <c r="K9" s="149">
        <f t="shared" si="0"/>
        <v>1</v>
      </c>
      <c r="L9" s="154">
        <v>1</v>
      </c>
      <c r="M9" s="155">
        <v>0</v>
      </c>
      <c r="N9" s="155">
        <v>0</v>
      </c>
      <c r="O9" s="149">
        <f>IF(SUM(P9:R9)=0,"-",SUM(P9:R9))</f>
        <v>14</v>
      </c>
      <c r="P9" s="115">
        <v>11</v>
      </c>
      <c r="Q9" s="115">
        <v>0</v>
      </c>
      <c r="R9" s="118">
        <v>3</v>
      </c>
    </row>
    <row r="10" spans="1:18" ht="14.1" customHeight="1">
      <c r="A10" s="49"/>
      <c r="B10" s="86"/>
      <c r="C10" s="85"/>
      <c r="D10" s="85"/>
      <c r="E10" s="85"/>
      <c r="F10" s="85"/>
      <c r="G10" s="85"/>
      <c r="H10" s="85"/>
      <c r="I10" s="87"/>
      <c r="J10" s="49" t="s">
        <v>155</v>
      </c>
      <c r="K10" s="149">
        <f t="shared" si="0"/>
        <v>2</v>
      </c>
      <c r="L10" s="154">
        <v>2</v>
      </c>
      <c r="M10" s="155">
        <v>0</v>
      </c>
      <c r="N10" s="155">
        <v>0</v>
      </c>
      <c r="O10" s="149">
        <f>IF(SUM(P10:R10)=0,"-",SUM(P10:R10))</f>
        <v>20</v>
      </c>
      <c r="P10" s="115">
        <v>16</v>
      </c>
      <c r="Q10" s="115">
        <v>1</v>
      </c>
      <c r="R10" s="118">
        <v>3</v>
      </c>
    </row>
    <row r="11" spans="1:18" ht="14.1" customHeight="1">
      <c r="A11" s="49" t="s">
        <v>4</v>
      </c>
      <c r="B11" s="149">
        <f>IF(SUM(C11:D11)=0,"-",SUM(C11:D11))</f>
        <v>1</v>
      </c>
      <c r="C11" s="151">
        <v>1</v>
      </c>
      <c r="D11" s="149" t="s">
        <v>176</v>
      </c>
      <c r="E11" s="149" t="s">
        <v>176</v>
      </c>
      <c r="F11" s="149">
        <f>IF(SUM(G11:I11)=0,"-",SUM(G11:I11))</f>
        <v>20</v>
      </c>
      <c r="G11" s="149">
        <v>20</v>
      </c>
      <c r="H11" s="149">
        <v>0</v>
      </c>
      <c r="I11" s="150">
        <v>0</v>
      </c>
      <c r="J11" s="49" t="s">
        <v>67</v>
      </c>
      <c r="K11" s="161">
        <f t="shared" si="0"/>
        <v>1</v>
      </c>
      <c r="L11" s="154">
        <v>1</v>
      </c>
      <c r="M11" s="155">
        <v>0</v>
      </c>
      <c r="N11" s="155">
        <v>1</v>
      </c>
      <c r="O11" s="149">
        <f>IF(SUM(P11:R11)=0,"-",SUM(P11:R11))</f>
        <v>8</v>
      </c>
      <c r="P11" s="115">
        <v>6</v>
      </c>
      <c r="Q11" s="115">
        <v>0</v>
      </c>
      <c r="R11" s="118">
        <v>2</v>
      </c>
    </row>
    <row r="12" spans="1:18" ht="14.1" customHeight="1">
      <c r="A12" s="49" t="s">
        <v>7</v>
      </c>
      <c r="B12" s="149">
        <f>IF(SUM(C12:D12)=0,"-",SUM(C12:D12))</f>
        <v>392</v>
      </c>
      <c r="C12" s="149">
        <v>388</v>
      </c>
      <c r="D12" s="149">
        <v>4</v>
      </c>
      <c r="E12" s="151">
        <v>35</v>
      </c>
      <c r="F12" s="149">
        <f>IF(SUM(G12:I12)=0,"-",SUM(G12:I12))</f>
        <v>4326</v>
      </c>
      <c r="G12" s="152">
        <v>3439</v>
      </c>
      <c r="H12" s="151">
        <v>174</v>
      </c>
      <c r="I12" s="153">
        <v>713</v>
      </c>
      <c r="J12" s="49" t="s">
        <v>196</v>
      </c>
      <c r="K12" s="149">
        <f t="shared" si="0"/>
        <v>2</v>
      </c>
      <c r="L12" s="155">
        <v>2</v>
      </c>
      <c r="M12" s="155">
        <v>0</v>
      </c>
      <c r="N12" s="155">
        <v>0</v>
      </c>
      <c r="O12" s="149">
        <f t="shared" ref="O12:O28" si="2">IF(SUM(P12:R12)=0,"-",SUM(P12:R12))</f>
        <v>28</v>
      </c>
      <c r="P12" s="115">
        <v>24</v>
      </c>
      <c r="Q12" s="115">
        <v>0</v>
      </c>
      <c r="R12" s="118">
        <v>4</v>
      </c>
    </row>
    <row r="13" spans="1:18" ht="14.1" customHeight="1">
      <c r="A13" s="49" t="s">
        <v>8</v>
      </c>
      <c r="B13" s="149">
        <f>IF(SUM(C13:D13)=0,"-",SUM(C13:D13))</f>
        <v>4</v>
      </c>
      <c r="C13" s="149">
        <v>4</v>
      </c>
      <c r="D13" s="149" t="s">
        <v>176</v>
      </c>
      <c r="E13" s="149">
        <v>0</v>
      </c>
      <c r="F13" s="149">
        <f t="shared" ref="F13:F52" si="3">IF(SUM(G13:I13)=0,"-",SUM(G13:I13))</f>
        <v>29</v>
      </c>
      <c r="G13" s="149">
        <v>29</v>
      </c>
      <c r="H13" s="149">
        <v>0</v>
      </c>
      <c r="I13" s="150">
        <v>0</v>
      </c>
      <c r="J13" s="49" t="s">
        <v>69</v>
      </c>
      <c r="K13" s="149">
        <f t="shared" si="0"/>
        <v>2</v>
      </c>
      <c r="L13" s="155">
        <v>2</v>
      </c>
      <c r="M13" s="155">
        <v>0</v>
      </c>
      <c r="N13" s="155">
        <v>0</v>
      </c>
      <c r="O13" s="149">
        <f t="shared" si="2"/>
        <v>18</v>
      </c>
      <c r="P13" s="115">
        <v>15</v>
      </c>
      <c r="Q13" s="115">
        <v>0</v>
      </c>
      <c r="R13" s="118">
        <v>3</v>
      </c>
    </row>
    <row r="14" spans="1:18" ht="14.1" customHeight="1">
      <c r="A14" s="49"/>
      <c r="B14" s="149"/>
      <c r="C14" s="149"/>
      <c r="D14" s="149"/>
      <c r="E14" s="149"/>
      <c r="F14" s="149"/>
      <c r="G14" s="149"/>
      <c r="H14" s="149"/>
      <c r="I14" s="150"/>
      <c r="J14" s="49" t="s">
        <v>70</v>
      </c>
      <c r="K14" s="149">
        <f t="shared" si="0"/>
        <v>2</v>
      </c>
      <c r="L14" s="155">
        <v>2</v>
      </c>
      <c r="M14" s="155">
        <v>0</v>
      </c>
      <c r="N14" s="155">
        <v>1</v>
      </c>
      <c r="O14" s="149">
        <f t="shared" si="2"/>
        <v>16</v>
      </c>
      <c r="P14" s="115">
        <v>13</v>
      </c>
      <c r="Q14" s="115">
        <v>0</v>
      </c>
      <c r="R14" s="118">
        <v>3</v>
      </c>
    </row>
    <row r="15" spans="1:18" ht="14.1" customHeight="1">
      <c r="A15" s="49" t="s">
        <v>33</v>
      </c>
      <c r="B15" s="149">
        <f t="shared" ref="B15:B52" si="4">IF(SUM(C15:D15)=0,"-",SUM(C15:D15))</f>
        <v>47</v>
      </c>
      <c r="C15" s="154">
        <v>47</v>
      </c>
      <c r="D15" s="155">
        <v>0</v>
      </c>
      <c r="E15" s="155">
        <v>0</v>
      </c>
      <c r="F15" s="149">
        <f t="shared" si="3"/>
        <v>598</v>
      </c>
      <c r="G15" s="155">
        <v>499</v>
      </c>
      <c r="H15" s="155">
        <v>15</v>
      </c>
      <c r="I15" s="156">
        <v>84</v>
      </c>
      <c r="J15" s="49" t="s">
        <v>71</v>
      </c>
      <c r="K15" s="149">
        <f t="shared" si="0"/>
        <v>1</v>
      </c>
      <c r="L15" s="155">
        <v>1</v>
      </c>
      <c r="M15" s="155">
        <v>0</v>
      </c>
      <c r="N15" s="155">
        <v>0</v>
      </c>
      <c r="O15" s="149">
        <f t="shared" si="2"/>
        <v>15</v>
      </c>
      <c r="P15" s="115">
        <v>12</v>
      </c>
      <c r="Q15" s="115">
        <v>0</v>
      </c>
      <c r="R15" s="118">
        <v>3</v>
      </c>
    </row>
    <row r="16" spans="1:18" ht="14.1" customHeight="1">
      <c r="A16" s="49" t="s">
        <v>34</v>
      </c>
      <c r="B16" s="149">
        <f t="shared" si="4"/>
        <v>19</v>
      </c>
      <c r="C16" s="154">
        <v>19</v>
      </c>
      <c r="D16" s="155">
        <v>0</v>
      </c>
      <c r="E16" s="155">
        <v>1</v>
      </c>
      <c r="F16" s="149">
        <f t="shared" si="3"/>
        <v>254</v>
      </c>
      <c r="G16" s="155">
        <v>216</v>
      </c>
      <c r="H16" s="155">
        <v>2</v>
      </c>
      <c r="I16" s="156">
        <v>36</v>
      </c>
      <c r="J16" s="49" t="s">
        <v>72</v>
      </c>
      <c r="K16" s="149">
        <f t="shared" si="0"/>
        <v>1</v>
      </c>
      <c r="L16" s="155">
        <v>1</v>
      </c>
      <c r="M16" s="155">
        <v>0</v>
      </c>
      <c r="N16" s="155">
        <v>1</v>
      </c>
      <c r="O16" s="149">
        <f t="shared" si="2"/>
        <v>11</v>
      </c>
      <c r="P16" s="115">
        <v>9</v>
      </c>
      <c r="Q16" s="115">
        <v>0</v>
      </c>
      <c r="R16" s="118">
        <v>2</v>
      </c>
    </row>
    <row r="17" spans="1:18" ht="14.1" customHeight="1">
      <c r="A17" s="49" t="s">
        <v>35</v>
      </c>
      <c r="B17" s="149">
        <f t="shared" si="4"/>
        <v>52</v>
      </c>
      <c r="C17" s="154">
        <v>50</v>
      </c>
      <c r="D17" s="155">
        <v>2</v>
      </c>
      <c r="E17" s="155">
        <v>2</v>
      </c>
      <c r="F17" s="149">
        <f t="shared" si="3"/>
        <v>750</v>
      </c>
      <c r="G17" s="155">
        <v>607</v>
      </c>
      <c r="H17" s="155">
        <v>20</v>
      </c>
      <c r="I17" s="156">
        <v>123</v>
      </c>
      <c r="J17" s="49" t="s">
        <v>73</v>
      </c>
      <c r="K17" s="149">
        <f t="shared" si="0"/>
        <v>6</v>
      </c>
      <c r="L17" s="155">
        <v>6</v>
      </c>
      <c r="M17" s="155">
        <v>0</v>
      </c>
      <c r="N17" s="155">
        <v>0</v>
      </c>
      <c r="O17" s="149">
        <f t="shared" si="2"/>
        <v>54</v>
      </c>
      <c r="P17" s="115">
        <v>37</v>
      </c>
      <c r="Q17" s="115">
        <v>5</v>
      </c>
      <c r="R17" s="118">
        <v>12</v>
      </c>
    </row>
    <row r="18" spans="1:18" ht="14.1" customHeight="1">
      <c r="A18" s="49" t="s">
        <v>36</v>
      </c>
      <c r="B18" s="149">
        <f t="shared" si="4"/>
        <v>65</v>
      </c>
      <c r="C18" s="154">
        <v>64</v>
      </c>
      <c r="D18" s="155">
        <v>1</v>
      </c>
      <c r="E18" s="155">
        <v>5</v>
      </c>
      <c r="F18" s="149">
        <f t="shared" si="3"/>
        <v>778</v>
      </c>
      <c r="G18" s="155">
        <v>634</v>
      </c>
      <c r="H18" s="155">
        <v>16</v>
      </c>
      <c r="I18" s="156">
        <v>128</v>
      </c>
      <c r="J18" s="49" t="s">
        <v>74</v>
      </c>
      <c r="K18" s="149">
        <f t="shared" si="0"/>
        <v>1</v>
      </c>
      <c r="L18" s="155">
        <v>1</v>
      </c>
      <c r="M18" s="155">
        <v>0</v>
      </c>
      <c r="N18" s="155">
        <v>0</v>
      </c>
      <c r="O18" s="149">
        <f t="shared" si="2"/>
        <v>18</v>
      </c>
      <c r="P18" s="115">
        <v>14</v>
      </c>
      <c r="Q18" s="115">
        <v>0</v>
      </c>
      <c r="R18" s="118">
        <v>4</v>
      </c>
    </row>
    <row r="19" spans="1:18" ht="14.1" customHeight="1">
      <c r="A19" s="49" t="s">
        <v>37</v>
      </c>
      <c r="B19" s="149">
        <f t="shared" si="4"/>
        <v>13</v>
      </c>
      <c r="C19" s="154">
        <v>13</v>
      </c>
      <c r="D19" s="155">
        <v>0</v>
      </c>
      <c r="E19" s="155">
        <v>0</v>
      </c>
      <c r="F19" s="149">
        <f t="shared" si="3"/>
        <v>150</v>
      </c>
      <c r="G19" s="155">
        <v>121</v>
      </c>
      <c r="H19" s="155">
        <v>1</v>
      </c>
      <c r="I19" s="156">
        <v>28</v>
      </c>
      <c r="J19" s="49" t="s">
        <v>75</v>
      </c>
      <c r="K19" s="149">
        <f t="shared" si="0"/>
        <v>1</v>
      </c>
      <c r="L19" s="155">
        <v>1</v>
      </c>
      <c r="M19" s="155">
        <v>0</v>
      </c>
      <c r="N19" s="155">
        <v>0</v>
      </c>
      <c r="O19" s="149">
        <f t="shared" si="2"/>
        <v>8</v>
      </c>
      <c r="P19" s="115">
        <v>6</v>
      </c>
      <c r="Q19" s="115">
        <v>0</v>
      </c>
      <c r="R19" s="118">
        <v>2</v>
      </c>
    </row>
    <row r="20" spans="1:18" ht="14.1" customHeight="1">
      <c r="A20" s="49" t="s">
        <v>38</v>
      </c>
      <c r="B20" s="149">
        <f t="shared" si="4"/>
        <v>16</v>
      </c>
      <c r="C20" s="154">
        <v>15</v>
      </c>
      <c r="D20" s="155">
        <v>1</v>
      </c>
      <c r="E20" s="155">
        <v>1</v>
      </c>
      <c r="F20" s="149">
        <f t="shared" si="3"/>
        <v>187</v>
      </c>
      <c r="G20" s="155">
        <v>153</v>
      </c>
      <c r="H20" s="155">
        <v>6</v>
      </c>
      <c r="I20" s="156">
        <v>28</v>
      </c>
      <c r="J20" s="49" t="s">
        <v>76</v>
      </c>
      <c r="K20" s="149">
        <f t="shared" si="0"/>
        <v>1</v>
      </c>
      <c r="L20" s="155">
        <v>1</v>
      </c>
      <c r="M20" s="155">
        <v>0</v>
      </c>
      <c r="N20" s="155">
        <v>0</v>
      </c>
      <c r="O20" s="149">
        <f t="shared" si="2"/>
        <v>7</v>
      </c>
      <c r="P20" s="115">
        <v>6</v>
      </c>
      <c r="Q20" s="115">
        <v>0</v>
      </c>
      <c r="R20" s="118">
        <v>1</v>
      </c>
    </row>
    <row r="21" spans="1:18" ht="14.1" customHeight="1">
      <c r="A21" s="49" t="s">
        <v>39</v>
      </c>
      <c r="B21" s="149">
        <f t="shared" si="4"/>
        <v>17</v>
      </c>
      <c r="C21" s="154">
        <v>17</v>
      </c>
      <c r="D21" s="155">
        <v>0</v>
      </c>
      <c r="E21" s="155">
        <v>0</v>
      </c>
      <c r="F21" s="149">
        <f t="shared" si="3"/>
        <v>134</v>
      </c>
      <c r="G21" s="155">
        <v>103</v>
      </c>
      <c r="H21" s="155">
        <v>12</v>
      </c>
      <c r="I21" s="156">
        <v>19</v>
      </c>
      <c r="J21" s="49" t="s">
        <v>77</v>
      </c>
      <c r="K21" s="149">
        <f t="shared" si="0"/>
        <v>1</v>
      </c>
      <c r="L21" s="155">
        <v>1</v>
      </c>
      <c r="M21" s="155">
        <v>0</v>
      </c>
      <c r="N21" s="155">
        <v>0</v>
      </c>
      <c r="O21" s="149">
        <f t="shared" si="2"/>
        <v>5</v>
      </c>
      <c r="P21" s="115">
        <v>2</v>
      </c>
      <c r="Q21" s="115">
        <v>2</v>
      </c>
      <c r="R21" s="118">
        <v>1</v>
      </c>
    </row>
    <row r="22" spans="1:18" ht="14.1" customHeight="1">
      <c r="A22" s="49" t="s">
        <v>40</v>
      </c>
      <c r="B22" s="149">
        <f t="shared" si="4"/>
        <v>9</v>
      </c>
      <c r="C22" s="154">
        <v>9</v>
      </c>
      <c r="D22" s="155">
        <v>0</v>
      </c>
      <c r="E22" s="155">
        <v>0</v>
      </c>
      <c r="F22" s="149">
        <f t="shared" si="3"/>
        <v>97</v>
      </c>
      <c r="G22" s="155">
        <v>75</v>
      </c>
      <c r="H22" s="155">
        <v>5</v>
      </c>
      <c r="I22" s="156">
        <v>17</v>
      </c>
      <c r="J22" s="49" t="s">
        <v>78</v>
      </c>
      <c r="K22" s="149" t="str">
        <f t="shared" si="0"/>
        <v>-</v>
      </c>
      <c r="L22" s="155">
        <v>0</v>
      </c>
      <c r="M22" s="155">
        <v>0</v>
      </c>
      <c r="N22" s="155">
        <v>0</v>
      </c>
      <c r="O22" s="149" t="str">
        <f t="shared" si="2"/>
        <v>-</v>
      </c>
      <c r="P22" s="115">
        <v>0</v>
      </c>
      <c r="Q22" s="115">
        <v>0</v>
      </c>
      <c r="R22" s="118">
        <v>0</v>
      </c>
    </row>
    <row r="23" spans="1:18" ht="14.1" customHeight="1">
      <c r="A23" s="49" t="s">
        <v>41</v>
      </c>
      <c r="B23" s="149">
        <f t="shared" si="4"/>
        <v>16</v>
      </c>
      <c r="C23" s="154">
        <v>16</v>
      </c>
      <c r="D23" s="155">
        <v>0</v>
      </c>
      <c r="E23" s="155">
        <v>2</v>
      </c>
      <c r="F23" s="149">
        <f t="shared" si="3"/>
        <v>135</v>
      </c>
      <c r="G23" s="155">
        <v>103</v>
      </c>
      <c r="H23" s="155">
        <v>10</v>
      </c>
      <c r="I23" s="156">
        <v>22</v>
      </c>
      <c r="J23" s="49" t="s">
        <v>79</v>
      </c>
      <c r="K23" s="149" t="str">
        <f t="shared" si="0"/>
        <v>-</v>
      </c>
      <c r="L23" s="155">
        <v>0</v>
      </c>
      <c r="M23" s="155">
        <v>0</v>
      </c>
      <c r="N23" s="155">
        <v>0</v>
      </c>
      <c r="O23" s="149" t="str">
        <f t="shared" si="2"/>
        <v>-</v>
      </c>
      <c r="P23" s="115">
        <v>0</v>
      </c>
      <c r="Q23" s="115">
        <v>0</v>
      </c>
      <c r="R23" s="118">
        <v>0</v>
      </c>
    </row>
    <row r="24" spans="1:18" ht="14.1" customHeight="1">
      <c r="A24" s="49" t="s">
        <v>134</v>
      </c>
      <c r="B24" s="149">
        <f t="shared" si="4"/>
        <v>11</v>
      </c>
      <c r="C24" s="154">
        <v>11</v>
      </c>
      <c r="D24" s="155">
        <v>0</v>
      </c>
      <c r="E24" s="155">
        <v>2</v>
      </c>
      <c r="F24" s="149">
        <f t="shared" si="3"/>
        <v>89</v>
      </c>
      <c r="G24" s="155">
        <v>63</v>
      </c>
      <c r="H24" s="155">
        <v>13</v>
      </c>
      <c r="I24" s="156">
        <v>13</v>
      </c>
      <c r="J24" s="49" t="s">
        <v>80</v>
      </c>
      <c r="K24" s="149">
        <f t="shared" si="0"/>
        <v>2</v>
      </c>
      <c r="L24" s="155">
        <v>2</v>
      </c>
      <c r="M24" s="155">
        <v>0</v>
      </c>
      <c r="N24" s="155">
        <v>0</v>
      </c>
      <c r="O24" s="149">
        <f t="shared" si="2"/>
        <v>7</v>
      </c>
      <c r="P24" s="115">
        <v>0</v>
      </c>
      <c r="Q24" s="115">
        <v>6</v>
      </c>
      <c r="R24" s="118">
        <v>1</v>
      </c>
    </row>
    <row r="25" spans="1:18" ht="14.1" customHeight="1">
      <c r="A25" s="49" t="s">
        <v>151</v>
      </c>
      <c r="B25" s="149">
        <f t="shared" si="4"/>
        <v>12</v>
      </c>
      <c r="C25" s="154">
        <v>12</v>
      </c>
      <c r="D25" s="155">
        <v>0</v>
      </c>
      <c r="E25" s="155">
        <v>0</v>
      </c>
      <c r="F25" s="149">
        <f t="shared" si="3"/>
        <v>119</v>
      </c>
      <c r="G25" s="155">
        <v>90</v>
      </c>
      <c r="H25" s="155">
        <v>5</v>
      </c>
      <c r="I25" s="156">
        <v>24</v>
      </c>
      <c r="J25" s="49" t="s">
        <v>81</v>
      </c>
      <c r="K25" s="149">
        <f t="shared" si="0"/>
        <v>1</v>
      </c>
      <c r="L25" s="155">
        <v>1</v>
      </c>
      <c r="M25" s="155">
        <v>0</v>
      </c>
      <c r="N25" s="155">
        <v>0</v>
      </c>
      <c r="O25" s="149">
        <f t="shared" si="2"/>
        <v>5</v>
      </c>
      <c r="P25" s="115">
        <v>0</v>
      </c>
      <c r="Q25" s="115">
        <v>3</v>
      </c>
      <c r="R25" s="118">
        <v>2</v>
      </c>
    </row>
    <row r="26" spans="1:18" ht="14.1" customHeight="1">
      <c r="A26" s="49" t="s">
        <v>152</v>
      </c>
      <c r="B26" s="149">
        <f t="shared" si="4"/>
        <v>13</v>
      </c>
      <c r="C26" s="154">
        <v>13</v>
      </c>
      <c r="D26" s="155">
        <v>0</v>
      </c>
      <c r="E26" s="155">
        <v>0</v>
      </c>
      <c r="F26" s="149">
        <f t="shared" si="3"/>
        <v>147</v>
      </c>
      <c r="G26" s="155">
        <v>104</v>
      </c>
      <c r="H26" s="155">
        <v>8</v>
      </c>
      <c r="I26" s="156">
        <v>35</v>
      </c>
      <c r="J26" s="49" t="s">
        <v>82</v>
      </c>
      <c r="K26" s="149">
        <f t="shared" si="0"/>
        <v>1</v>
      </c>
      <c r="L26" s="155">
        <v>1</v>
      </c>
      <c r="M26" s="155">
        <v>0</v>
      </c>
      <c r="N26" s="155">
        <v>1</v>
      </c>
      <c r="O26" s="149">
        <f t="shared" si="2"/>
        <v>3</v>
      </c>
      <c r="P26" s="115">
        <v>0</v>
      </c>
      <c r="Q26" s="115">
        <v>3</v>
      </c>
      <c r="R26" s="118">
        <v>0</v>
      </c>
    </row>
    <row r="27" spans="1:18" ht="14.1" customHeight="1">
      <c r="A27" s="49" t="s">
        <v>164</v>
      </c>
      <c r="B27" s="149">
        <f t="shared" si="4"/>
        <v>7</v>
      </c>
      <c r="C27" s="154">
        <v>7</v>
      </c>
      <c r="D27" s="155">
        <v>0</v>
      </c>
      <c r="E27" s="155">
        <v>0</v>
      </c>
      <c r="F27" s="149">
        <f t="shared" si="3"/>
        <v>83</v>
      </c>
      <c r="G27" s="155">
        <v>68</v>
      </c>
      <c r="H27" s="155">
        <v>1</v>
      </c>
      <c r="I27" s="156">
        <v>14</v>
      </c>
      <c r="J27" s="49" t="s">
        <v>83</v>
      </c>
      <c r="K27" s="149">
        <f t="shared" si="0"/>
        <v>3</v>
      </c>
      <c r="L27" s="155">
        <v>3</v>
      </c>
      <c r="M27" s="155">
        <v>0</v>
      </c>
      <c r="N27" s="155">
        <v>0</v>
      </c>
      <c r="O27" s="149">
        <f t="shared" si="2"/>
        <v>25</v>
      </c>
      <c r="P27" s="115">
        <v>21</v>
      </c>
      <c r="Q27" s="115">
        <v>0</v>
      </c>
      <c r="R27" s="118">
        <v>4</v>
      </c>
    </row>
    <row r="28" spans="1:18" ht="14.1" customHeight="1">
      <c r="A28" s="49" t="s">
        <v>42</v>
      </c>
      <c r="B28" s="149">
        <f t="shared" si="4"/>
        <v>4</v>
      </c>
      <c r="C28" s="154">
        <v>4</v>
      </c>
      <c r="D28" s="155">
        <v>0</v>
      </c>
      <c r="E28" s="155">
        <v>0</v>
      </c>
      <c r="F28" s="149">
        <f t="shared" si="3"/>
        <v>34</v>
      </c>
      <c r="G28" s="155">
        <v>29</v>
      </c>
      <c r="H28" s="155">
        <v>0</v>
      </c>
      <c r="I28" s="156">
        <v>5</v>
      </c>
      <c r="J28" s="49" t="s">
        <v>84</v>
      </c>
      <c r="K28" s="149" t="str">
        <f t="shared" si="0"/>
        <v>-</v>
      </c>
      <c r="L28" s="155">
        <v>0</v>
      </c>
      <c r="M28" s="155">
        <v>0</v>
      </c>
      <c r="N28" s="155">
        <v>0</v>
      </c>
      <c r="O28" s="149" t="str">
        <f t="shared" si="2"/>
        <v>-</v>
      </c>
      <c r="P28" s="115">
        <v>0</v>
      </c>
      <c r="Q28" s="115">
        <v>0</v>
      </c>
      <c r="R28" s="118">
        <v>0</v>
      </c>
    </row>
    <row r="29" spans="1:18" ht="14.1" customHeight="1">
      <c r="A29" s="49" t="s">
        <v>43</v>
      </c>
      <c r="B29" s="149">
        <f t="shared" si="4"/>
        <v>1</v>
      </c>
      <c r="C29" s="154">
        <v>1</v>
      </c>
      <c r="D29" s="155">
        <v>0</v>
      </c>
      <c r="E29" s="155">
        <v>0</v>
      </c>
      <c r="F29" s="149">
        <f t="shared" si="3"/>
        <v>15</v>
      </c>
      <c r="G29" s="155">
        <v>12</v>
      </c>
      <c r="H29" s="155">
        <v>0</v>
      </c>
      <c r="I29" s="156">
        <v>3</v>
      </c>
      <c r="J29" s="49"/>
      <c r="K29" s="86"/>
      <c r="L29" s="85"/>
      <c r="M29" s="85"/>
      <c r="N29" s="85"/>
      <c r="O29" s="85"/>
      <c r="P29" s="90"/>
      <c r="Q29" s="90"/>
      <c r="R29" s="91"/>
    </row>
    <row r="30" spans="1:18" ht="14.1" customHeight="1">
      <c r="A30" s="49" t="s">
        <v>44</v>
      </c>
      <c r="B30" s="149">
        <f t="shared" si="4"/>
        <v>2</v>
      </c>
      <c r="C30" s="154">
        <v>2</v>
      </c>
      <c r="D30" s="155">
        <v>0</v>
      </c>
      <c r="E30" s="155">
        <v>1</v>
      </c>
      <c r="F30" s="149">
        <f t="shared" si="3"/>
        <v>15</v>
      </c>
      <c r="G30" s="155">
        <v>13</v>
      </c>
      <c r="H30" s="155">
        <v>0</v>
      </c>
      <c r="I30" s="156">
        <v>2</v>
      </c>
      <c r="J30" s="49" t="s">
        <v>85</v>
      </c>
      <c r="K30" s="86"/>
      <c r="L30" s="85"/>
      <c r="M30" s="85"/>
      <c r="N30" s="85"/>
      <c r="O30" s="85"/>
      <c r="P30" s="85"/>
      <c r="Q30" s="85"/>
      <c r="R30" s="87"/>
    </row>
    <row r="31" spans="1:18" ht="14.1" customHeight="1">
      <c r="A31" s="49" t="s">
        <v>45</v>
      </c>
      <c r="B31" s="149">
        <f t="shared" si="4"/>
        <v>2</v>
      </c>
      <c r="C31" s="154">
        <v>2</v>
      </c>
      <c r="D31" s="155">
        <v>0</v>
      </c>
      <c r="E31" s="155">
        <v>0</v>
      </c>
      <c r="F31" s="149">
        <f t="shared" si="3"/>
        <v>28</v>
      </c>
      <c r="G31" s="155">
        <v>24</v>
      </c>
      <c r="H31" s="155">
        <v>0</v>
      </c>
      <c r="I31" s="156">
        <v>4</v>
      </c>
      <c r="J31" s="49"/>
      <c r="K31" s="85"/>
      <c r="L31" s="85"/>
      <c r="M31" s="85"/>
      <c r="N31" s="85"/>
      <c r="O31" s="85"/>
      <c r="P31" s="85"/>
      <c r="Q31" s="85"/>
      <c r="R31" s="87"/>
    </row>
    <row r="32" spans="1:18" ht="14.1" customHeight="1">
      <c r="A32" s="49" t="s">
        <v>46</v>
      </c>
      <c r="B32" s="149">
        <f t="shared" si="4"/>
        <v>2</v>
      </c>
      <c r="C32" s="154">
        <v>2</v>
      </c>
      <c r="D32" s="155">
        <v>0</v>
      </c>
      <c r="E32" s="155">
        <v>0</v>
      </c>
      <c r="F32" s="149">
        <f t="shared" si="3"/>
        <v>31</v>
      </c>
      <c r="G32" s="155">
        <v>26</v>
      </c>
      <c r="H32" s="155">
        <v>0</v>
      </c>
      <c r="I32" s="156">
        <v>5</v>
      </c>
      <c r="J32" s="49" t="s">
        <v>4</v>
      </c>
      <c r="K32" s="149">
        <f>K33</f>
        <v>1</v>
      </c>
      <c r="L32" s="149">
        <f>L33</f>
        <v>1</v>
      </c>
      <c r="M32" s="149" t="str">
        <f t="shared" ref="M32:R32" si="5">M33</f>
        <v>-</v>
      </c>
      <c r="N32" s="149" t="str">
        <f t="shared" si="5"/>
        <v>-</v>
      </c>
      <c r="O32" s="149">
        <f t="shared" si="5"/>
        <v>20</v>
      </c>
      <c r="P32" s="149">
        <f t="shared" si="5"/>
        <v>20</v>
      </c>
      <c r="Q32" s="149" t="str">
        <f t="shared" si="5"/>
        <v>-</v>
      </c>
      <c r="R32" s="150" t="str">
        <f t="shared" si="5"/>
        <v>-</v>
      </c>
    </row>
    <row r="33" spans="1:18" ht="14.1" customHeight="1">
      <c r="A33" s="49" t="s">
        <v>47</v>
      </c>
      <c r="B33" s="149">
        <f t="shared" si="4"/>
        <v>4</v>
      </c>
      <c r="C33" s="154">
        <v>4</v>
      </c>
      <c r="D33" s="155">
        <v>0</v>
      </c>
      <c r="E33" s="155">
        <v>1</v>
      </c>
      <c r="F33" s="149">
        <f t="shared" si="3"/>
        <v>21</v>
      </c>
      <c r="G33" s="155">
        <v>15</v>
      </c>
      <c r="H33" s="155">
        <v>3</v>
      </c>
      <c r="I33" s="156">
        <v>3</v>
      </c>
      <c r="J33" s="49" t="s">
        <v>86</v>
      </c>
      <c r="K33" s="149">
        <f>IF(SUM(L33:M33)=0,"-",SUM(L33:M33))</f>
        <v>1</v>
      </c>
      <c r="L33" s="149">
        <v>1</v>
      </c>
      <c r="M33" s="149" t="s">
        <v>5</v>
      </c>
      <c r="N33" s="149" t="s">
        <v>5</v>
      </c>
      <c r="O33" s="149">
        <f>IF(SUM(P33:R33)=0,"-",SUM(P33:R33))</f>
        <v>20</v>
      </c>
      <c r="P33" s="149">
        <v>20</v>
      </c>
      <c r="Q33" s="149" t="s">
        <v>5</v>
      </c>
      <c r="R33" s="150" t="s">
        <v>5</v>
      </c>
    </row>
    <row r="34" spans="1:18" ht="14.1" customHeight="1">
      <c r="A34" s="49" t="s">
        <v>48</v>
      </c>
      <c r="B34" s="149">
        <f t="shared" si="4"/>
        <v>3</v>
      </c>
      <c r="C34" s="154">
        <v>3</v>
      </c>
      <c r="D34" s="155">
        <v>0</v>
      </c>
      <c r="E34" s="155">
        <v>0</v>
      </c>
      <c r="F34" s="149">
        <f t="shared" si="3"/>
        <v>17</v>
      </c>
      <c r="G34" s="155">
        <v>12</v>
      </c>
      <c r="H34" s="155">
        <v>3</v>
      </c>
      <c r="I34" s="156">
        <v>2</v>
      </c>
      <c r="J34" s="49"/>
      <c r="K34" s="86"/>
      <c r="L34" s="85"/>
      <c r="M34" s="85"/>
      <c r="N34" s="85"/>
      <c r="O34" s="85"/>
      <c r="P34" s="85"/>
      <c r="Q34" s="85"/>
      <c r="R34" s="87"/>
    </row>
    <row r="35" spans="1:18" ht="14.1" customHeight="1">
      <c r="A35" s="49" t="s">
        <v>49</v>
      </c>
      <c r="B35" s="149">
        <f t="shared" si="4"/>
        <v>1</v>
      </c>
      <c r="C35" s="154">
        <v>1</v>
      </c>
      <c r="D35" s="155">
        <v>0</v>
      </c>
      <c r="E35" s="155">
        <v>1</v>
      </c>
      <c r="F35" s="149">
        <f t="shared" si="3"/>
        <v>4</v>
      </c>
      <c r="G35" s="155">
        <v>2</v>
      </c>
      <c r="H35" s="155">
        <v>2</v>
      </c>
      <c r="I35" s="156">
        <v>0</v>
      </c>
      <c r="J35" s="49" t="s">
        <v>8</v>
      </c>
      <c r="K35" s="149">
        <f>IF(SUM(K36:K39)=0,"-",SUM(K36:K39))</f>
        <v>4</v>
      </c>
      <c r="L35" s="149">
        <f>IF(SUM(L36:L39)=0,"-",SUM(L36:L39))</f>
        <v>4</v>
      </c>
      <c r="M35" s="149" t="str">
        <f t="shared" ref="M35:N35" si="6">IF(SUM(M36:M39)=0,"-",SUM(M36:M39))</f>
        <v>-</v>
      </c>
      <c r="N35" s="149" t="str">
        <f t="shared" si="6"/>
        <v>-</v>
      </c>
      <c r="O35" s="149">
        <f>IF(SUM(O36:O39)=0,"-",SUM(O36:O39))</f>
        <v>29</v>
      </c>
      <c r="P35" s="149">
        <f>IF(SUM(P36:P39)=0,"-",SUM(P36:P39))</f>
        <v>29</v>
      </c>
      <c r="Q35" s="149" t="str">
        <f t="shared" ref="Q35:R35" si="7">IF(SUM(Q36:Q39)=0,"-",SUM(Q36:Q39))</f>
        <v>-</v>
      </c>
      <c r="R35" s="150" t="str">
        <f t="shared" si="7"/>
        <v>-</v>
      </c>
    </row>
    <row r="36" spans="1:18" ht="14.1" customHeight="1">
      <c r="A36" s="49" t="s">
        <v>50</v>
      </c>
      <c r="B36" s="149">
        <f t="shared" si="4"/>
        <v>3</v>
      </c>
      <c r="C36" s="154">
        <v>3</v>
      </c>
      <c r="D36" s="155">
        <v>0</v>
      </c>
      <c r="E36" s="155">
        <v>3</v>
      </c>
      <c r="F36" s="149">
        <f t="shared" si="3"/>
        <v>15</v>
      </c>
      <c r="G36" s="155">
        <v>6</v>
      </c>
      <c r="H36" s="155">
        <v>6</v>
      </c>
      <c r="I36" s="156">
        <v>3</v>
      </c>
      <c r="J36" s="49" t="s">
        <v>86</v>
      </c>
      <c r="K36" s="149">
        <f>IF(SUM(L36:M36)=0,"-",SUM(L36:M36))</f>
        <v>1</v>
      </c>
      <c r="L36" s="149">
        <v>1</v>
      </c>
      <c r="M36" s="149" t="s">
        <v>150</v>
      </c>
      <c r="N36" s="149" t="s">
        <v>150</v>
      </c>
      <c r="O36" s="149">
        <f>IF(SUM(P36:R36)=0,"-",SUM(P36:R36))</f>
        <v>6</v>
      </c>
      <c r="P36" s="114">
        <v>6</v>
      </c>
      <c r="Q36" s="114" t="s">
        <v>150</v>
      </c>
      <c r="R36" s="117" t="s">
        <v>150</v>
      </c>
    </row>
    <row r="37" spans="1:18" ht="14.1" customHeight="1">
      <c r="A37" s="49" t="s">
        <v>153</v>
      </c>
      <c r="B37" s="149">
        <f t="shared" si="4"/>
        <v>7</v>
      </c>
      <c r="C37" s="154">
        <v>7</v>
      </c>
      <c r="D37" s="155">
        <v>0</v>
      </c>
      <c r="E37" s="155">
        <v>5</v>
      </c>
      <c r="F37" s="149">
        <f t="shared" si="3"/>
        <v>48</v>
      </c>
      <c r="G37" s="155">
        <v>32</v>
      </c>
      <c r="H37" s="155">
        <v>7</v>
      </c>
      <c r="I37" s="156">
        <v>9</v>
      </c>
      <c r="J37" s="49" t="s">
        <v>87</v>
      </c>
      <c r="K37" s="149">
        <f>IF(SUM(L37:M37)=0,"-",SUM(L37:M37))</f>
        <v>1</v>
      </c>
      <c r="L37" s="149">
        <v>1</v>
      </c>
      <c r="M37" s="149" t="s">
        <v>5</v>
      </c>
      <c r="N37" s="149" t="s">
        <v>5</v>
      </c>
      <c r="O37" s="149">
        <f>IF(SUM(P37:R37)=0,"-",SUM(P37:R37))</f>
        <v>6</v>
      </c>
      <c r="P37" s="114">
        <v>6</v>
      </c>
      <c r="Q37" s="114" t="s">
        <v>150</v>
      </c>
      <c r="R37" s="117" t="s">
        <v>150</v>
      </c>
    </row>
    <row r="38" spans="1:18" ht="14.1" customHeight="1">
      <c r="A38" s="49" t="s">
        <v>51</v>
      </c>
      <c r="B38" s="149">
        <f t="shared" si="4"/>
        <v>2</v>
      </c>
      <c r="C38" s="154">
        <v>2</v>
      </c>
      <c r="D38" s="155">
        <v>0</v>
      </c>
      <c r="E38" s="155">
        <v>1</v>
      </c>
      <c r="F38" s="149">
        <f t="shared" si="3"/>
        <v>10</v>
      </c>
      <c r="G38" s="155">
        <v>6</v>
      </c>
      <c r="H38" s="155">
        <v>3</v>
      </c>
      <c r="I38" s="156">
        <v>1</v>
      </c>
      <c r="J38" s="49" t="s">
        <v>88</v>
      </c>
      <c r="K38" s="149">
        <f>IF(SUM(L38:M38)=0,"-",SUM(L38:M38))</f>
        <v>1</v>
      </c>
      <c r="L38" s="149">
        <v>1</v>
      </c>
      <c r="M38" s="149" t="s">
        <v>5</v>
      </c>
      <c r="N38" s="149" t="s">
        <v>5</v>
      </c>
      <c r="O38" s="149">
        <f>IF(SUM(P38:R38)=0,"-",SUM(P38:R38))</f>
        <v>11</v>
      </c>
      <c r="P38" s="114">
        <v>11</v>
      </c>
      <c r="Q38" s="114" t="s">
        <v>150</v>
      </c>
      <c r="R38" s="117" t="s">
        <v>150</v>
      </c>
    </row>
    <row r="39" spans="1:18" ht="14.1" customHeight="1">
      <c r="A39" s="49" t="s">
        <v>52</v>
      </c>
      <c r="B39" s="149">
        <f t="shared" si="4"/>
        <v>1</v>
      </c>
      <c r="C39" s="154">
        <v>1</v>
      </c>
      <c r="D39" s="155">
        <v>0</v>
      </c>
      <c r="E39" s="155">
        <v>0</v>
      </c>
      <c r="F39" s="149">
        <f t="shared" si="3"/>
        <v>9</v>
      </c>
      <c r="G39" s="155">
        <v>7</v>
      </c>
      <c r="H39" s="155">
        <v>0</v>
      </c>
      <c r="I39" s="156">
        <v>2</v>
      </c>
      <c r="J39" s="51" t="s">
        <v>190</v>
      </c>
      <c r="K39" s="157">
        <f>IF(SUM(L39:M39)=0,"-",SUM(L39:M39))</f>
        <v>1</v>
      </c>
      <c r="L39" s="157">
        <v>1</v>
      </c>
      <c r="M39" s="157" t="s">
        <v>5</v>
      </c>
      <c r="N39" s="157" t="s">
        <v>5</v>
      </c>
      <c r="O39" s="157">
        <f>IF(SUM(P39:R39)=0,"-",SUM(P39:R39))</f>
        <v>6</v>
      </c>
      <c r="P39" s="119">
        <v>6</v>
      </c>
      <c r="Q39" s="119" t="s">
        <v>150</v>
      </c>
      <c r="R39" s="120" t="s">
        <v>150</v>
      </c>
    </row>
    <row r="40" spans="1:18" ht="14.1" customHeight="1">
      <c r="A40" s="49" t="s">
        <v>53</v>
      </c>
      <c r="B40" s="149">
        <f t="shared" si="4"/>
        <v>2</v>
      </c>
      <c r="C40" s="154">
        <v>2</v>
      </c>
      <c r="D40" s="155">
        <v>0</v>
      </c>
      <c r="E40" s="155">
        <v>0</v>
      </c>
      <c r="F40" s="149">
        <f t="shared" si="3"/>
        <v>15</v>
      </c>
      <c r="G40" s="155">
        <v>10</v>
      </c>
      <c r="H40" s="155">
        <v>1</v>
      </c>
      <c r="I40" s="156">
        <v>4</v>
      </c>
    </row>
    <row r="41" spans="1:18" ht="14.1" customHeight="1">
      <c r="A41" s="49" t="s">
        <v>54</v>
      </c>
      <c r="B41" s="149">
        <f t="shared" si="4"/>
        <v>6</v>
      </c>
      <c r="C41" s="154">
        <v>6</v>
      </c>
      <c r="D41" s="155">
        <v>0</v>
      </c>
      <c r="E41" s="155">
        <v>0</v>
      </c>
      <c r="F41" s="149">
        <f t="shared" si="3"/>
        <v>43</v>
      </c>
      <c r="G41" s="155">
        <v>38</v>
      </c>
      <c r="H41" s="155">
        <v>1</v>
      </c>
      <c r="I41" s="156">
        <v>4</v>
      </c>
      <c r="J41" s="11"/>
      <c r="K41" s="11"/>
      <c r="L41" s="11"/>
      <c r="M41" s="11"/>
      <c r="N41" s="11"/>
      <c r="O41" s="11"/>
      <c r="P41" s="11"/>
      <c r="Q41" s="11"/>
      <c r="R41" s="11"/>
    </row>
    <row r="42" spans="1:18" ht="14.1" customHeight="1">
      <c r="A42" s="49" t="s">
        <v>55</v>
      </c>
      <c r="B42" s="149">
        <f t="shared" si="4"/>
        <v>2</v>
      </c>
      <c r="C42" s="154">
        <v>2</v>
      </c>
      <c r="D42" s="155">
        <v>0</v>
      </c>
      <c r="E42" s="155">
        <v>0</v>
      </c>
      <c r="F42" s="149">
        <f t="shared" si="3"/>
        <v>32</v>
      </c>
      <c r="G42" s="155">
        <v>26</v>
      </c>
      <c r="H42" s="155">
        <v>0</v>
      </c>
      <c r="I42" s="156">
        <v>6</v>
      </c>
      <c r="J42" s="11"/>
      <c r="K42" s="11"/>
      <c r="L42" s="11"/>
      <c r="M42" s="11"/>
      <c r="N42" s="11"/>
      <c r="O42" s="11"/>
      <c r="P42" s="11"/>
      <c r="Q42" s="11"/>
      <c r="R42" s="11"/>
    </row>
    <row r="43" spans="1:18" ht="14.1" customHeight="1">
      <c r="A43" s="49" t="s">
        <v>56</v>
      </c>
      <c r="B43" s="149">
        <f t="shared" si="4"/>
        <v>2</v>
      </c>
      <c r="C43" s="154">
        <v>2</v>
      </c>
      <c r="D43" s="155">
        <v>0</v>
      </c>
      <c r="E43" s="155">
        <v>0</v>
      </c>
      <c r="F43" s="149">
        <f t="shared" si="3"/>
        <v>14</v>
      </c>
      <c r="G43" s="155">
        <v>12</v>
      </c>
      <c r="H43" s="155">
        <v>0</v>
      </c>
      <c r="I43" s="156">
        <v>2</v>
      </c>
      <c r="J43" s="11"/>
      <c r="K43" s="11"/>
      <c r="L43" s="11"/>
      <c r="M43" s="11"/>
      <c r="N43" s="11"/>
      <c r="O43" s="11"/>
      <c r="P43" s="11"/>
      <c r="Q43" s="11"/>
      <c r="R43" s="11"/>
    </row>
    <row r="44" spans="1:18" ht="14.1" customHeight="1">
      <c r="A44" s="49" t="s">
        <v>57</v>
      </c>
      <c r="B44" s="149">
        <f t="shared" si="4"/>
        <v>2</v>
      </c>
      <c r="C44" s="154">
        <v>2</v>
      </c>
      <c r="D44" s="155">
        <v>0</v>
      </c>
      <c r="E44" s="155">
        <v>2</v>
      </c>
      <c r="F44" s="149">
        <f t="shared" si="3"/>
        <v>11</v>
      </c>
      <c r="G44" s="155">
        <v>6</v>
      </c>
      <c r="H44" s="155">
        <v>3</v>
      </c>
      <c r="I44" s="156">
        <v>2</v>
      </c>
      <c r="J44" s="11"/>
      <c r="K44" s="11"/>
      <c r="L44" s="11"/>
      <c r="M44" s="11"/>
      <c r="N44" s="11"/>
      <c r="O44" s="11"/>
      <c r="P44" s="11"/>
      <c r="Q44" s="11"/>
      <c r="R44" s="11"/>
    </row>
    <row r="45" spans="1:18" ht="14.1" customHeight="1">
      <c r="A45" s="49" t="s">
        <v>58</v>
      </c>
      <c r="B45" s="149">
        <f t="shared" si="4"/>
        <v>1</v>
      </c>
      <c r="C45" s="154">
        <v>1</v>
      </c>
      <c r="D45" s="155">
        <v>0</v>
      </c>
      <c r="E45" s="155">
        <v>1</v>
      </c>
      <c r="F45" s="149">
        <f t="shared" si="3"/>
        <v>4</v>
      </c>
      <c r="G45" s="155">
        <v>2</v>
      </c>
      <c r="H45" s="155">
        <v>2</v>
      </c>
      <c r="I45" s="156">
        <v>0</v>
      </c>
      <c r="J45" s="11"/>
      <c r="K45" s="11"/>
      <c r="L45" s="11"/>
      <c r="M45" s="11"/>
      <c r="N45" s="11"/>
      <c r="O45" s="11"/>
      <c r="P45" s="11"/>
      <c r="Q45" s="11"/>
      <c r="R45" s="11"/>
    </row>
    <row r="46" spans="1:18" ht="14.1" customHeight="1">
      <c r="A46" s="49" t="s">
        <v>59</v>
      </c>
      <c r="B46" s="149">
        <f t="shared" si="4"/>
        <v>2</v>
      </c>
      <c r="C46" s="154">
        <v>2</v>
      </c>
      <c r="D46" s="155">
        <v>0</v>
      </c>
      <c r="E46" s="155">
        <v>2</v>
      </c>
      <c r="F46" s="149">
        <f t="shared" si="3"/>
        <v>5</v>
      </c>
      <c r="G46" s="155">
        <v>2</v>
      </c>
      <c r="H46" s="155">
        <v>3</v>
      </c>
      <c r="I46" s="156">
        <v>0</v>
      </c>
      <c r="J46" s="11"/>
      <c r="K46" s="11"/>
      <c r="L46" s="129"/>
      <c r="M46" s="11"/>
      <c r="N46" s="11"/>
      <c r="O46" s="11"/>
      <c r="P46" s="11"/>
      <c r="Q46" s="11"/>
      <c r="R46" s="11"/>
    </row>
    <row r="47" spans="1:18" ht="14.1" customHeight="1">
      <c r="A47" s="49" t="s">
        <v>60</v>
      </c>
      <c r="B47" s="149">
        <f t="shared" si="4"/>
        <v>1</v>
      </c>
      <c r="C47" s="154">
        <v>1</v>
      </c>
      <c r="D47" s="155">
        <v>0</v>
      </c>
      <c r="E47" s="155">
        <v>1</v>
      </c>
      <c r="F47" s="149">
        <f t="shared" si="3"/>
        <v>4</v>
      </c>
      <c r="G47" s="155">
        <v>2</v>
      </c>
      <c r="H47" s="155">
        <v>2</v>
      </c>
      <c r="I47" s="156">
        <v>0</v>
      </c>
      <c r="J47" s="11"/>
      <c r="K47" s="11"/>
      <c r="L47" s="11"/>
      <c r="M47" s="11"/>
      <c r="N47" s="11"/>
      <c r="O47" s="11"/>
      <c r="P47" s="11"/>
      <c r="Q47" s="11"/>
      <c r="R47" s="11"/>
    </row>
    <row r="48" spans="1:18" ht="14.1" customHeight="1">
      <c r="A48" s="49" t="s">
        <v>154</v>
      </c>
      <c r="B48" s="149">
        <f t="shared" si="4"/>
        <v>4</v>
      </c>
      <c r="C48" s="154">
        <v>4</v>
      </c>
      <c r="D48" s="155">
        <v>0</v>
      </c>
      <c r="E48" s="155">
        <v>0</v>
      </c>
      <c r="F48" s="149">
        <f t="shared" si="3"/>
        <v>42</v>
      </c>
      <c r="G48" s="155">
        <v>33</v>
      </c>
      <c r="H48" s="155">
        <v>0</v>
      </c>
      <c r="I48" s="156">
        <v>9</v>
      </c>
      <c r="J48" s="11"/>
      <c r="K48" s="50"/>
      <c r="L48" s="50"/>
      <c r="M48" s="50"/>
      <c r="N48" s="50"/>
      <c r="O48" s="50"/>
      <c r="P48" s="50"/>
      <c r="Q48" s="50"/>
      <c r="R48" s="50"/>
    </row>
    <row r="49" spans="1:18" ht="14.1" customHeight="1">
      <c r="A49" s="49" t="s">
        <v>61</v>
      </c>
      <c r="B49" s="149">
        <f t="shared" si="4"/>
        <v>5</v>
      </c>
      <c r="C49" s="154">
        <v>5</v>
      </c>
      <c r="D49" s="155">
        <v>0</v>
      </c>
      <c r="E49" s="155">
        <v>0</v>
      </c>
      <c r="F49" s="149">
        <f t="shared" si="3"/>
        <v>61</v>
      </c>
      <c r="G49" s="155">
        <v>49</v>
      </c>
      <c r="H49" s="155">
        <v>3</v>
      </c>
      <c r="I49" s="156">
        <v>9</v>
      </c>
      <c r="J49" s="11"/>
      <c r="K49" s="50"/>
      <c r="L49" s="50"/>
      <c r="M49" s="50"/>
      <c r="N49" s="50"/>
      <c r="O49" s="50"/>
      <c r="P49" s="50"/>
      <c r="Q49" s="50"/>
      <c r="R49" s="50"/>
    </row>
    <row r="50" spans="1:18" ht="14.1" customHeight="1">
      <c r="A50" s="49" t="s">
        <v>62</v>
      </c>
      <c r="B50" s="149">
        <f t="shared" si="4"/>
        <v>2</v>
      </c>
      <c r="C50" s="154">
        <v>2</v>
      </c>
      <c r="D50" s="155">
        <v>0</v>
      </c>
      <c r="E50" s="155">
        <v>0</v>
      </c>
      <c r="F50" s="149">
        <f t="shared" si="3"/>
        <v>20</v>
      </c>
      <c r="G50" s="155">
        <v>16</v>
      </c>
      <c r="H50" s="155">
        <v>0</v>
      </c>
      <c r="I50" s="156">
        <v>4</v>
      </c>
      <c r="J50" s="11"/>
      <c r="K50" s="11"/>
      <c r="L50" s="11"/>
      <c r="M50" s="11"/>
      <c r="N50" s="11"/>
      <c r="O50" s="11"/>
      <c r="P50" s="11"/>
      <c r="Q50" s="11"/>
      <c r="R50" s="11"/>
    </row>
    <row r="51" spans="1:18" ht="14.1" customHeight="1">
      <c r="A51" s="49" t="s">
        <v>63</v>
      </c>
      <c r="B51" s="149">
        <f t="shared" si="4"/>
        <v>2</v>
      </c>
      <c r="C51" s="154">
        <v>2</v>
      </c>
      <c r="D51" s="155">
        <v>0</v>
      </c>
      <c r="E51" s="155">
        <v>0</v>
      </c>
      <c r="F51" s="149">
        <f t="shared" si="3"/>
        <v>13</v>
      </c>
      <c r="G51" s="155">
        <v>12</v>
      </c>
      <c r="H51" s="155">
        <v>0</v>
      </c>
      <c r="I51" s="156">
        <v>1</v>
      </c>
      <c r="J51" s="11"/>
      <c r="K51" s="11"/>
      <c r="L51" s="11"/>
      <c r="M51" s="11"/>
      <c r="N51" s="11"/>
      <c r="O51" s="11"/>
      <c r="P51" s="11"/>
      <c r="Q51" s="11"/>
      <c r="R51" s="11"/>
    </row>
    <row r="52" spans="1:18" ht="14.1" customHeight="1">
      <c r="A52" s="51" t="s">
        <v>195</v>
      </c>
      <c r="B52" s="157">
        <f t="shared" si="4"/>
        <v>4</v>
      </c>
      <c r="C52" s="158">
        <v>4</v>
      </c>
      <c r="D52" s="159">
        <v>0</v>
      </c>
      <c r="E52" s="159">
        <v>0</v>
      </c>
      <c r="F52" s="157">
        <f t="shared" si="3"/>
        <v>44</v>
      </c>
      <c r="G52" s="159">
        <v>37</v>
      </c>
      <c r="H52" s="159">
        <v>0</v>
      </c>
      <c r="I52" s="160">
        <v>7</v>
      </c>
      <c r="J52" s="11"/>
      <c r="K52" s="11"/>
      <c r="L52" s="11"/>
      <c r="M52" s="11"/>
      <c r="N52" s="11"/>
      <c r="O52" s="11"/>
      <c r="P52" s="11"/>
      <c r="Q52" s="11"/>
      <c r="R52" s="11"/>
    </row>
    <row r="53" spans="1:18" ht="14.1" customHeight="1">
      <c r="J53" s="11"/>
      <c r="K53" s="11"/>
      <c r="L53" s="11"/>
      <c r="M53" s="11"/>
      <c r="N53" s="11"/>
      <c r="O53" s="11"/>
      <c r="P53" s="11"/>
      <c r="Q53" s="11"/>
      <c r="R53" s="11"/>
    </row>
    <row r="54" spans="1:18" ht="14.1" customHeight="1">
      <c r="J54" s="11"/>
      <c r="K54" s="11"/>
      <c r="L54" s="11"/>
      <c r="M54" s="11"/>
      <c r="N54" s="11"/>
      <c r="O54" s="11"/>
      <c r="P54" s="11"/>
      <c r="Q54" s="11"/>
      <c r="R54" s="11"/>
    </row>
    <row r="55" spans="1:18" ht="14.1" customHeight="1">
      <c r="J55" s="11"/>
      <c r="K55" s="11"/>
      <c r="L55" s="11"/>
      <c r="M55" s="11"/>
      <c r="N55" s="11"/>
      <c r="O55" s="11"/>
      <c r="P55" s="11"/>
      <c r="Q55" s="11"/>
      <c r="R55" s="11"/>
    </row>
    <row r="56" spans="1:18" ht="14.1" customHeight="1">
      <c r="J56" s="11"/>
      <c r="K56" s="11"/>
      <c r="L56" s="11"/>
      <c r="M56" s="11"/>
      <c r="N56" s="11"/>
      <c r="O56" s="11"/>
      <c r="P56" s="11"/>
      <c r="Q56" s="11"/>
      <c r="R56" s="11"/>
    </row>
    <row r="57" spans="1:18" ht="14.1" customHeight="1">
      <c r="J57" s="11"/>
      <c r="K57" s="11"/>
      <c r="L57" s="11"/>
      <c r="M57" s="11"/>
      <c r="N57" s="11"/>
      <c r="O57" s="11"/>
      <c r="P57" s="11"/>
      <c r="Q57" s="11"/>
      <c r="R57" s="11"/>
    </row>
    <row r="58" spans="1:18" ht="14.1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</row>
    <row r="59" spans="1:18" ht="14.1" customHeight="1">
      <c r="J59" s="11"/>
    </row>
    <row r="60" spans="1:18" ht="14.1" customHeight="1">
      <c r="A60" s="11"/>
      <c r="B60" s="11"/>
      <c r="C60" s="11"/>
      <c r="D60" s="11"/>
      <c r="E60" s="11"/>
      <c r="F60" s="11"/>
      <c r="G60" s="11"/>
      <c r="H60" s="11"/>
      <c r="I60" s="11"/>
    </row>
    <row r="61" spans="1:18" s="11" customFormat="1" ht="14.1" customHeight="1"/>
    <row r="62" spans="1:18" s="11" customFormat="1" ht="14.1" customHeight="1">
      <c r="A62" s="23"/>
      <c r="B62" s="39"/>
      <c r="C62" s="39"/>
      <c r="D62" s="39"/>
      <c r="E62" s="39"/>
      <c r="F62" s="39"/>
      <c r="G62" s="39"/>
      <c r="H62" s="39"/>
      <c r="I62" s="39"/>
    </row>
    <row r="63" spans="1:18" ht="14.1" customHeight="1"/>
    <row r="64" spans="1:18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spans="1:6" ht="14.1" customHeight="1"/>
    <row r="98" spans="1:6" ht="14.1" customHeight="1"/>
    <row r="99" spans="1:6" ht="14.1" customHeight="1"/>
    <row r="100" spans="1:6" ht="14.1" customHeight="1"/>
    <row r="101" spans="1:6" ht="14.1" customHeight="1"/>
    <row r="102" spans="1:6" ht="14.1" customHeight="1"/>
    <row r="103" spans="1:6" ht="14.1" customHeight="1"/>
    <row r="104" spans="1:6" ht="14.1" customHeight="1"/>
    <row r="105" spans="1:6" ht="14.1" customHeight="1"/>
    <row r="106" spans="1:6" ht="14.1" customHeight="1"/>
    <row r="107" spans="1:6" ht="14.1" customHeight="1"/>
    <row r="108" spans="1:6" ht="14.1" customHeight="1">
      <c r="A108" s="11"/>
      <c r="F108" s="38"/>
    </row>
    <row r="109" spans="1:6" ht="11.1" customHeight="1">
      <c r="F109" s="38"/>
    </row>
    <row r="204" spans="6:6" ht="11.1" customHeight="1">
      <c r="F204" s="38"/>
    </row>
    <row r="205" spans="6:6" ht="11.1" customHeight="1">
      <c r="F205" s="38"/>
    </row>
    <row r="206" spans="6:6" ht="11.1" customHeight="1">
      <c r="F206" s="38"/>
    </row>
    <row r="207" spans="6:6" ht="11.1" customHeight="1">
      <c r="F207" s="38"/>
    </row>
    <row r="208" spans="6:6" ht="11.1" customHeight="1">
      <c r="F208" s="38"/>
    </row>
    <row r="209" spans="6:6" ht="11.1" customHeight="1">
      <c r="F209" s="38"/>
    </row>
    <row r="210" spans="6:6" ht="11.1" customHeight="1">
      <c r="F210" s="38"/>
    </row>
    <row r="211" spans="6:6" ht="11.1" customHeight="1">
      <c r="F211" s="38"/>
    </row>
    <row r="212" spans="6:6" ht="11.1" customHeight="1">
      <c r="F212" s="38"/>
    </row>
    <row r="213" spans="6:6" ht="11.1" customHeight="1">
      <c r="F213" s="38"/>
    </row>
    <row r="214" spans="6:6" ht="11.1" customHeight="1">
      <c r="F214" s="38"/>
    </row>
    <row r="215" spans="6:6" ht="11.1" customHeight="1">
      <c r="F215" s="38"/>
    </row>
    <row r="216" spans="6:6" ht="11.1" customHeight="1">
      <c r="F216" s="38"/>
    </row>
    <row r="217" spans="6:6" ht="11.1" customHeight="1">
      <c r="F217" s="38"/>
    </row>
    <row r="218" spans="6:6" ht="11.1" customHeight="1">
      <c r="F218" s="38"/>
    </row>
    <row r="219" spans="6:6" ht="11.1" customHeight="1">
      <c r="F219" s="38"/>
    </row>
    <row r="220" spans="6:6" ht="11.1" customHeight="1">
      <c r="F220" s="38"/>
    </row>
    <row r="221" spans="6:6" ht="11.1" customHeight="1">
      <c r="F221" s="38"/>
    </row>
    <row r="222" spans="6:6" ht="11.1" customHeight="1">
      <c r="F222" s="38"/>
    </row>
    <row r="223" spans="6:6" ht="11.1" customHeight="1">
      <c r="F223" s="38"/>
    </row>
    <row r="224" spans="6:6" ht="11.1" customHeight="1">
      <c r="F224" s="38"/>
    </row>
    <row r="225" spans="6:6" ht="11.1" customHeight="1">
      <c r="F225" s="38"/>
    </row>
    <row r="226" spans="6:6" ht="11.1" customHeight="1">
      <c r="F226" s="38"/>
    </row>
    <row r="227" spans="6:6" ht="11.1" customHeight="1">
      <c r="F227" s="38"/>
    </row>
    <row r="228" spans="6:6" ht="11.1" customHeight="1">
      <c r="F228" s="38"/>
    </row>
    <row r="229" spans="6:6" ht="11.1" customHeight="1">
      <c r="F229" s="38"/>
    </row>
    <row r="230" spans="6:6" ht="11.1" customHeight="1">
      <c r="F230" s="38"/>
    </row>
    <row r="231" spans="6:6" ht="11.1" customHeight="1">
      <c r="F231" s="38"/>
    </row>
    <row r="232" spans="6:6" ht="11.1" customHeight="1">
      <c r="F232" s="38"/>
    </row>
    <row r="233" spans="6:6" ht="11.1" customHeight="1">
      <c r="F233" s="38"/>
    </row>
    <row r="234" spans="6:6" ht="11.1" customHeight="1">
      <c r="F234" s="38"/>
    </row>
    <row r="235" spans="6:6" ht="11.1" customHeight="1">
      <c r="F235" s="38"/>
    </row>
    <row r="236" spans="6:6" ht="11.1" customHeight="1">
      <c r="F236" s="38"/>
    </row>
    <row r="237" spans="6:6" ht="11.1" customHeight="1">
      <c r="F237" s="38"/>
    </row>
    <row r="238" spans="6:6" ht="11.1" customHeight="1">
      <c r="F238" s="38"/>
    </row>
    <row r="239" spans="6:6" ht="11.1" customHeight="1">
      <c r="F239" s="38"/>
    </row>
    <row r="240" spans="6:6" ht="11.1" customHeight="1">
      <c r="F240" s="38"/>
    </row>
    <row r="241" spans="6:6" ht="11.1" customHeight="1">
      <c r="F241" s="38"/>
    </row>
    <row r="242" spans="6:6" ht="11.1" customHeight="1">
      <c r="F242" s="38"/>
    </row>
    <row r="243" spans="6:6" ht="11.1" customHeight="1">
      <c r="F243" s="38"/>
    </row>
    <row r="244" spans="6:6" ht="11.1" customHeight="1">
      <c r="F244" s="38"/>
    </row>
    <row r="245" spans="6:6" ht="11.1" customHeight="1">
      <c r="F245" s="38"/>
    </row>
    <row r="246" spans="6:6" ht="11.1" customHeight="1">
      <c r="F246" s="38"/>
    </row>
    <row r="247" spans="6:6" ht="11.1" customHeight="1">
      <c r="F247" s="38"/>
    </row>
    <row r="248" spans="6:6" ht="11.1" customHeight="1">
      <c r="F248" s="38"/>
    </row>
    <row r="249" spans="6:6" ht="11.1" customHeight="1">
      <c r="F249" s="38"/>
    </row>
    <row r="250" spans="6:6" ht="11.1" customHeight="1">
      <c r="F250" s="38"/>
    </row>
    <row r="251" spans="6:6" ht="11.1" customHeight="1">
      <c r="F251" s="38"/>
    </row>
    <row r="252" spans="6:6" ht="11.1" customHeight="1">
      <c r="F252" s="38"/>
    </row>
    <row r="253" spans="6:6" ht="11.1" customHeight="1">
      <c r="F253" s="38"/>
    </row>
    <row r="254" spans="6:6" ht="11.1" customHeight="1">
      <c r="F254" s="38"/>
    </row>
    <row r="255" spans="6:6" ht="11.1" customHeight="1">
      <c r="F255" s="38"/>
    </row>
    <row r="256" spans="6:6" ht="11.1" customHeight="1">
      <c r="F256" s="38"/>
    </row>
    <row r="257" spans="6:6" ht="11.1" customHeight="1">
      <c r="F257" s="38"/>
    </row>
    <row r="258" spans="6:6" ht="11.1" customHeight="1">
      <c r="F258" s="38"/>
    </row>
    <row r="259" spans="6:6" ht="11.1" customHeight="1">
      <c r="F259" s="38"/>
    </row>
    <row r="260" spans="6:6" ht="11.1" customHeight="1">
      <c r="F260" s="38"/>
    </row>
    <row r="261" spans="6:6" ht="11.1" customHeight="1">
      <c r="F261" s="38"/>
    </row>
    <row r="262" spans="6:6" ht="11.1" customHeight="1">
      <c r="F262" s="38"/>
    </row>
    <row r="263" spans="6:6" ht="11.1" customHeight="1">
      <c r="F263" s="38"/>
    </row>
    <row r="264" spans="6:6" ht="11.1" customHeight="1">
      <c r="F264" s="38"/>
    </row>
    <row r="265" spans="6:6" ht="11.1" customHeight="1">
      <c r="F265" s="38"/>
    </row>
    <row r="266" spans="6:6" ht="11.1" customHeight="1">
      <c r="F266" s="38"/>
    </row>
    <row r="267" spans="6:6" ht="11.1" customHeight="1">
      <c r="F267" s="38"/>
    </row>
    <row r="268" spans="6:6" ht="11.1" customHeight="1">
      <c r="F268" s="38"/>
    </row>
    <row r="269" spans="6:6" ht="11.1" customHeight="1">
      <c r="F269" s="38"/>
    </row>
    <row r="270" spans="6:6" ht="11.1" customHeight="1">
      <c r="F270" s="38"/>
    </row>
    <row r="271" spans="6:6" ht="11.1" customHeight="1">
      <c r="F271" s="38"/>
    </row>
    <row r="272" spans="6:6" ht="11.1" customHeight="1">
      <c r="F272" s="38"/>
    </row>
    <row r="273" spans="6:6" ht="11.1" customHeight="1">
      <c r="F273" s="38"/>
    </row>
    <row r="274" spans="6:6" ht="11.1" customHeight="1">
      <c r="F274" s="38"/>
    </row>
    <row r="275" spans="6:6" ht="11.1" customHeight="1">
      <c r="F275" s="38"/>
    </row>
    <row r="276" spans="6:6" ht="11.1" customHeight="1">
      <c r="F276" s="38"/>
    </row>
    <row r="277" spans="6:6" ht="11.1" customHeight="1">
      <c r="F277" s="38"/>
    </row>
    <row r="278" spans="6:6" ht="11.1" customHeight="1">
      <c r="F278" s="38"/>
    </row>
    <row r="279" spans="6:6" ht="11.1" customHeight="1">
      <c r="F279" s="38"/>
    </row>
    <row r="280" spans="6:6" ht="11.1" customHeight="1">
      <c r="F280" s="38"/>
    </row>
    <row r="281" spans="6:6" ht="11.1" customHeight="1">
      <c r="F281" s="38"/>
    </row>
    <row r="282" spans="6:6" ht="11.1" customHeight="1">
      <c r="F282" s="38"/>
    </row>
    <row r="283" spans="6:6" ht="11.1" customHeight="1">
      <c r="F283" s="38"/>
    </row>
    <row r="284" spans="6:6" ht="11.1" customHeight="1">
      <c r="F284" s="38"/>
    </row>
    <row r="285" spans="6:6" ht="11.1" customHeight="1">
      <c r="F285" s="38"/>
    </row>
    <row r="286" spans="6:6" ht="11.1" customHeight="1">
      <c r="F286" s="38"/>
    </row>
    <row r="287" spans="6:6" ht="11.1" customHeight="1">
      <c r="F287" s="38"/>
    </row>
    <row r="288" spans="6:6" ht="11.1" customHeight="1">
      <c r="F288" s="38"/>
    </row>
    <row r="289" spans="6:6" ht="11.1" customHeight="1">
      <c r="F289" s="38"/>
    </row>
    <row r="290" spans="6:6" ht="11.1" customHeight="1">
      <c r="F290" s="38"/>
    </row>
    <row r="291" spans="6:6" ht="11.1" customHeight="1">
      <c r="F291" s="38"/>
    </row>
    <row r="292" spans="6:6" ht="11.1" customHeight="1">
      <c r="F292" s="38"/>
    </row>
    <row r="293" spans="6:6" ht="11.1" customHeight="1">
      <c r="F293" s="38"/>
    </row>
    <row r="294" spans="6:6" ht="11.1" customHeight="1">
      <c r="F294" s="38"/>
    </row>
    <row r="295" spans="6:6" ht="11.1" customHeight="1">
      <c r="F295" s="38"/>
    </row>
    <row r="296" spans="6:6" ht="11.1" customHeight="1">
      <c r="F296" s="38"/>
    </row>
    <row r="297" spans="6:6" ht="11.1" customHeight="1">
      <c r="F297" s="38"/>
    </row>
    <row r="298" spans="6:6" ht="11.1" customHeight="1">
      <c r="F298" s="38"/>
    </row>
    <row r="299" spans="6:6" ht="11.1" customHeight="1">
      <c r="F299" s="38"/>
    </row>
    <row r="300" spans="6:6" ht="11.1" customHeight="1">
      <c r="F300" s="38"/>
    </row>
  </sheetData>
  <mergeCells count="4">
    <mergeCell ref="A6:A7"/>
    <mergeCell ref="J6:J7"/>
    <mergeCell ref="G6:H6"/>
    <mergeCell ref="P6:Q6"/>
  </mergeCells>
  <phoneticPr fontId="2"/>
  <printOptions horizontalCentered="1" gridLinesSet="0"/>
  <pageMargins left="0.59055118110236227" right="0.55118110236220474" top="0.78740157480314965" bottom="0.59055118110236227" header="0.59055118110236227" footer="0.39370078740157483"/>
  <pageSetup paperSize="9" firstPageNumber="44" pageOrder="overThenDown" orientation="portrait" useFirstPageNumber="1" r:id="rId1"/>
  <headerFooter scaleWithDoc="0" alignWithMargins="0"/>
  <rowBreaks count="1" manualBreakCount="1">
    <brk id="59" max="17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4"/>
  <sheetViews>
    <sheetView view="pageBreakPreview" zoomScale="92" zoomScaleNormal="120" zoomScaleSheetLayoutView="92" workbookViewId="0">
      <pane xSplit="4" ySplit="8" topLeftCell="F9" activePane="bottomRight" state="frozen"/>
      <selection activeCell="Q26" sqref="Q26"/>
      <selection pane="topRight" activeCell="Q26" sqref="Q26"/>
      <selection pane="bottomLeft" activeCell="Q26" sqref="Q26"/>
      <selection pane="bottomRight" activeCell="Q26" sqref="Q26"/>
    </sheetView>
  </sheetViews>
  <sheetFormatPr defaultColWidth="11" defaultRowHeight="11.1" customHeight="1"/>
  <cols>
    <col min="1" max="1" width="13.85546875" style="132" customWidth="1"/>
    <col min="2" max="22" width="7.42578125" style="131" customWidth="1"/>
    <col min="23" max="24" width="11.5703125" style="131" customWidth="1"/>
    <col min="25" max="16384" width="11" style="132"/>
  </cols>
  <sheetData>
    <row r="1" spans="1:25" ht="14.1" customHeight="1">
      <c r="A1" s="130" t="s">
        <v>0</v>
      </c>
      <c r="X1" s="133" t="s">
        <v>0</v>
      </c>
    </row>
    <row r="2" spans="1:25" ht="14.1" customHeight="1">
      <c r="A2" s="130"/>
      <c r="X2" s="133"/>
    </row>
    <row r="3" spans="1:25" ht="14.1" customHeight="1">
      <c r="A3" s="130"/>
      <c r="X3" s="133"/>
    </row>
    <row r="4" spans="1:25" ht="14.1" customHeight="1">
      <c r="A4" s="130"/>
      <c r="W4" s="133"/>
      <c r="X4" s="133"/>
    </row>
    <row r="5" spans="1:25" ht="14.1" customHeight="1">
      <c r="A5" s="132" t="s">
        <v>185</v>
      </c>
    </row>
    <row r="6" spans="1:25" ht="14.1" customHeight="1">
      <c r="A6" s="229" t="s">
        <v>137</v>
      </c>
      <c r="B6" s="135" t="s">
        <v>2</v>
      </c>
      <c r="C6" s="135"/>
      <c r="D6" s="136"/>
      <c r="E6" s="134" t="s">
        <v>89</v>
      </c>
      <c r="F6" s="135"/>
      <c r="G6" s="136"/>
      <c r="H6" s="134" t="s">
        <v>90</v>
      </c>
      <c r="I6" s="135"/>
      <c r="J6" s="136"/>
      <c r="K6" s="134" t="s">
        <v>91</v>
      </c>
      <c r="L6" s="135"/>
      <c r="M6" s="136"/>
      <c r="N6" s="134" t="s">
        <v>92</v>
      </c>
      <c r="O6" s="135"/>
      <c r="P6" s="136"/>
      <c r="Q6" s="134" t="s">
        <v>93</v>
      </c>
      <c r="R6" s="135"/>
      <c r="S6" s="136"/>
      <c r="T6" s="134" t="s">
        <v>94</v>
      </c>
      <c r="U6" s="135"/>
      <c r="V6" s="136"/>
      <c r="W6" s="196" t="s">
        <v>175</v>
      </c>
      <c r="X6" s="197" t="s">
        <v>170</v>
      </c>
    </row>
    <row r="7" spans="1:25" ht="14.1" customHeight="1">
      <c r="A7" s="230"/>
      <c r="B7" s="140" t="s">
        <v>2</v>
      </c>
      <c r="C7" s="137" t="s">
        <v>95</v>
      </c>
      <c r="D7" s="137" t="s">
        <v>96</v>
      </c>
      <c r="E7" s="137" t="s">
        <v>2</v>
      </c>
      <c r="F7" s="137" t="s">
        <v>95</v>
      </c>
      <c r="G7" s="137" t="s">
        <v>96</v>
      </c>
      <c r="H7" s="137" t="s">
        <v>2</v>
      </c>
      <c r="I7" s="137" t="s">
        <v>95</v>
      </c>
      <c r="J7" s="137" t="s">
        <v>96</v>
      </c>
      <c r="K7" s="137" t="s">
        <v>2</v>
      </c>
      <c r="L7" s="137" t="s">
        <v>95</v>
      </c>
      <c r="M7" s="137" t="s">
        <v>96</v>
      </c>
      <c r="N7" s="137" t="s">
        <v>2</v>
      </c>
      <c r="O7" s="137" t="s">
        <v>95</v>
      </c>
      <c r="P7" s="137" t="s">
        <v>96</v>
      </c>
      <c r="Q7" s="137" t="s">
        <v>2</v>
      </c>
      <c r="R7" s="137" t="s">
        <v>95</v>
      </c>
      <c r="S7" s="137" t="s">
        <v>96</v>
      </c>
      <c r="T7" s="137" t="s">
        <v>2</v>
      </c>
      <c r="U7" s="137" t="s">
        <v>95</v>
      </c>
      <c r="V7" s="137" t="s">
        <v>96</v>
      </c>
      <c r="W7" s="198" t="s">
        <v>97</v>
      </c>
      <c r="X7" s="199" t="s">
        <v>168</v>
      </c>
      <c r="Y7" s="129"/>
    </row>
    <row r="8" spans="1:25" ht="14.1" customHeight="1">
      <c r="A8" s="112" t="s">
        <v>197</v>
      </c>
      <c r="B8" s="141">
        <v>85322</v>
      </c>
      <c r="C8" s="141">
        <v>43780</v>
      </c>
      <c r="D8" s="141">
        <v>41542</v>
      </c>
      <c r="E8" s="141">
        <v>14140</v>
      </c>
      <c r="F8" s="141">
        <v>7221</v>
      </c>
      <c r="G8" s="141">
        <v>6919</v>
      </c>
      <c r="H8" s="141">
        <v>14456</v>
      </c>
      <c r="I8" s="141">
        <v>7361</v>
      </c>
      <c r="J8" s="141">
        <v>7095</v>
      </c>
      <c r="K8" s="141">
        <v>13529</v>
      </c>
      <c r="L8" s="141">
        <v>7032</v>
      </c>
      <c r="M8" s="141">
        <v>6497</v>
      </c>
      <c r="N8" s="141">
        <v>14048</v>
      </c>
      <c r="O8" s="141">
        <v>7182</v>
      </c>
      <c r="P8" s="141">
        <v>6866</v>
      </c>
      <c r="Q8" s="141">
        <v>14551</v>
      </c>
      <c r="R8" s="141">
        <v>7548</v>
      </c>
      <c r="S8" s="141">
        <v>7003</v>
      </c>
      <c r="T8" s="141">
        <v>14598</v>
      </c>
      <c r="U8" s="141">
        <v>7436</v>
      </c>
      <c r="V8" s="141">
        <v>7162</v>
      </c>
      <c r="W8" s="141">
        <v>3278</v>
      </c>
      <c r="X8" s="142">
        <v>26</v>
      </c>
    </row>
    <row r="9" spans="1:25" ht="14.1" customHeight="1">
      <c r="A9" s="113" t="s">
        <v>199</v>
      </c>
      <c r="B9" s="143">
        <f t="shared" ref="B9:V9" si="0">SUM(B15:B73)</f>
        <v>84671</v>
      </c>
      <c r="C9" s="143">
        <f t="shared" si="0"/>
        <v>43336</v>
      </c>
      <c r="D9" s="143">
        <f t="shared" si="0"/>
        <v>41335</v>
      </c>
      <c r="E9" s="143">
        <f t="shared" si="0"/>
        <v>13902</v>
      </c>
      <c r="F9" s="143">
        <f t="shared" si="0"/>
        <v>6967</v>
      </c>
      <c r="G9" s="143">
        <f t="shared" si="0"/>
        <v>6935</v>
      </c>
      <c r="H9" s="143">
        <f t="shared" si="0"/>
        <v>14159</v>
      </c>
      <c r="I9" s="143">
        <f t="shared" si="0"/>
        <v>7223</v>
      </c>
      <c r="J9" s="143">
        <f t="shared" si="0"/>
        <v>6936</v>
      </c>
      <c r="K9" s="143">
        <f t="shared" si="0"/>
        <v>14461</v>
      </c>
      <c r="L9" s="143">
        <f t="shared" si="0"/>
        <v>7358</v>
      </c>
      <c r="M9" s="143">
        <f t="shared" si="0"/>
        <v>7103</v>
      </c>
      <c r="N9" s="143">
        <f t="shared" si="0"/>
        <v>13525</v>
      </c>
      <c r="O9" s="143">
        <f t="shared" si="0"/>
        <v>7039</v>
      </c>
      <c r="P9" s="143">
        <f t="shared" si="0"/>
        <v>6486</v>
      </c>
      <c r="Q9" s="143">
        <f t="shared" si="0"/>
        <v>14079</v>
      </c>
      <c r="R9" s="143">
        <f t="shared" si="0"/>
        <v>7196</v>
      </c>
      <c r="S9" s="143">
        <f t="shared" si="0"/>
        <v>6883</v>
      </c>
      <c r="T9" s="143">
        <f>SUM(T15:T73)</f>
        <v>14545</v>
      </c>
      <c r="U9" s="143">
        <f t="shared" si="0"/>
        <v>7553</v>
      </c>
      <c r="V9" s="143">
        <f t="shared" si="0"/>
        <v>6992</v>
      </c>
      <c r="W9" s="143">
        <f>SUM(W15:W73)</f>
        <v>3579</v>
      </c>
      <c r="X9" s="162">
        <f>SUM(X15:X73)</f>
        <v>22</v>
      </c>
    </row>
    <row r="10" spans="1:25" ht="14.1" customHeight="1">
      <c r="A10" s="138"/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62"/>
    </row>
    <row r="11" spans="1:25" ht="14.1" customHeight="1">
      <c r="A11" s="138" t="s">
        <v>4</v>
      </c>
      <c r="B11" s="143">
        <f>SUM(C11:D11)</f>
        <v>612</v>
      </c>
      <c r="C11" s="143">
        <f>SUM(F11,I11,L11,O11,R11,U11)</f>
        <v>314</v>
      </c>
      <c r="D11" s="143">
        <f t="shared" ref="C11:D13" si="1">SUM(G11,J11,M11,P11,S11,V11)</f>
        <v>298</v>
      </c>
      <c r="E11" s="143">
        <f>SUM(F11:G11)</f>
        <v>104</v>
      </c>
      <c r="F11" s="143">
        <v>51</v>
      </c>
      <c r="G11" s="143">
        <v>53</v>
      </c>
      <c r="H11" s="143">
        <f>SUM(I11:J11)</f>
        <v>103</v>
      </c>
      <c r="I11" s="163">
        <v>51</v>
      </c>
      <c r="J11" s="163">
        <v>52</v>
      </c>
      <c r="K11" s="143">
        <f>SUM(L11:M11)</f>
        <v>102</v>
      </c>
      <c r="L11" s="163">
        <v>54</v>
      </c>
      <c r="M11" s="163">
        <v>48</v>
      </c>
      <c r="N11" s="143">
        <f>SUM(O11:P11)</f>
        <v>103</v>
      </c>
      <c r="O11" s="163">
        <v>51</v>
      </c>
      <c r="P11" s="163">
        <v>52</v>
      </c>
      <c r="Q11" s="143">
        <f>SUM(R11:S11)</f>
        <v>100</v>
      </c>
      <c r="R11" s="163">
        <v>57</v>
      </c>
      <c r="S11" s="163">
        <v>43</v>
      </c>
      <c r="T11" s="143">
        <f>SUM(U11:V11)</f>
        <v>100</v>
      </c>
      <c r="U11" s="163">
        <v>50</v>
      </c>
      <c r="V11" s="163">
        <v>50</v>
      </c>
      <c r="W11" s="143" t="s">
        <v>177</v>
      </c>
      <c r="X11" s="162">
        <v>0</v>
      </c>
    </row>
    <row r="12" spans="1:25" ht="14.1" customHeight="1">
      <c r="A12" s="138" t="s">
        <v>7</v>
      </c>
      <c r="B12" s="143">
        <f>SUM(C12:D12)</f>
        <v>83481</v>
      </c>
      <c r="C12" s="143">
        <f t="shared" si="1"/>
        <v>42801</v>
      </c>
      <c r="D12" s="143">
        <f t="shared" si="1"/>
        <v>40680</v>
      </c>
      <c r="E12" s="143">
        <f>SUM(F12:G12)</f>
        <v>13720</v>
      </c>
      <c r="F12" s="163">
        <v>6885</v>
      </c>
      <c r="G12" s="163">
        <v>6835</v>
      </c>
      <c r="H12" s="143">
        <f>SUM(I12:J12)</f>
        <v>13959</v>
      </c>
      <c r="I12" s="163">
        <v>7138</v>
      </c>
      <c r="J12" s="163">
        <v>6821</v>
      </c>
      <c r="K12" s="143">
        <f>SUM(L12:M12)</f>
        <v>14247</v>
      </c>
      <c r="L12" s="163">
        <v>7265</v>
      </c>
      <c r="M12" s="163">
        <v>6982</v>
      </c>
      <c r="N12" s="143">
        <f>SUM(O12:P12)</f>
        <v>13337</v>
      </c>
      <c r="O12" s="163">
        <v>6949</v>
      </c>
      <c r="P12" s="163">
        <v>6388</v>
      </c>
      <c r="Q12" s="143">
        <f>SUM(R12:S12)</f>
        <v>13877</v>
      </c>
      <c r="R12" s="163">
        <v>7097</v>
      </c>
      <c r="S12" s="163">
        <v>6780</v>
      </c>
      <c r="T12" s="143">
        <f>SUM(U12:V12)</f>
        <v>14341</v>
      </c>
      <c r="U12" s="163">
        <v>7467</v>
      </c>
      <c r="V12" s="163">
        <v>6874</v>
      </c>
      <c r="W12" s="143">
        <v>3579</v>
      </c>
      <c r="X12" s="162">
        <v>21</v>
      </c>
    </row>
    <row r="13" spans="1:25" ht="14.1" customHeight="1">
      <c r="A13" s="138" t="s">
        <v>8</v>
      </c>
      <c r="B13" s="143">
        <f>SUM(C13:D13)</f>
        <v>578</v>
      </c>
      <c r="C13" s="143">
        <f t="shared" si="1"/>
        <v>221</v>
      </c>
      <c r="D13" s="143">
        <f t="shared" si="1"/>
        <v>357</v>
      </c>
      <c r="E13" s="143">
        <f>SUM(F13:G13)</f>
        <v>78</v>
      </c>
      <c r="F13" s="208">
        <v>31</v>
      </c>
      <c r="G13" s="208">
        <v>47</v>
      </c>
      <c r="H13" s="143">
        <f>SUM(I13:J13)</f>
        <v>97</v>
      </c>
      <c r="I13" s="208">
        <v>34</v>
      </c>
      <c r="J13" s="208">
        <v>63</v>
      </c>
      <c r="K13" s="143">
        <f>SUM(L13:M13)</f>
        <v>112</v>
      </c>
      <c r="L13" s="208">
        <v>39</v>
      </c>
      <c r="M13" s="208">
        <v>73</v>
      </c>
      <c r="N13" s="143">
        <f>SUM(O13:P13)</f>
        <v>85</v>
      </c>
      <c r="O13" s="208">
        <v>39</v>
      </c>
      <c r="P13" s="208">
        <v>46</v>
      </c>
      <c r="Q13" s="143">
        <f>SUM(R13:S13)</f>
        <v>102</v>
      </c>
      <c r="R13" s="208">
        <v>42</v>
      </c>
      <c r="S13" s="208">
        <v>60</v>
      </c>
      <c r="T13" s="143">
        <f>SUM(U13:V13)</f>
        <v>104</v>
      </c>
      <c r="U13" s="208">
        <v>36</v>
      </c>
      <c r="V13" s="208">
        <v>68</v>
      </c>
      <c r="W13" s="143">
        <v>0</v>
      </c>
      <c r="X13" s="162">
        <v>1</v>
      </c>
    </row>
    <row r="14" spans="1:25" ht="14.1" customHeight="1">
      <c r="A14" s="138"/>
      <c r="B14" s="100"/>
      <c r="C14" s="100"/>
      <c r="D14" s="100"/>
      <c r="E14" s="100"/>
      <c r="F14" s="100"/>
      <c r="G14" s="100"/>
      <c r="H14" s="164">
        <v>8</v>
      </c>
      <c r="I14" s="164"/>
      <c r="J14" s="164"/>
      <c r="K14" s="164">
        <v>11</v>
      </c>
      <c r="L14" s="164"/>
      <c r="M14" s="164"/>
      <c r="N14" s="164">
        <v>2</v>
      </c>
      <c r="O14" s="164"/>
      <c r="P14" s="164"/>
      <c r="Q14" s="164">
        <v>5</v>
      </c>
      <c r="R14" s="164"/>
      <c r="S14" s="164"/>
      <c r="T14" s="164">
        <v>8</v>
      </c>
      <c r="U14" s="100"/>
      <c r="V14" s="100"/>
      <c r="W14" s="100"/>
      <c r="X14" s="102"/>
    </row>
    <row r="15" spans="1:25" ht="14.1" customHeight="1">
      <c r="A15" s="138" t="s">
        <v>33</v>
      </c>
      <c r="B15" s="143">
        <f>SUM(E15,H15,K15,N15,Q15,T15)</f>
        <v>12844</v>
      </c>
      <c r="C15" s="143">
        <f t="shared" ref="C15:C73" si="2">SUM(F15,I15,L15,O15,R15,U15)</f>
        <v>6557</v>
      </c>
      <c r="D15" s="143">
        <f t="shared" ref="D15:D73" si="3">SUM(G15,J15,M15,P15,S15,V15)</f>
        <v>6287</v>
      </c>
      <c r="E15" s="143">
        <f>F15+G15</f>
        <v>2108</v>
      </c>
      <c r="F15" s="163">
        <v>1066</v>
      </c>
      <c r="G15" s="163">
        <v>1042</v>
      </c>
      <c r="H15" s="143">
        <f t="shared" ref="H15:H73" si="4">I15+J15</f>
        <v>2197</v>
      </c>
      <c r="I15" s="163">
        <v>1121</v>
      </c>
      <c r="J15" s="163">
        <v>1076</v>
      </c>
      <c r="K15" s="143">
        <f t="shared" ref="K15:K73" si="5">L15+M15</f>
        <v>2235</v>
      </c>
      <c r="L15" s="163">
        <v>1128</v>
      </c>
      <c r="M15" s="116">
        <v>1107</v>
      </c>
      <c r="N15" s="143">
        <f t="shared" ref="N15:N73" si="6">O15+P15</f>
        <v>2003</v>
      </c>
      <c r="O15" s="116">
        <v>1027</v>
      </c>
      <c r="P15" s="116">
        <v>976</v>
      </c>
      <c r="Q15" s="143">
        <f t="shared" ref="Q15:Q73" si="7">R15+S15</f>
        <v>2140</v>
      </c>
      <c r="R15" s="116">
        <v>1101</v>
      </c>
      <c r="S15" s="116">
        <v>1039</v>
      </c>
      <c r="T15" s="143">
        <f t="shared" ref="T15:T73" si="8">U15+V15</f>
        <v>2161</v>
      </c>
      <c r="U15" s="116">
        <v>1114</v>
      </c>
      <c r="V15" s="116">
        <v>1047</v>
      </c>
      <c r="W15" s="116">
        <v>474</v>
      </c>
      <c r="X15" s="165">
        <v>8</v>
      </c>
    </row>
    <row r="16" spans="1:25" ht="14.1" customHeight="1">
      <c r="A16" s="138" t="s">
        <v>34</v>
      </c>
      <c r="B16" s="143">
        <f t="shared" ref="B16:B73" si="9">SUM(E16,H16,K16,N16,Q16,T16)</f>
        <v>5284</v>
      </c>
      <c r="C16" s="143">
        <f t="shared" si="2"/>
        <v>2716</v>
      </c>
      <c r="D16" s="143">
        <f t="shared" si="3"/>
        <v>2568</v>
      </c>
      <c r="E16" s="143">
        <f t="shared" ref="E16:E73" si="10">F16+G16</f>
        <v>863</v>
      </c>
      <c r="F16" s="163">
        <v>432</v>
      </c>
      <c r="G16" s="163">
        <v>431</v>
      </c>
      <c r="H16" s="143">
        <f t="shared" si="4"/>
        <v>847</v>
      </c>
      <c r="I16" s="163">
        <v>430</v>
      </c>
      <c r="J16" s="163">
        <v>417</v>
      </c>
      <c r="K16" s="143">
        <f t="shared" si="5"/>
        <v>870</v>
      </c>
      <c r="L16" s="163">
        <v>459</v>
      </c>
      <c r="M16" s="116">
        <v>411</v>
      </c>
      <c r="N16" s="143">
        <f t="shared" si="6"/>
        <v>859</v>
      </c>
      <c r="O16" s="116">
        <v>445</v>
      </c>
      <c r="P16" s="116">
        <v>414</v>
      </c>
      <c r="Q16" s="143">
        <f t="shared" si="7"/>
        <v>910</v>
      </c>
      <c r="R16" s="116">
        <v>455</v>
      </c>
      <c r="S16" s="116">
        <v>455</v>
      </c>
      <c r="T16" s="143">
        <f t="shared" si="8"/>
        <v>935</v>
      </c>
      <c r="U16" s="116">
        <v>495</v>
      </c>
      <c r="V16" s="116">
        <v>440</v>
      </c>
      <c r="W16" s="116">
        <v>185</v>
      </c>
      <c r="X16" s="165">
        <v>1</v>
      </c>
    </row>
    <row r="17" spans="1:24" ht="14.1" customHeight="1">
      <c r="A17" s="138" t="s">
        <v>35</v>
      </c>
      <c r="B17" s="143">
        <f t="shared" si="9"/>
        <v>16063</v>
      </c>
      <c r="C17" s="143">
        <f t="shared" si="2"/>
        <v>8225</v>
      </c>
      <c r="D17" s="143">
        <f t="shared" si="3"/>
        <v>7838</v>
      </c>
      <c r="E17" s="143">
        <f t="shared" si="10"/>
        <v>2651</v>
      </c>
      <c r="F17" s="163">
        <v>1309</v>
      </c>
      <c r="G17" s="163">
        <v>1342</v>
      </c>
      <c r="H17" s="143">
        <f t="shared" si="4"/>
        <v>2770</v>
      </c>
      <c r="I17" s="163">
        <v>1419</v>
      </c>
      <c r="J17" s="163">
        <v>1351</v>
      </c>
      <c r="K17" s="143">
        <f t="shared" si="5"/>
        <v>2701</v>
      </c>
      <c r="L17" s="163">
        <v>1378</v>
      </c>
      <c r="M17" s="116">
        <v>1323</v>
      </c>
      <c r="N17" s="143">
        <f t="shared" si="6"/>
        <v>2540</v>
      </c>
      <c r="O17" s="116">
        <v>1322</v>
      </c>
      <c r="P17" s="116">
        <v>1218</v>
      </c>
      <c r="Q17" s="143">
        <f t="shared" si="7"/>
        <v>2643</v>
      </c>
      <c r="R17" s="116">
        <v>1343</v>
      </c>
      <c r="S17" s="116">
        <v>1300</v>
      </c>
      <c r="T17" s="143">
        <f t="shared" si="8"/>
        <v>2758</v>
      </c>
      <c r="U17" s="116">
        <v>1454</v>
      </c>
      <c r="V17" s="116">
        <v>1304</v>
      </c>
      <c r="W17" s="116">
        <v>687</v>
      </c>
      <c r="X17" s="165">
        <v>1</v>
      </c>
    </row>
    <row r="18" spans="1:24" ht="14.1" customHeight="1">
      <c r="A18" s="138" t="s">
        <v>36</v>
      </c>
      <c r="B18" s="143">
        <f t="shared" si="9"/>
        <v>15648</v>
      </c>
      <c r="C18" s="143">
        <f t="shared" si="2"/>
        <v>8046</v>
      </c>
      <c r="D18" s="143">
        <f t="shared" si="3"/>
        <v>7602</v>
      </c>
      <c r="E18" s="143">
        <f t="shared" si="10"/>
        <v>2593</v>
      </c>
      <c r="F18" s="163">
        <v>1325</v>
      </c>
      <c r="G18" s="163">
        <v>1268</v>
      </c>
      <c r="H18" s="143">
        <f t="shared" si="4"/>
        <v>2633</v>
      </c>
      <c r="I18" s="163">
        <v>1340</v>
      </c>
      <c r="J18" s="163">
        <v>1293</v>
      </c>
      <c r="K18" s="143">
        <f t="shared" si="5"/>
        <v>2678</v>
      </c>
      <c r="L18" s="163">
        <v>1345</v>
      </c>
      <c r="M18" s="116">
        <v>1333</v>
      </c>
      <c r="N18" s="143">
        <f t="shared" si="6"/>
        <v>2565</v>
      </c>
      <c r="O18" s="116">
        <v>1336</v>
      </c>
      <c r="P18" s="116">
        <v>1229</v>
      </c>
      <c r="Q18" s="143">
        <f t="shared" si="7"/>
        <v>2580</v>
      </c>
      <c r="R18" s="116">
        <v>1339</v>
      </c>
      <c r="S18" s="116">
        <v>1241</v>
      </c>
      <c r="T18" s="143">
        <f t="shared" si="8"/>
        <v>2599</v>
      </c>
      <c r="U18" s="116">
        <v>1361</v>
      </c>
      <c r="V18" s="116">
        <v>1238</v>
      </c>
      <c r="W18" s="116">
        <v>693</v>
      </c>
      <c r="X18" s="165">
        <v>8</v>
      </c>
    </row>
    <row r="19" spans="1:24" ht="14.1" customHeight="1">
      <c r="A19" s="138" t="s">
        <v>37</v>
      </c>
      <c r="B19" s="143">
        <f t="shared" si="9"/>
        <v>2954</v>
      </c>
      <c r="C19" s="143">
        <f t="shared" si="2"/>
        <v>1487</v>
      </c>
      <c r="D19" s="143">
        <f t="shared" si="3"/>
        <v>1467</v>
      </c>
      <c r="E19" s="143">
        <f t="shared" si="10"/>
        <v>480</v>
      </c>
      <c r="F19" s="163">
        <v>236</v>
      </c>
      <c r="G19" s="163">
        <v>244</v>
      </c>
      <c r="H19" s="143">
        <f t="shared" si="4"/>
        <v>452</v>
      </c>
      <c r="I19" s="163">
        <v>223</v>
      </c>
      <c r="J19" s="163">
        <v>229</v>
      </c>
      <c r="K19" s="143">
        <f t="shared" si="5"/>
        <v>512</v>
      </c>
      <c r="L19" s="163">
        <v>248</v>
      </c>
      <c r="M19" s="116">
        <v>264</v>
      </c>
      <c r="N19" s="143">
        <f t="shared" si="6"/>
        <v>437</v>
      </c>
      <c r="O19" s="116">
        <v>232</v>
      </c>
      <c r="P19" s="116">
        <v>205</v>
      </c>
      <c r="Q19" s="143">
        <f t="shared" si="7"/>
        <v>536</v>
      </c>
      <c r="R19" s="116">
        <v>278</v>
      </c>
      <c r="S19" s="116">
        <v>258</v>
      </c>
      <c r="T19" s="143">
        <f t="shared" si="8"/>
        <v>537</v>
      </c>
      <c r="U19" s="116">
        <v>270</v>
      </c>
      <c r="V19" s="116">
        <v>267</v>
      </c>
      <c r="W19" s="116">
        <v>138</v>
      </c>
      <c r="X19" s="165">
        <v>0</v>
      </c>
    </row>
    <row r="20" spans="1:24" ht="14.1" customHeight="1">
      <c r="A20" s="138" t="s">
        <v>38</v>
      </c>
      <c r="B20" s="143">
        <f t="shared" si="9"/>
        <v>3719</v>
      </c>
      <c r="C20" s="143">
        <f t="shared" si="2"/>
        <v>1883</v>
      </c>
      <c r="D20" s="143">
        <f t="shared" si="3"/>
        <v>1836</v>
      </c>
      <c r="E20" s="143">
        <f t="shared" si="10"/>
        <v>653</v>
      </c>
      <c r="F20" s="163">
        <v>319</v>
      </c>
      <c r="G20" s="163">
        <v>334</v>
      </c>
      <c r="H20" s="143">
        <f t="shared" si="4"/>
        <v>612</v>
      </c>
      <c r="I20" s="163">
        <v>305</v>
      </c>
      <c r="J20" s="163">
        <v>307</v>
      </c>
      <c r="K20" s="143">
        <f t="shared" si="5"/>
        <v>612</v>
      </c>
      <c r="L20" s="163">
        <v>310</v>
      </c>
      <c r="M20" s="116">
        <v>302</v>
      </c>
      <c r="N20" s="143">
        <f t="shared" si="6"/>
        <v>595</v>
      </c>
      <c r="O20" s="116">
        <v>321</v>
      </c>
      <c r="P20" s="116">
        <v>274</v>
      </c>
      <c r="Q20" s="143">
        <f t="shared" si="7"/>
        <v>606</v>
      </c>
      <c r="R20" s="116">
        <v>315</v>
      </c>
      <c r="S20" s="116">
        <v>291</v>
      </c>
      <c r="T20" s="143">
        <f t="shared" si="8"/>
        <v>641</v>
      </c>
      <c r="U20" s="116">
        <v>313</v>
      </c>
      <c r="V20" s="116">
        <v>328</v>
      </c>
      <c r="W20" s="116">
        <v>129</v>
      </c>
      <c r="X20" s="165">
        <v>0</v>
      </c>
    </row>
    <row r="21" spans="1:24" ht="14.1" customHeight="1">
      <c r="A21" s="138" t="s">
        <v>39</v>
      </c>
      <c r="B21" s="143">
        <f t="shared" si="9"/>
        <v>2127</v>
      </c>
      <c r="C21" s="143">
        <f t="shared" si="2"/>
        <v>1056</v>
      </c>
      <c r="D21" s="143">
        <f t="shared" si="3"/>
        <v>1071</v>
      </c>
      <c r="E21" s="143">
        <f t="shared" si="10"/>
        <v>337</v>
      </c>
      <c r="F21" s="163">
        <v>174</v>
      </c>
      <c r="G21" s="163">
        <v>163</v>
      </c>
      <c r="H21" s="143">
        <f t="shared" si="4"/>
        <v>369</v>
      </c>
      <c r="I21" s="163">
        <v>176</v>
      </c>
      <c r="J21" s="163">
        <v>193</v>
      </c>
      <c r="K21" s="143">
        <f t="shared" si="5"/>
        <v>352</v>
      </c>
      <c r="L21" s="163">
        <v>168</v>
      </c>
      <c r="M21" s="116">
        <v>184</v>
      </c>
      <c r="N21" s="143">
        <f t="shared" si="6"/>
        <v>350</v>
      </c>
      <c r="O21" s="116">
        <v>186</v>
      </c>
      <c r="P21" s="116">
        <v>164</v>
      </c>
      <c r="Q21" s="143">
        <f t="shared" si="7"/>
        <v>355</v>
      </c>
      <c r="R21" s="116">
        <v>172</v>
      </c>
      <c r="S21" s="116">
        <v>183</v>
      </c>
      <c r="T21" s="143">
        <f t="shared" si="8"/>
        <v>364</v>
      </c>
      <c r="U21" s="116">
        <v>180</v>
      </c>
      <c r="V21" s="116">
        <v>184</v>
      </c>
      <c r="W21" s="116">
        <v>81</v>
      </c>
      <c r="X21" s="165">
        <v>0</v>
      </c>
    </row>
    <row r="22" spans="1:24" ht="14.1" customHeight="1">
      <c r="A22" s="138" t="s">
        <v>40</v>
      </c>
      <c r="B22" s="143">
        <f t="shared" si="9"/>
        <v>1824</v>
      </c>
      <c r="C22" s="143">
        <f t="shared" si="2"/>
        <v>970</v>
      </c>
      <c r="D22" s="143">
        <f t="shared" si="3"/>
        <v>854</v>
      </c>
      <c r="E22" s="143">
        <f t="shared" si="10"/>
        <v>288</v>
      </c>
      <c r="F22" s="163">
        <v>151</v>
      </c>
      <c r="G22" s="163">
        <v>137</v>
      </c>
      <c r="H22" s="143">
        <f t="shared" si="4"/>
        <v>278</v>
      </c>
      <c r="I22" s="163">
        <v>152</v>
      </c>
      <c r="J22" s="163">
        <v>126</v>
      </c>
      <c r="K22" s="143">
        <f t="shared" si="5"/>
        <v>351</v>
      </c>
      <c r="L22" s="163">
        <v>182</v>
      </c>
      <c r="M22" s="116">
        <v>169</v>
      </c>
      <c r="N22" s="143">
        <f t="shared" si="6"/>
        <v>305</v>
      </c>
      <c r="O22" s="116">
        <v>165</v>
      </c>
      <c r="P22" s="116">
        <v>140</v>
      </c>
      <c r="Q22" s="143">
        <f t="shared" si="7"/>
        <v>291</v>
      </c>
      <c r="R22" s="116">
        <v>151</v>
      </c>
      <c r="S22" s="116">
        <v>140</v>
      </c>
      <c r="T22" s="143">
        <f t="shared" si="8"/>
        <v>311</v>
      </c>
      <c r="U22" s="116">
        <v>169</v>
      </c>
      <c r="V22" s="116">
        <v>142</v>
      </c>
      <c r="W22" s="116">
        <v>72</v>
      </c>
      <c r="X22" s="165">
        <v>2</v>
      </c>
    </row>
    <row r="23" spans="1:24" ht="14.1" customHeight="1">
      <c r="A23" s="138" t="s">
        <v>41</v>
      </c>
      <c r="B23" s="143">
        <f t="shared" si="9"/>
        <v>2375</v>
      </c>
      <c r="C23" s="143">
        <f t="shared" si="2"/>
        <v>1247</v>
      </c>
      <c r="D23" s="143">
        <f t="shared" si="3"/>
        <v>1128</v>
      </c>
      <c r="E23" s="143">
        <f t="shared" si="10"/>
        <v>394</v>
      </c>
      <c r="F23" s="163">
        <v>218</v>
      </c>
      <c r="G23" s="163">
        <v>176</v>
      </c>
      <c r="H23" s="143">
        <f t="shared" si="4"/>
        <v>400</v>
      </c>
      <c r="I23" s="163">
        <v>203</v>
      </c>
      <c r="J23" s="163">
        <v>197</v>
      </c>
      <c r="K23" s="143">
        <f t="shared" si="5"/>
        <v>418</v>
      </c>
      <c r="L23" s="163">
        <v>234</v>
      </c>
      <c r="M23" s="116">
        <v>184</v>
      </c>
      <c r="N23" s="143">
        <f t="shared" si="6"/>
        <v>356</v>
      </c>
      <c r="O23" s="116">
        <v>169</v>
      </c>
      <c r="P23" s="116">
        <v>187</v>
      </c>
      <c r="Q23" s="143">
        <f t="shared" si="7"/>
        <v>392</v>
      </c>
      <c r="R23" s="116">
        <v>212</v>
      </c>
      <c r="S23" s="116">
        <v>180</v>
      </c>
      <c r="T23" s="143">
        <f t="shared" si="8"/>
        <v>415</v>
      </c>
      <c r="U23" s="116">
        <v>211</v>
      </c>
      <c r="V23" s="116">
        <v>204</v>
      </c>
      <c r="W23" s="116">
        <v>89</v>
      </c>
      <c r="X23" s="165">
        <v>0</v>
      </c>
    </row>
    <row r="24" spans="1:24" ht="14.1" customHeight="1">
      <c r="A24" s="138" t="s">
        <v>134</v>
      </c>
      <c r="B24" s="143">
        <f t="shared" si="9"/>
        <v>1529</v>
      </c>
      <c r="C24" s="143">
        <f t="shared" si="2"/>
        <v>759</v>
      </c>
      <c r="D24" s="143">
        <f t="shared" si="3"/>
        <v>770</v>
      </c>
      <c r="E24" s="143">
        <f t="shared" si="10"/>
        <v>241</v>
      </c>
      <c r="F24" s="163">
        <v>118</v>
      </c>
      <c r="G24" s="163">
        <v>123</v>
      </c>
      <c r="H24" s="143">
        <f t="shared" si="4"/>
        <v>264</v>
      </c>
      <c r="I24" s="163">
        <v>128</v>
      </c>
      <c r="J24" s="163">
        <v>136</v>
      </c>
      <c r="K24" s="143">
        <f t="shared" si="5"/>
        <v>239</v>
      </c>
      <c r="L24" s="163">
        <v>112</v>
      </c>
      <c r="M24" s="116">
        <v>127</v>
      </c>
      <c r="N24" s="143">
        <f t="shared" si="6"/>
        <v>257</v>
      </c>
      <c r="O24" s="116">
        <v>129</v>
      </c>
      <c r="P24" s="116">
        <v>128</v>
      </c>
      <c r="Q24" s="143">
        <f t="shared" si="7"/>
        <v>246</v>
      </c>
      <c r="R24" s="116">
        <v>127</v>
      </c>
      <c r="S24" s="116">
        <v>119</v>
      </c>
      <c r="T24" s="143">
        <f t="shared" si="8"/>
        <v>282</v>
      </c>
      <c r="U24" s="116">
        <v>145</v>
      </c>
      <c r="V24" s="116">
        <v>137</v>
      </c>
      <c r="W24" s="116">
        <v>54</v>
      </c>
      <c r="X24" s="165">
        <v>0</v>
      </c>
    </row>
    <row r="25" spans="1:24" ht="14.1" customHeight="1">
      <c r="A25" s="138" t="s">
        <v>151</v>
      </c>
      <c r="B25" s="143">
        <f t="shared" si="9"/>
        <v>2045</v>
      </c>
      <c r="C25" s="143">
        <f t="shared" si="2"/>
        <v>1004</v>
      </c>
      <c r="D25" s="143">
        <f t="shared" si="3"/>
        <v>1041</v>
      </c>
      <c r="E25" s="143">
        <f t="shared" si="10"/>
        <v>371</v>
      </c>
      <c r="F25" s="163">
        <v>171</v>
      </c>
      <c r="G25" s="163">
        <v>200</v>
      </c>
      <c r="H25" s="143">
        <f t="shared" si="4"/>
        <v>370</v>
      </c>
      <c r="I25" s="163">
        <v>197</v>
      </c>
      <c r="J25" s="163">
        <v>173</v>
      </c>
      <c r="K25" s="143">
        <f t="shared" si="5"/>
        <v>350</v>
      </c>
      <c r="L25" s="163">
        <v>182</v>
      </c>
      <c r="M25" s="116">
        <v>168</v>
      </c>
      <c r="N25" s="143">
        <f t="shared" si="6"/>
        <v>285</v>
      </c>
      <c r="O25" s="116">
        <v>136</v>
      </c>
      <c r="P25" s="116">
        <v>149</v>
      </c>
      <c r="Q25" s="143">
        <f t="shared" si="7"/>
        <v>346</v>
      </c>
      <c r="R25" s="116">
        <v>159</v>
      </c>
      <c r="S25" s="116">
        <v>187</v>
      </c>
      <c r="T25" s="143">
        <f t="shared" si="8"/>
        <v>323</v>
      </c>
      <c r="U25" s="116">
        <v>159</v>
      </c>
      <c r="V25" s="116">
        <v>164</v>
      </c>
      <c r="W25" s="116">
        <v>97</v>
      </c>
      <c r="X25" s="165">
        <v>0</v>
      </c>
    </row>
    <row r="26" spans="1:24" ht="14.1" customHeight="1">
      <c r="A26" s="138" t="s">
        <v>152</v>
      </c>
      <c r="B26" s="143">
        <f t="shared" si="9"/>
        <v>2516</v>
      </c>
      <c r="C26" s="143">
        <f t="shared" si="2"/>
        <v>1267</v>
      </c>
      <c r="D26" s="143">
        <f t="shared" si="3"/>
        <v>1249</v>
      </c>
      <c r="E26" s="143">
        <f t="shared" si="10"/>
        <v>423</v>
      </c>
      <c r="F26" s="163">
        <v>209</v>
      </c>
      <c r="G26" s="163">
        <v>214</v>
      </c>
      <c r="H26" s="143">
        <f t="shared" si="4"/>
        <v>404</v>
      </c>
      <c r="I26" s="163">
        <v>209</v>
      </c>
      <c r="J26" s="163">
        <v>195</v>
      </c>
      <c r="K26" s="143">
        <f t="shared" si="5"/>
        <v>457</v>
      </c>
      <c r="L26" s="163">
        <v>232</v>
      </c>
      <c r="M26" s="116">
        <v>225</v>
      </c>
      <c r="N26" s="143">
        <f t="shared" si="6"/>
        <v>404</v>
      </c>
      <c r="O26" s="116">
        <v>195</v>
      </c>
      <c r="P26" s="116">
        <v>209</v>
      </c>
      <c r="Q26" s="143">
        <f t="shared" si="7"/>
        <v>400</v>
      </c>
      <c r="R26" s="116">
        <v>206</v>
      </c>
      <c r="S26" s="116">
        <v>194</v>
      </c>
      <c r="T26" s="143">
        <f t="shared" si="8"/>
        <v>428</v>
      </c>
      <c r="U26" s="116">
        <v>216</v>
      </c>
      <c r="V26" s="116">
        <v>212</v>
      </c>
      <c r="W26" s="116">
        <v>198</v>
      </c>
      <c r="X26" s="165">
        <v>0</v>
      </c>
    </row>
    <row r="27" spans="1:24" ht="14.1" customHeight="1">
      <c r="A27" s="138" t="s">
        <v>164</v>
      </c>
      <c r="B27" s="143">
        <f t="shared" si="9"/>
        <v>1630</v>
      </c>
      <c r="C27" s="143">
        <f t="shared" si="2"/>
        <v>860</v>
      </c>
      <c r="D27" s="143">
        <f t="shared" si="3"/>
        <v>770</v>
      </c>
      <c r="E27" s="143">
        <f t="shared" si="10"/>
        <v>262</v>
      </c>
      <c r="F27" s="163">
        <v>139</v>
      </c>
      <c r="G27" s="163">
        <v>123</v>
      </c>
      <c r="H27" s="143">
        <f t="shared" si="4"/>
        <v>298</v>
      </c>
      <c r="I27" s="163">
        <v>147</v>
      </c>
      <c r="J27" s="163">
        <v>151</v>
      </c>
      <c r="K27" s="143">
        <f t="shared" si="5"/>
        <v>279</v>
      </c>
      <c r="L27" s="163">
        <v>158</v>
      </c>
      <c r="M27" s="116">
        <v>121</v>
      </c>
      <c r="N27" s="143">
        <f t="shared" si="6"/>
        <v>255</v>
      </c>
      <c r="O27" s="116">
        <v>141</v>
      </c>
      <c r="P27" s="116">
        <v>114</v>
      </c>
      <c r="Q27" s="143">
        <f t="shared" si="7"/>
        <v>272</v>
      </c>
      <c r="R27" s="116">
        <v>135</v>
      </c>
      <c r="S27" s="116">
        <v>137</v>
      </c>
      <c r="T27" s="143">
        <f t="shared" si="8"/>
        <v>264</v>
      </c>
      <c r="U27" s="116">
        <v>140</v>
      </c>
      <c r="V27" s="116">
        <v>124</v>
      </c>
      <c r="W27" s="116">
        <v>72</v>
      </c>
      <c r="X27" s="165">
        <v>0</v>
      </c>
    </row>
    <row r="28" spans="1:24" ht="14.1" customHeight="1">
      <c r="A28" s="138" t="s">
        <v>42</v>
      </c>
      <c r="B28" s="143">
        <f t="shared" si="9"/>
        <v>499</v>
      </c>
      <c r="C28" s="143">
        <f t="shared" si="2"/>
        <v>258</v>
      </c>
      <c r="D28" s="143">
        <f t="shared" si="3"/>
        <v>241</v>
      </c>
      <c r="E28" s="143">
        <f t="shared" si="10"/>
        <v>84</v>
      </c>
      <c r="F28" s="163">
        <v>44</v>
      </c>
      <c r="G28" s="163">
        <v>40</v>
      </c>
      <c r="H28" s="143">
        <f t="shared" si="4"/>
        <v>78</v>
      </c>
      <c r="I28" s="163">
        <v>35</v>
      </c>
      <c r="J28" s="163">
        <v>43</v>
      </c>
      <c r="K28" s="143">
        <f t="shared" si="5"/>
        <v>96</v>
      </c>
      <c r="L28" s="163">
        <v>51</v>
      </c>
      <c r="M28" s="116">
        <v>45</v>
      </c>
      <c r="N28" s="143">
        <f t="shared" si="6"/>
        <v>74</v>
      </c>
      <c r="O28" s="116">
        <v>35</v>
      </c>
      <c r="P28" s="116">
        <v>39</v>
      </c>
      <c r="Q28" s="143">
        <f t="shared" si="7"/>
        <v>97</v>
      </c>
      <c r="R28" s="116">
        <v>54</v>
      </c>
      <c r="S28" s="116">
        <v>43</v>
      </c>
      <c r="T28" s="143">
        <f t="shared" si="8"/>
        <v>70</v>
      </c>
      <c r="U28" s="116">
        <v>39</v>
      </c>
      <c r="V28" s="116">
        <v>31</v>
      </c>
      <c r="W28" s="116">
        <v>27</v>
      </c>
      <c r="X28" s="165">
        <v>1</v>
      </c>
    </row>
    <row r="29" spans="1:24" ht="14.1" customHeight="1">
      <c r="A29" s="138" t="s">
        <v>43</v>
      </c>
      <c r="B29" s="143">
        <f t="shared" si="9"/>
        <v>273</v>
      </c>
      <c r="C29" s="143">
        <f t="shared" si="2"/>
        <v>146</v>
      </c>
      <c r="D29" s="143">
        <f t="shared" si="3"/>
        <v>127</v>
      </c>
      <c r="E29" s="143">
        <f t="shared" si="10"/>
        <v>51</v>
      </c>
      <c r="F29" s="163">
        <v>26</v>
      </c>
      <c r="G29" s="163">
        <v>25</v>
      </c>
      <c r="H29" s="143">
        <f t="shared" si="4"/>
        <v>38</v>
      </c>
      <c r="I29" s="163">
        <v>16</v>
      </c>
      <c r="J29" s="163">
        <v>22</v>
      </c>
      <c r="K29" s="143">
        <f t="shared" si="5"/>
        <v>45</v>
      </c>
      <c r="L29" s="163">
        <v>23</v>
      </c>
      <c r="M29" s="116">
        <v>22</v>
      </c>
      <c r="N29" s="143">
        <f t="shared" si="6"/>
        <v>53</v>
      </c>
      <c r="O29" s="116">
        <v>35</v>
      </c>
      <c r="P29" s="116">
        <v>18</v>
      </c>
      <c r="Q29" s="143">
        <f t="shared" si="7"/>
        <v>36</v>
      </c>
      <c r="R29" s="116">
        <v>19</v>
      </c>
      <c r="S29" s="116">
        <v>17</v>
      </c>
      <c r="T29" s="143">
        <f t="shared" si="8"/>
        <v>50</v>
      </c>
      <c r="U29" s="116">
        <v>27</v>
      </c>
      <c r="V29" s="116">
        <v>23</v>
      </c>
      <c r="W29" s="116">
        <v>20</v>
      </c>
      <c r="X29" s="165">
        <v>0</v>
      </c>
    </row>
    <row r="30" spans="1:24" ht="14.1" customHeight="1">
      <c r="A30" s="138" t="s">
        <v>44</v>
      </c>
      <c r="B30" s="143">
        <f t="shared" si="9"/>
        <v>351</v>
      </c>
      <c r="C30" s="143">
        <f t="shared" si="2"/>
        <v>164</v>
      </c>
      <c r="D30" s="143">
        <f t="shared" si="3"/>
        <v>187</v>
      </c>
      <c r="E30" s="143">
        <f t="shared" si="10"/>
        <v>44</v>
      </c>
      <c r="F30" s="163">
        <v>21</v>
      </c>
      <c r="G30" s="163">
        <v>23</v>
      </c>
      <c r="H30" s="143">
        <f t="shared" si="4"/>
        <v>60</v>
      </c>
      <c r="I30" s="163">
        <v>25</v>
      </c>
      <c r="J30" s="163">
        <v>35</v>
      </c>
      <c r="K30" s="143">
        <f t="shared" si="5"/>
        <v>61</v>
      </c>
      <c r="L30" s="163">
        <v>27</v>
      </c>
      <c r="M30" s="116">
        <v>34</v>
      </c>
      <c r="N30" s="143">
        <f t="shared" si="6"/>
        <v>68</v>
      </c>
      <c r="O30" s="116">
        <v>32</v>
      </c>
      <c r="P30" s="116">
        <v>36</v>
      </c>
      <c r="Q30" s="143">
        <f t="shared" si="7"/>
        <v>45</v>
      </c>
      <c r="R30" s="116">
        <v>19</v>
      </c>
      <c r="S30" s="116">
        <v>26</v>
      </c>
      <c r="T30" s="143">
        <f t="shared" si="8"/>
        <v>73</v>
      </c>
      <c r="U30" s="116">
        <v>40</v>
      </c>
      <c r="V30" s="116">
        <v>33</v>
      </c>
      <c r="W30" s="116">
        <v>9</v>
      </c>
      <c r="X30" s="165">
        <v>0</v>
      </c>
    </row>
    <row r="31" spans="1:24" ht="14.1" customHeight="1">
      <c r="A31" s="138" t="s">
        <v>45</v>
      </c>
      <c r="B31" s="143">
        <f t="shared" si="9"/>
        <v>551</v>
      </c>
      <c r="C31" s="143">
        <f t="shared" si="2"/>
        <v>284</v>
      </c>
      <c r="D31" s="143">
        <f t="shared" si="3"/>
        <v>267</v>
      </c>
      <c r="E31" s="143">
        <f t="shared" si="10"/>
        <v>103</v>
      </c>
      <c r="F31" s="163">
        <v>54</v>
      </c>
      <c r="G31" s="163">
        <v>49</v>
      </c>
      <c r="H31" s="143">
        <f t="shared" si="4"/>
        <v>91</v>
      </c>
      <c r="I31" s="163">
        <v>51</v>
      </c>
      <c r="J31" s="163">
        <v>40</v>
      </c>
      <c r="K31" s="143">
        <f t="shared" si="5"/>
        <v>90</v>
      </c>
      <c r="L31" s="163">
        <v>45</v>
      </c>
      <c r="M31" s="116">
        <v>45</v>
      </c>
      <c r="N31" s="143">
        <f t="shared" si="6"/>
        <v>99</v>
      </c>
      <c r="O31" s="116">
        <v>50</v>
      </c>
      <c r="P31" s="116">
        <v>49</v>
      </c>
      <c r="Q31" s="143">
        <f t="shared" si="7"/>
        <v>75</v>
      </c>
      <c r="R31" s="116">
        <v>31</v>
      </c>
      <c r="S31" s="116">
        <v>44</v>
      </c>
      <c r="T31" s="143">
        <f t="shared" si="8"/>
        <v>93</v>
      </c>
      <c r="U31" s="116">
        <v>53</v>
      </c>
      <c r="V31" s="116">
        <v>40</v>
      </c>
      <c r="W31" s="116">
        <v>21</v>
      </c>
      <c r="X31" s="165">
        <v>0</v>
      </c>
    </row>
    <row r="32" spans="1:24" ht="14.1" customHeight="1">
      <c r="A32" s="138" t="s">
        <v>46</v>
      </c>
      <c r="B32" s="143">
        <f t="shared" si="9"/>
        <v>712</v>
      </c>
      <c r="C32" s="143">
        <f t="shared" si="2"/>
        <v>378</v>
      </c>
      <c r="D32" s="143">
        <f t="shared" si="3"/>
        <v>334</v>
      </c>
      <c r="E32" s="143">
        <f t="shared" si="10"/>
        <v>113</v>
      </c>
      <c r="F32" s="163">
        <v>48</v>
      </c>
      <c r="G32" s="163">
        <v>65</v>
      </c>
      <c r="H32" s="143">
        <f t="shared" si="4"/>
        <v>124</v>
      </c>
      <c r="I32" s="163">
        <v>67</v>
      </c>
      <c r="J32" s="163">
        <v>57</v>
      </c>
      <c r="K32" s="143">
        <f t="shared" si="5"/>
        <v>129</v>
      </c>
      <c r="L32" s="163">
        <v>66</v>
      </c>
      <c r="M32" s="116">
        <v>63</v>
      </c>
      <c r="N32" s="143">
        <f t="shared" si="6"/>
        <v>105</v>
      </c>
      <c r="O32" s="116">
        <v>62</v>
      </c>
      <c r="P32" s="116">
        <v>43</v>
      </c>
      <c r="Q32" s="143">
        <f t="shared" si="7"/>
        <v>118</v>
      </c>
      <c r="R32" s="116">
        <v>65</v>
      </c>
      <c r="S32" s="116">
        <v>53</v>
      </c>
      <c r="T32" s="143">
        <f t="shared" si="8"/>
        <v>123</v>
      </c>
      <c r="U32" s="116">
        <v>70</v>
      </c>
      <c r="V32" s="116">
        <v>53</v>
      </c>
      <c r="W32" s="116">
        <v>26</v>
      </c>
      <c r="X32" s="165">
        <v>0</v>
      </c>
    </row>
    <row r="33" spans="1:24" ht="14.1" customHeight="1">
      <c r="A33" s="138" t="s">
        <v>47</v>
      </c>
      <c r="B33" s="143">
        <f t="shared" si="9"/>
        <v>221</v>
      </c>
      <c r="C33" s="143">
        <f t="shared" si="2"/>
        <v>118</v>
      </c>
      <c r="D33" s="143">
        <f t="shared" si="3"/>
        <v>103</v>
      </c>
      <c r="E33" s="143">
        <f t="shared" si="10"/>
        <v>30</v>
      </c>
      <c r="F33" s="163">
        <v>17</v>
      </c>
      <c r="G33" s="163">
        <v>13</v>
      </c>
      <c r="H33" s="143">
        <f t="shared" si="4"/>
        <v>31</v>
      </c>
      <c r="I33" s="163">
        <v>11</v>
      </c>
      <c r="J33" s="163">
        <v>20</v>
      </c>
      <c r="K33" s="143">
        <f t="shared" si="5"/>
        <v>42</v>
      </c>
      <c r="L33" s="163">
        <v>17</v>
      </c>
      <c r="M33" s="116">
        <v>25</v>
      </c>
      <c r="N33" s="143">
        <f t="shared" si="6"/>
        <v>35</v>
      </c>
      <c r="O33" s="116">
        <v>28</v>
      </c>
      <c r="P33" s="116">
        <v>7</v>
      </c>
      <c r="Q33" s="143">
        <f t="shared" si="7"/>
        <v>44</v>
      </c>
      <c r="R33" s="116">
        <v>27</v>
      </c>
      <c r="S33" s="116">
        <v>17</v>
      </c>
      <c r="T33" s="143">
        <f t="shared" si="8"/>
        <v>39</v>
      </c>
      <c r="U33" s="116">
        <v>18</v>
      </c>
      <c r="V33" s="116">
        <v>21</v>
      </c>
      <c r="W33" s="116">
        <v>9</v>
      </c>
      <c r="X33" s="165">
        <v>0</v>
      </c>
    </row>
    <row r="34" spans="1:24" ht="14.1" customHeight="1">
      <c r="A34" s="138" t="s">
        <v>48</v>
      </c>
      <c r="B34" s="143">
        <f t="shared" si="9"/>
        <v>184</v>
      </c>
      <c r="C34" s="143">
        <f t="shared" si="2"/>
        <v>88</v>
      </c>
      <c r="D34" s="143">
        <f t="shared" si="3"/>
        <v>96</v>
      </c>
      <c r="E34" s="143">
        <f t="shared" si="10"/>
        <v>26</v>
      </c>
      <c r="F34" s="163">
        <v>13</v>
      </c>
      <c r="G34" s="163">
        <v>13</v>
      </c>
      <c r="H34" s="143">
        <f t="shared" si="4"/>
        <v>27</v>
      </c>
      <c r="I34" s="163">
        <v>12</v>
      </c>
      <c r="J34" s="163">
        <v>15</v>
      </c>
      <c r="K34" s="143">
        <f t="shared" si="5"/>
        <v>35</v>
      </c>
      <c r="L34" s="163">
        <v>17</v>
      </c>
      <c r="M34" s="116">
        <v>18</v>
      </c>
      <c r="N34" s="143">
        <f t="shared" si="6"/>
        <v>23</v>
      </c>
      <c r="O34" s="116">
        <v>7</v>
      </c>
      <c r="P34" s="116">
        <v>16</v>
      </c>
      <c r="Q34" s="143">
        <f t="shared" si="7"/>
        <v>22</v>
      </c>
      <c r="R34" s="116">
        <v>8</v>
      </c>
      <c r="S34" s="116">
        <v>14</v>
      </c>
      <c r="T34" s="143">
        <f t="shared" si="8"/>
        <v>51</v>
      </c>
      <c r="U34" s="116">
        <v>31</v>
      </c>
      <c r="V34" s="116">
        <v>20</v>
      </c>
      <c r="W34" s="116">
        <v>5</v>
      </c>
      <c r="X34" s="165">
        <v>0</v>
      </c>
    </row>
    <row r="35" spans="1:24" ht="14.1" customHeight="1">
      <c r="A35" s="138" t="s">
        <v>49</v>
      </c>
      <c r="B35" s="143">
        <f t="shared" si="9"/>
        <v>35</v>
      </c>
      <c r="C35" s="143">
        <f t="shared" si="2"/>
        <v>20</v>
      </c>
      <c r="D35" s="143">
        <f t="shared" si="3"/>
        <v>15</v>
      </c>
      <c r="E35" s="143">
        <f t="shared" si="10"/>
        <v>8</v>
      </c>
      <c r="F35" s="163">
        <v>4</v>
      </c>
      <c r="G35" s="163">
        <v>4</v>
      </c>
      <c r="H35" s="143">
        <f t="shared" si="4"/>
        <v>3</v>
      </c>
      <c r="I35" s="163">
        <v>3</v>
      </c>
      <c r="J35" s="163">
        <v>0</v>
      </c>
      <c r="K35" s="143">
        <f t="shared" si="5"/>
        <v>5</v>
      </c>
      <c r="L35" s="163">
        <v>3</v>
      </c>
      <c r="M35" s="116">
        <v>2</v>
      </c>
      <c r="N35" s="166">
        <f>IF(SUM(O35:P36)=0,"-",SUM(O35:P35))</f>
        <v>5</v>
      </c>
      <c r="O35" s="116">
        <v>4</v>
      </c>
      <c r="P35" s="116">
        <v>1</v>
      </c>
      <c r="Q35" s="166">
        <f>IF(SUM(R35:S36)=0,"-",SUM(R35:S35))</f>
        <v>5</v>
      </c>
      <c r="R35" s="116">
        <v>3</v>
      </c>
      <c r="S35" s="116">
        <v>2</v>
      </c>
      <c r="T35" s="143">
        <f t="shared" si="8"/>
        <v>9</v>
      </c>
      <c r="U35" s="116">
        <v>3</v>
      </c>
      <c r="V35" s="116">
        <v>6</v>
      </c>
      <c r="W35" s="116">
        <v>0</v>
      </c>
      <c r="X35" s="165">
        <v>0</v>
      </c>
    </row>
    <row r="36" spans="1:24" ht="14.1" customHeight="1">
      <c r="A36" s="138" t="s">
        <v>50</v>
      </c>
      <c r="B36" s="143">
        <f t="shared" si="9"/>
        <v>127</v>
      </c>
      <c r="C36" s="143">
        <f t="shared" si="2"/>
        <v>78</v>
      </c>
      <c r="D36" s="143">
        <f t="shared" si="3"/>
        <v>49</v>
      </c>
      <c r="E36" s="143">
        <f t="shared" si="10"/>
        <v>21</v>
      </c>
      <c r="F36" s="163">
        <v>13</v>
      </c>
      <c r="G36" s="163">
        <v>8</v>
      </c>
      <c r="H36" s="143">
        <f t="shared" si="4"/>
        <v>22</v>
      </c>
      <c r="I36" s="163">
        <v>14</v>
      </c>
      <c r="J36" s="163">
        <v>8</v>
      </c>
      <c r="K36" s="143">
        <f t="shared" si="5"/>
        <v>26</v>
      </c>
      <c r="L36" s="163">
        <v>14</v>
      </c>
      <c r="M36" s="116">
        <v>12</v>
      </c>
      <c r="N36" s="143">
        <f t="shared" si="6"/>
        <v>13</v>
      </c>
      <c r="O36" s="116">
        <v>9</v>
      </c>
      <c r="P36" s="116">
        <v>4</v>
      </c>
      <c r="Q36" s="143">
        <f t="shared" si="7"/>
        <v>26</v>
      </c>
      <c r="R36" s="116">
        <v>16</v>
      </c>
      <c r="S36" s="116">
        <v>10</v>
      </c>
      <c r="T36" s="143">
        <f t="shared" si="8"/>
        <v>19</v>
      </c>
      <c r="U36" s="116">
        <v>12</v>
      </c>
      <c r="V36" s="116">
        <v>7</v>
      </c>
      <c r="W36" s="116">
        <v>5</v>
      </c>
      <c r="X36" s="165">
        <v>0</v>
      </c>
    </row>
    <row r="37" spans="1:24" ht="14.1" customHeight="1">
      <c r="A37" s="138" t="s">
        <v>153</v>
      </c>
      <c r="B37" s="143">
        <f t="shared" si="9"/>
        <v>544</v>
      </c>
      <c r="C37" s="143">
        <f t="shared" si="2"/>
        <v>247</v>
      </c>
      <c r="D37" s="143">
        <f t="shared" si="3"/>
        <v>297</v>
      </c>
      <c r="E37" s="143">
        <f t="shared" si="10"/>
        <v>77</v>
      </c>
      <c r="F37" s="163">
        <v>30</v>
      </c>
      <c r="G37" s="163">
        <v>47</v>
      </c>
      <c r="H37" s="143">
        <f t="shared" si="4"/>
        <v>90</v>
      </c>
      <c r="I37" s="163">
        <v>43</v>
      </c>
      <c r="J37" s="163">
        <v>47</v>
      </c>
      <c r="K37" s="143">
        <f t="shared" si="5"/>
        <v>88</v>
      </c>
      <c r="L37" s="163">
        <v>31</v>
      </c>
      <c r="M37" s="116">
        <v>57</v>
      </c>
      <c r="N37" s="143">
        <f t="shared" si="6"/>
        <v>92</v>
      </c>
      <c r="O37" s="116">
        <v>40</v>
      </c>
      <c r="P37" s="116">
        <v>52</v>
      </c>
      <c r="Q37" s="143">
        <f t="shared" si="7"/>
        <v>95</v>
      </c>
      <c r="R37" s="116">
        <v>43</v>
      </c>
      <c r="S37" s="116">
        <v>52</v>
      </c>
      <c r="T37" s="143">
        <f t="shared" si="8"/>
        <v>102</v>
      </c>
      <c r="U37" s="116">
        <v>60</v>
      </c>
      <c r="V37" s="116">
        <v>42</v>
      </c>
      <c r="W37" s="116">
        <v>37</v>
      </c>
      <c r="X37" s="165">
        <v>0</v>
      </c>
    </row>
    <row r="38" spans="1:24" ht="14.1" customHeight="1">
      <c r="A38" s="138" t="s">
        <v>51</v>
      </c>
      <c r="B38" s="143">
        <f t="shared" si="9"/>
        <v>87</v>
      </c>
      <c r="C38" s="143">
        <f t="shared" si="2"/>
        <v>48</v>
      </c>
      <c r="D38" s="143">
        <f t="shared" si="3"/>
        <v>39</v>
      </c>
      <c r="E38" s="143">
        <f t="shared" si="10"/>
        <v>16</v>
      </c>
      <c r="F38" s="163">
        <v>8</v>
      </c>
      <c r="G38" s="163">
        <v>8</v>
      </c>
      <c r="H38" s="143">
        <f t="shared" si="4"/>
        <v>9</v>
      </c>
      <c r="I38" s="163">
        <v>8</v>
      </c>
      <c r="J38" s="163">
        <v>1</v>
      </c>
      <c r="K38" s="143">
        <f t="shared" si="5"/>
        <v>14</v>
      </c>
      <c r="L38" s="163">
        <v>10</v>
      </c>
      <c r="M38" s="116">
        <v>4</v>
      </c>
      <c r="N38" s="143">
        <f t="shared" si="6"/>
        <v>10</v>
      </c>
      <c r="O38" s="116">
        <v>4</v>
      </c>
      <c r="P38" s="116">
        <v>6</v>
      </c>
      <c r="Q38" s="143">
        <f t="shared" si="7"/>
        <v>20</v>
      </c>
      <c r="R38" s="116">
        <v>7</v>
      </c>
      <c r="S38" s="116">
        <v>13</v>
      </c>
      <c r="T38" s="143">
        <f t="shared" si="8"/>
        <v>18</v>
      </c>
      <c r="U38" s="116">
        <v>11</v>
      </c>
      <c r="V38" s="116">
        <v>7</v>
      </c>
      <c r="W38" s="116">
        <v>2</v>
      </c>
      <c r="X38" s="165">
        <v>0</v>
      </c>
    </row>
    <row r="39" spans="1:24" ht="14.1" customHeight="1">
      <c r="A39" s="138" t="s">
        <v>52</v>
      </c>
      <c r="B39" s="143">
        <f t="shared" si="9"/>
        <v>182</v>
      </c>
      <c r="C39" s="143">
        <f t="shared" si="2"/>
        <v>97</v>
      </c>
      <c r="D39" s="143">
        <f t="shared" si="3"/>
        <v>85</v>
      </c>
      <c r="E39" s="143">
        <f t="shared" si="10"/>
        <v>24</v>
      </c>
      <c r="F39" s="163">
        <v>10</v>
      </c>
      <c r="G39" s="163">
        <v>14</v>
      </c>
      <c r="H39" s="143">
        <f t="shared" si="4"/>
        <v>33</v>
      </c>
      <c r="I39" s="163">
        <v>19</v>
      </c>
      <c r="J39" s="163">
        <v>14</v>
      </c>
      <c r="K39" s="143">
        <f t="shared" si="5"/>
        <v>30</v>
      </c>
      <c r="L39" s="163">
        <v>16</v>
      </c>
      <c r="M39" s="116">
        <v>14</v>
      </c>
      <c r="N39" s="143">
        <f t="shared" si="6"/>
        <v>37</v>
      </c>
      <c r="O39" s="116">
        <v>23</v>
      </c>
      <c r="P39" s="116">
        <v>14</v>
      </c>
      <c r="Q39" s="143">
        <f t="shared" si="7"/>
        <v>29</v>
      </c>
      <c r="R39" s="116">
        <v>14</v>
      </c>
      <c r="S39" s="116">
        <v>15</v>
      </c>
      <c r="T39" s="143">
        <f t="shared" si="8"/>
        <v>29</v>
      </c>
      <c r="U39" s="116">
        <v>15</v>
      </c>
      <c r="V39" s="116">
        <v>14</v>
      </c>
      <c r="W39" s="116">
        <v>9</v>
      </c>
      <c r="X39" s="165">
        <v>0</v>
      </c>
    </row>
    <row r="40" spans="1:24" ht="14.1" customHeight="1">
      <c r="A40" s="138" t="s">
        <v>53</v>
      </c>
      <c r="B40" s="143">
        <f t="shared" si="9"/>
        <v>186</v>
      </c>
      <c r="C40" s="143">
        <f t="shared" si="2"/>
        <v>97</v>
      </c>
      <c r="D40" s="143">
        <f t="shared" si="3"/>
        <v>89</v>
      </c>
      <c r="E40" s="143">
        <f t="shared" si="10"/>
        <v>31</v>
      </c>
      <c r="F40" s="163">
        <v>11</v>
      </c>
      <c r="G40" s="163">
        <v>20</v>
      </c>
      <c r="H40" s="143">
        <f t="shared" si="4"/>
        <v>35</v>
      </c>
      <c r="I40" s="163">
        <v>23</v>
      </c>
      <c r="J40" s="163">
        <v>12</v>
      </c>
      <c r="K40" s="143">
        <f t="shared" si="5"/>
        <v>28</v>
      </c>
      <c r="L40" s="163">
        <v>15</v>
      </c>
      <c r="M40" s="116">
        <v>13</v>
      </c>
      <c r="N40" s="143">
        <f t="shared" si="6"/>
        <v>25</v>
      </c>
      <c r="O40" s="116">
        <v>13</v>
      </c>
      <c r="P40" s="116">
        <v>12</v>
      </c>
      <c r="Q40" s="143">
        <f t="shared" si="7"/>
        <v>28</v>
      </c>
      <c r="R40" s="116">
        <v>15</v>
      </c>
      <c r="S40" s="116">
        <v>13</v>
      </c>
      <c r="T40" s="143">
        <f t="shared" si="8"/>
        <v>39</v>
      </c>
      <c r="U40" s="116">
        <v>20</v>
      </c>
      <c r="V40" s="116">
        <v>19</v>
      </c>
      <c r="W40" s="116">
        <v>9</v>
      </c>
      <c r="X40" s="165">
        <v>0</v>
      </c>
    </row>
    <row r="41" spans="1:24" ht="14.1" customHeight="1">
      <c r="A41" s="138" t="s">
        <v>54</v>
      </c>
      <c r="B41" s="143">
        <f t="shared" si="9"/>
        <v>584</v>
      </c>
      <c r="C41" s="143">
        <f t="shared" si="2"/>
        <v>301</v>
      </c>
      <c r="D41" s="143">
        <f t="shared" si="3"/>
        <v>283</v>
      </c>
      <c r="E41" s="143">
        <f t="shared" si="10"/>
        <v>85</v>
      </c>
      <c r="F41" s="163">
        <v>40</v>
      </c>
      <c r="G41" s="163">
        <v>45</v>
      </c>
      <c r="H41" s="143">
        <f t="shared" si="4"/>
        <v>104</v>
      </c>
      <c r="I41" s="163">
        <v>53</v>
      </c>
      <c r="J41" s="163">
        <v>51</v>
      </c>
      <c r="K41" s="143">
        <f t="shared" si="5"/>
        <v>106</v>
      </c>
      <c r="L41" s="163">
        <v>62</v>
      </c>
      <c r="M41" s="116">
        <v>44</v>
      </c>
      <c r="N41" s="143">
        <f t="shared" si="6"/>
        <v>91</v>
      </c>
      <c r="O41" s="116">
        <v>47</v>
      </c>
      <c r="P41" s="116">
        <v>44</v>
      </c>
      <c r="Q41" s="143">
        <f t="shared" si="7"/>
        <v>105</v>
      </c>
      <c r="R41" s="116">
        <v>50</v>
      </c>
      <c r="S41" s="116">
        <v>55</v>
      </c>
      <c r="T41" s="143">
        <f t="shared" si="8"/>
        <v>93</v>
      </c>
      <c r="U41" s="116">
        <v>49</v>
      </c>
      <c r="V41" s="116">
        <v>44</v>
      </c>
      <c r="W41" s="116">
        <v>13</v>
      </c>
      <c r="X41" s="165">
        <v>0</v>
      </c>
    </row>
    <row r="42" spans="1:24" ht="14.1" customHeight="1">
      <c r="A42" s="138" t="s">
        <v>55</v>
      </c>
      <c r="B42" s="143">
        <f t="shared" si="9"/>
        <v>660</v>
      </c>
      <c r="C42" s="143">
        <f t="shared" si="2"/>
        <v>334</v>
      </c>
      <c r="D42" s="143">
        <f t="shared" si="3"/>
        <v>326</v>
      </c>
      <c r="E42" s="143">
        <f t="shared" si="10"/>
        <v>111</v>
      </c>
      <c r="F42" s="163">
        <v>53</v>
      </c>
      <c r="G42" s="163">
        <v>58</v>
      </c>
      <c r="H42" s="143">
        <f t="shared" si="4"/>
        <v>107</v>
      </c>
      <c r="I42" s="163">
        <v>66</v>
      </c>
      <c r="J42" s="163">
        <v>41</v>
      </c>
      <c r="K42" s="143">
        <f t="shared" si="5"/>
        <v>97</v>
      </c>
      <c r="L42" s="163">
        <v>46</v>
      </c>
      <c r="M42" s="116">
        <v>51</v>
      </c>
      <c r="N42" s="143">
        <f t="shared" si="6"/>
        <v>99</v>
      </c>
      <c r="O42" s="116">
        <v>47</v>
      </c>
      <c r="P42" s="116">
        <v>52</v>
      </c>
      <c r="Q42" s="143">
        <f t="shared" si="7"/>
        <v>113</v>
      </c>
      <c r="R42" s="116">
        <v>61</v>
      </c>
      <c r="S42" s="116">
        <v>52</v>
      </c>
      <c r="T42" s="143">
        <f t="shared" si="8"/>
        <v>133</v>
      </c>
      <c r="U42" s="116">
        <v>61</v>
      </c>
      <c r="V42" s="116">
        <v>72</v>
      </c>
      <c r="W42" s="116">
        <v>31</v>
      </c>
      <c r="X42" s="165">
        <v>0</v>
      </c>
    </row>
    <row r="43" spans="1:24" ht="14.1" customHeight="1">
      <c r="A43" s="138" t="s">
        <v>56</v>
      </c>
      <c r="B43" s="143">
        <f t="shared" si="9"/>
        <v>161</v>
      </c>
      <c r="C43" s="143">
        <f t="shared" si="2"/>
        <v>89</v>
      </c>
      <c r="D43" s="143">
        <f t="shared" si="3"/>
        <v>72</v>
      </c>
      <c r="E43" s="143">
        <f t="shared" si="10"/>
        <v>25</v>
      </c>
      <c r="F43" s="163">
        <v>15</v>
      </c>
      <c r="G43" s="163">
        <v>10</v>
      </c>
      <c r="H43" s="143">
        <f t="shared" si="4"/>
        <v>23</v>
      </c>
      <c r="I43" s="163">
        <v>13</v>
      </c>
      <c r="J43" s="163">
        <v>10</v>
      </c>
      <c r="K43" s="143">
        <f t="shared" si="5"/>
        <v>30</v>
      </c>
      <c r="L43" s="163">
        <v>13</v>
      </c>
      <c r="M43" s="116">
        <v>17</v>
      </c>
      <c r="N43" s="143">
        <f t="shared" si="6"/>
        <v>19</v>
      </c>
      <c r="O43" s="116">
        <v>12</v>
      </c>
      <c r="P43" s="116">
        <v>7</v>
      </c>
      <c r="Q43" s="143">
        <f t="shared" si="7"/>
        <v>33</v>
      </c>
      <c r="R43" s="116">
        <v>16</v>
      </c>
      <c r="S43" s="116">
        <v>17</v>
      </c>
      <c r="T43" s="143">
        <f t="shared" si="8"/>
        <v>31</v>
      </c>
      <c r="U43" s="116">
        <v>20</v>
      </c>
      <c r="V43" s="116">
        <v>11</v>
      </c>
      <c r="W43" s="116">
        <v>6</v>
      </c>
      <c r="X43" s="165">
        <v>0</v>
      </c>
    </row>
    <row r="44" spans="1:24" ht="14.1" customHeight="1">
      <c r="A44" s="138" t="s">
        <v>57</v>
      </c>
      <c r="B44" s="143">
        <f t="shared" si="9"/>
        <v>130</v>
      </c>
      <c r="C44" s="143">
        <f t="shared" si="2"/>
        <v>73</v>
      </c>
      <c r="D44" s="143">
        <f t="shared" si="3"/>
        <v>57</v>
      </c>
      <c r="E44" s="143">
        <f t="shared" si="10"/>
        <v>16</v>
      </c>
      <c r="F44" s="163">
        <v>11</v>
      </c>
      <c r="G44" s="163">
        <v>5</v>
      </c>
      <c r="H44" s="143">
        <f t="shared" si="4"/>
        <v>25</v>
      </c>
      <c r="I44" s="163">
        <v>15</v>
      </c>
      <c r="J44" s="163">
        <v>10</v>
      </c>
      <c r="K44" s="143">
        <f t="shared" si="5"/>
        <v>17</v>
      </c>
      <c r="L44" s="163">
        <v>11</v>
      </c>
      <c r="M44" s="116">
        <v>6</v>
      </c>
      <c r="N44" s="143">
        <f t="shared" si="6"/>
        <v>25</v>
      </c>
      <c r="O44" s="116">
        <v>14</v>
      </c>
      <c r="P44" s="116">
        <v>11</v>
      </c>
      <c r="Q44" s="143">
        <f t="shared" si="7"/>
        <v>20</v>
      </c>
      <c r="R44" s="116">
        <v>9</v>
      </c>
      <c r="S44" s="116">
        <v>11</v>
      </c>
      <c r="T44" s="143">
        <f t="shared" si="8"/>
        <v>27</v>
      </c>
      <c r="U44" s="116">
        <v>13</v>
      </c>
      <c r="V44" s="116">
        <v>14</v>
      </c>
      <c r="W44" s="116">
        <v>3</v>
      </c>
      <c r="X44" s="165">
        <v>0</v>
      </c>
    </row>
    <row r="45" spans="1:24" ht="14.1" customHeight="1">
      <c r="A45" s="138" t="s">
        <v>58</v>
      </c>
      <c r="B45" s="143">
        <f t="shared" si="9"/>
        <v>38</v>
      </c>
      <c r="C45" s="143">
        <f t="shared" si="2"/>
        <v>22</v>
      </c>
      <c r="D45" s="143">
        <f t="shared" si="3"/>
        <v>16</v>
      </c>
      <c r="E45" s="143">
        <f t="shared" si="10"/>
        <v>9</v>
      </c>
      <c r="F45" s="163">
        <v>3</v>
      </c>
      <c r="G45" s="163">
        <v>6</v>
      </c>
      <c r="H45" s="143">
        <f t="shared" si="4"/>
        <v>4</v>
      </c>
      <c r="I45" s="163">
        <v>3</v>
      </c>
      <c r="J45" s="163">
        <v>1</v>
      </c>
      <c r="K45" s="143">
        <f t="shared" si="5"/>
        <v>11</v>
      </c>
      <c r="L45" s="163">
        <v>8</v>
      </c>
      <c r="M45" s="116">
        <v>3</v>
      </c>
      <c r="N45" s="143">
        <f t="shared" si="6"/>
        <v>4</v>
      </c>
      <c r="O45" s="116">
        <v>3</v>
      </c>
      <c r="P45" s="116">
        <v>1</v>
      </c>
      <c r="Q45" s="143">
        <f t="shared" si="7"/>
        <v>5</v>
      </c>
      <c r="R45" s="116">
        <v>2</v>
      </c>
      <c r="S45" s="116">
        <v>3</v>
      </c>
      <c r="T45" s="143">
        <f t="shared" si="8"/>
        <v>5</v>
      </c>
      <c r="U45" s="116">
        <v>3</v>
      </c>
      <c r="V45" s="116">
        <v>2</v>
      </c>
      <c r="W45" s="116">
        <v>0</v>
      </c>
      <c r="X45" s="165">
        <v>0</v>
      </c>
    </row>
    <row r="46" spans="1:24" ht="14.1" customHeight="1">
      <c r="A46" s="138" t="s">
        <v>59</v>
      </c>
      <c r="B46" s="143">
        <f t="shared" si="9"/>
        <v>26</v>
      </c>
      <c r="C46" s="143">
        <f t="shared" si="2"/>
        <v>12</v>
      </c>
      <c r="D46" s="143">
        <f t="shared" si="3"/>
        <v>14</v>
      </c>
      <c r="E46" s="143">
        <f t="shared" si="10"/>
        <v>4</v>
      </c>
      <c r="F46" s="163">
        <v>4</v>
      </c>
      <c r="G46" s="163">
        <v>0</v>
      </c>
      <c r="H46" s="143">
        <f t="shared" si="4"/>
        <v>8</v>
      </c>
      <c r="I46" s="163">
        <v>1</v>
      </c>
      <c r="J46" s="163">
        <v>7</v>
      </c>
      <c r="K46" s="143">
        <f t="shared" si="5"/>
        <v>1</v>
      </c>
      <c r="L46" s="163">
        <v>1</v>
      </c>
      <c r="M46" s="116">
        <v>0</v>
      </c>
      <c r="N46" s="143">
        <f t="shared" si="6"/>
        <v>8</v>
      </c>
      <c r="O46" s="116">
        <v>4</v>
      </c>
      <c r="P46" s="116">
        <v>4</v>
      </c>
      <c r="Q46" s="143">
        <f t="shared" si="7"/>
        <v>0</v>
      </c>
      <c r="R46" s="116">
        <v>0</v>
      </c>
      <c r="S46" s="116">
        <v>0</v>
      </c>
      <c r="T46" s="143">
        <f t="shared" si="8"/>
        <v>5</v>
      </c>
      <c r="U46" s="116">
        <v>2</v>
      </c>
      <c r="V46" s="116">
        <v>3</v>
      </c>
      <c r="W46" s="116">
        <v>0</v>
      </c>
      <c r="X46" s="165">
        <v>0</v>
      </c>
    </row>
    <row r="47" spans="1:24" ht="14.1" customHeight="1">
      <c r="A47" s="138" t="s">
        <v>60</v>
      </c>
      <c r="B47" s="143">
        <f t="shared" si="9"/>
        <v>29</v>
      </c>
      <c r="C47" s="143">
        <f t="shared" si="2"/>
        <v>14</v>
      </c>
      <c r="D47" s="143">
        <f t="shared" si="3"/>
        <v>15</v>
      </c>
      <c r="E47" s="143">
        <f t="shared" si="10"/>
        <v>6</v>
      </c>
      <c r="F47" s="163">
        <v>2</v>
      </c>
      <c r="G47" s="163">
        <v>4</v>
      </c>
      <c r="H47" s="143">
        <f t="shared" si="4"/>
        <v>4</v>
      </c>
      <c r="I47" s="163">
        <v>3</v>
      </c>
      <c r="J47" s="163">
        <v>1</v>
      </c>
      <c r="K47" s="143">
        <f t="shared" si="5"/>
        <v>5</v>
      </c>
      <c r="L47" s="163">
        <v>3</v>
      </c>
      <c r="M47" s="116">
        <v>2</v>
      </c>
      <c r="N47" s="143">
        <f t="shared" si="6"/>
        <v>2</v>
      </c>
      <c r="O47" s="116">
        <v>1</v>
      </c>
      <c r="P47" s="116">
        <v>1</v>
      </c>
      <c r="Q47" s="143">
        <f t="shared" si="7"/>
        <v>6</v>
      </c>
      <c r="R47" s="116">
        <v>4</v>
      </c>
      <c r="S47" s="116">
        <v>2</v>
      </c>
      <c r="T47" s="143">
        <f t="shared" si="8"/>
        <v>6</v>
      </c>
      <c r="U47" s="116">
        <v>1</v>
      </c>
      <c r="V47" s="116">
        <v>5</v>
      </c>
      <c r="W47" s="116">
        <v>0</v>
      </c>
      <c r="X47" s="165">
        <v>0</v>
      </c>
    </row>
    <row r="48" spans="1:24" ht="14.1" customHeight="1">
      <c r="A48" s="138" t="s">
        <v>154</v>
      </c>
      <c r="B48" s="143">
        <f t="shared" si="9"/>
        <v>817</v>
      </c>
      <c r="C48" s="143">
        <f t="shared" si="2"/>
        <v>433</v>
      </c>
      <c r="D48" s="143">
        <f t="shared" si="3"/>
        <v>384</v>
      </c>
      <c r="E48" s="143">
        <f t="shared" si="10"/>
        <v>123</v>
      </c>
      <c r="F48" s="163">
        <v>61</v>
      </c>
      <c r="G48" s="163">
        <v>62</v>
      </c>
      <c r="H48" s="143">
        <f t="shared" si="4"/>
        <v>130</v>
      </c>
      <c r="I48" s="163">
        <v>70</v>
      </c>
      <c r="J48" s="163">
        <v>60</v>
      </c>
      <c r="K48" s="143">
        <f t="shared" si="5"/>
        <v>140</v>
      </c>
      <c r="L48" s="163">
        <v>71</v>
      </c>
      <c r="M48" s="116">
        <v>69</v>
      </c>
      <c r="N48" s="143">
        <f t="shared" si="6"/>
        <v>159</v>
      </c>
      <c r="O48" s="116">
        <v>98</v>
      </c>
      <c r="P48" s="116">
        <v>61</v>
      </c>
      <c r="Q48" s="143">
        <f t="shared" si="7"/>
        <v>137</v>
      </c>
      <c r="R48" s="116">
        <v>71</v>
      </c>
      <c r="S48" s="116">
        <v>66</v>
      </c>
      <c r="T48" s="143">
        <f t="shared" si="8"/>
        <v>128</v>
      </c>
      <c r="U48" s="116">
        <v>62</v>
      </c>
      <c r="V48" s="116">
        <v>66</v>
      </c>
      <c r="W48" s="116">
        <v>37</v>
      </c>
      <c r="X48" s="165">
        <v>0</v>
      </c>
    </row>
    <row r="49" spans="1:24" ht="14.1" customHeight="1">
      <c r="A49" s="138" t="s">
        <v>61</v>
      </c>
      <c r="B49" s="143">
        <f t="shared" si="9"/>
        <v>1145</v>
      </c>
      <c r="C49" s="143">
        <f t="shared" si="2"/>
        <v>580</v>
      </c>
      <c r="D49" s="143">
        <f t="shared" si="3"/>
        <v>565</v>
      </c>
      <c r="E49" s="143">
        <f t="shared" si="10"/>
        <v>185</v>
      </c>
      <c r="F49" s="163">
        <v>99</v>
      </c>
      <c r="G49" s="163">
        <v>86</v>
      </c>
      <c r="H49" s="143">
        <f t="shared" si="4"/>
        <v>185</v>
      </c>
      <c r="I49" s="163">
        <v>89</v>
      </c>
      <c r="J49" s="163">
        <v>96</v>
      </c>
      <c r="K49" s="143">
        <f t="shared" si="5"/>
        <v>196</v>
      </c>
      <c r="L49" s="163">
        <v>85</v>
      </c>
      <c r="M49" s="116">
        <v>111</v>
      </c>
      <c r="N49" s="143">
        <f t="shared" si="6"/>
        <v>200</v>
      </c>
      <c r="O49" s="116">
        <v>104</v>
      </c>
      <c r="P49" s="116">
        <v>96</v>
      </c>
      <c r="Q49" s="143">
        <f t="shared" si="7"/>
        <v>170</v>
      </c>
      <c r="R49" s="116">
        <v>89</v>
      </c>
      <c r="S49" s="116">
        <v>81</v>
      </c>
      <c r="T49" s="143">
        <f t="shared" si="8"/>
        <v>209</v>
      </c>
      <c r="U49" s="116">
        <v>114</v>
      </c>
      <c r="V49" s="116">
        <v>95</v>
      </c>
      <c r="W49" s="116">
        <v>44</v>
      </c>
      <c r="X49" s="165">
        <v>0</v>
      </c>
    </row>
    <row r="50" spans="1:24" ht="14.1" customHeight="1">
      <c r="A50" s="138" t="s">
        <v>62</v>
      </c>
      <c r="B50" s="143">
        <f t="shared" si="9"/>
        <v>338</v>
      </c>
      <c r="C50" s="143">
        <f t="shared" si="2"/>
        <v>169</v>
      </c>
      <c r="D50" s="143">
        <f t="shared" si="3"/>
        <v>169</v>
      </c>
      <c r="E50" s="143">
        <f t="shared" si="10"/>
        <v>60</v>
      </c>
      <c r="F50" s="163">
        <v>26</v>
      </c>
      <c r="G50" s="163">
        <v>34</v>
      </c>
      <c r="H50" s="143">
        <f t="shared" si="4"/>
        <v>41</v>
      </c>
      <c r="I50" s="163">
        <v>19</v>
      </c>
      <c r="J50" s="163">
        <v>22</v>
      </c>
      <c r="K50" s="143">
        <f t="shared" si="5"/>
        <v>66</v>
      </c>
      <c r="L50" s="163">
        <v>33</v>
      </c>
      <c r="M50" s="116">
        <v>33</v>
      </c>
      <c r="N50" s="143">
        <f t="shared" si="6"/>
        <v>66</v>
      </c>
      <c r="O50" s="116">
        <v>35</v>
      </c>
      <c r="P50" s="116">
        <v>31</v>
      </c>
      <c r="Q50" s="143">
        <f t="shared" si="7"/>
        <v>59</v>
      </c>
      <c r="R50" s="116">
        <v>34</v>
      </c>
      <c r="S50" s="116">
        <v>25</v>
      </c>
      <c r="T50" s="143">
        <f t="shared" si="8"/>
        <v>46</v>
      </c>
      <c r="U50" s="116">
        <v>22</v>
      </c>
      <c r="V50" s="116">
        <v>24</v>
      </c>
      <c r="W50" s="116">
        <v>20</v>
      </c>
      <c r="X50" s="165">
        <v>0</v>
      </c>
    </row>
    <row r="51" spans="1:24" ht="14.1" customHeight="1">
      <c r="A51" s="138" t="s">
        <v>63</v>
      </c>
      <c r="B51" s="143">
        <f t="shared" si="9"/>
        <v>275</v>
      </c>
      <c r="C51" s="143">
        <f t="shared" si="2"/>
        <v>125</v>
      </c>
      <c r="D51" s="143">
        <f t="shared" si="3"/>
        <v>150</v>
      </c>
      <c r="E51" s="143">
        <f t="shared" si="10"/>
        <v>48</v>
      </c>
      <c r="F51" s="163">
        <v>24</v>
      </c>
      <c r="G51" s="163">
        <v>24</v>
      </c>
      <c r="H51" s="143">
        <f t="shared" si="4"/>
        <v>34</v>
      </c>
      <c r="I51" s="163">
        <v>13</v>
      </c>
      <c r="J51" s="163">
        <v>21</v>
      </c>
      <c r="K51" s="143">
        <f t="shared" si="5"/>
        <v>46</v>
      </c>
      <c r="L51" s="163">
        <v>16</v>
      </c>
      <c r="M51" s="116">
        <v>30</v>
      </c>
      <c r="N51" s="143">
        <f t="shared" si="6"/>
        <v>37</v>
      </c>
      <c r="O51" s="116">
        <v>15</v>
      </c>
      <c r="P51" s="116">
        <v>22</v>
      </c>
      <c r="Q51" s="143">
        <f t="shared" si="7"/>
        <v>50</v>
      </c>
      <c r="R51" s="116">
        <v>28</v>
      </c>
      <c r="S51" s="116">
        <v>22</v>
      </c>
      <c r="T51" s="143">
        <f t="shared" si="8"/>
        <v>60</v>
      </c>
      <c r="U51" s="116">
        <v>29</v>
      </c>
      <c r="V51" s="116">
        <v>31</v>
      </c>
      <c r="W51" s="116">
        <v>5</v>
      </c>
      <c r="X51" s="165">
        <v>0</v>
      </c>
    </row>
    <row r="52" spans="1:24" ht="14.1" customHeight="1">
      <c r="A52" s="139" t="s">
        <v>64</v>
      </c>
      <c r="B52" s="167">
        <f t="shared" si="9"/>
        <v>874</v>
      </c>
      <c r="C52" s="167">
        <f t="shared" si="2"/>
        <v>458</v>
      </c>
      <c r="D52" s="167">
        <f t="shared" si="3"/>
        <v>416</v>
      </c>
      <c r="E52" s="167">
        <f t="shared" si="10"/>
        <v>145</v>
      </c>
      <c r="F52" s="168">
        <v>70</v>
      </c>
      <c r="G52" s="168">
        <v>75</v>
      </c>
      <c r="H52" s="167">
        <f t="shared" si="4"/>
        <v>151</v>
      </c>
      <c r="I52" s="168">
        <v>69</v>
      </c>
      <c r="J52" s="168">
        <v>82</v>
      </c>
      <c r="K52" s="167">
        <f t="shared" si="5"/>
        <v>151</v>
      </c>
      <c r="L52" s="168">
        <v>85</v>
      </c>
      <c r="M52" s="168">
        <v>66</v>
      </c>
      <c r="N52" s="167">
        <f t="shared" si="6"/>
        <v>144</v>
      </c>
      <c r="O52" s="168">
        <v>81</v>
      </c>
      <c r="P52" s="168">
        <v>63</v>
      </c>
      <c r="Q52" s="167">
        <f t="shared" si="7"/>
        <v>149</v>
      </c>
      <c r="R52" s="168">
        <v>85</v>
      </c>
      <c r="S52" s="168">
        <v>64</v>
      </c>
      <c r="T52" s="167">
        <f t="shared" si="8"/>
        <v>134</v>
      </c>
      <c r="U52" s="168">
        <v>68</v>
      </c>
      <c r="V52" s="168">
        <v>66</v>
      </c>
      <c r="W52" s="168">
        <v>30</v>
      </c>
      <c r="X52" s="169">
        <v>0</v>
      </c>
    </row>
    <row r="53" spans="1:24" ht="14.1" customHeight="1">
      <c r="A53" s="138" t="s">
        <v>65</v>
      </c>
      <c r="B53" s="143">
        <f t="shared" ref="B53:D55" si="11">SUM(E53,H53,K53,N53,Q53,T53)</f>
        <v>697</v>
      </c>
      <c r="C53" s="143">
        <f t="shared" si="11"/>
        <v>353</v>
      </c>
      <c r="D53" s="143">
        <f t="shared" si="11"/>
        <v>344</v>
      </c>
      <c r="E53" s="143">
        <f>F53+G53</f>
        <v>95</v>
      </c>
      <c r="F53" s="163">
        <v>48</v>
      </c>
      <c r="G53" s="163">
        <v>47</v>
      </c>
      <c r="H53" s="143">
        <f>I53+J53</f>
        <v>124</v>
      </c>
      <c r="I53" s="163">
        <v>66</v>
      </c>
      <c r="J53" s="163">
        <v>58</v>
      </c>
      <c r="K53" s="143">
        <f>L53+M53</f>
        <v>121</v>
      </c>
      <c r="L53" s="163">
        <v>62</v>
      </c>
      <c r="M53" s="116">
        <v>59</v>
      </c>
      <c r="N53" s="143">
        <f>O53+P53</f>
        <v>117</v>
      </c>
      <c r="O53" s="116">
        <v>54</v>
      </c>
      <c r="P53" s="116">
        <v>63</v>
      </c>
      <c r="Q53" s="143">
        <f>R53+S53</f>
        <v>97</v>
      </c>
      <c r="R53" s="116">
        <v>47</v>
      </c>
      <c r="S53" s="116">
        <v>50</v>
      </c>
      <c r="T53" s="143">
        <f>U53+V53</f>
        <v>143</v>
      </c>
      <c r="U53" s="116">
        <v>76</v>
      </c>
      <c r="V53" s="116">
        <v>67</v>
      </c>
      <c r="W53" s="116">
        <v>26</v>
      </c>
      <c r="X53" s="165">
        <v>0</v>
      </c>
    </row>
    <row r="54" spans="1:24" ht="14.1" customHeight="1">
      <c r="A54" s="138" t="s">
        <v>66</v>
      </c>
      <c r="B54" s="143">
        <f t="shared" si="11"/>
        <v>276</v>
      </c>
      <c r="C54" s="143">
        <f t="shared" si="11"/>
        <v>141</v>
      </c>
      <c r="D54" s="143">
        <f t="shared" si="11"/>
        <v>135</v>
      </c>
      <c r="E54" s="143">
        <f>F54+G54</f>
        <v>51</v>
      </c>
      <c r="F54" s="163">
        <v>27</v>
      </c>
      <c r="G54" s="163">
        <v>24</v>
      </c>
      <c r="H54" s="143">
        <f>I54+J54</f>
        <v>44</v>
      </c>
      <c r="I54" s="163">
        <v>23</v>
      </c>
      <c r="J54" s="163">
        <v>21</v>
      </c>
      <c r="K54" s="143">
        <f>L54+M54</f>
        <v>52</v>
      </c>
      <c r="L54" s="163">
        <v>31</v>
      </c>
      <c r="M54" s="116">
        <v>21</v>
      </c>
      <c r="N54" s="143">
        <f>O54+P54</f>
        <v>33</v>
      </c>
      <c r="O54" s="116">
        <v>14</v>
      </c>
      <c r="P54" s="116">
        <v>19</v>
      </c>
      <c r="Q54" s="143">
        <f>R54+S54</f>
        <v>48</v>
      </c>
      <c r="R54" s="116">
        <v>23</v>
      </c>
      <c r="S54" s="116">
        <v>25</v>
      </c>
      <c r="T54" s="143">
        <f>U54+V54</f>
        <v>48</v>
      </c>
      <c r="U54" s="116">
        <v>23</v>
      </c>
      <c r="V54" s="116">
        <v>25</v>
      </c>
      <c r="W54" s="116">
        <v>16</v>
      </c>
      <c r="X54" s="165">
        <v>0</v>
      </c>
    </row>
    <row r="55" spans="1:24" ht="14.1" customHeight="1">
      <c r="A55" s="138" t="s">
        <v>156</v>
      </c>
      <c r="B55" s="143">
        <f t="shared" si="11"/>
        <v>365</v>
      </c>
      <c r="C55" s="143">
        <f t="shared" si="11"/>
        <v>194</v>
      </c>
      <c r="D55" s="143">
        <f t="shared" si="11"/>
        <v>171</v>
      </c>
      <c r="E55" s="143">
        <f>F55+G55</f>
        <v>67</v>
      </c>
      <c r="F55" s="116">
        <v>32</v>
      </c>
      <c r="G55" s="116">
        <v>35</v>
      </c>
      <c r="H55" s="143">
        <f>I55+J55</f>
        <v>60</v>
      </c>
      <c r="I55" s="116">
        <v>36</v>
      </c>
      <c r="J55" s="116">
        <v>24</v>
      </c>
      <c r="K55" s="143">
        <f>L55+M55</f>
        <v>56</v>
      </c>
      <c r="L55" s="116">
        <v>29</v>
      </c>
      <c r="M55" s="116">
        <v>27</v>
      </c>
      <c r="N55" s="143">
        <f>O55+P55</f>
        <v>53</v>
      </c>
      <c r="O55" s="116">
        <v>28</v>
      </c>
      <c r="P55" s="116">
        <v>25</v>
      </c>
      <c r="Q55" s="143">
        <f>R55+S55</f>
        <v>65</v>
      </c>
      <c r="R55" s="116">
        <v>34</v>
      </c>
      <c r="S55" s="116">
        <v>31</v>
      </c>
      <c r="T55" s="143">
        <f>U55+V55</f>
        <v>64</v>
      </c>
      <c r="U55" s="116">
        <v>35</v>
      </c>
      <c r="V55" s="116">
        <v>29</v>
      </c>
      <c r="W55" s="116">
        <v>17</v>
      </c>
      <c r="X55" s="165">
        <v>0</v>
      </c>
    </row>
    <row r="56" spans="1:24" ht="14.1" customHeight="1">
      <c r="A56" s="138" t="s">
        <v>67</v>
      </c>
      <c r="B56" s="143">
        <f t="shared" si="9"/>
        <v>127</v>
      </c>
      <c r="C56" s="143">
        <f t="shared" si="2"/>
        <v>56</v>
      </c>
      <c r="D56" s="143">
        <f t="shared" si="3"/>
        <v>71</v>
      </c>
      <c r="E56" s="143">
        <f t="shared" si="10"/>
        <v>21</v>
      </c>
      <c r="F56" s="116">
        <v>8</v>
      </c>
      <c r="G56" s="116">
        <v>13</v>
      </c>
      <c r="H56" s="143">
        <f t="shared" si="4"/>
        <v>20</v>
      </c>
      <c r="I56" s="116">
        <v>7</v>
      </c>
      <c r="J56" s="116">
        <v>13</v>
      </c>
      <c r="K56" s="143">
        <f t="shared" si="5"/>
        <v>19</v>
      </c>
      <c r="L56" s="116">
        <v>11</v>
      </c>
      <c r="M56" s="116">
        <v>8</v>
      </c>
      <c r="N56" s="143">
        <f t="shared" si="6"/>
        <v>19</v>
      </c>
      <c r="O56" s="116">
        <v>10</v>
      </c>
      <c r="P56" s="116">
        <v>9</v>
      </c>
      <c r="Q56" s="143">
        <f t="shared" si="7"/>
        <v>23</v>
      </c>
      <c r="R56" s="116">
        <v>10</v>
      </c>
      <c r="S56" s="116">
        <v>13</v>
      </c>
      <c r="T56" s="143">
        <f t="shared" si="8"/>
        <v>25</v>
      </c>
      <c r="U56" s="116">
        <v>10</v>
      </c>
      <c r="V56" s="116">
        <v>15</v>
      </c>
      <c r="W56" s="116">
        <v>5</v>
      </c>
      <c r="X56" s="165">
        <v>1</v>
      </c>
    </row>
    <row r="57" spans="1:24" ht="14.1" customHeight="1">
      <c r="A57" s="138" t="s">
        <v>68</v>
      </c>
      <c r="B57" s="143">
        <f t="shared" si="9"/>
        <v>575</v>
      </c>
      <c r="C57" s="143">
        <f t="shared" si="2"/>
        <v>302</v>
      </c>
      <c r="D57" s="143">
        <f t="shared" si="3"/>
        <v>273</v>
      </c>
      <c r="E57" s="143">
        <f t="shared" si="10"/>
        <v>85</v>
      </c>
      <c r="F57" s="116">
        <v>45</v>
      </c>
      <c r="G57" s="116">
        <v>40</v>
      </c>
      <c r="H57" s="143">
        <f t="shared" si="4"/>
        <v>81</v>
      </c>
      <c r="I57" s="116">
        <v>46</v>
      </c>
      <c r="J57" s="163">
        <v>35</v>
      </c>
      <c r="K57" s="143">
        <f t="shared" si="5"/>
        <v>90</v>
      </c>
      <c r="L57" s="116">
        <v>43</v>
      </c>
      <c r="M57" s="116">
        <v>47</v>
      </c>
      <c r="N57" s="143">
        <f t="shared" si="6"/>
        <v>95</v>
      </c>
      <c r="O57" s="116">
        <v>53</v>
      </c>
      <c r="P57" s="116">
        <v>42</v>
      </c>
      <c r="Q57" s="143">
        <f t="shared" si="7"/>
        <v>116</v>
      </c>
      <c r="R57" s="116">
        <v>59</v>
      </c>
      <c r="S57" s="116">
        <v>57</v>
      </c>
      <c r="T57" s="143">
        <f t="shared" si="8"/>
        <v>108</v>
      </c>
      <c r="U57" s="116">
        <v>56</v>
      </c>
      <c r="V57" s="116">
        <v>52</v>
      </c>
      <c r="W57" s="116">
        <v>18</v>
      </c>
      <c r="X57" s="165">
        <v>0</v>
      </c>
    </row>
    <row r="58" spans="1:24" ht="14.1" customHeight="1">
      <c r="A58" s="138" t="s">
        <v>69</v>
      </c>
      <c r="B58" s="170">
        <f t="shared" si="9"/>
        <v>296</v>
      </c>
      <c r="C58" s="143">
        <f t="shared" si="2"/>
        <v>157</v>
      </c>
      <c r="D58" s="143">
        <f t="shared" si="3"/>
        <v>139</v>
      </c>
      <c r="E58" s="143">
        <f t="shared" si="10"/>
        <v>37</v>
      </c>
      <c r="F58" s="116">
        <v>21</v>
      </c>
      <c r="G58" s="116">
        <v>16</v>
      </c>
      <c r="H58" s="143">
        <f t="shared" si="4"/>
        <v>52</v>
      </c>
      <c r="I58" s="116">
        <v>31</v>
      </c>
      <c r="J58" s="163">
        <v>21</v>
      </c>
      <c r="K58" s="143">
        <f t="shared" si="5"/>
        <v>59</v>
      </c>
      <c r="L58" s="116">
        <v>35</v>
      </c>
      <c r="M58" s="116">
        <v>24</v>
      </c>
      <c r="N58" s="143">
        <f t="shared" si="6"/>
        <v>39</v>
      </c>
      <c r="O58" s="116">
        <v>23</v>
      </c>
      <c r="P58" s="116">
        <v>16</v>
      </c>
      <c r="Q58" s="143">
        <f t="shared" si="7"/>
        <v>51</v>
      </c>
      <c r="R58" s="116">
        <v>22</v>
      </c>
      <c r="S58" s="116">
        <v>29</v>
      </c>
      <c r="T58" s="143">
        <f t="shared" si="8"/>
        <v>58</v>
      </c>
      <c r="U58" s="116">
        <v>25</v>
      </c>
      <c r="V58" s="116">
        <v>33</v>
      </c>
      <c r="W58" s="116">
        <v>11</v>
      </c>
      <c r="X58" s="165">
        <v>0</v>
      </c>
    </row>
    <row r="59" spans="1:24" s="129" customFormat="1" ht="14.1" customHeight="1">
      <c r="A59" s="138" t="s">
        <v>70</v>
      </c>
      <c r="B59" s="143">
        <f t="shared" si="9"/>
        <v>268</v>
      </c>
      <c r="C59" s="143">
        <f t="shared" si="2"/>
        <v>146</v>
      </c>
      <c r="D59" s="143">
        <f t="shared" si="3"/>
        <v>122</v>
      </c>
      <c r="E59" s="143">
        <f t="shared" si="10"/>
        <v>44</v>
      </c>
      <c r="F59" s="116">
        <v>25</v>
      </c>
      <c r="G59" s="116">
        <v>19</v>
      </c>
      <c r="H59" s="143">
        <f t="shared" si="4"/>
        <v>28</v>
      </c>
      <c r="I59" s="116">
        <v>20</v>
      </c>
      <c r="J59" s="163">
        <v>8</v>
      </c>
      <c r="K59" s="143">
        <f t="shared" si="5"/>
        <v>47</v>
      </c>
      <c r="L59" s="116">
        <v>27</v>
      </c>
      <c r="M59" s="116">
        <v>20</v>
      </c>
      <c r="N59" s="143">
        <f t="shared" si="6"/>
        <v>46</v>
      </c>
      <c r="O59" s="116">
        <v>26</v>
      </c>
      <c r="P59" s="116">
        <v>20</v>
      </c>
      <c r="Q59" s="143">
        <f t="shared" si="7"/>
        <v>56</v>
      </c>
      <c r="R59" s="116">
        <v>30</v>
      </c>
      <c r="S59" s="116">
        <v>26</v>
      </c>
      <c r="T59" s="143">
        <f t="shared" si="8"/>
        <v>47</v>
      </c>
      <c r="U59" s="116">
        <v>18</v>
      </c>
      <c r="V59" s="116">
        <v>29</v>
      </c>
      <c r="W59" s="116">
        <v>9</v>
      </c>
      <c r="X59" s="165">
        <v>0</v>
      </c>
    </row>
    <row r="60" spans="1:24" s="129" customFormat="1" ht="14.1" customHeight="1">
      <c r="A60" s="138" t="s">
        <v>71</v>
      </c>
      <c r="B60" s="143">
        <f t="shared" si="9"/>
        <v>300</v>
      </c>
      <c r="C60" s="143">
        <f t="shared" si="2"/>
        <v>156</v>
      </c>
      <c r="D60" s="143">
        <f t="shared" si="3"/>
        <v>144</v>
      </c>
      <c r="E60" s="143">
        <f t="shared" si="10"/>
        <v>41</v>
      </c>
      <c r="F60" s="116">
        <v>16</v>
      </c>
      <c r="G60" s="116">
        <v>25</v>
      </c>
      <c r="H60" s="143">
        <f t="shared" si="4"/>
        <v>50</v>
      </c>
      <c r="I60" s="116">
        <v>30</v>
      </c>
      <c r="J60" s="163">
        <v>20</v>
      </c>
      <c r="K60" s="143">
        <f t="shared" si="5"/>
        <v>44</v>
      </c>
      <c r="L60" s="116">
        <v>24</v>
      </c>
      <c r="M60" s="116">
        <v>20</v>
      </c>
      <c r="N60" s="143">
        <f t="shared" si="6"/>
        <v>53</v>
      </c>
      <c r="O60" s="116">
        <v>30</v>
      </c>
      <c r="P60" s="116">
        <v>23</v>
      </c>
      <c r="Q60" s="143">
        <f t="shared" si="7"/>
        <v>54</v>
      </c>
      <c r="R60" s="116">
        <v>24</v>
      </c>
      <c r="S60" s="116">
        <v>30</v>
      </c>
      <c r="T60" s="143">
        <f t="shared" si="8"/>
        <v>58</v>
      </c>
      <c r="U60" s="116">
        <v>32</v>
      </c>
      <c r="V60" s="116">
        <v>26</v>
      </c>
      <c r="W60" s="116">
        <v>14</v>
      </c>
      <c r="X60" s="165">
        <v>0</v>
      </c>
    </row>
    <row r="61" spans="1:24" ht="14.1" customHeight="1">
      <c r="A61" s="138" t="s">
        <v>72</v>
      </c>
      <c r="B61" s="143">
        <f t="shared" si="9"/>
        <v>205</v>
      </c>
      <c r="C61" s="143">
        <f t="shared" si="2"/>
        <v>101</v>
      </c>
      <c r="D61" s="143">
        <f t="shared" si="3"/>
        <v>104</v>
      </c>
      <c r="E61" s="143">
        <f t="shared" si="10"/>
        <v>22</v>
      </c>
      <c r="F61" s="116">
        <v>13</v>
      </c>
      <c r="G61" s="116">
        <v>9</v>
      </c>
      <c r="H61" s="143">
        <f t="shared" si="4"/>
        <v>26</v>
      </c>
      <c r="I61" s="116">
        <v>11</v>
      </c>
      <c r="J61" s="163">
        <v>15</v>
      </c>
      <c r="K61" s="143">
        <f t="shared" si="5"/>
        <v>38</v>
      </c>
      <c r="L61" s="116">
        <v>22</v>
      </c>
      <c r="M61" s="116">
        <v>16</v>
      </c>
      <c r="N61" s="143">
        <f t="shared" si="6"/>
        <v>28</v>
      </c>
      <c r="O61" s="116">
        <v>11</v>
      </c>
      <c r="P61" s="116">
        <v>17</v>
      </c>
      <c r="Q61" s="143">
        <f t="shared" si="7"/>
        <v>41</v>
      </c>
      <c r="R61" s="116">
        <v>18</v>
      </c>
      <c r="S61" s="116">
        <v>23</v>
      </c>
      <c r="T61" s="143">
        <f t="shared" si="8"/>
        <v>50</v>
      </c>
      <c r="U61" s="116">
        <v>26</v>
      </c>
      <c r="V61" s="116">
        <v>24</v>
      </c>
      <c r="W61" s="116">
        <v>14</v>
      </c>
      <c r="X61" s="165">
        <v>0</v>
      </c>
    </row>
    <row r="62" spans="1:24" ht="14.1" customHeight="1">
      <c r="A62" s="138" t="s">
        <v>73</v>
      </c>
      <c r="B62" s="143">
        <f t="shared" si="9"/>
        <v>778</v>
      </c>
      <c r="C62" s="143">
        <f t="shared" si="2"/>
        <v>405</v>
      </c>
      <c r="D62" s="143">
        <f t="shared" si="3"/>
        <v>373</v>
      </c>
      <c r="E62" s="143">
        <f t="shared" si="10"/>
        <v>126</v>
      </c>
      <c r="F62" s="116">
        <v>62</v>
      </c>
      <c r="G62" s="116">
        <v>64</v>
      </c>
      <c r="H62" s="143">
        <f t="shared" si="4"/>
        <v>136</v>
      </c>
      <c r="I62" s="116">
        <v>68</v>
      </c>
      <c r="J62" s="163">
        <v>68</v>
      </c>
      <c r="K62" s="143">
        <f t="shared" si="5"/>
        <v>118</v>
      </c>
      <c r="L62" s="116">
        <v>64</v>
      </c>
      <c r="M62" s="116">
        <v>54</v>
      </c>
      <c r="N62" s="143">
        <f t="shared" si="6"/>
        <v>140</v>
      </c>
      <c r="O62" s="116">
        <v>72</v>
      </c>
      <c r="P62" s="116">
        <v>68</v>
      </c>
      <c r="Q62" s="143">
        <f t="shared" si="7"/>
        <v>136</v>
      </c>
      <c r="R62" s="116">
        <v>74</v>
      </c>
      <c r="S62" s="116">
        <v>62</v>
      </c>
      <c r="T62" s="143">
        <f t="shared" si="8"/>
        <v>122</v>
      </c>
      <c r="U62" s="116">
        <v>65</v>
      </c>
      <c r="V62" s="116">
        <v>57</v>
      </c>
      <c r="W62" s="116">
        <v>53</v>
      </c>
      <c r="X62" s="165">
        <v>0</v>
      </c>
    </row>
    <row r="63" spans="1:24" ht="14.1" customHeight="1">
      <c r="A63" s="138" t="s">
        <v>74</v>
      </c>
      <c r="B63" s="143">
        <f t="shared" si="9"/>
        <v>406</v>
      </c>
      <c r="C63" s="143">
        <f t="shared" si="2"/>
        <v>207</v>
      </c>
      <c r="D63" s="143">
        <f t="shared" si="3"/>
        <v>199</v>
      </c>
      <c r="E63" s="143">
        <f t="shared" si="10"/>
        <v>55</v>
      </c>
      <c r="F63" s="116">
        <v>23</v>
      </c>
      <c r="G63" s="116">
        <v>32</v>
      </c>
      <c r="H63" s="143">
        <f t="shared" si="4"/>
        <v>55</v>
      </c>
      <c r="I63" s="116">
        <v>27</v>
      </c>
      <c r="J63" s="163">
        <v>28</v>
      </c>
      <c r="K63" s="143">
        <f t="shared" si="5"/>
        <v>80</v>
      </c>
      <c r="L63" s="116">
        <v>42</v>
      </c>
      <c r="M63" s="116">
        <v>38</v>
      </c>
      <c r="N63" s="143">
        <f t="shared" si="6"/>
        <v>63</v>
      </c>
      <c r="O63" s="116">
        <v>37</v>
      </c>
      <c r="P63" s="116">
        <v>26</v>
      </c>
      <c r="Q63" s="143">
        <f t="shared" si="7"/>
        <v>77</v>
      </c>
      <c r="R63" s="116">
        <v>35</v>
      </c>
      <c r="S63" s="116">
        <v>42</v>
      </c>
      <c r="T63" s="143">
        <f t="shared" si="8"/>
        <v>76</v>
      </c>
      <c r="U63" s="116">
        <v>43</v>
      </c>
      <c r="V63" s="116">
        <v>33</v>
      </c>
      <c r="W63" s="116">
        <v>26</v>
      </c>
      <c r="X63" s="165">
        <v>0</v>
      </c>
    </row>
    <row r="64" spans="1:24" ht="14.1" customHeight="1">
      <c r="A64" s="138" t="s">
        <v>75</v>
      </c>
      <c r="B64" s="143">
        <f t="shared" si="9"/>
        <v>154</v>
      </c>
      <c r="C64" s="143">
        <f t="shared" si="2"/>
        <v>83</v>
      </c>
      <c r="D64" s="143">
        <f t="shared" si="3"/>
        <v>71</v>
      </c>
      <c r="E64" s="143">
        <f t="shared" si="10"/>
        <v>25</v>
      </c>
      <c r="F64" s="116">
        <v>17</v>
      </c>
      <c r="G64" s="116">
        <v>8</v>
      </c>
      <c r="H64" s="143">
        <f t="shared" si="4"/>
        <v>23</v>
      </c>
      <c r="I64" s="116">
        <v>10</v>
      </c>
      <c r="J64" s="163">
        <v>13</v>
      </c>
      <c r="K64" s="143">
        <f t="shared" si="5"/>
        <v>26</v>
      </c>
      <c r="L64" s="116">
        <v>17</v>
      </c>
      <c r="M64" s="116">
        <v>9</v>
      </c>
      <c r="N64" s="143">
        <f t="shared" si="6"/>
        <v>33</v>
      </c>
      <c r="O64" s="116">
        <v>19</v>
      </c>
      <c r="P64" s="116">
        <v>14</v>
      </c>
      <c r="Q64" s="143">
        <f t="shared" si="7"/>
        <v>23</v>
      </c>
      <c r="R64" s="116">
        <v>7</v>
      </c>
      <c r="S64" s="116">
        <v>16</v>
      </c>
      <c r="T64" s="143">
        <f t="shared" si="8"/>
        <v>24</v>
      </c>
      <c r="U64" s="116">
        <v>13</v>
      </c>
      <c r="V64" s="116">
        <v>11</v>
      </c>
      <c r="W64" s="116">
        <v>7</v>
      </c>
      <c r="X64" s="165">
        <v>0</v>
      </c>
    </row>
    <row r="65" spans="1:24" ht="14.1" customHeight="1">
      <c r="A65" s="138" t="s">
        <v>76</v>
      </c>
      <c r="B65" s="143">
        <f t="shared" si="9"/>
        <v>127</v>
      </c>
      <c r="C65" s="143">
        <f t="shared" si="2"/>
        <v>66</v>
      </c>
      <c r="D65" s="143">
        <f t="shared" si="3"/>
        <v>61</v>
      </c>
      <c r="E65" s="143">
        <f t="shared" si="10"/>
        <v>28</v>
      </c>
      <c r="F65" s="116">
        <v>13</v>
      </c>
      <c r="G65" s="116">
        <v>15</v>
      </c>
      <c r="H65" s="143">
        <f t="shared" si="4"/>
        <v>26</v>
      </c>
      <c r="I65" s="116">
        <v>11</v>
      </c>
      <c r="J65" s="163">
        <v>15</v>
      </c>
      <c r="K65" s="143">
        <f t="shared" si="5"/>
        <v>24</v>
      </c>
      <c r="L65" s="116">
        <v>11</v>
      </c>
      <c r="M65" s="116">
        <v>13</v>
      </c>
      <c r="N65" s="143">
        <f t="shared" si="6"/>
        <v>17</v>
      </c>
      <c r="O65" s="116">
        <v>9</v>
      </c>
      <c r="P65" s="116">
        <v>8</v>
      </c>
      <c r="Q65" s="143">
        <f t="shared" si="7"/>
        <v>13</v>
      </c>
      <c r="R65" s="116">
        <v>8</v>
      </c>
      <c r="S65" s="116">
        <v>5</v>
      </c>
      <c r="T65" s="143">
        <f t="shared" si="8"/>
        <v>19</v>
      </c>
      <c r="U65" s="116">
        <v>14</v>
      </c>
      <c r="V65" s="116">
        <v>5</v>
      </c>
      <c r="W65" s="116">
        <v>7</v>
      </c>
      <c r="X65" s="165">
        <v>0</v>
      </c>
    </row>
    <row r="66" spans="1:24" ht="14.1" customHeight="1">
      <c r="A66" s="138" t="s">
        <v>77</v>
      </c>
      <c r="B66" s="143">
        <f t="shared" si="9"/>
        <v>35</v>
      </c>
      <c r="C66" s="143">
        <f t="shared" si="2"/>
        <v>15</v>
      </c>
      <c r="D66" s="143">
        <f t="shared" si="3"/>
        <v>20</v>
      </c>
      <c r="E66" s="143">
        <f>F66+G66</f>
        <v>8</v>
      </c>
      <c r="F66" s="116">
        <v>3</v>
      </c>
      <c r="G66" s="116">
        <v>5</v>
      </c>
      <c r="H66" s="143">
        <f t="shared" si="4"/>
        <v>6</v>
      </c>
      <c r="I66" s="116">
        <v>2</v>
      </c>
      <c r="J66" s="116">
        <v>4</v>
      </c>
      <c r="K66" s="143">
        <f t="shared" si="5"/>
        <v>6</v>
      </c>
      <c r="L66" s="116">
        <v>2</v>
      </c>
      <c r="M66" s="116">
        <v>4</v>
      </c>
      <c r="N66" s="143">
        <f t="shared" si="6"/>
        <v>4</v>
      </c>
      <c r="O66" s="116">
        <v>2</v>
      </c>
      <c r="P66" s="116">
        <v>2</v>
      </c>
      <c r="Q66" s="143">
        <f t="shared" si="7"/>
        <v>8</v>
      </c>
      <c r="R66" s="116">
        <v>5</v>
      </c>
      <c r="S66" s="116">
        <v>3</v>
      </c>
      <c r="T66" s="143">
        <f t="shared" si="8"/>
        <v>3</v>
      </c>
      <c r="U66" s="116">
        <v>1</v>
      </c>
      <c r="V66" s="116">
        <v>2</v>
      </c>
      <c r="W66" s="116">
        <v>1</v>
      </c>
      <c r="X66" s="165">
        <v>0</v>
      </c>
    </row>
    <row r="67" spans="1:24" ht="14.1" customHeight="1">
      <c r="A67" s="138" t="s">
        <v>78</v>
      </c>
      <c r="B67" s="143">
        <f t="shared" si="9"/>
        <v>0</v>
      </c>
      <c r="C67" s="143">
        <f t="shared" si="2"/>
        <v>0</v>
      </c>
      <c r="D67" s="143">
        <f t="shared" si="3"/>
        <v>0</v>
      </c>
      <c r="E67" s="143">
        <f t="shared" si="10"/>
        <v>0</v>
      </c>
      <c r="F67" s="116">
        <v>0</v>
      </c>
      <c r="G67" s="116">
        <v>0</v>
      </c>
      <c r="H67" s="143">
        <f>I67+J67</f>
        <v>0</v>
      </c>
      <c r="I67" s="116">
        <v>0</v>
      </c>
      <c r="J67" s="163">
        <v>0</v>
      </c>
      <c r="K67" s="143">
        <f t="shared" si="5"/>
        <v>0</v>
      </c>
      <c r="L67" s="116">
        <v>0</v>
      </c>
      <c r="M67" s="116">
        <v>0</v>
      </c>
      <c r="N67" s="143">
        <f t="shared" si="6"/>
        <v>0</v>
      </c>
      <c r="O67" s="116">
        <v>0</v>
      </c>
      <c r="P67" s="116">
        <v>0</v>
      </c>
      <c r="Q67" s="143">
        <f t="shared" si="7"/>
        <v>0</v>
      </c>
      <c r="R67" s="116">
        <v>0</v>
      </c>
      <c r="S67" s="116">
        <v>0</v>
      </c>
      <c r="T67" s="143">
        <f t="shared" si="8"/>
        <v>0</v>
      </c>
      <c r="U67" s="116">
        <v>0</v>
      </c>
      <c r="V67" s="116">
        <v>0</v>
      </c>
      <c r="W67" s="116">
        <v>0</v>
      </c>
      <c r="X67" s="165">
        <v>0</v>
      </c>
    </row>
    <row r="68" spans="1:24" ht="14.1" customHeight="1">
      <c r="A68" s="138" t="s">
        <v>79</v>
      </c>
      <c r="B68" s="143">
        <f t="shared" si="9"/>
        <v>0</v>
      </c>
      <c r="C68" s="143">
        <f t="shared" si="2"/>
        <v>0</v>
      </c>
      <c r="D68" s="143">
        <f t="shared" si="3"/>
        <v>0</v>
      </c>
      <c r="E68" s="143">
        <f t="shared" si="10"/>
        <v>0</v>
      </c>
      <c r="F68" s="116">
        <v>0</v>
      </c>
      <c r="G68" s="116">
        <v>0</v>
      </c>
      <c r="H68" s="143">
        <f t="shared" si="4"/>
        <v>0</v>
      </c>
      <c r="I68" s="116">
        <v>0</v>
      </c>
      <c r="J68" s="163">
        <v>0</v>
      </c>
      <c r="K68" s="143">
        <f t="shared" si="5"/>
        <v>0</v>
      </c>
      <c r="L68" s="116">
        <v>0</v>
      </c>
      <c r="M68" s="116">
        <v>0</v>
      </c>
      <c r="N68" s="143">
        <f t="shared" si="6"/>
        <v>0</v>
      </c>
      <c r="O68" s="116">
        <v>0</v>
      </c>
      <c r="P68" s="116">
        <v>0</v>
      </c>
      <c r="Q68" s="143">
        <f t="shared" si="7"/>
        <v>0</v>
      </c>
      <c r="R68" s="116">
        <v>0</v>
      </c>
      <c r="S68" s="116">
        <v>0</v>
      </c>
      <c r="T68" s="143">
        <f t="shared" si="8"/>
        <v>0</v>
      </c>
      <c r="U68" s="116">
        <v>0</v>
      </c>
      <c r="V68" s="116">
        <v>0</v>
      </c>
      <c r="W68" s="116">
        <v>0</v>
      </c>
      <c r="X68" s="165">
        <v>0</v>
      </c>
    </row>
    <row r="69" spans="1:24" ht="14.1" customHeight="1">
      <c r="A69" s="138" t="s">
        <v>80</v>
      </c>
      <c r="B69" s="143">
        <f t="shared" si="9"/>
        <v>29</v>
      </c>
      <c r="C69" s="143">
        <f t="shared" si="2"/>
        <v>9</v>
      </c>
      <c r="D69" s="143">
        <f t="shared" si="3"/>
        <v>20</v>
      </c>
      <c r="E69" s="143">
        <f t="shared" si="10"/>
        <v>3</v>
      </c>
      <c r="F69" s="116">
        <v>0</v>
      </c>
      <c r="G69" s="116">
        <v>3</v>
      </c>
      <c r="H69" s="143">
        <f>I69+J69</f>
        <v>4</v>
      </c>
      <c r="I69" s="116">
        <v>1</v>
      </c>
      <c r="J69" s="116">
        <v>3</v>
      </c>
      <c r="K69" s="143">
        <f>L69+M69</f>
        <v>5</v>
      </c>
      <c r="L69" s="116">
        <v>1</v>
      </c>
      <c r="M69" s="116">
        <v>4</v>
      </c>
      <c r="N69" s="143">
        <f>O69+P69</f>
        <v>4</v>
      </c>
      <c r="O69" s="116">
        <v>0</v>
      </c>
      <c r="P69" s="116">
        <v>4</v>
      </c>
      <c r="Q69" s="143">
        <f>R69+S69</f>
        <v>7</v>
      </c>
      <c r="R69" s="116">
        <v>5</v>
      </c>
      <c r="S69" s="116">
        <v>2</v>
      </c>
      <c r="T69" s="143">
        <f>U69+V69</f>
        <v>6</v>
      </c>
      <c r="U69" s="116">
        <v>2</v>
      </c>
      <c r="V69" s="116">
        <v>4</v>
      </c>
      <c r="W69" s="116">
        <v>3</v>
      </c>
      <c r="X69" s="165">
        <v>0</v>
      </c>
    </row>
    <row r="70" spans="1:24" ht="14.1" customHeight="1">
      <c r="A70" s="138" t="s">
        <v>81</v>
      </c>
      <c r="B70" s="143">
        <f t="shared" si="9"/>
        <v>27</v>
      </c>
      <c r="C70" s="143">
        <f t="shared" si="2"/>
        <v>16</v>
      </c>
      <c r="D70" s="143">
        <f t="shared" si="3"/>
        <v>11</v>
      </c>
      <c r="E70" s="143">
        <f t="shared" si="10"/>
        <v>4</v>
      </c>
      <c r="F70" s="116">
        <v>1</v>
      </c>
      <c r="G70" s="116">
        <v>3</v>
      </c>
      <c r="H70" s="143">
        <f t="shared" si="4"/>
        <v>3</v>
      </c>
      <c r="I70" s="116">
        <v>1</v>
      </c>
      <c r="J70" s="163">
        <v>2</v>
      </c>
      <c r="K70" s="143">
        <f t="shared" si="5"/>
        <v>4</v>
      </c>
      <c r="L70" s="116">
        <v>3</v>
      </c>
      <c r="M70" s="116">
        <v>1</v>
      </c>
      <c r="N70" s="143">
        <f t="shared" si="6"/>
        <v>8</v>
      </c>
      <c r="O70" s="116">
        <v>4</v>
      </c>
      <c r="P70" s="116">
        <v>4</v>
      </c>
      <c r="Q70" s="143">
        <f t="shared" si="7"/>
        <v>3</v>
      </c>
      <c r="R70" s="116">
        <v>2</v>
      </c>
      <c r="S70" s="116">
        <v>1</v>
      </c>
      <c r="T70" s="143">
        <f t="shared" si="8"/>
        <v>5</v>
      </c>
      <c r="U70" s="116">
        <v>5</v>
      </c>
      <c r="V70" s="116">
        <v>0</v>
      </c>
      <c r="W70" s="116">
        <v>3</v>
      </c>
      <c r="X70" s="165">
        <v>0</v>
      </c>
    </row>
    <row r="71" spans="1:24" ht="14.1" customHeight="1">
      <c r="A71" s="138" t="s">
        <v>82</v>
      </c>
      <c r="B71" s="143">
        <f t="shared" si="9"/>
        <v>12</v>
      </c>
      <c r="C71" s="143">
        <f t="shared" si="2"/>
        <v>3</v>
      </c>
      <c r="D71" s="143">
        <f t="shared" si="3"/>
        <v>9</v>
      </c>
      <c r="E71" s="143">
        <f t="shared" si="10"/>
        <v>3</v>
      </c>
      <c r="F71" s="116">
        <v>0</v>
      </c>
      <c r="G71" s="116">
        <v>3</v>
      </c>
      <c r="H71" s="143">
        <f>I71+J71</f>
        <v>2</v>
      </c>
      <c r="I71" s="116">
        <v>1</v>
      </c>
      <c r="J71" s="163">
        <v>1</v>
      </c>
      <c r="K71" s="143">
        <f>L71+M71</f>
        <v>2</v>
      </c>
      <c r="L71" s="116">
        <v>0</v>
      </c>
      <c r="M71" s="116">
        <v>2</v>
      </c>
      <c r="N71" s="143">
        <f>O71+P71</f>
        <v>2</v>
      </c>
      <c r="O71" s="116">
        <v>1</v>
      </c>
      <c r="P71" s="116">
        <v>1</v>
      </c>
      <c r="Q71" s="143">
        <f>R71+S71</f>
        <v>1</v>
      </c>
      <c r="R71" s="116">
        <v>1</v>
      </c>
      <c r="S71" s="116">
        <v>0</v>
      </c>
      <c r="T71" s="143">
        <f>U71+V71</f>
        <v>2</v>
      </c>
      <c r="U71" s="116">
        <v>0</v>
      </c>
      <c r="V71" s="116">
        <v>2</v>
      </c>
      <c r="W71" s="116">
        <v>0</v>
      </c>
      <c r="X71" s="165">
        <v>0</v>
      </c>
    </row>
    <row r="72" spans="1:24" ht="14.1" customHeight="1">
      <c r="A72" s="138" t="s">
        <v>83</v>
      </c>
      <c r="B72" s="143">
        <f t="shared" si="9"/>
        <v>407</v>
      </c>
      <c r="C72" s="143">
        <f t="shared" si="2"/>
        <v>216</v>
      </c>
      <c r="D72" s="143">
        <f t="shared" si="3"/>
        <v>191</v>
      </c>
      <c r="E72" s="143">
        <f t="shared" si="10"/>
        <v>78</v>
      </c>
      <c r="F72" s="116">
        <v>39</v>
      </c>
      <c r="G72" s="116">
        <v>39</v>
      </c>
      <c r="H72" s="143">
        <f t="shared" si="4"/>
        <v>68</v>
      </c>
      <c r="I72" s="116">
        <v>41</v>
      </c>
      <c r="J72" s="163">
        <v>27</v>
      </c>
      <c r="K72" s="143">
        <f t="shared" si="5"/>
        <v>61</v>
      </c>
      <c r="L72" s="116">
        <v>29</v>
      </c>
      <c r="M72" s="116">
        <v>32</v>
      </c>
      <c r="N72" s="143">
        <f t="shared" si="6"/>
        <v>67</v>
      </c>
      <c r="O72" s="116">
        <v>39</v>
      </c>
      <c r="P72" s="116">
        <v>28</v>
      </c>
      <c r="Q72" s="143">
        <f t="shared" si="7"/>
        <v>56</v>
      </c>
      <c r="R72" s="116">
        <v>29</v>
      </c>
      <c r="S72" s="116">
        <v>27</v>
      </c>
      <c r="T72" s="143">
        <f t="shared" si="8"/>
        <v>77</v>
      </c>
      <c r="U72" s="116">
        <v>39</v>
      </c>
      <c r="V72" s="116">
        <v>38</v>
      </c>
      <c r="W72" s="116">
        <v>12</v>
      </c>
      <c r="X72" s="165">
        <v>0</v>
      </c>
    </row>
    <row r="73" spans="1:24" ht="14.1" customHeight="1">
      <c r="A73" s="138" t="s">
        <v>84</v>
      </c>
      <c r="B73" s="143">
        <f t="shared" si="9"/>
        <v>0</v>
      </c>
      <c r="C73" s="143">
        <f t="shared" si="2"/>
        <v>0</v>
      </c>
      <c r="D73" s="143">
        <f t="shared" si="3"/>
        <v>0</v>
      </c>
      <c r="E73" s="143">
        <f t="shared" si="10"/>
        <v>0</v>
      </c>
      <c r="F73" s="116">
        <v>0</v>
      </c>
      <c r="G73" s="116">
        <v>0</v>
      </c>
      <c r="H73" s="143">
        <f t="shared" si="4"/>
        <v>0</v>
      </c>
      <c r="I73" s="116">
        <v>0</v>
      </c>
      <c r="J73" s="163">
        <v>0</v>
      </c>
      <c r="K73" s="143">
        <f t="shared" si="5"/>
        <v>0</v>
      </c>
      <c r="L73" s="116">
        <v>0</v>
      </c>
      <c r="M73" s="116">
        <v>0</v>
      </c>
      <c r="N73" s="143">
        <f t="shared" si="6"/>
        <v>0</v>
      </c>
      <c r="O73" s="116">
        <v>0</v>
      </c>
      <c r="P73" s="116">
        <v>0</v>
      </c>
      <c r="Q73" s="143">
        <f t="shared" si="7"/>
        <v>0</v>
      </c>
      <c r="R73" s="116">
        <v>0</v>
      </c>
      <c r="S73" s="116">
        <v>0</v>
      </c>
      <c r="T73" s="143">
        <f t="shared" si="8"/>
        <v>0</v>
      </c>
      <c r="U73" s="116">
        <v>0</v>
      </c>
      <c r="V73" s="116">
        <v>0</v>
      </c>
      <c r="W73" s="116">
        <v>0</v>
      </c>
      <c r="X73" s="165">
        <v>0</v>
      </c>
    </row>
    <row r="74" spans="1:24" ht="14.1" customHeight="1">
      <c r="A74" s="138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2"/>
    </row>
    <row r="75" spans="1:24" ht="14.1" customHeight="1">
      <c r="A75" s="138" t="s">
        <v>85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2"/>
    </row>
    <row r="76" spans="1:24" ht="14.1" customHeight="1">
      <c r="A76" s="138" t="s">
        <v>4</v>
      </c>
      <c r="B76" s="143">
        <f>B77</f>
        <v>612</v>
      </c>
      <c r="C76" s="143">
        <f>C77</f>
        <v>314</v>
      </c>
      <c r="D76" s="143">
        <f>D77</f>
        <v>298</v>
      </c>
      <c r="E76" s="143">
        <f>E77</f>
        <v>104</v>
      </c>
      <c r="F76" s="143">
        <f t="shared" ref="F76:X76" si="12">F77</f>
        <v>51</v>
      </c>
      <c r="G76" s="143">
        <f t="shared" si="12"/>
        <v>53</v>
      </c>
      <c r="H76" s="143">
        <f t="shared" si="12"/>
        <v>103</v>
      </c>
      <c r="I76" s="143">
        <f t="shared" si="12"/>
        <v>51</v>
      </c>
      <c r="J76" s="143">
        <f t="shared" si="12"/>
        <v>52</v>
      </c>
      <c r="K76" s="143">
        <f t="shared" si="12"/>
        <v>102</v>
      </c>
      <c r="L76" s="143">
        <f t="shared" si="12"/>
        <v>54</v>
      </c>
      <c r="M76" s="143">
        <f t="shared" si="12"/>
        <v>48</v>
      </c>
      <c r="N76" s="143">
        <f t="shared" si="12"/>
        <v>103</v>
      </c>
      <c r="O76" s="143">
        <f t="shared" si="12"/>
        <v>51</v>
      </c>
      <c r="P76" s="143">
        <f t="shared" si="12"/>
        <v>52</v>
      </c>
      <c r="Q76" s="143">
        <f t="shared" si="12"/>
        <v>100</v>
      </c>
      <c r="R76" s="143">
        <f t="shared" si="12"/>
        <v>57</v>
      </c>
      <c r="S76" s="143">
        <f t="shared" si="12"/>
        <v>43</v>
      </c>
      <c r="T76" s="143">
        <f t="shared" si="12"/>
        <v>100</v>
      </c>
      <c r="U76" s="143">
        <f t="shared" si="12"/>
        <v>50</v>
      </c>
      <c r="V76" s="143">
        <f t="shared" si="12"/>
        <v>50</v>
      </c>
      <c r="W76" s="143" t="str">
        <f t="shared" si="12"/>
        <v>-</v>
      </c>
      <c r="X76" s="162" t="str">
        <f t="shared" si="12"/>
        <v>-</v>
      </c>
    </row>
    <row r="77" spans="1:24" ht="14.1" customHeight="1">
      <c r="A77" s="138" t="s">
        <v>86</v>
      </c>
      <c r="B77" s="143">
        <f>C77+D77</f>
        <v>612</v>
      </c>
      <c r="C77" s="143">
        <f>F77+I77+L77+O77+R77+U77</f>
        <v>314</v>
      </c>
      <c r="D77" s="143">
        <f>G77+J77+M77+P77+S77+V77</f>
        <v>298</v>
      </c>
      <c r="E77" s="143">
        <f>SUM(F77:G77)</f>
        <v>104</v>
      </c>
      <c r="F77" s="143">
        <f>F11</f>
        <v>51</v>
      </c>
      <c r="G77" s="143">
        <f>G11</f>
        <v>53</v>
      </c>
      <c r="H77" s="143">
        <f>SUM(I77:J77)</f>
        <v>103</v>
      </c>
      <c r="I77" s="163">
        <f t="shared" ref="I77:J77" si="13">I11</f>
        <v>51</v>
      </c>
      <c r="J77" s="163">
        <f t="shared" si="13"/>
        <v>52</v>
      </c>
      <c r="K77" s="143">
        <f>SUM(L77:M77)</f>
        <v>102</v>
      </c>
      <c r="L77" s="163">
        <f t="shared" ref="L77:M77" si="14">L11</f>
        <v>54</v>
      </c>
      <c r="M77" s="163">
        <f t="shared" si="14"/>
        <v>48</v>
      </c>
      <c r="N77" s="143">
        <f>SUM(O77:P77)</f>
        <v>103</v>
      </c>
      <c r="O77" s="163">
        <f t="shared" ref="O77:P77" si="15">O11</f>
        <v>51</v>
      </c>
      <c r="P77" s="163">
        <f t="shared" si="15"/>
        <v>52</v>
      </c>
      <c r="Q77" s="143">
        <f>SUM(R77:S77)</f>
        <v>100</v>
      </c>
      <c r="R77" s="163">
        <f t="shared" ref="R77:S77" si="16">R11</f>
        <v>57</v>
      </c>
      <c r="S77" s="163">
        <f t="shared" si="16"/>
        <v>43</v>
      </c>
      <c r="T77" s="143">
        <f>SUM(U77:V77)</f>
        <v>100</v>
      </c>
      <c r="U77" s="163">
        <f t="shared" ref="U77:V77" si="17">U11</f>
        <v>50</v>
      </c>
      <c r="V77" s="163">
        <f t="shared" si="17"/>
        <v>50</v>
      </c>
      <c r="W77" s="143" t="s">
        <v>5</v>
      </c>
      <c r="X77" s="162" t="s">
        <v>5</v>
      </c>
    </row>
    <row r="78" spans="1:24" ht="14.1" customHeight="1">
      <c r="A78" s="138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2"/>
    </row>
    <row r="79" spans="1:24" ht="14.1" customHeight="1">
      <c r="A79" s="138" t="s">
        <v>8</v>
      </c>
      <c r="B79" s="143">
        <f>SUM(B80:B83)</f>
        <v>578</v>
      </c>
      <c r="C79" s="143">
        <f>SUM(C80:C83)</f>
        <v>221</v>
      </c>
      <c r="D79" s="143">
        <f>SUM(D80:D83)</f>
        <v>357</v>
      </c>
      <c r="E79" s="166">
        <f>IF(SUM(E80:E83)=0,"-",SUM(E80:E83))</f>
        <v>78</v>
      </c>
      <c r="F79" s="166">
        <f t="shared" ref="F79:X79" si="18">IF(SUM(F80:F83)=0,"-",SUM(F80:F83))</f>
        <v>31</v>
      </c>
      <c r="G79" s="166">
        <f t="shared" si="18"/>
        <v>47</v>
      </c>
      <c r="H79" s="166">
        <f t="shared" si="18"/>
        <v>97</v>
      </c>
      <c r="I79" s="166">
        <f t="shared" si="18"/>
        <v>34</v>
      </c>
      <c r="J79" s="166">
        <f t="shared" si="18"/>
        <v>63</v>
      </c>
      <c r="K79" s="166">
        <f t="shared" si="18"/>
        <v>112</v>
      </c>
      <c r="L79" s="166">
        <f t="shared" si="18"/>
        <v>39</v>
      </c>
      <c r="M79" s="166">
        <f t="shared" si="18"/>
        <v>73</v>
      </c>
      <c r="N79" s="166">
        <f t="shared" ref="N79" si="19">IF(SUM(N80:N83)=0,"-",SUM(N80:N83))</f>
        <v>85</v>
      </c>
      <c r="O79" s="166">
        <f t="shared" si="18"/>
        <v>39</v>
      </c>
      <c r="P79" s="166">
        <f t="shared" si="18"/>
        <v>46</v>
      </c>
      <c r="Q79" s="166">
        <f t="shared" si="18"/>
        <v>102</v>
      </c>
      <c r="R79" s="166">
        <f t="shared" si="18"/>
        <v>42</v>
      </c>
      <c r="S79" s="166">
        <f t="shared" si="18"/>
        <v>60</v>
      </c>
      <c r="T79" s="166">
        <f t="shared" si="18"/>
        <v>104</v>
      </c>
      <c r="U79" s="166">
        <f t="shared" si="18"/>
        <v>36</v>
      </c>
      <c r="V79" s="166">
        <f t="shared" si="18"/>
        <v>68</v>
      </c>
      <c r="W79" s="166" t="str">
        <f t="shared" si="18"/>
        <v>-</v>
      </c>
      <c r="X79" s="171">
        <f t="shared" si="18"/>
        <v>1</v>
      </c>
    </row>
    <row r="80" spans="1:24" ht="14.1" customHeight="1">
      <c r="A80" s="138" t="s">
        <v>86</v>
      </c>
      <c r="B80" s="143">
        <f>C80+D80</f>
        <v>137</v>
      </c>
      <c r="C80" s="143">
        <f t="shared" ref="C80:D83" si="20">F80+I80+L80+O80+R80+U80</f>
        <v>38</v>
      </c>
      <c r="D80" s="143">
        <f t="shared" si="20"/>
        <v>99</v>
      </c>
      <c r="E80" s="143">
        <f>SUM(F80:G80)</f>
        <v>19</v>
      </c>
      <c r="F80" s="116">
        <v>7</v>
      </c>
      <c r="G80" s="116">
        <v>12</v>
      </c>
      <c r="H80" s="143">
        <f>I80+J80</f>
        <v>20</v>
      </c>
      <c r="I80" s="116">
        <v>3</v>
      </c>
      <c r="J80" s="116">
        <v>17</v>
      </c>
      <c r="K80" s="143">
        <f>L80+M80</f>
        <v>32</v>
      </c>
      <c r="L80" s="116">
        <v>6</v>
      </c>
      <c r="M80" s="116">
        <v>26</v>
      </c>
      <c r="N80" s="143">
        <f>O80+P80</f>
        <v>21</v>
      </c>
      <c r="O80" s="116">
        <v>11</v>
      </c>
      <c r="P80" s="116">
        <v>10</v>
      </c>
      <c r="Q80" s="143">
        <f>R80+S80</f>
        <v>23</v>
      </c>
      <c r="R80" s="116">
        <v>7</v>
      </c>
      <c r="S80" s="116">
        <v>16</v>
      </c>
      <c r="T80" s="143">
        <f>U80+V80</f>
        <v>22</v>
      </c>
      <c r="U80" s="116">
        <v>4</v>
      </c>
      <c r="V80" s="116">
        <v>18</v>
      </c>
      <c r="W80" s="143">
        <v>0</v>
      </c>
      <c r="X80" s="162">
        <v>0</v>
      </c>
    </row>
    <row r="81" spans="1:24" ht="14.1" customHeight="1">
      <c r="A81" s="138" t="s">
        <v>87</v>
      </c>
      <c r="B81" s="143">
        <f>C81+D81</f>
        <v>152</v>
      </c>
      <c r="C81" s="143">
        <f t="shared" si="20"/>
        <v>62</v>
      </c>
      <c r="D81" s="143">
        <f t="shared" si="20"/>
        <v>90</v>
      </c>
      <c r="E81" s="143">
        <f>SUM(F81:G81)</f>
        <v>16</v>
      </c>
      <c r="F81" s="116">
        <v>7</v>
      </c>
      <c r="G81" s="116">
        <v>9</v>
      </c>
      <c r="H81" s="143">
        <f>I81+J81</f>
        <v>27</v>
      </c>
      <c r="I81" s="116">
        <v>12</v>
      </c>
      <c r="J81" s="116">
        <v>15</v>
      </c>
      <c r="K81" s="143">
        <f>L81+M81</f>
        <v>26</v>
      </c>
      <c r="L81" s="116">
        <v>10</v>
      </c>
      <c r="M81" s="116">
        <v>16</v>
      </c>
      <c r="N81" s="143">
        <f>O81+P81</f>
        <v>25</v>
      </c>
      <c r="O81" s="116">
        <v>11</v>
      </c>
      <c r="P81" s="116">
        <v>14</v>
      </c>
      <c r="Q81" s="143">
        <f>R81+S81</f>
        <v>25</v>
      </c>
      <c r="R81" s="116">
        <v>10</v>
      </c>
      <c r="S81" s="116">
        <v>15</v>
      </c>
      <c r="T81" s="166">
        <f>U81+V81</f>
        <v>33</v>
      </c>
      <c r="U81" s="116">
        <v>12</v>
      </c>
      <c r="V81" s="116">
        <v>21</v>
      </c>
      <c r="W81" s="143">
        <v>0</v>
      </c>
      <c r="X81" s="162">
        <v>1</v>
      </c>
    </row>
    <row r="82" spans="1:24" s="129" customFormat="1" ht="14.1" customHeight="1">
      <c r="A82" s="138" t="s">
        <v>88</v>
      </c>
      <c r="B82" s="170">
        <f>C82+D82</f>
        <v>245</v>
      </c>
      <c r="C82" s="143">
        <f t="shared" ref="C82" si="21">F82+I82+L82+O82+R82+U82</f>
        <v>98</v>
      </c>
      <c r="D82" s="143">
        <f t="shared" ref="D82" si="22">G82+J82+M82+P82+S82+V82</f>
        <v>147</v>
      </c>
      <c r="E82" s="143">
        <f>SUM(F82:G82)</f>
        <v>39</v>
      </c>
      <c r="F82" s="116">
        <v>15</v>
      </c>
      <c r="G82" s="116">
        <v>24</v>
      </c>
      <c r="H82" s="143">
        <f>I82+J82</f>
        <v>46</v>
      </c>
      <c r="I82" s="116">
        <v>19</v>
      </c>
      <c r="J82" s="116">
        <v>27</v>
      </c>
      <c r="K82" s="143">
        <f>L82+M82</f>
        <v>45</v>
      </c>
      <c r="L82" s="116">
        <v>19</v>
      </c>
      <c r="M82" s="116">
        <v>26</v>
      </c>
      <c r="N82" s="143">
        <f>O82+P82</f>
        <v>31</v>
      </c>
      <c r="O82" s="116">
        <v>13</v>
      </c>
      <c r="P82" s="116">
        <v>18</v>
      </c>
      <c r="Q82" s="143">
        <f>R82+S82</f>
        <v>48</v>
      </c>
      <c r="R82" s="116">
        <v>20</v>
      </c>
      <c r="S82" s="116">
        <v>28</v>
      </c>
      <c r="T82" s="143">
        <f>U82+V82</f>
        <v>36</v>
      </c>
      <c r="U82" s="116">
        <v>12</v>
      </c>
      <c r="V82" s="116">
        <v>24</v>
      </c>
      <c r="W82" s="143">
        <v>0</v>
      </c>
      <c r="X82" s="162">
        <v>0</v>
      </c>
    </row>
    <row r="83" spans="1:24" ht="14.1" customHeight="1">
      <c r="A83" s="139" t="s">
        <v>191</v>
      </c>
      <c r="B83" s="172">
        <f>C83+D83</f>
        <v>44</v>
      </c>
      <c r="C83" s="167">
        <f t="shared" si="20"/>
        <v>23</v>
      </c>
      <c r="D83" s="167">
        <f t="shared" si="20"/>
        <v>21</v>
      </c>
      <c r="E83" s="167">
        <f>SUM(F83:G83)</f>
        <v>4</v>
      </c>
      <c r="F83" s="168">
        <v>2</v>
      </c>
      <c r="G83" s="168">
        <v>2</v>
      </c>
      <c r="H83" s="167">
        <f>I83+J83</f>
        <v>4</v>
      </c>
      <c r="I83" s="168">
        <v>0</v>
      </c>
      <c r="J83" s="168">
        <v>4</v>
      </c>
      <c r="K83" s="167">
        <f>L83+M83</f>
        <v>9</v>
      </c>
      <c r="L83" s="168">
        <v>4</v>
      </c>
      <c r="M83" s="168">
        <v>5</v>
      </c>
      <c r="N83" s="167">
        <f>O83+P83</f>
        <v>8</v>
      </c>
      <c r="O83" s="168">
        <v>4</v>
      </c>
      <c r="P83" s="168">
        <v>4</v>
      </c>
      <c r="Q83" s="167">
        <f>R83+S83</f>
        <v>6</v>
      </c>
      <c r="R83" s="168">
        <v>5</v>
      </c>
      <c r="S83" s="168">
        <v>1</v>
      </c>
      <c r="T83" s="167">
        <f>U83+V83</f>
        <v>13</v>
      </c>
      <c r="U83" s="168">
        <v>8</v>
      </c>
      <c r="V83" s="168">
        <v>5</v>
      </c>
      <c r="W83" s="167">
        <v>0</v>
      </c>
      <c r="X83" s="173">
        <v>0</v>
      </c>
    </row>
    <row r="84" spans="1:24" ht="11.1" customHeight="1">
      <c r="A84" s="129"/>
    </row>
  </sheetData>
  <mergeCells count="1">
    <mergeCell ref="A6:A7"/>
  </mergeCells>
  <phoneticPr fontId="2"/>
  <printOptions horizontalCentered="1" gridLinesSet="0"/>
  <pageMargins left="0.59055118110236227" right="0.55118110236220474" top="0.78740157480314965" bottom="0.59055118110236227" header="0.59055118110236227" footer="0.39370078740157483"/>
  <pageSetup paperSize="9" firstPageNumber="46" fitToWidth="2" fitToHeight="2" pageOrder="overThenDown" orientation="portrait" useFirstPageNumber="1" r:id="rId1"/>
  <headerFooter scaleWithDoc="0" alignWithMargins="0"/>
  <rowBreaks count="1" manualBreakCount="1">
    <brk id="52" max="16383" man="1"/>
  </rowBreaks>
  <ignoredErrors>
    <ignoredError sqref="T12:T1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8"/>
  <sheetViews>
    <sheetView view="pageBreakPreview" zoomScale="86" zoomScaleNormal="110" zoomScaleSheetLayoutView="86" workbookViewId="0">
      <pane xSplit="1" ySplit="10" topLeftCell="B71" activePane="bottomRight" state="frozen"/>
      <selection activeCell="Q26" sqref="Q26"/>
      <selection pane="topRight" activeCell="Q26" sqref="Q26"/>
      <selection pane="bottomLeft" activeCell="Q26" sqref="Q26"/>
      <selection pane="bottomRight" activeCell="Q26" sqref="Q26"/>
    </sheetView>
  </sheetViews>
  <sheetFormatPr defaultColWidth="11" defaultRowHeight="11.1" customHeight="1"/>
  <cols>
    <col min="1" max="1" width="13.28515625" style="11" customWidth="1"/>
    <col min="2" max="4" width="6.140625" style="38" bestFit="1" customWidth="1"/>
    <col min="5" max="5" width="4.28515625" style="38" customWidth="1"/>
    <col min="6" max="6" width="3.5703125" style="38" bestFit="1" customWidth="1"/>
    <col min="7" max="7" width="4.28515625" style="38" bestFit="1" customWidth="1"/>
    <col min="8" max="27" width="3.85546875" style="38" customWidth="1"/>
    <col min="28" max="29" width="6.140625" style="38" customWidth="1"/>
    <col min="30" max="49" width="3.85546875" style="38" customWidth="1"/>
    <col min="50" max="51" width="3.85546875" style="11" customWidth="1"/>
    <col min="52" max="16384" width="11" style="11"/>
  </cols>
  <sheetData>
    <row r="1" spans="1:51" ht="14.1" customHeight="1">
      <c r="A1" s="52" t="s">
        <v>0</v>
      </c>
      <c r="AY1" s="54" t="s">
        <v>0</v>
      </c>
    </row>
    <row r="2" spans="1:51" ht="14.1" customHeight="1">
      <c r="A2" s="52"/>
      <c r="AY2" s="54"/>
    </row>
    <row r="3" spans="1:51" ht="14.1" customHeight="1">
      <c r="A3" s="52"/>
      <c r="AY3" s="54"/>
    </row>
    <row r="4" spans="1:51" ht="14.1" customHeight="1">
      <c r="A4" s="52"/>
    </row>
    <row r="5" spans="1:51" s="55" customFormat="1" ht="14.1" customHeight="1">
      <c r="A5" s="55" t="s">
        <v>186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</row>
    <row r="6" spans="1:51" s="1" customFormat="1" ht="13.5" customHeight="1">
      <c r="A6" s="224" t="s">
        <v>135</v>
      </c>
      <c r="B6" s="71"/>
      <c r="C6" s="71"/>
      <c r="D6" s="71"/>
      <c r="E6" s="71"/>
      <c r="F6" s="71"/>
      <c r="G6" s="71"/>
      <c r="H6" s="72"/>
      <c r="I6" s="71"/>
      <c r="J6" s="71"/>
      <c r="K6" s="73"/>
      <c r="L6" s="72"/>
      <c r="M6" s="71"/>
      <c r="N6" s="71"/>
      <c r="O6" s="73"/>
      <c r="P6" s="72"/>
      <c r="Q6" s="71"/>
      <c r="R6" s="71"/>
      <c r="S6" s="73"/>
      <c r="T6" s="72"/>
      <c r="U6" s="71"/>
      <c r="V6" s="71"/>
      <c r="W6" s="73"/>
      <c r="X6" s="72"/>
      <c r="Y6" s="71"/>
      <c r="Z6" s="71"/>
      <c r="AA6" s="73"/>
      <c r="AB6" s="72"/>
      <c r="AC6" s="71"/>
      <c r="AD6" s="71"/>
      <c r="AE6" s="73"/>
      <c r="AF6" s="72"/>
      <c r="AG6" s="71"/>
      <c r="AH6" s="71"/>
      <c r="AI6" s="73"/>
      <c r="AJ6" s="74"/>
      <c r="AK6" s="75"/>
      <c r="AL6" s="75"/>
      <c r="AM6" s="76"/>
      <c r="AN6" s="74"/>
      <c r="AO6" s="75"/>
      <c r="AP6" s="75"/>
      <c r="AQ6" s="75"/>
      <c r="AR6" s="74"/>
      <c r="AS6" s="75"/>
      <c r="AT6" s="75"/>
      <c r="AU6" s="76"/>
      <c r="AV6" s="72"/>
      <c r="AW6" s="71"/>
      <c r="AX6" s="71"/>
      <c r="AY6" s="77"/>
    </row>
    <row r="7" spans="1:51" s="1" customFormat="1" ht="13.5" customHeight="1">
      <c r="A7" s="222"/>
      <c r="B7" s="246" t="s">
        <v>2</v>
      </c>
      <c r="C7" s="247"/>
      <c r="D7" s="247"/>
      <c r="E7" s="247"/>
      <c r="F7" s="247"/>
      <c r="G7" s="248"/>
      <c r="H7" s="231" t="s">
        <v>146</v>
      </c>
      <c r="I7" s="232"/>
      <c r="J7" s="232"/>
      <c r="K7" s="233"/>
      <c r="L7" s="231" t="s">
        <v>172</v>
      </c>
      <c r="M7" s="232"/>
      <c r="N7" s="232"/>
      <c r="O7" s="233"/>
      <c r="P7" s="231" t="s">
        <v>149</v>
      </c>
      <c r="Q7" s="232"/>
      <c r="R7" s="232"/>
      <c r="S7" s="233"/>
      <c r="T7" s="231" t="s">
        <v>173</v>
      </c>
      <c r="U7" s="232"/>
      <c r="V7" s="232"/>
      <c r="W7" s="233"/>
      <c r="X7" s="231" t="s">
        <v>174</v>
      </c>
      <c r="Y7" s="232"/>
      <c r="Z7" s="232"/>
      <c r="AA7" s="233"/>
      <c r="AB7" s="231" t="s">
        <v>148</v>
      </c>
      <c r="AC7" s="232"/>
      <c r="AD7" s="232"/>
      <c r="AE7" s="233"/>
      <c r="AF7" s="231" t="s">
        <v>107</v>
      </c>
      <c r="AG7" s="236"/>
      <c r="AH7" s="236"/>
      <c r="AI7" s="237"/>
      <c r="AJ7" s="231" t="s">
        <v>124</v>
      </c>
      <c r="AK7" s="236"/>
      <c r="AL7" s="232"/>
      <c r="AM7" s="233"/>
      <c r="AN7" s="231" t="s">
        <v>125</v>
      </c>
      <c r="AO7" s="236"/>
      <c r="AP7" s="232"/>
      <c r="AQ7" s="233"/>
      <c r="AR7" s="240" t="s">
        <v>145</v>
      </c>
      <c r="AS7" s="241"/>
      <c r="AT7" s="241"/>
      <c r="AU7" s="242"/>
      <c r="AV7" s="231" t="s">
        <v>147</v>
      </c>
      <c r="AW7" s="232"/>
      <c r="AX7" s="232"/>
      <c r="AY7" s="239"/>
    </row>
    <row r="8" spans="1:51" s="127" customFormat="1" ht="13.5" customHeight="1">
      <c r="A8" s="222"/>
      <c r="B8" s="126"/>
      <c r="C8" s="16"/>
      <c r="D8" s="16"/>
      <c r="E8" s="69"/>
      <c r="F8" s="16"/>
      <c r="G8" s="16"/>
      <c r="H8" s="19"/>
      <c r="I8" s="68"/>
      <c r="J8" s="68"/>
      <c r="K8" s="63"/>
      <c r="L8" s="19"/>
      <c r="M8" s="68"/>
      <c r="N8" s="68"/>
      <c r="O8" s="63"/>
      <c r="P8" s="19"/>
      <c r="Q8" s="68"/>
      <c r="R8" s="68"/>
      <c r="S8" s="63"/>
      <c r="T8" s="19"/>
      <c r="U8" s="68"/>
      <c r="V8" s="68"/>
      <c r="W8" s="63"/>
      <c r="X8" s="19"/>
      <c r="Y8" s="68"/>
      <c r="Z8" s="68"/>
      <c r="AA8" s="63"/>
      <c r="AB8" s="19"/>
      <c r="AC8" s="68"/>
      <c r="AD8" s="68"/>
      <c r="AE8" s="63"/>
      <c r="AF8" s="19"/>
      <c r="AG8" s="68"/>
      <c r="AH8" s="68"/>
      <c r="AI8" s="63"/>
      <c r="AJ8" s="19"/>
      <c r="AK8" s="68"/>
      <c r="AL8" s="68"/>
      <c r="AM8" s="63"/>
      <c r="AN8" s="123"/>
      <c r="AR8" s="19"/>
      <c r="AS8" s="68"/>
      <c r="AT8" s="68"/>
      <c r="AU8" s="63"/>
      <c r="AV8" s="123"/>
      <c r="AY8" s="66"/>
    </row>
    <row r="9" spans="1:51" s="1" customFormat="1" ht="13.5" customHeight="1">
      <c r="A9" s="222"/>
      <c r="B9" s="243" t="s">
        <v>143</v>
      </c>
      <c r="C9" s="244"/>
      <c r="D9" s="245"/>
      <c r="E9" s="243" t="s">
        <v>144</v>
      </c>
      <c r="F9" s="244"/>
      <c r="G9" s="245"/>
      <c r="H9" s="234" t="s">
        <v>143</v>
      </c>
      <c r="I9" s="235"/>
      <c r="J9" s="234" t="s">
        <v>144</v>
      </c>
      <c r="K9" s="235"/>
      <c r="L9" s="234" t="s">
        <v>143</v>
      </c>
      <c r="M9" s="235"/>
      <c r="N9" s="234" t="s">
        <v>144</v>
      </c>
      <c r="O9" s="235"/>
      <c r="P9" s="234" t="s">
        <v>143</v>
      </c>
      <c r="Q9" s="235"/>
      <c r="R9" s="234" t="s">
        <v>144</v>
      </c>
      <c r="S9" s="235"/>
      <c r="T9" s="234" t="s">
        <v>143</v>
      </c>
      <c r="U9" s="235"/>
      <c r="V9" s="234" t="s">
        <v>144</v>
      </c>
      <c r="W9" s="235"/>
      <c r="X9" s="234" t="s">
        <v>143</v>
      </c>
      <c r="Y9" s="235"/>
      <c r="Z9" s="234" t="s">
        <v>144</v>
      </c>
      <c r="AA9" s="235"/>
      <c r="AB9" s="234" t="s">
        <v>143</v>
      </c>
      <c r="AC9" s="235"/>
      <c r="AD9" s="234" t="s">
        <v>144</v>
      </c>
      <c r="AE9" s="235"/>
      <c r="AF9" s="234" t="s">
        <v>143</v>
      </c>
      <c r="AG9" s="235"/>
      <c r="AH9" s="234" t="s">
        <v>144</v>
      </c>
      <c r="AI9" s="235"/>
      <c r="AJ9" s="234" t="s">
        <v>143</v>
      </c>
      <c r="AK9" s="235"/>
      <c r="AL9" s="234" t="s">
        <v>144</v>
      </c>
      <c r="AM9" s="235"/>
      <c r="AN9" s="234" t="s">
        <v>143</v>
      </c>
      <c r="AO9" s="235"/>
      <c r="AP9" s="234" t="s">
        <v>144</v>
      </c>
      <c r="AQ9" s="235"/>
      <c r="AR9" s="234" t="s">
        <v>143</v>
      </c>
      <c r="AS9" s="235"/>
      <c r="AT9" s="234" t="s">
        <v>144</v>
      </c>
      <c r="AU9" s="235"/>
      <c r="AV9" s="234" t="s">
        <v>143</v>
      </c>
      <c r="AW9" s="235"/>
      <c r="AX9" s="234" t="s">
        <v>144</v>
      </c>
      <c r="AY9" s="238"/>
    </row>
    <row r="10" spans="1:51" s="1" customFormat="1" ht="13.5" customHeight="1">
      <c r="A10" s="223"/>
      <c r="B10" s="125" t="s">
        <v>2</v>
      </c>
      <c r="C10" s="125" t="s">
        <v>95</v>
      </c>
      <c r="D10" s="125" t="s">
        <v>96</v>
      </c>
      <c r="E10" s="125" t="s">
        <v>2</v>
      </c>
      <c r="F10" s="125" t="s">
        <v>95</v>
      </c>
      <c r="G10" s="125" t="s">
        <v>96</v>
      </c>
      <c r="H10" s="124" t="s">
        <v>95</v>
      </c>
      <c r="I10" s="124" t="s">
        <v>96</v>
      </c>
      <c r="J10" s="124" t="s">
        <v>95</v>
      </c>
      <c r="K10" s="124" t="s">
        <v>96</v>
      </c>
      <c r="L10" s="124" t="s">
        <v>95</v>
      </c>
      <c r="M10" s="124" t="s">
        <v>96</v>
      </c>
      <c r="N10" s="124" t="s">
        <v>95</v>
      </c>
      <c r="O10" s="124" t="s">
        <v>96</v>
      </c>
      <c r="P10" s="124" t="s">
        <v>95</v>
      </c>
      <c r="Q10" s="124" t="s">
        <v>96</v>
      </c>
      <c r="R10" s="124" t="s">
        <v>95</v>
      </c>
      <c r="S10" s="124" t="s">
        <v>96</v>
      </c>
      <c r="T10" s="124" t="s">
        <v>95</v>
      </c>
      <c r="U10" s="124" t="s">
        <v>96</v>
      </c>
      <c r="V10" s="124" t="s">
        <v>95</v>
      </c>
      <c r="W10" s="124" t="s">
        <v>96</v>
      </c>
      <c r="X10" s="124" t="s">
        <v>95</v>
      </c>
      <c r="Y10" s="124" t="s">
        <v>96</v>
      </c>
      <c r="Z10" s="124" t="s">
        <v>95</v>
      </c>
      <c r="AA10" s="124" t="s">
        <v>96</v>
      </c>
      <c r="AB10" s="124" t="s">
        <v>95</v>
      </c>
      <c r="AC10" s="124" t="s">
        <v>96</v>
      </c>
      <c r="AD10" s="124" t="s">
        <v>95</v>
      </c>
      <c r="AE10" s="124" t="s">
        <v>96</v>
      </c>
      <c r="AF10" s="124" t="s">
        <v>95</v>
      </c>
      <c r="AG10" s="124" t="s">
        <v>96</v>
      </c>
      <c r="AH10" s="124" t="s">
        <v>95</v>
      </c>
      <c r="AI10" s="124" t="s">
        <v>96</v>
      </c>
      <c r="AJ10" s="124" t="s">
        <v>95</v>
      </c>
      <c r="AK10" s="124" t="s">
        <v>96</v>
      </c>
      <c r="AL10" s="124" t="s">
        <v>95</v>
      </c>
      <c r="AM10" s="124" t="s">
        <v>96</v>
      </c>
      <c r="AN10" s="124" t="s">
        <v>95</v>
      </c>
      <c r="AO10" s="124" t="s">
        <v>96</v>
      </c>
      <c r="AP10" s="124" t="s">
        <v>95</v>
      </c>
      <c r="AQ10" s="124" t="s">
        <v>96</v>
      </c>
      <c r="AR10" s="124" t="s">
        <v>95</v>
      </c>
      <c r="AS10" s="124" t="s">
        <v>96</v>
      </c>
      <c r="AT10" s="124" t="s">
        <v>95</v>
      </c>
      <c r="AU10" s="124" t="s">
        <v>96</v>
      </c>
      <c r="AV10" s="124" t="s">
        <v>95</v>
      </c>
      <c r="AW10" s="70" t="s">
        <v>96</v>
      </c>
      <c r="AX10" s="124" t="s">
        <v>95</v>
      </c>
      <c r="AY10" s="67" t="s">
        <v>96</v>
      </c>
    </row>
    <row r="11" spans="1:51" ht="13.15" customHeight="1">
      <c r="A11" s="96" t="s">
        <v>198</v>
      </c>
      <c r="B11" s="109">
        <v>6697</v>
      </c>
      <c r="C11" s="109">
        <v>2372</v>
      </c>
      <c r="D11" s="109">
        <v>4325</v>
      </c>
      <c r="E11" s="106">
        <v>280</v>
      </c>
      <c r="F11" s="106">
        <v>81</v>
      </c>
      <c r="G11" s="106">
        <v>199</v>
      </c>
      <c r="H11" s="109">
        <v>348</v>
      </c>
      <c r="I11" s="109">
        <v>41</v>
      </c>
      <c r="J11" s="106">
        <v>13</v>
      </c>
      <c r="K11" s="144">
        <v>1</v>
      </c>
      <c r="L11" s="109">
        <v>5</v>
      </c>
      <c r="M11" s="109" t="s">
        <v>5</v>
      </c>
      <c r="N11" s="109">
        <v>1</v>
      </c>
      <c r="O11" s="109" t="s">
        <v>5</v>
      </c>
      <c r="P11" s="109">
        <v>348</v>
      </c>
      <c r="Q11" s="109">
        <v>54</v>
      </c>
      <c r="R11" s="106">
        <v>1</v>
      </c>
      <c r="S11" s="106" t="s">
        <v>5</v>
      </c>
      <c r="T11" s="106">
        <v>18</v>
      </c>
      <c r="U11" s="106">
        <v>8</v>
      </c>
      <c r="V11" s="106" t="s">
        <v>5</v>
      </c>
      <c r="W11" s="106" t="s">
        <v>5</v>
      </c>
      <c r="X11" s="106" t="s">
        <v>5</v>
      </c>
      <c r="Y11" s="106" t="s">
        <v>5</v>
      </c>
      <c r="Z11" s="106" t="s">
        <v>5</v>
      </c>
      <c r="AA11" s="106" t="s">
        <v>5</v>
      </c>
      <c r="AB11" s="109">
        <v>1489</v>
      </c>
      <c r="AC11" s="109">
        <v>3292</v>
      </c>
      <c r="AD11" s="106">
        <v>23</v>
      </c>
      <c r="AE11" s="106">
        <v>57</v>
      </c>
      <c r="AF11" s="109">
        <v>1</v>
      </c>
      <c r="AG11" s="109">
        <v>1</v>
      </c>
      <c r="AH11" s="109" t="s">
        <v>5</v>
      </c>
      <c r="AI11" s="109" t="s">
        <v>5</v>
      </c>
      <c r="AJ11" s="109" t="s">
        <v>5</v>
      </c>
      <c r="AK11" s="109">
        <v>375</v>
      </c>
      <c r="AL11" s="109" t="s">
        <v>5</v>
      </c>
      <c r="AM11" s="109">
        <v>3</v>
      </c>
      <c r="AN11" s="109" t="s">
        <v>5</v>
      </c>
      <c r="AO11" s="109">
        <v>66</v>
      </c>
      <c r="AP11" s="109" t="s">
        <v>5</v>
      </c>
      <c r="AQ11" s="109" t="s">
        <v>5</v>
      </c>
      <c r="AR11" s="109" t="s">
        <v>5</v>
      </c>
      <c r="AS11" s="109">
        <v>41</v>
      </c>
      <c r="AT11" s="109" t="s">
        <v>5</v>
      </c>
      <c r="AU11" s="109" t="s">
        <v>5</v>
      </c>
      <c r="AV11" s="109">
        <v>163</v>
      </c>
      <c r="AW11" s="109">
        <v>447</v>
      </c>
      <c r="AX11" s="121">
        <v>43</v>
      </c>
      <c r="AY11" s="122">
        <v>138</v>
      </c>
    </row>
    <row r="12" spans="1:51" ht="13.5" customHeight="1">
      <c r="A12" s="96" t="s">
        <v>200</v>
      </c>
      <c r="B12" s="144">
        <f t="shared" ref="B12:AG12" si="0">IF(SUM(B18:B76)=0,"-",SUM(B18:B76))</f>
        <v>6604</v>
      </c>
      <c r="C12" s="144">
        <f t="shared" si="0"/>
        <v>2317</v>
      </c>
      <c r="D12" s="144">
        <f t="shared" si="0"/>
        <v>4287</v>
      </c>
      <c r="E12" s="144">
        <f t="shared" si="0"/>
        <v>286</v>
      </c>
      <c r="F12" s="144">
        <f t="shared" si="0"/>
        <v>72</v>
      </c>
      <c r="G12" s="144">
        <f t="shared" si="0"/>
        <v>214</v>
      </c>
      <c r="H12" s="144">
        <f t="shared" si="0"/>
        <v>337</v>
      </c>
      <c r="I12" s="144">
        <f t="shared" si="0"/>
        <v>43</v>
      </c>
      <c r="J12" s="144">
        <f t="shared" si="0"/>
        <v>10</v>
      </c>
      <c r="K12" s="144" t="str">
        <f t="shared" si="0"/>
        <v>-</v>
      </c>
      <c r="L12" s="144">
        <f t="shared" si="0"/>
        <v>7</v>
      </c>
      <c r="M12" s="144" t="str">
        <f t="shared" si="0"/>
        <v>-</v>
      </c>
      <c r="N12" s="144">
        <f t="shared" si="0"/>
        <v>1</v>
      </c>
      <c r="O12" s="144" t="str">
        <f t="shared" si="0"/>
        <v>-</v>
      </c>
      <c r="P12" s="144">
        <f t="shared" si="0"/>
        <v>328</v>
      </c>
      <c r="Q12" s="144">
        <f t="shared" si="0"/>
        <v>63</v>
      </c>
      <c r="R12" s="144" t="str">
        <f t="shared" si="0"/>
        <v>-</v>
      </c>
      <c r="S12" s="144" t="str">
        <f t="shared" si="0"/>
        <v>-</v>
      </c>
      <c r="T12" s="144">
        <f>IF(SUM(T18:T76)=0,"-",SUM(T18:T76))</f>
        <v>16</v>
      </c>
      <c r="U12" s="144">
        <f t="shared" si="0"/>
        <v>12</v>
      </c>
      <c r="V12" s="144" t="str">
        <f t="shared" si="0"/>
        <v>-</v>
      </c>
      <c r="W12" s="144" t="str">
        <f t="shared" si="0"/>
        <v>-</v>
      </c>
      <c r="X12" s="144" t="str">
        <f t="shared" si="0"/>
        <v>-</v>
      </c>
      <c r="Y12" s="144" t="str">
        <f t="shared" si="0"/>
        <v>-</v>
      </c>
      <c r="Z12" s="144" t="str">
        <f t="shared" si="0"/>
        <v>-</v>
      </c>
      <c r="AA12" s="144" t="str">
        <f t="shared" si="0"/>
        <v>-</v>
      </c>
      <c r="AB12" s="144">
        <f t="shared" si="0"/>
        <v>1462</v>
      </c>
      <c r="AC12" s="144">
        <f t="shared" si="0"/>
        <v>3246</v>
      </c>
      <c r="AD12" s="144">
        <f t="shared" si="0"/>
        <v>21</v>
      </c>
      <c r="AE12" s="144">
        <f t="shared" si="0"/>
        <v>69</v>
      </c>
      <c r="AF12" s="144">
        <f t="shared" si="0"/>
        <v>2</v>
      </c>
      <c r="AG12" s="144">
        <f t="shared" si="0"/>
        <v>1</v>
      </c>
      <c r="AH12" s="144" t="str">
        <f t="shared" ref="AH12:AY12" si="1">IF(SUM(AH18:AH76)=0,"-",SUM(AH18:AH76))</f>
        <v>-</v>
      </c>
      <c r="AI12" s="144" t="str">
        <f t="shared" si="1"/>
        <v>-</v>
      </c>
      <c r="AJ12" s="144" t="str">
        <f t="shared" si="1"/>
        <v>-</v>
      </c>
      <c r="AK12" s="144">
        <f t="shared" si="1"/>
        <v>367</v>
      </c>
      <c r="AL12" s="144" t="str">
        <f t="shared" si="1"/>
        <v>-</v>
      </c>
      <c r="AM12" s="144">
        <f t="shared" si="1"/>
        <v>2</v>
      </c>
      <c r="AN12" s="144" t="str">
        <f t="shared" si="1"/>
        <v>-</v>
      </c>
      <c r="AO12" s="144">
        <f t="shared" si="1"/>
        <v>59</v>
      </c>
      <c r="AP12" s="144" t="str">
        <f t="shared" si="1"/>
        <v>-</v>
      </c>
      <c r="AQ12" s="144" t="str">
        <f t="shared" si="1"/>
        <v>-</v>
      </c>
      <c r="AR12" s="144" t="str">
        <f t="shared" si="1"/>
        <v>-</v>
      </c>
      <c r="AS12" s="144">
        <f>IF(SUM(AS18:AS75)=0,"-",SUM(AS18:AS76))</f>
        <v>41</v>
      </c>
      <c r="AT12" s="144" t="str">
        <f t="shared" si="1"/>
        <v>-</v>
      </c>
      <c r="AU12" s="144" t="str">
        <f t="shared" si="1"/>
        <v>-</v>
      </c>
      <c r="AV12" s="144">
        <f>IF(SUM(AV18:AV76)=0,"-",SUM(AV18:AV76))</f>
        <v>165</v>
      </c>
      <c r="AW12" s="144">
        <f>IF(SUM(AW18:AW76)=0,"-",SUM(AW18:AW76))</f>
        <v>455</v>
      </c>
      <c r="AX12" s="92">
        <f t="shared" si="1"/>
        <v>40</v>
      </c>
      <c r="AY12" s="174">
        <f t="shared" si="1"/>
        <v>143</v>
      </c>
    </row>
    <row r="13" spans="1:51" ht="13.5" customHeight="1">
      <c r="A13" s="49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174"/>
    </row>
    <row r="14" spans="1:51" ht="13.5" customHeight="1">
      <c r="A14" s="49" t="s">
        <v>4</v>
      </c>
      <c r="B14" s="85">
        <f t="shared" ref="B14:AG14" si="2">B80</f>
        <v>31</v>
      </c>
      <c r="C14" s="85">
        <f>C80</f>
        <v>22</v>
      </c>
      <c r="D14" s="85">
        <f t="shared" si="2"/>
        <v>9</v>
      </c>
      <c r="E14" s="85">
        <f t="shared" si="2"/>
        <v>3</v>
      </c>
      <c r="F14" s="85">
        <f t="shared" si="2"/>
        <v>2</v>
      </c>
      <c r="G14" s="85">
        <f t="shared" si="2"/>
        <v>1</v>
      </c>
      <c r="H14" s="85">
        <f t="shared" si="2"/>
        <v>0</v>
      </c>
      <c r="I14" s="85">
        <f t="shared" si="2"/>
        <v>0</v>
      </c>
      <c r="J14" s="85">
        <f>J80</f>
        <v>1</v>
      </c>
      <c r="K14" s="85">
        <f t="shared" si="2"/>
        <v>0</v>
      </c>
      <c r="L14" s="85">
        <f t="shared" si="2"/>
        <v>1</v>
      </c>
      <c r="M14" s="85">
        <f t="shared" si="2"/>
        <v>0</v>
      </c>
      <c r="N14" s="85">
        <f t="shared" si="2"/>
        <v>0</v>
      </c>
      <c r="O14" s="85">
        <f t="shared" si="2"/>
        <v>0</v>
      </c>
      <c r="P14" s="85">
        <f t="shared" si="2"/>
        <v>0</v>
      </c>
      <c r="Q14" s="85">
        <f t="shared" si="2"/>
        <v>0</v>
      </c>
      <c r="R14" s="85">
        <f t="shared" si="2"/>
        <v>0</v>
      </c>
      <c r="S14" s="85">
        <f t="shared" si="2"/>
        <v>0</v>
      </c>
      <c r="T14" s="85">
        <f t="shared" si="2"/>
        <v>1</v>
      </c>
      <c r="U14" s="85">
        <f t="shared" si="2"/>
        <v>0</v>
      </c>
      <c r="V14" s="85">
        <f t="shared" si="2"/>
        <v>0</v>
      </c>
      <c r="W14" s="85">
        <f t="shared" si="2"/>
        <v>0</v>
      </c>
      <c r="X14" s="85">
        <f t="shared" si="2"/>
        <v>0</v>
      </c>
      <c r="Y14" s="85">
        <f t="shared" si="2"/>
        <v>0</v>
      </c>
      <c r="Z14" s="85">
        <f t="shared" si="2"/>
        <v>0</v>
      </c>
      <c r="AA14" s="85">
        <f t="shared" si="2"/>
        <v>0</v>
      </c>
      <c r="AB14" s="85">
        <f t="shared" si="2"/>
        <v>20</v>
      </c>
      <c r="AC14" s="85">
        <f t="shared" si="2"/>
        <v>7</v>
      </c>
      <c r="AD14" s="85">
        <f t="shared" si="2"/>
        <v>0</v>
      </c>
      <c r="AE14" s="85">
        <f t="shared" si="2"/>
        <v>0</v>
      </c>
      <c r="AF14" s="85">
        <f t="shared" si="2"/>
        <v>0</v>
      </c>
      <c r="AG14" s="85">
        <f t="shared" si="2"/>
        <v>0</v>
      </c>
      <c r="AH14" s="85">
        <f t="shared" ref="AH14:AY14" si="3">AH80</f>
        <v>0</v>
      </c>
      <c r="AI14" s="85">
        <f t="shared" si="3"/>
        <v>0</v>
      </c>
      <c r="AJ14" s="144">
        <f t="shared" si="3"/>
        <v>0</v>
      </c>
      <c r="AK14" s="85">
        <f t="shared" si="3"/>
        <v>1</v>
      </c>
      <c r="AL14" s="85">
        <f t="shared" si="3"/>
        <v>0</v>
      </c>
      <c r="AM14" s="85">
        <f t="shared" si="3"/>
        <v>0</v>
      </c>
      <c r="AN14" s="144">
        <f t="shared" si="3"/>
        <v>0</v>
      </c>
      <c r="AO14" s="85">
        <f t="shared" si="3"/>
        <v>0</v>
      </c>
      <c r="AP14" s="85">
        <f t="shared" si="3"/>
        <v>0</v>
      </c>
      <c r="AQ14" s="85">
        <f t="shared" si="3"/>
        <v>0</v>
      </c>
      <c r="AR14" s="85">
        <f t="shared" si="3"/>
        <v>0</v>
      </c>
      <c r="AS14" s="85">
        <f t="shared" si="3"/>
        <v>0</v>
      </c>
      <c r="AT14" s="85">
        <f t="shared" si="3"/>
        <v>0</v>
      </c>
      <c r="AU14" s="85">
        <f t="shared" si="3"/>
        <v>0</v>
      </c>
      <c r="AV14" s="85">
        <f t="shared" si="3"/>
        <v>0</v>
      </c>
      <c r="AW14" s="85">
        <f t="shared" si="3"/>
        <v>1</v>
      </c>
      <c r="AX14" s="85">
        <f t="shared" si="3"/>
        <v>1</v>
      </c>
      <c r="AY14" s="87">
        <f t="shared" si="3"/>
        <v>1</v>
      </c>
    </row>
    <row r="15" spans="1:51" ht="13.5" customHeight="1">
      <c r="A15" s="49" t="s">
        <v>7</v>
      </c>
      <c r="B15" s="144">
        <f>IF(SUM(C15:D15)=0,"-",SUM(C15:D15))</f>
        <v>6524</v>
      </c>
      <c r="C15" s="144">
        <f>IF(SUM(H15,P15,AB15,AF15,AJ15,AN15,AR15,AV15)=0,"-",SUM(H15,P15,AB15,AF15,AJ15,AN15,AR15,AV15,L15,T15,X15))</f>
        <v>2270</v>
      </c>
      <c r="D15" s="144">
        <f>IF(SUM(I15,Q15,AC15,AG15,AK15,AO15,AS15,AW15)=0,"-",SUM(I15,Q15,AC15,AG15,AK15,AO15,AS15,AW15,M15,U15,Y15))</f>
        <v>4254</v>
      </c>
      <c r="E15" s="144">
        <f>IF(SUM(F15:G15)=0,"-",SUM(F15:G15))</f>
        <v>269</v>
      </c>
      <c r="F15" s="144">
        <f>IF(SUM(J15,R15,AD15,AH15,AL15,AP15,AT15,AX15)=0,"-",SUM(J15,R15,AD15,AH15,AL15,AP15,AT15,AX15))</f>
        <v>64</v>
      </c>
      <c r="G15" s="144">
        <f>IF(SUM(K15,S15,AE15,AI15,AM15,AQ15,AU15,AY15)=0,"-",SUM(K15,S15,AE15,AI15,AM15,AQ15,AU15,AY15))</f>
        <v>205</v>
      </c>
      <c r="H15" s="144">
        <f>IF(SUM(H12)-SUM(H14,H16)=0,"-",SUM(H12)-SUM(H14,H16))</f>
        <v>336</v>
      </c>
      <c r="I15" s="144">
        <f t="shared" ref="I15:AY15" si="4">IF(SUM(I12)-SUM(I14,I16)=0,"-",SUM(I12)-SUM(I14,I16))</f>
        <v>43</v>
      </c>
      <c r="J15" s="144">
        <f t="shared" si="4"/>
        <v>6</v>
      </c>
      <c r="K15" s="144" t="str">
        <f t="shared" si="4"/>
        <v>-</v>
      </c>
      <c r="L15" s="144">
        <f>IF(SUM(L12)-SUM(L14,L16)=0,"-",SUM(L12)-SUM(L14,L16))</f>
        <v>5</v>
      </c>
      <c r="M15" s="144" t="str">
        <f>IF(SUM(M12)-SUM(M14,M16)=0,"-",SUM(M12)-SUM(M14,M16))</f>
        <v>-</v>
      </c>
      <c r="N15" s="144" t="str">
        <f>IF(SUM(N12)-SUM(N14,N16)=0,"-",SUM(N12)-SUM(N14,N16))</f>
        <v>-</v>
      </c>
      <c r="O15" s="144" t="str">
        <f>IF(SUM(O12)-SUM(O14,O16)=0,"-",SUM(O12)-SUM(O14,O16))</f>
        <v>-</v>
      </c>
      <c r="P15" s="144">
        <f t="shared" si="4"/>
        <v>327</v>
      </c>
      <c r="Q15" s="144">
        <f t="shared" si="4"/>
        <v>62</v>
      </c>
      <c r="R15" s="144" t="str">
        <f t="shared" si="4"/>
        <v>-</v>
      </c>
      <c r="S15" s="144" t="str">
        <f t="shared" si="4"/>
        <v>-</v>
      </c>
      <c r="T15" s="144">
        <f>IF(SUM(T12)-SUM(T14,T16)=0,"-",SUM(T12)-SUM(T14,T16))</f>
        <v>15</v>
      </c>
      <c r="U15" s="144">
        <f t="shared" ref="U15:AA15" si="5">IF(SUM(U12)-SUM(U14,U16)=0,"-",SUM(U12)-SUM(U14,U16))</f>
        <v>12</v>
      </c>
      <c r="V15" s="144" t="str">
        <f t="shared" si="5"/>
        <v>-</v>
      </c>
      <c r="W15" s="144" t="str">
        <f t="shared" si="5"/>
        <v>-</v>
      </c>
      <c r="X15" s="144" t="str">
        <f t="shared" si="5"/>
        <v>-</v>
      </c>
      <c r="Y15" s="144" t="str">
        <f t="shared" si="5"/>
        <v>-</v>
      </c>
      <c r="Z15" s="144" t="str">
        <f t="shared" si="5"/>
        <v>-</v>
      </c>
      <c r="AA15" s="144" t="str">
        <f t="shared" si="5"/>
        <v>-</v>
      </c>
      <c r="AB15" s="144">
        <f t="shared" si="4"/>
        <v>1425</v>
      </c>
      <c r="AC15" s="144">
        <f t="shared" si="4"/>
        <v>3219</v>
      </c>
      <c r="AD15" s="144">
        <f t="shared" si="4"/>
        <v>21</v>
      </c>
      <c r="AE15" s="144">
        <f t="shared" si="4"/>
        <v>67</v>
      </c>
      <c r="AF15" s="144" t="str">
        <f t="shared" si="4"/>
        <v>-</v>
      </c>
      <c r="AG15" s="144" t="str">
        <f t="shared" si="4"/>
        <v>-</v>
      </c>
      <c r="AH15" s="144" t="str">
        <f t="shared" si="4"/>
        <v>-</v>
      </c>
      <c r="AI15" s="144" t="str">
        <f t="shared" si="4"/>
        <v>-</v>
      </c>
      <c r="AJ15" s="144" t="str">
        <f t="shared" si="4"/>
        <v>-</v>
      </c>
      <c r="AK15" s="144">
        <f t="shared" si="4"/>
        <v>364</v>
      </c>
      <c r="AL15" s="144" t="str">
        <f t="shared" si="4"/>
        <v>-</v>
      </c>
      <c r="AM15" s="144" t="str">
        <f t="shared" si="4"/>
        <v>-</v>
      </c>
      <c r="AN15" s="144" t="str">
        <f t="shared" si="4"/>
        <v>-</v>
      </c>
      <c r="AO15" s="144">
        <f t="shared" si="4"/>
        <v>59</v>
      </c>
      <c r="AP15" s="144" t="str">
        <f t="shared" si="4"/>
        <v>-</v>
      </c>
      <c r="AQ15" s="144" t="str">
        <f t="shared" si="4"/>
        <v>-</v>
      </c>
      <c r="AR15" s="144" t="str">
        <f t="shared" si="4"/>
        <v>-</v>
      </c>
      <c r="AS15" s="144">
        <f t="shared" si="4"/>
        <v>41</v>
      </c>
      <c r="AT15" s="144" t="str">
        <f t="shared" si="4"/>
        <v>-</v>
      </c>
      <c r="AU15" s="144" t="str">
        <f t="shared" si="4"/>
        <v>-</v>
      </c>
      <c r="AV15" s="144">
        <f>IF(SUM(AV12)-SUM(AV14,AV16)=0,"-",SUM(AV12)-SUM(AV14,AV16))</f>
        <v>162</v>
      </c>
      <c r="AW15" s="144">
        <f>IF(SUM(AW12)-SUM(AW14,AW16)=0,"-",SUM(AW12)-SUM(AW14,AW16))</f>
        <v>454</v>
      </c>
      <c r="AX15" s="85">
        <f t="shared" si="4"/>
        <v>37</v>
      </c>
      <c r="AY15" s="87">
        <f t="shared" si="4"/>
        <v>138</v>
      </c>
    </row>
    <row r="16" spans="1:51" ht="13.5" customHeight="1">
      <c r="A16" s="49" t="s">
        <v>8</v>
      </c>
      <c r="B16" s="85">
        <f>B83</f>
        <v>49</v>
      </c>
      <c r="C16" s="85">
        <f t="shared" ref="C16:AY16" si="6">C83</f>
        <v>25</v>
      </c>
      <c r="D16" s="85">
        <f t="shared" si="6"/>
        <v>24</v>
      </c>
      <c r="E16" s="85">
        <f t="shared" si="6"/>
        <v>14</v>
      </c>
      <c r="F16" s="85">
        <f t="shared" si="6"/>
        <v>6</v>
      </c>
      <c r="G16" s="85">
        <f t="shared" si="6"/>
        <v>8</v>
      </c>
      <c r="H16" s="85">
        <f t="shared" si="6"/>
        <v>1</v>
      </c>
      <c r="I16" s="85" t="str">
        <f t="shared" si="6"/>
        <v>-</v>
      </c>
      <c r="J16" s="85">
        <f t="shared" si="6"/>
        <v>3</v>
      </c>
      <c r="K16" s="85" t="str">
        <f t="shared" si="6"/>
        <v>-</v>
      </c>
      <c r="L16" s="85">
        <f>L83</f>
        <v>1</v>
      </c>
      <c r="M16" s="85" t="str">
        <f>M83</f>
        <v>-</v>
      </c>
      <c r="N16" s="85">
        <f>N83</f>
        <v>1</v>
      </c>
      <c r="O16" s="85" t="str">
        <f>O83</f>
        <v>-</v>
      </c>
      <c r="P16" s="85">
        <f t="shared" si="6"/>
        <v>1</v>
      </c>
      <c r="Q16" s="85">
        <f t="shared" si="6"/>
        <v>1</v>
      </c>
      <c r="R16" s="85" t="str">
        <f t="shared" si="6"/>
        <v>-</v>
      </c>
      <c r="S16" s="85" t="str">
        <f t="shared" si="6"/>
        <v>-</v>
      </c>
      <c r="T16" s="85" t="str">
        <f t="shared" si="6"/>
        <v>-</v>
      </c>
      <c r="U16" s="85" t="str">
        <f t="shared" si="6"/>
        <v>-</v>
      </c>
      <c r="V16" s="85" t="str">
        <f t="shared" si="6"/>
        <v>-</v>
      </c>
      <c r="W16" s="85" t="str">
        <f t="shared" si="6"/>
        <v>-</v>
      </c>
      <c r="X16" s="85" t="str">
        <f>X83</f>
        <v>-</v>
      </c>
      <c r="Y16" s="85" t="str">
        <f>Y83</f>
        <v>-</v>
      </c>
      <c r="Z16" s="85" t="str">
        <f>Z83</f>
        <v>-</v>
      </c>
      <c r="AA16" s="85" t="str">
        <f>AA83</f>
        <v>-</v>
      </c>
      <c r="AB16" s="85">
        <f t="shared" si="6"/>
        <v>17</v>
      </c>
      <c r="AC16" s="85">
        <f t="shared" si="6"/>
        <v>20</v>
      </c>
      <c r="AD16" s="85" t="str">
        <f t="shared" si="6"/>
        <v>-</v>
      </c>
      <c r="AE16" s="85">
        <f t="shared" si="6"/>
        <v>2</v>
      </c>
      <c r="AF16" s="85">
        <f t="shared" si="6"/>
        <v>2</v>
      </c>
      <c r="AG16" s="85">
        <f t="shared" si="6"/>
        <v>1</v>
      </c>
      <c r="AH16" s="85">
        <v>0</v>
      </c>
      <c r="AI16" s="85" t="str">
        <f t="shared" si="6"/>
        <v>-</v>
      </c>
      <c r="AJ16" s="144" t="str">
        <f t="shared" si="6"/>
        <v>-</v>
      </c>
      <c r="AK16" s="85">
        <f t="shared" si="6"/>
        <v>2</v>
      </c>
      <c r="AL16" s="85" t="str">
        <f t="shared" si="6"/>
        <v>-</v>
      </c>
      <c r="AM16" s="85">
        <f t="shared" si="6"/>
        <v>2</v>
      </c>
      <c r="AN16" s="144" t="str">
        <f t="shared" si="6"/>
        <v>-</v>
      </c>
      <c r="AO16" s="85" t="str">
        <f t="shared" si="6"/>
        <v>-</v>
      </c>
      <c r="AP16" s="85" t="str">
        <f t="shared" si="6"/>
        <v>-</v>
      </c>
      <c r="AQ16" s="85" t="str">
        <f t="shared" si="6"/>
        <v>-</v>
      </c>
      <c r="AR16" s="85" t="str">
        <f t="shared" si="6"/>
        <v>-</v>
      </c>
      <c r="AS16" s="85" t="str">
        <f t="shared" si="6"/>
        <v>-</v>
      </c>
      <c r="AT16" s="85" t="str">
        <f t="shared" si="6"/>
        <v>-</v>
      </c>
      <c r="AU16" s="85" t="str">
        <f t="shared" si="6"/>
        <v>-</v>
      </c>
      <c r="AV16" s="85">
        <f t="shared" si="6"/>
        <v>3</v>
      </c>
      <c r="AW16" s="85" t="str">
        <f t="shared" si="6"/>
        <v>-</v>
      </c>
      <c r="AX16" s="85">
        <f t="shared" si="6"/>
        <v>2</v>
      </c>
      <c r="AY16" s="87">
        <f t="shared" si="6"/>
        <v>4</v>
      </c>
    </row>
    <row r="17" spans="1:51" s="84" customFormat="1" ht="13.5" customHeight="1">
      <c r="A17" s="83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174"/>
    </row>
    <row r="18" spans="1:51" s="79" customFormat="1" ht="13.5" customHeight="1">
      <c r="A18" s="49" t="s">
        <v>33</v>
      </c>
      <c r="B18" s="85">
        <f>SUM(C18:D18)</f>
        <v>884</v>
      </c>
      <c r="C18" s="85">
        <f>IF(SUM(H18,L21,P18,T18,X18,AB18,AF18,AJ18,AN18,AR18,AV18)=0,"-",SUM(H18,L18,P18,T18,X18,AB18,AF18,AJ18,AN18,AR18,AV18))</f>
        <v>323</v>
      </c>
      <c r="D18" s="85">
        <f>IF(SUM(I18,M18,Q18,U18,Y18,AC18,AG18,AK18,AO18,AS18,AW18)=0,"-",SUM(I18,M18,Q18,U18,Y18,AC18,AG18,AK18,AO18,AS18,AW18))</f>
        <v>561</v>
      </c>
      <c r="E18" s="85">
        <f>IF(SUM(F18:G18)=0,"-",SUM(F18:G18))</f>
        <v>56</v>
      </c>
      <c r="F18" s="85">
        <f>IF(SUM(J18,N18,R18,V18,Z18,AD18,AH18,AL18,AP18,AT18,AX18)=0,"-",SUM(J18,N18,R18,V18,Z18,AD18,AH18,AL18,AP18,AT18,AX18))</f>
        <v>15</v>
      </c>
      <c r="G18" s="85">
        <f>IF(SUM(K18,O18,S18,W18,AA18,AE18,AI18,AM18,AQ18,AU18,AY18)=0,"-",SUM(K18,O18,S18,W18,AA18,AE18,AI18,AM18,AQ18,AU18,AY18))</f>
        <v>41</v>
      </c>
      <c r="H18" s="155">
        <v>38</v>
      </c>
      <c r="I18" s="155">
        <v>8</v>
      </c>
      <c r="J18" s="155">
        <v>1</v>
      </c>
      <c r="K18" s="155">
        <v>0</v>
      </c>
      <c r="L18" s="144">
        <v>2</v>
      </c>
      <c r="M18" s="144">
        <v>0</v>
      </c>
      <c r="N18" s="144">
        <v>0</v>
      </c>
      <c r="O18" s="144">
        <v>0</v>
      </c>
      <c r="P18" s="155">
        <v>38</v>
      </c>
      <c r="Q18" s="155">
        <v>8</v>
      </c>
      <c r="R18" s="85">
        <v>0</v>
      </c>
      <c r="S18" s="85">
        <v>0</v>
      </c>
      <c r="T18" s="155">
        <v>3</v>
      </c>
      <c r="U18" s="155">
        <v>3</v>
      </c>
      <c r="V18" s="85">
        <v>0</v>
      </c>
      <c r="W18" s="85">
        <v>0</v>
      </c>
      <c r="X18" s="85">
        <v>0</v>
      </c>
      <c r="Y18" s="85">
        <v>0</v>
      </c>
      <c r="Z18" s="85">
        <v>0</v>
      </c>
      <c r="AA18" s="85">
        <v>0</v>
      </c>
      <c r="AB18" s="155">
        <v>218</v>
      </c>
      <c r="AC18" s="155">
        <v>423</v>
      </c>
      <c r="AD18" s="85">
        <v>4</v>
      </c>
      <c r="AE18" s="85">
        <v>10</v>
      </c>
      <c r="AF18" s="85">
        <v>0</v>
      </c>
      <c r="AG18" s="85">
        <v>0</v>
      </c>
      <c r="AH18" s="85">
        <v>0</v>
      </c>
      <c r="AI18" s="85">
        <v>0</v>
      </c>
      <c r="AJ18" s="155">
        <v>0</v>
      </c>
      <c r="AK18" s="155">
        <v>44</v>
      </c>
      <c r="AL18" s="85">
        <v>0</v>
      </c>
      <c r="AM18" s="85">
        <v>0</v>
      </c>
      <c r="AN18" s="144">
        <v>0</v>
      </c>
      <c r="AO18" s="175">
        <v>11</v>
      </c>
      <c r="AP18" s="85">
        <v>0</v>
      </c>
      <c r="AQ18" s="85">
        <v>0</v>
      </c>
      <c r="AR18" s="85">
        <v>0</v>
      </c>
      <c r="AS18" s="175">
        <v>5</v>
      </c>
      <c r="AT18" s="175">
        <v>0</v>
      </c>
      <c r="AU18" s="175">
        <v>0</v>
      </c>
      <c r="AV18" s="175">
        <v>24</v>
      </c>
      <c r="AW18" s="175">
        <v>59</v>
      </c>
      <c r="AX18" s="175">
        <v>10</v>
      </c>
      <c r="AY18" s="176">
        <v>31</v>
      </c>
    </row>
    <row r="19" spans="1:51" s="79" customFormat="1" ht="13.5" customHeight="1">
      <c r="A19" s="49" t="s">
        <v>34</v>
      </c>
      <c r="B19" s="85">
        <f t="shared" ref="B19:B76" si="7">SUM(C19:D19)</f>
        <v>371</v>
      </c>
      <c r="C19" s="85">
        <f t="shared" ref="C19:C75" si="8">IF(SUM(H19,L22,P19,T19,X19,AB19,AF19,AJ19,AN19,AR19,AV19)=0,"-",SUM(H19,L19,P19,T19,X19,AB19,AF19,AJ19,AN19,AR19,AV19))</f>
        <v>126</v>
      </c>
      <c r="D19" s="85">
        <f t="shared" ref="D19:D75" si="9">IF(SUM(I19,M19,Q19,U19,Y19,AC19,AG19,AK19,AO19,AS19,AW19)=0,"-",SUM(I19,M19,Q19,U19,Y19,AC19,AG19,AK19,AO19,AS19,AW19))</f>
        <v>245</v>
      </c>
      <c r="E19" s="85">
        <f t="shared" ref="E19:E76" si="10">IF(SUM(F19:G19)=0,"-",SUM(F19:G19))</f>
        <v>18</v>
      </c>
      <c r="F19" s="85">
        <f t="shared" ref="F19:F76" si="11">IF(SUM(J19,N19,R19,V19,Z19,AD19,AH19,AL19,AP19,AT19,AX19)=0,"-",SUM(J19,N19,R19,V19,Z19,AD19,AH19,AL19,AP19,AT19,AX19))</f>
        <v>3</v>
      </c>
      <c r="G19" s="85">
        <f t="shared" ref="G19:G76" si="12">IF(SUM(K19,O19,S19,W19,AA19,AE19,AI19,AM19,AQ19,AU19,AY19)=0,"-",SUM(K19,O19,S19,W19,AA19,AE19,AI19,AM19,AQ19,AU19,AY19))</f>
        <v>15</v>
      </c>
      <c r="H19" s="155">
        <v>16</v>
      </c>
      <c r="I19" s="155">
        <v>2</v>
      </c>
      <c r="J19" s="155">
        <v>1</v>
      </c>
      <c r="K19" s="155">
        <v>0</v>
      </c>
      <c r="L19" s="144">
        <v>1</v>
      </c>
      <c r="M19" s="144">
        <v>0</v>
      </c>
      <c r="N19" s="144">
        <v>0</v>
      </c>
      <c r="O19" s="144">
        <v>0</v>
      </c>
      <c r="P19" s="155">
        <v>17</v>
      </c>
      <c r="Q19" s="155">
        <v>1</v>
      </c>
      <c r="R19" s="85">
        <v>0</v>
      </c>
      <c r="S19" s="85">
        <v>0</v>
      </c>
      <c r="T19" s="155">
        <v>1</v>
      </c>
      <c r="U19" s="155">
        <v>2</v>
      </c>
      <c r="V19" s="85">
        <v>0</v>
      </c>
      <c r="W19" s="85">
        <v>0</v>
      </c>
      <c r="X19" s="85">
        <v>0</v>
      </c>
      <c r="Y19" s="85">
        <v>0</v>
      </c>
      <c r="Z19" s="85">
        <v>0</v>
      </c>
      <c r="AA19" s="85">
        <v>0</v>
      </c>
      <c r="AB19" s="155">
        <v>83</v>
      </c>
      <c r="AC19" s="155">
        <v>186</v>
      </c>
      <c r="AD19" s="85">
        <v>0</v>
      </c>
      <c r="AE19" s="85">
        <v>2</v>
      </c>
      <c r="AF19" s="85">
        <v>1</v>
      </c>
      <c r="AG19" s="85">
        <v>1</v>
      </c>
      <c r="AH19" s="85">
        <v>0</v>
      </c>
      <c r="AI19" s="85">
        <v>0</v>
      </c>
      <c r="AJ19" s="155">
        <v>0</v>
      </c>
      <c r="AK19" s="155">
        <v>16</v>
      </c>
      <c r="AL19" s="155">
        <v>0</v>
      </c>
      <c r="AM19" s="155">
        <v>1</v>
      </c>
      <c r="AN19" s="85">
        <v>0</v>
      </c>
      <c r="AO19" s="175">
        <v>3</v>
      </c>
      <c r="AP19" s="85">
        <v>0</v>
      </c>
      <c r="AQ19" s="85">
        <v>0</v>
      </c>
      <c r="AR19" s="85">
        <v>0</v>
      </c>
      <c r="AS19" s="175">
        <v>2</v>
      </c>
      <c r="AT19" s="175">
        <v>0</v>
      </c>
      <c r="AU19" s="175">
        <v>0</v>
      </c>
      <c r="AV19" s="175">
        <v>7</v>
      </c>
      <c r="AW19" s="175">
        <v>32</v>
      </c>
      <c r="AX19" s="175">
        <v>2</v>
      </c>
      <c r="AY19" s="176">
        <v>12</v>
      </c>
    </row>
    <row r="20" spans="1:51" s="79" customFormat="1" ht="13.5" customHeight="1">
      <c r="A20" s="49" t="s">
        <v>35</v>
      </c>
      <c r="B20" s="85">
        <f t="shared" si="7"/>
        <v>1044</v>
      </c>
      <c r="C20" s="85">
        <f t="shared" si="8"/>
        <v>333</v>
      </c>
      <c r="D20" s="85">
        <f t="shared" si="9"/>
        <v>711</v>
      </c>
      <c r="E20" s="85">
        <f t="shared" si="10"/>
        <v>43</v>
      </c>
      <c r="F20" s="85">
        <f t="shared" si="11"/>
        <v>10</v>
      </c>
      <c r="G20" s="85">
        <f t="shared" si="12"/>
        <v>33</v>
      </c>
      <c r="H20" s="155">
        <v>43</v>
      </c>
      <c r="I20" s="155">
        <v>6</v>
      </c>
      <c r="J20" s="155">
        <v>1</v>
      </c>
      <c r="K20" s="155">
        <v>0</v>
      </c>
      <c r="L20" s="144">
        <v>2</v>
      </c>
      <c r="M20" s="144">
        <v>0</v>
      </c>
      <c r="N20" s="144">
        <v>0</v>
      </c>
      <c r="O20" s="144">
        <v>0</v>
      </c>
      <c r="P20" s="155">
        <v>42</v>
      </c>
      <c r="Q20" s="155">
        <v>8</v>
      </c>
      <c r="R20" s="85">
        <v>0</v>
      </c>
      <c r="S20" s="85">
        <v>0</v>
      </c>
      <c r="T20" s="155">
        <v>3</v>
      </c>
      <c r="U20" s="155">
        <v>2</v>
      </c>
      <c r="V20" s="85">
        <v>0</v>
      </c>
      <c r="W20" s="85">
        <v>0</v>
      </c>
      <c r="X20" s="85">
        <v>0</v>
      </c>
      <c r="Y20" s="85">
        <v>0</v>
      </c>
      <c r="Z20" s="85">
        <v>0</v>
      </c>
      <c r="AA20" s="85">
        <v>0</v>
      </c>
      <c r="AB20" s="155">
        <v>217</v>
      </c>
      <c r="AC20" s="155">
        <v>542</v>
      </c>
      <c r="AD20" s="85">
        <v>7</v>
      </c>
      <c r="AE20" s="85">
        <v>21</v>
      </c>
      <c r="AF20" s="85">
        <v>1</v>
      </c>
      <c r="AG20" s="85">
        <v>0</v>
      </c>
      <c r="AH20" s="85">
        <v>0</v>
      </c>
      <c r="AI20" s="85">
        <v>0</v>
      </c>
      <c r="AJ20" s="155">
        <v>0</v>
      </c>
      <c r="AK20" s="155">
        <v>50</v>
      </c>
      <c r="AL20" s="85">
        <v>0</v>
      </c>
      <c r="AM20" s="85">
        <v>0</v>
      </c>
      <c r="AN20" s="144">
        <v>0</v>
      </c>
      <c r="AO20" s="175">
        <v>3</v>
      </c>
      <c r="AP20" s="85">
        <v>0</v>
      </c>
      <c r="AQ20" s="85">
        <v>0</v>
      </c>
      <c r="AR20" s="85">
        <v>0</v>
      </c>
      <c r="AS20" s="175">
        <v>5</v>
      </c>
      <c r="AT20" s="175">
        <v>0</v>
      </c>
      <c r="AU20" s="175">
        <v>0</v>
      </c>
      <c r="AV20" s="175">
        <v>25</v>
      </c>
      <c r="AW20" s="175">
        <v>95</v>
      </c>
      <c r="AX20" s="175">
        <v>2</v>
      </c>
      <c r="AY20" s="176">
        <v>12</v>
      </c>
    </row>
    <row r="21" spans="1:51" s="79" customFormat="1" ht="13.5" customHeight="1">
      <c r="A21" s="49" t="s">
        <v>36</v>
      </c>
      <c r="B21" s="85">
        <f t="shared" si="7"/>
        <v>1139</v>
      </c>
      <c r="C21" s="85">
        <f t="shared" si="8"/>
        <v>402</v>
      </c>
      <c r="D21" s="85">
        <f t="shared" si="9"/>
        <v>737</v>
      </c>
      <c r="E21" s="85">
        <f t="shared" si="10"/>
        <v>47</v>
      </c>
      <c r="F21" s="85">
        <f t="shared" si="11"/>
        <v>16</v>
      </c>
      <c r="G21" s="85">
        <f t="shared" si="12"/>
        <v>31</v>
      </c>
      <c r="H21" s="155">
        <v>53</v>
      </c>
      <c r="I21" s="155">
        <v>6</v>
      </c>
      <c r="J21" s="155">
        <v>3</v>
      </c>
      <c r="K21" s="155">
        <v>0</v>
      </c>
      <c r="L21" s="144">
        <v>1</v>
      </c>
      <c r="M21" s="144">
        <v>0</v>
      </c>
      <c r="N21" s="144">
        <v>1</v>
      </c>
      <c r="O21" s="144">
        <v>0</v>
      </c>
      <c r="P21" s="155">
        <v>55</v>
      </c>
      <c r="Q21" s="155">
        <v>7</v>
      </c>
      <c r="R21" s="85">
        <v>0</v>
      </c>
      <c r="S21" s="85">
        <v>0</v>
      </c>
      <c r="T21" s="155">
        <v>7</v>
      </c>
      <c r="U21" s="155">
        <v>5</v>
      </c>
      <c r="V21" s="85">
        <v>0</v>
      </c>
      <c r="W21" s="85">
        <v>0</v>
      </c>
      <c r="X21" s="85">
        <v>0</v>
      </c>
      <c r="Y21" s="85">
        <v>0</v>
      </c>
      <c r="Z21" s="85">
        <v>0</v>
      </c>
      <c r="AA21" s="85">
        <v>0</v>
      </c>
      <c r="AB21" s="155">
        <v>255</v>
      </c>
      <c r="AC21" s="155">
        <v>571</v>
      </c>
      <c r="AD21" s="85">
        <v>6</v>
      </c>
      <c r="AE21" s="85">
        <v>9</v>
      </c>
      <c r="AF21" s="85">
        <v>0</v>
      </c>
      <c r="AG21" s="85">
        <v>0</v>
      </c>
      <c r="AH21" s="85">
        <v>0</v>
      </c>
      <c r="AI21" s="85">
        <v>0</v>
      </c>
      <c r="AJ21" s="155">
        <v>0</v>
      </c>
      <c r="AK21" s="155">
        <v>57</v>
      </c>
      <c r="AL21" s="85">
        <v>0</v>
      </c>
      <c r="AM21" s="85">
        <v>1</v>
      </c>
      <c r="AN21" s="85">
        <v>0</v>
      </c>
      <c r="AO21" s="175">
        <v>8</v>
      </c>
      <c r="AP21" s="85">
        <v>0</v>
      </c>
      <c r="AQ21" s="85">
        <v>0</v>
      </c>
      <c r="AR21" s="85">
        <v>0</v>
      </c>
      <c r="AS21" s="175">
        <v>6</v>
      </c>
      <c r="AT21" s="175">
        <v>0</v>
      </c>
      <c r="AU21" s="175">
        <v>0</v>
      </c>
      <c r="AV21" s="175">
        <v>31</v>
      </c>
      <c r="AW21" s="175">
        <v>77</v>
      </c>
      <c r="AX21" s="175">
        <v>6</v>
      </c>
      <c r="AY21" s="176">
        <v>21</v>
      </c>
    </row>
    <row r="22" spans="1:51" s="79" customFormat="1" ht="13.5" customHeight="1">
      <c r="A22" s="49" t="s">
        <v>37</v>
      </c>
      <c r="B22" s="144">
        <f t="shared" si="7"/>
        <v>248</v>
      </c>
      <c r="C22" s="85">
        <f t="shared" si="8"/>
        <v>85</v>
      </c>
      <c r="D22" s="85">
        <f t="shared" si="9"/>
        <v>163</v>
      </c>
      <c r="E22" s="144">
        <f t="shared" si="10"/>
        <v>6</v>
      </c>
      <c r="F22" s="144">
        <f t="shared" si="11"/>
        <v>1</v>
      </c>
      <c r="G22" s="144">
        <f t="shared" si="12"/>
        <v>5</v>
      </c>
      <c r="H22" s="155">
        <v>11</v>
      </c>
      <c r="I22" s="155">
        <v>2</v>
      </c>
      <c r="J22" s="144">
        <v>0</v>
      </c>
      <c r="K22" s="144">
        <v>0</v>
      </c>
      <c r="L22" s="144">
        <v>0</v>
      </c>
      <c r="M22" s="144">
        <v>0</v>
      </c>
      <c r="N22" s="144">
        <v>0</v>
      </c>
      <c r="O22" s="144">
        <v>0</v>
      </c>
      <c r="P22" s="155">
        <v>12</v>
      </c>
      <c r="Q22" s="155">
        <v>2</v>
      </c>
      <c r="R22" s="144">
        <v>0</v>
      </c>
      <c r="S22" s="144">
        <v>0</v>
      </c>
      <c r="T22" s="155">
        <v>0</v>
      </c>
      <c r="U22" s="155">
        <v>0</v>
      </c>
      <c r="V22" s="85">
        <v>0</v>
      </c>
      <c r="W22" s="85">
        <v>0</v>
      </c>
      <c r="X22" s="85">
        <v>0</v>
      </c>
      <c r="Y22" s="85">
        <v>0</v>
      </c>
      <c r="Z22" s="85">
        <v>0</v>
      </c>
      <c r="AA22" s="85">
        <v>0</v>
      </c>
      <c r="AB22" s="155">
        <v>59</v>
      </c>
      <c r="AC22" s="155">
        <v>125</v>
      </c>
      <c r="AD22" s="144">
        <v>0</v>
      </c>
      <c r="AE22" s="144">
        <v>1</v>
      </c>
      <c r="AF22" s="144">
        <v>0</v>
      </c>
      <c r="AG22" s="144">
        <v>0</v>
      </c>
      <c r="AH22" s="144">
        <v>0</v>
      </c>
      <c r="AI22" s="144">
        <v>0</v>
      </c>
      <c r="AJ22" s="155">
        <v>0</v>
      </c>
      <c r="AK22" s="155">
        <v>13</v>
      </c>
      <c r="AL22" s="144">
        <v>0</v>
      </c>
      <c r="AM22" s="144">
        <v>0</v>
      </c>
      <c r="AN22" s="144">
        <v>0</v>
      </c>
      <c r="AO22" s="175">
        <v>5</v>
      </c>
      <c r="AP22" s="144">
        <v>0</v>
      </c>
      <c r="AQ22" s="144">
        <v>0</v>
      </c>
      <c r="AR22" s="144">
        <v>0</v>
      </c>
      <c r="AS22" s="175">
        <v>1</v>
      </c>
      <c r="AT22" s="175">
        <v>0</v>
      </c>
      <c r="AU22" s="175">
        <v>0</v>
      </c>
      <c r="AV22" s="175">
        <v>3</v>
      </c>
      <c r="AW22" s="175">
        <v>15</v>
      </c>
      <c r="AX22" s="175">
        <v>1</v>
      </c>
      <c r="AY22" s="176">
        <v>4</v>
      </c>
    </row>
    <row r="23" spans="1:51" s="79" customFormat="1" ht="13.5" customHeight="1">
      <c r="A23" s="49" t="s">
        <v>38</v>
      </c>
      <c r="B23" s="85">
        <f t="shared" si="7"/>
        <v>260</v>
      </c>
      <c r="C23" s="85">
        <f t="shared" si="8"/>
        <v>89</v>
      </c>
      <c r="D23" s="85">
        <f t="shared" si="9"/>
        <v>171</v>
      </c>
      <c r="E23" s="85">
        <f t="shared" si="10"/>
        <v>15</v>
      </c>
      <c r="F23" s="85">
        <f t="shared" si="11"/>
        <v>1</v>
      </c>
      <c r="G23" s="85">
        <f t="shared" si="12"/>
        <v>14</v>
      </c>
      <c r="H23" s="155">
        <v>14</v>
      </c>
      <c r="I23" s="155">
        <v>1</v>
      </c>
      <c r="J23" s="85">
        <v>0</v>
      </c>
      <c r="K23" s="85">
        <v>0</v>
      </c>
      <c r="L23" s="144">
        <v>0</v>
      </c>
      <c r="M23" s="144">
        <v>0</v>
      </c>
      <c r="N23" s="144">
        <v>0</v>
      </c>
      <c r="O23" s="144">
        <v>0</v>
      </c>
      <c r="P23" s="155">
        <v>14</v>
      </c>
      <c r="Q23" s="155">
        <v>1</v>
      </c>
      <c r="R23" s="85">
        <v>0</v>
      </c>
      <c r="S23" s="85">
        <v>0</v>
      </c>
      <c r="T23" s="155">
        <v>0</v>
      </c>
      <c r="U23" s="155">
        <v>0</v>
      </c>
      <c r="V23" s="85">
        <v>0</v>
      </c>
      <c r="W23" s="85">
        <v>0</v>
      </c>
      <c r="X23" s="85">
        <v>0</v>
      </c>
      <c r="Y23" s="85">
        <v>0</v>
      </c>
      <c r="Z23" s="85">
        <v>0</v>
      </c>
      <c r="AA23" s="85">
        <v>0</v>
      </c>
      <c r="AB23" s="155">
        <v>53</v>
      </c>
      <c r="AC23" s="155">
        <v>129</v>
      </c>
      <c r="AD23" s="85">
        <v>0</v>
      </c>
      <c r="AE23" s="85">
        <v>5</v>
      </c>
      <c r="AF23" s="85">
        <v>0</v>
      </c>
      <c r="AG23" s="85">
        <v>0</v>
      </c>
      <c r="AH23" s="85">
        <v>0</v>
      </c>
      <c r="AI23" s="85">
        <v>0</v>
      </c>
      <c r="AJ23" s="155">
        <v>0</v>
      </c>
      <c r="AK23" s="155">
        <v>15</v>
      </c>
      <c r="AL23" s="85">
        <v>0</v>
      </c>
      <c r="AM23" s="85">
        <v>0</v>
      </c>
      <c r="AN23" s="85">
        <v>0</v>
      </c>
      <c r="AO23" s="175">
        <v>1</v>
      </c>
      <c r="AP23" s="85">
        <v>0</v>
      </c>
      <c r="AQ23" s="85">
        <v>0</v>
      </c>
      <c r="AR23" s="85">
        <v>0</v>
      </c>
      <c r="AS23" s="175">
        <v>1</v>
      </c>
      <c r="AT23" s="175">
        <v>0</v>
      </c>
      <c r="AU23" s="175">
        <v>0</v>
      </c>
      <c r="AV23" s="175">
        <v>8</v>
      </c>
      <c r="AW23" s="175">
        <v>23</v>
      </c>
      <c r="AX23" s="175">
        <v>1</v>
      </c>
      <c r="AY23" s="176">
        <v>9</v>
      </c>
    </row>
    <row r="24" spans="1:51" s="79" customFormat="1" ht="13.5" customHeight="1">
      <c r="A24" s="49" t="s">
        <v>39</v>
      </c>
      <c r="B24" s="144">
        <f t="shared" si="7"/>
        <v>211</v>
      </c>
      <c r="C24" s="85">
        <f t="shared" si="8"/>
        <v>88</v>
      </c>
      <c r="D24" s="85">
        <f t="shared" si="9"/>
        <v>123</v>
      </c>
      <c r="E24" s="144">
        <f t="shared" si="10"/>
        <v>15</v>
      </c>
      <c r="F24" s="144">
        <f t="shared" si="11"/>
        <v>6</v>
      </c>
      <c r="G24" s="144">
        <f t="shared" si="12"/>
        <v>9</v>
      </c>
      <c r="H24" s="155">
        <v>16</v>
      </c>
      <c r="I24" s="155">
        <v>1</v>
      </c>
      <c r="J24" s="144">
        <v>0</v>
      </c>
      <c r="K24" s="144">
        <v>0</v>
      </c>
      <c r="L24" s="144">
        <v>0</v>
      </c>
      <c r="M24" s="144">
        <v>0</v>
      </c>
      <c r="N24" s="144">
        <v>0</v>
      </c>
      <c r="O24" s="144">
        <v>0</v>
      </c>
      <c r="P24" s="155">
        <v>15</v>
      </c>
      <c r="Q24" s="155">
        <v>2</v>
      </c>
      <c r="R24" s="144">
        <v>0</v>
      </c>
      <c r="S24" s="144">
        <v>0</v>
      </c>
      <c r="T24" s="155">
        <v>1</v>
      </c>
      <c r="U24" s="155">
        <v>0</v>
      </c>
      <c r="V24" s="85">
        <v>0</v>
      </c>
      <c r="W24" s="85">
        <v>0</v>
      </c>
      <c r="X24" s="85">
        <v>0</v>
      </c>
      <c r="Y24" s="85">
        <v>0</v>
      </c>
      <c r="Z24" s="85">
        <v>0</v>
      </c>
      <c r="AA24" s="85">
        <v>0</v>
      </c>
      <c r="AB24" s="155">
        <v>51</v>
      </c>
      <c r="AC24" s="155">
        <v>92</v>
      </c>
      <c r="AD24" s="144">
        <v>0</v>
      </c>
      <c r="AE24" s="144">
        <v>3</v>
      </c>
      <c r="AF24" s="144">
        <v>0</v>
      </c>
      <c r="AG24" s="144">
        <v>0</v>
      </c>
      <c r="AH24" s="144">
        <v>0</v>
      </c>
      <c r="AI24" s="144">
        <v>0</v>
      </c>
      <c r="AJ24" s="155">
        <v>0</v>
      </c>
      <c r="AK24" s="155">
        <v>16</v>
      </c>
      <c r="AL24" s="144">
        <v>0</v>
      </c>
      <c r="AM24" s="144">
        <v>0</v>
      </c>
      <c r="AN24" s="144">
        <v>0</v>
      </c>
      <c r="AO24" s="175">
        <v>2</v>
      </c>
      <c r="AP24" s="144">
        <v>0</v>
      </c>
      <c r="AQ24" s="144">
        <v>0</v>
      </c>
      <c r="AR24" s="144">
        <v>0</v>
      </c>
      <c r="AS24" s="175">
        <v>2</v>
      </c>
      <c r="AT24" s="175">
        <v>0</v>
      </c>
      <c r="AU24" s="175">
        <v>0</v>
      </c>
      <c r="AV24" s="175">
        <v>5</v>
      </c>
      <c r="AW24" s="175">
        <v>8</v>
      </c>
      <c r="AX24" s="175">
        <v>6</v>
      </c>
      <c r="AY24" s="176">
        <v>6</v>
      </c>
    </row>
    <row r="25" spans="1:51" s="79" customFormat="1" ht="13.5" customHeight="1">
      <c r="A25" s="49" t="s">
        <v>40</v>
      </c>
      <c r="B25" s="85">
        <f t="shared" si="7"/>
        <v>149</v>
      </c>
      <c r="C25" s="85">
        <f t="shared" si="8"/>
        <v>53</v>
      </c>
      <c r="D25" s="85">
        <f t="shared" si="9"/>
        <v>96</v>
      </c>
      <c r="E25" s="85">
        <f t="shared" si="10"/>
        <v>1</v>
      </c>
      <c r="F25" s="85" t="str">
        <f t="shared" si="11"/>
        <v>-</v>
      </c>
      <c r="G25" s="85">
        <f t="shared" si="12"/>
        <v>1</v>
      </c>
      <c r="H25" s="155">
        <v>7</v>
      </c>
      <c r="I25" s="155">
        <v>2</v>
      </c>
      <c r="J25" s="85">
        <v>0</v>
      </c>
      <c r="K25" s="85">
        <v>0</v>
      </c>
      <c r="L25" s="144">
        <v>0</v>
      </c>
      <c r="M25" s="144">
        <v>0</v>
      </c>
      <c r="N25" s="144">
        <v>0</v>
      </c>
      <c r="O25" s="144">
        <v>0</v>
      </c>
      <c r="P25" s="155">
        <v>9</v>
      </c>
      <c r="Q25" s="155">
        <v>0</v>
      </c>
      <c r="R25" s="85">
        <v>0</v>
      </c>
      <c r="S25" s="85">
        <v>0</v>
      </c>
      <c r="T25" s="155">
        <v>0</v>
      </c>
      <c r="U25" s="155">
        <v>0</v>
      </c>
      <c r="V25" s="85">
        <v>0</v>
      </c>
      <c r="W25" s="85">
        <v>0</v>
      </c>
      <c r="X25" s="85">
        <v>0</v>
      </c>
      <c r="Y25" s="85">
        <v>0</v>
      </c>
      <c r="Z25" s="85">
        <v>0</v>
      </c>
      <c r="AA25" s="85">
        <v>0</v>
      </c>
      <c r="AB25" s="155">
        <v>37</v>
      </c>
      <c r="AC25" s="155">
        <v>71</v>
      </c>
      <c r="AD25" s="85">
        <v>0</v>
      </c>
      <c r="AE25" s="85">
        <v>1</v>
      </c>
      <c r="AF25" s="85">
        <v>0</v>
      </c>
      <c r="AG25" s="85">
        <v>0</v>
      </c>
      <c r="AH25" s="85">
        <v>0</v>
      </c>
      <c r="AI25" s="85">
        <v>0</v>
      </c>
      <c r="AJ25" s="155">
        <v>0</v>
      </c>
      <c r="AK25" s="155">
        <v>8</v>
      </c>
      <c r="AL25" s="85">
        <v>0</v>
      </c>
      <c r="AM25" s="85">
        <v>0</v>
      </c>
      <c r="AN25" s="85">
        <v>0</v>
      </c>
      <c r="AO25" s="175">
        <v>2</v>
      </c>
      <c r="AP25" s="85">
        <v>0</v>
      </c>
      <c r="AQ25" s="85">
        <v>0</v>
      </c>
      <c r="AR25" s="85">
        <v>0</v>
      </c>
      <c r="AS25" s="175">
        <v>1</v>
      </c>
      <c r="AT25" s="175">
        <v>0</v>
      </c>
      <c r="AU25" s="175">
        <v>0</v>
      </c>
      <c r="AV25" s="175">
        <v>0</v>
      </c>
      <c r="AW25" s="175">
        <v>12</v>
      </c>
      <c r="AX25" s="175">
        <v>0</v>
      </c>
      <c r="AY25" s="176">
        <v>0</v>
      </c>
    </row>
    <row r="26" spans="1:51" s="79" customFormat="1" ht="13.5" customHeight="1">
      <c r="A26" s="49" t="s">
        <v>41</v>
      </c>
      <c r="B26" s="85">
        <f t="shared" si="7"/>
        <v>210</v>
      </c>
      <c r="C26" s="85">
        <f t="shared" si="8"/>
        <v>74</v>
      </c>
      <c r="D26" s="85">
        <f t="shared" si="9"/>
        <v>136</v>
      </c>
      <c r="E26" s="85">
        <f t="shared" si="10"/>
        <v>9</v>
      </c>
      <c r="F26" s="85">
        <f t="shared" si="11"/>
        <v>3</v>
      </c>
      <c r="G26" s="85">
        <f t="shared" si="12"/>
        <v>6</v>
      </c>
      <c r="H26" s="155">
        <v>14</v>
      </c>
      <c r="I26" s="155">
        <v>2</v>
      </c>
      <c r="J26" s="85">
        <v>0</v>
      </c>
      <c r="K26" s="85">
        <v>0</v>
      </c>
      <c r="L26" s="144">
        <v>0</v>
      </c>
      <c r="M26" s="144">
        <v>0</v>
      </c>
      <c r="N26" s="144">
        <v>0</v>
      </c>
      <c r="O26" s="144">
        <v>0</v>
      </c>
      <c r="P26" s="155">
        <v>12</v>
      </c>
      <c r="Q26" s="155">
        <v>4</v>
      </c>
      <c r="R26" s="85">
        <v>0</v>
      </c>
      <c r="S26" s="85">
        <v>0</v>
      </c>
      <c r="T26" s="155">
        <v>0</v>
      </c>
      <c r="U26" s="155">
        <v>0</v>
      </c>
      <c r="V26" s="85">
        <v>0</v>
      </c>
      <c r="W26" s="85">
        <v>0</v>
      </c>
      <c r="X26" s="85">
        <v>0</v>
      </c>
      <c r="Y26" s="85">
        <v>0</v>
      </c>
      <c r="Z26" s="85">
        <v>0</v>
      </c>
      <c r="AA26" s="85">
        <v>0</v>
      </c>
      <c r="AB26" s="155">
        <v>45</v>
      </c>
      <c r="AC26" s="155">
        <v>107</v>
      </c>
      <c r="AD26" s="85">
        <v>0</v>
      </c>
      <c r="AE26" s="85">
        <v>2</v>
      </c>
      <c r="AF26" s="85">
        <v>0</v>
      </c>
      <c r="AG26" s="85">
        <v>0</v>
      </c>
      <c r="AH26" s="85">
        <v>0</v>
      </c>
      <c r="AI26" s="85">
        <v>0</v>
      </c>
      <c r="AJ26" s="155">
        <v>0</v>
      </c>
      <c r="AK26" s="155">
        <v>14</v>
      </c>
      <c r="AL26" s="85">
        <v>0</v>
      </c>
      <c r="AM26" s="85">
        <v>0</v>
      </c>
      <c r="AN26" s="144">
        <v>0</v>
      </c>
      <c r="AO26" s="175">
        <v>3</v>
      </c>
      <c r="AP26" s="85">
        <v>0</v>
      </c>
      <c r="AQ26" s="85">
        <v>0</v>
      </c>
      <c r="AR26" s="85">
        <v>0</v>
      </c>
      <c r="AS26" s="175">
        <v>2</v>
      </c>
      <c r="AT26" s="175">
        <v>0</v>
      </c>
      <c r="AU26" s="175">
        <v>0</v>
      </c>
      <c r="AV26" s="175">
        <v>3</v>
      </c>
      <c r="AW26" s="175">
        <v>4</v>
      </c>
      <c r="AX26" s="175">
        <v>3</v>
      </c>
      <c r="AY26" s="176">
        <v>4</v>
      </c>
    </row>
    <row r="27" spans="1:51" s="79" customFormat="1" ht="13.5" customHeight="1">
      <c r="A27" s="49" t="s">
        <v>134</v>
      </c>
      <c r="B27" s="85">
        <f t="shared" si="7"/>
        <v>148</v>
      </c>
      <c r="C27" s="85">
        <f t="shared" si="8"/>
        <v>51</v>
      </c>
      <c r="D27" s="85">
        <f t="shared" si="9"/>
        <v>97</v>
      </c>
      <c r="E27" s="85">
        <f t="shared" si="10"/>
        <v>8</v>
      </c>
      <c r="F27" s="85" t="str">
        <f t="shared" si="11"/>
        <v>-</v>
      </c>
      <c r="G27" s="85">
        <f t="shared" si="12"/>
        <v>8</v>
      </c>
      <c r="H27" s="155">
        <v>10</v>
      </c>
      <c r="I27" s="155">
        <v>1</v>
      </c>
      <c r="J27" s="85">
        <v>0</v>
      </c>
      <c r="K27" s="85">
        <v>0</v>
      </c>
      <c r="L27" s="144">
        <v>0</v>
      </c>
      <c r="M27" s="144">
        <v>0</v>
      </c>
      <c r="N27" s="144">
        <v>0</v>
      </c>
      <c r="O27" s="144">
        <v>0</v>
      </c>
      <c r="P27" s="155">
        <v>9</v>
      </c>
      <c r="Q27" s="155">
        <v>3</v>
      </c>
      <c r="R27" s="85">
        <v>0</v>
      </c>
      <c r="S27" s="85">
        <v>0</v>
      </c>
      <c r="T27" s="155">
        <v>1</v>
      </c>
      <c r="U27" s="155">
        <v>0</v>
      </c>
      <c r="V27" s="85">
        <v>0</v>
      </c>
      <c r="W27" s="85">
        <v>0</v>
      </c>
      <c r="X27" s="85">
        <v>0</v>
      </c>
      <c r="Y27" s="85">
        <v>0</v>
      </c>
      <c r="Z27" s="85">
        <v>0</v>
      </c>
      <c r="AA27" s="85">
        <v>0</v>
      </c>
      <c r="AB27" s="155">
        <v>28</v>
      </c>
      <c r="AC27" s="155">
        <v>60</v>
      </c>
      <c r="AD27" s="85">
        <v>0</v>
      </c>
      <c r="AE27" s="85">
        <v>2</v>
      </c>
      <c r="AF27" s="85">
        <v>0</v>
      </c>
      <c r="AG27" s="85">
        <v>0</v>
      </c>
      <c r="AH27" s="85">
        <v>0</v>
      </c>
      <c r="AI27" s="85">
        <v>0</v>
      </c>
      <c r="AJ27" s="155">
        <v>0</v>
      </c>
      <c r="AK27" s="155">
        <v>10</v>
      </c>
      <c r="AL27" s="85">
        <v>0</v>
      </c>
      <c r="AM27" s="85">
        <v>0</v>
      </c>
      <c r="AN27" s="85">
        <v>0</v>
      </c>
      <c r="AO27" s="175">
        <v>3</v>
      </c>
      <c r="AP27" s="85">
        <v>0</v>
      </c>
      <c r="AQ27" s="85">
        <v>0</v>
      </c>
      <c r="AR27" s="85">
        <v>0</v>
      </c>
      <c r="AS27" s="175">
        <v>0</v>
      </c>
      <c r="AT27" s="175">
        <v>0</v>
      </c>
      <c r="AU27" s="175">
        <v>0</v>
      </c>
      <c r="AV27" s="175">
        <v>3</v>
      </c>
      <c r="AW27" s="175">
        <v>20</v>
      </c>
      <c r="AX27" s="175">
        <v>0</v>
      </c>
      <c r="AY27" s="176">
        <v>6</v>
      </c>
    </row>
    <row r="28" spans="1:51" s="79" customFormat="1" ht="13.5" customHeight="1">
      <c r="A28" s="49" t="s">
        <v>151</v>
      </c>
      <c r="B28" s="85">
        <f t="shared" si="7"/>
        <v>204</v>
      </c>
      <c r="C28" s="85">
        <f t="shared" si="8"/>
        <v>71</v>
      </c>
      <c r="D28" s="85">
        <f t="shared" si="9"/>
        <v>133</v>
      </c>
      <c r="E28" s="85" t="str">
        <f t="shared" si="10"/>
        <v>-</v>
      </c>
      <c r="F28" s="85" t="str">
        <f t="shared" si="11"/>
        <v>-</v>
      </c>
      <c r="G28" s="85" t="str">
        <f t="shared" si="12"/>
        <v>-</v>
      </c>
      <c r="H28" s="155">
        <v>12</v>
      </c>
      <c r="I28" s="155">
        <v>0</v>
      </c>
      <c r="J28" s="85">
        <v>0</v>
      </c>
      <c r="K28" s="85">
        <v>0</v>
      </c>
      <c r="L28" s="144">
        <v>0</v>
      </c>
      <c r="M28" s="144">
        <v>0</v>
      </c>
      <c r="N28" s="144">
        <v>0</v>
      </c>
      <c r="O28" s="144">
        <v>0</v>
      </c>
      <c r="P28" s="155">
        <v>9</v>
      </c>
      <c r="Q28" s="155">
        <v>3</v>
      </c>
      <c r="R28" s="85">
        <v>0</v>
      </c>
      <c r="S28" s="85">
        <v>0</v>
      </c>
      <c r="T28" s="155">
        <v>0</v>
      </c>
      <c r="U28" s="155">
        <v>0</v>
      </c>
      <c r="V28" s="85">
        <v>0</v>
      </c>
      <c r="W28" s="85">
        <v>0</v>
      </c>
      <c r="X28" s="85">
        <v>0</v>
      </c>
      <c r="Y28" s="85">
        <v>0</v>
      </c>
      <c r="Z28" s="85">
        <v>0</v>
      </c>
      <c r="AA28" s="85">
        <v>0</v>
      </c>
      <c r="AB28" s="155">
        <v>42</v>
      </c>
      <c r="AC28" s="155">
        <v>103</v>
      </c>
      <c r="AD28" s="85">
        <v>0</v>
      </c>
      <c r="AE28" s="85">
        <v>0</v>
      </c>
      <c r="AF28" s="85">
        <v>0</v>
      </c>
      <c r="AG28" s="85">
        <v>0</v>
      </c>
      <c r="AH28" s="85">
        <v>0</v>
      </c>
      <c r="AI28" s="85">
        <v>0</v>
      </c>
      <c r="AJ28" s="155">
        <v>0</v>
      </c>
      <c r="AK28" s="155">
        <v>11</v>
      </c>
      <c r="AL28" s="85">
        <v>0</v>
      </c>
      <c r="AM28" s="85">
        <v>0</v>
      </c>
      <c r="AN28" s="144">
        <v>0</v>
      </c>
      <c r="AO28" s="175">
        <v>1</v>
      </c>
      <c r="AP28" s="85">
        <v>0</v>
      </c>
      <c r="AQ28" s="85">
        <v>0</v>
      </c>
      <c r="AR28" s="85">
        <v>0</v>
      </c>
      <c r="AS28" s="175">
        <v>3</v>
      </c>
      <c r="AT28" s="175">
        <v>0</v>
      </c>
      <c r="AU28" s="175">
        <v>0</v>
      </c>
      <c r="AV28" s="175">
        <v>8</v>
      </c>
      <c r="AW28" s="175">
        <v>12</v>
      </c>
      <c r="AX28" s="175">
        <v>0</v>
      </c>
      <c r="AY28" s="176">
        <v>0</v>
      </c>
    </row>
    <row r="29" spans="1:51" s="79" customFormat="1" ht="13.5" customHeight="1">
      <c r="A29" s="49" t="s">
        <v>152</v>
      </c>
      <c r="B29" s="85">
        <f t="shared" si="7"/>
        <v>224</v>
      </c>
      <c r="C29" s="85">
        <f t="shared" si="8"/>
        <v>80</v>
      </c>
      <c r="D29" s="85">
        <f t="shared" si="9"/>
        <v>144</v>
      </c>
      <c r="E29" s="85">
        <f t="shared" si="10"/>
        <v>14</v>
      </c>
      <c r="F29" s="85">
        <f t="shared" si="11"/>
        <v>3</v>
      </c>
      <c r="G29" s="85">
        <f t="shared" si="12"/>
        <v>11</v>
      </c>
      <c r="H29" s="155">
        <v>10</v>
      </c>
      <c r="I29" s="155">
        <v>2</v>
      </c>
      <c r="J29" s="85">
        <v>1</v>
      </c>
      <c r="K29" s="85">
        <v>0</v>
      </c>
      <c r="L29" s="144">
        <v>1</v>
      </c>
      <c r="M29" s="144">
        <v>0</v>
      </c>
      <c r="N29" s="144">
        <v>0</v>
      </c>
      <c r="O29" s="144">
        <v>0</v>
      </c>
      <c r="P29" s="155">
        <v>12</v>
      </c>
      <c r="Q29" s="155">
        <v>1</v>
      </c>
      <c r="R29" s="85">
        <v>0</v>
      </c>
      <c r="S29" s="85">
        <v>0</v>
      </c>
      <c r="T29" s="155">
        <v>0</v>
      </c>
      <c r="U29" s="155">
        <v>0</v>
      </c>
      <c r="V29" s="85">
        <v>0</v>
      </c>
      <c r="W29" s="85">
        <v>0</v>
      </c>
      <c r="X29" s="85">
        <v>0</v>
      </c>
      <c r="Y29" s="85">
        <v>0</v>
      </c>
      <c r="Z29" s="85">
        <v>0</v>
      </c>
      <c r="AA29" s="85">
        <v>0</v>
      </c>
      <c r="AB29" s="155">
        <v>50</v>
      </c>
      <c r="AC29" s="155">
        <v>112</v>
      </c>
      <c r="AD29" s="85">
        <v>0</v>
      </c>
      <c r="AE29" s="85">
        <v>2</v>
      </c>
      <c r="AF29" s="85">
        <v>0</v>
      </c>
      <c r="AG29" s="85">
        <v>0</v>
      </c>
      <c r="AH29" s="85">
        <v>0</v>
      </c>
      <c r="AI29" s="85">
        <v>0</v>
      </c>
      <c r="AJ29" s="155">
        <v>0</v>
      </c>
      <c r="AK29" s="155">
        <v>11</v>
      </c>
      <c r="AL29" s="85">
        <v>0</v>
      </c>
      <c r="AM29" s="85">
        <v>0</v>
      </c>
      <c r="AN29" s="85">
        <v>0</v>
      </c>
      <c r="AO29" s="175">
        <v>3</v>
      </c>
      <c r="AP29" s="85">
        <v>0</v>
      </c>
      <c r="AQ29" s="85">
        <v>0</v>
      </c>
      <c r="AR29" s="85">
        <v>0</v>
      </c>
      <c r="AS29" s="175">
        <v>0</v>
      </c>
      <c r="AT29" s="175">
        <v>0</v>
      </c>
      <c r="AU29" s="175">
        <v>0</v>
      </c>
      <c r="AV29" s="175">
        <v>7</v>
      </c>
      <c r="AW29" s="175">
        <v>15</v>
      </c>
      <c r="AX29" s="175">
        <v>2</v>
      </c>
      <c r="AY29" s="176">
        <v>9</v>
      </c>
    </row>
    <row r="30" spans="1:51" s="79" customFormat="1" ht="13.5" customHeight="1">
      <c r="A30" s="49" t="s">
        <v>164</v>
      </c>
      <c r="B30" s="85">
        <f>SUM(C30:D30)</f>
        <v>123</v>
      </c>
      <c r="C30" s="85">
        <f t="shared" si="8"/>
        <v>40</v>
      </c>
      <c r="D30" s="85">
        <f t="shared" si="9"/>
        <v>83</v>
      </c>
      <c r="E30" s="85">
        <f>IF(SUM(F30:G30)=0,"-",SUM(F30:G30))</f>
        <v>2</v>
      </c>
      <c r="F30" s="85" t="str">
        <f t="shared" si="11"/>
        <v>-</v>
      </c>
      <c r="G30" s="85">
        <f t="shared" si="12"/>
        <v>2</v>
      </c>
      <c r="H30" s="155">
        <v>6</v>
      </c>
      <c r="I30" s="155">
        <v>1</v>
      </c>
      <c r="J30" s="85">
        <v>0</v>
      </c>
      <c r="K30" s="85">
        <v>0</v>
      </c>
      <c r="L30" s="144">
        <v>0</v>
      </c>
      <c r="M30" s="144">
        <v>0</v>
      </c>
      <c r="N30" s="144">
        <v>0</v>
      </c>
      <c r="O30" s="144">
        <v>0</v>
      </c>
      <c r="P30" s="155">
        <v>7</v>
      </c>
      <c r="Q30" s="155">
        <v>0</v>
      </c>
      <c r="R30" s="85">
        <v>0</v>
      </c>
      <c r="S30" s="85">
        <v>0</v>
      </c>
      <c r="T30" s="155">
        <v>0</v>
      </c>
      <c r="U30" s="155">
        <v>0</v>
      </c>
      <c r="V30" s="85">
        <v>0</v>
      </c>
      <c r="W30" s="85">
        <v>0</v>
      </c>
      <c r="X30" s="85">
        <v>0</v>
      </c>
      <c r="Y30" s="85">
        <v>0</v>
      </c>
      <c r="Z30" s="85">
        <v>0</v>
      </c>
      <c r="AA30" s="85">
        <v>0</v>
      </c>
      <c r="AB30" s="155">
        <v>23</v>
      </c>
      <c r="AC30" s="155">
        <v>68</v>
      </c>
      <c r="AD30" s="85">
        <v>0</v>
      </c>
      <c r="AE30" s="85">
        <v>1</v>
      </c>
      <c r="AF30" s="85">
        <v>0</v>
      </c>
      <c r="AG30" s="85">
        <v>0</v>
      </c>
      <c r="AH30" s="85">
        <v>0</v>
      </c>
      <c r="AI30" s="85">
        <v>0</v>
      </c>
      <c r="AJ30" s="155">
        <v>0</v>
      </c>
      <c r="AK30" s="155">
        <v>7</v>
      </c>
      <c r="AL30" s="85">
        <v>0</v>
      </c>
      <c r="AM30" s="85">
        <v>0</v>
      </c>
      <c r="AN30" s="85">
        <v>0</v>
      </c>
      <c r="AO30" s="175">
        <v>2</v>
      </c>
      <c r="AP30" s="85">
        <v>0</v>
      </c>
      <c r="AQ30" s="85">
        <v>0</v>
      </c>
      <c r="AR30" s="85">
        <v>0</v>
      </c>
      <c r="AS30" s="175">
        <v>0</v>
      </c>
      <c r="AT30" s="175">
        <v>0</v>
      </c>
      <c r="AU30" s="175">
        <v>0</v>
      </c>
      <c r="AV30" s="175">
        <v>4</v>
      </c>
      <c r="AW30" s="175">
        <v>5</v>
      </c>
      <c r="AX30" s="175">
        <v>0</v>
      </c>
      <c r="AY30" s="176">
        <v>1</v>
      </c>
    </row>
    <row r="31" spans="1:51" s="79" customFormat="1" ht="13.5" customHeight="1">
      <c r="A31" s="49" t="s">
        <v>42</v>
      </c>
      <c r="B31" s="85">
        <f t="shared" si="7"/>
        <v>53</v>
      </c>
      <c r="C31" s="85">
        <f t="shared" si="8"/>
        <v>17</v>
      </c>
      <c r="D31" s="85">
        <f t="shared" si="9"/>
        <v>36</v>
      </c>
      <c r="E31" s="85">
        <f t="shared" si="10"/>
        <v>2</v>
      </c>
      <c r="F31" s="85" t="str">
        <f t="shared" si="11"/>
        <v>-</v>
      </c>
      <c r="G31" s="85">
        <f t="shared" si="12"/>
        <v>2</v>
      </c>
      <c r="H31" s="155">
        <v>4</v>
      </c>
      <c r="I31" s="155">
        <v>0</v>
      </c>
      <c r="J31" s="85">
        <v>0</v>
      </c>
      <c r="K31" s="85">
        <v>0</v>
      </c>
      <c r="L31" s="144">
        <v>0</v>
      </c>
      <c r="M31" s="144">
        <v>0</v>
      </c>
      <c r="N31" s="144">
        <v>0</v>
      </c>
      <c r="O31" s="144">
        <v>0</v>
      </c>
      <c r="P31" s="155">
        <v>3</v>
      </c>
      <c r="Q31" s="155">
        <v>1</v>
      </c>
      <c r="R31" s="85">
        <v>0</v>
      </c>
      <c r="S31" s="85">
        <v>0</v>
      </c>
      <c r="T31" s="155">
        <v>0</v>
      </c>
      <c r="U31" s="155">
        <v>0</v>
      </c>
      <c r="V31" s="85">
        <v>0</v>
      </c>
      <c r="W31" s="85">
        <v>0</v>
      </c>
      <c r="X31" s="85">
        <v>0</v>
      </c>
      <c r="Y31" s="85">
        <v>0</v>
      </c>
      <c r="Z31" s="85">
        <v>0</v>
      </c>
      <c r="AA31" s="85">
        <v>0</v>
      </c>
      <c r="AB31" s="155">
        <v>9</v>
      </c>
      <c r="AC31" s="155">
        <v>29</v>
      </c>
      <c r="AD31" s="85">
        <v>0</v>
      </c>
      <c r="AE31" s="85">
        <v>0</v>
      </c>
      <c r="AF31" s="85">
        <v>0</v>
      </c>
      <c r="AG31" s="85">
        <v>0</v>
      </c>
      <c r="AH31" s="85">
        <v>0</v>
      </c>
      <c r="AI31" s="85">
        <v>0</v>
      </c>
      <c r="AJ31" s="155">
        <v>0</v>
      </c>
      <c r="AK31" s="155">
        <v>4</v>
      </c>
      <c r="AL31" s="85">
        <v>0</v>
      </c>
      <c r="AM31" s="85">
        <v>0</v>
      </c>
      <c r="AN31" s="144">
        <v>0</v>
      </c>
      <c r="AO31" s="175">
        <v>0</v>
      </c>
      <c r="AP31" s="85">
        <v>0</v>
      </c>
      <c r="AQ31" s="85">
        <v>0</v>
      </c>
      <c r="AR31" s="85">
        <v>0</v>
      </c>
      <c r="AS31" s="175">
        <v>0</v>
      </c>
      <c r="AT31" s="175">
        <v>0</v>
      </c>
      <c r="AU31" s="175">
        <v>0</v>
      </c>
      <c r="AV31" s="175">
        <v>1</v>
      </c>
      <c r="AW31" s="175">
        <v>2</v>
      </c>
      <c r="AX31" s="175">
        <v>0</v>
      </c>
      <c r="AY31" s="176">
        <v>2</v>
      </c>
    </row>
    <row r="32" spans="1:51" s="79" customFormat="1" ht="13.5" customHeight="1">
      <c r="A32" s="49" t="s">
        <v>43</v>
      </c>
      <c r="B32" s="85">
        <f t="shared" si="7"/>
        <v>21</v>
      </c>
      <c r="C32" s="85">
        <f t="shared" si="8"/>
        <v>6</v>
      </c>
      <c r="D32" s="85">
        <f t="shared" si="9"/>
        <v>15</v>
      </c>
      <c r="E32" s="85">
        <f t="shared" si="10"/>
        <v>1</v>
      </c>
      <c r="F32" s="85" t="str">
        <f t="shared" si="11"/>
        <v>-</v>
      </c>
      <c r="G32" s="85">
        <f t="shared" si="12"/>
        <v>1</v>
      </c>
      <c r="H32" s="155">
        <v>1</v>
      </c>
      <c r="I32" s="155">
        <v>0</v>
      </c>
      <c r="J32" s="85">
        <v>0</v>
      </c>
      <c r="K32" s="85">
        <v>0</v>
      </c>
      <c r="L32" s="144">
        <v>0</v>
      </c>
      <c r="M32" s="144">
        <v>0</v>
      </c>
      <c r="N32" s="144">
        <v>0</v>
      </c>
      <c r="O32" s="144">
        <v>0</v>
      </c>
      <c r="P32" s="155">
        <v>1</v>
      </c>
      <c r="Q32" s="155">
        <v>0</v>
      </c>
      <c r="R32" s="85">
        <v>0</v>
      </c>
      <c r="S32" s="85">
        <v>0</v>
      </c>
      <c r="T32" s="155">
        <v>0</v>
      </c>
      <c r="U32" s="155">
        <v>0</v>
      </c>
      <c r="V32" s="85">
        <v>0</v>
      </c>
      <c r="W32" s="85">
        <v>0</v>
      </c>
      <c r="X32" s="85">
        <v>0</v>
      </c>
      <c r="Y32" s="85">
        <v>0</v>
      </c>
      <c r="Z32" s="85">
        <v>0</v>
      </c>
      <c r="AA32" s="85">
        <v>0</v>
      </c>
      <c r="AB32" s="155">
        <v>2</v>
      </c>
      <c r="AC32" s="155">
        <v>12</v>
      </c>
      <c r="AD32" s="85">
        <v>0</v>
      </c>
      <c r="AE32" s="85">
        <v>0</v>
      </c>
      <c r="AF32" s="85">
        <v>0</v>
      </c>
      <c r="AG32" s="85">
        <v>0</v>
      </c>
      <c r="AH32" s="85">
        <v>0</v>
      </c>
      <c r="AI32" s="85">
        <v>0</v>
      </c>
      <c r="AJ32" s="155">
        <v>0</v>
      </c>
      <c r="AK32" s="155">
        <v>1</v>
      </c>
      <c r="AL32" s="85">
        <v>0</v>
      </c>
      <c r="AM32" s="85">
        <v>0</v>
      </c>
      <c r="AN32" s="85">
        <v>0</v>
      </c>
      <c r="AO32" s="175">
        <v>0</v>
      </c>
      <c r="AP32" s="85">
        <v>0</v>
      </c>
      <c r="AQ32" s="85">
        <v>0</v>
      </c>
      <c r="AR32" s="85">
        <v>0</v>
      </c>
      <c r="AS32" s="175">
        <v>0</v>
      </c>
      <c r="AT32" s="175">
        <v>0</v>
      </c>
      <c r="AU32" s="175">
        <v>0</v>
      </c>
      <c r="AV32" s="175">
        <v>2</v>
      </c>
      <c r="AW32" s="175">
        <v>2</v>
      </c>
      <c r="AX32" s="175">
        <v>0</v>
      </c>
      <c r="AY32" s="176">
        <v>1</v>
      </c>
    </row>
    <row r="33" spans="1:51" s="79" customFormat="1" ht="13.5" customHeight="1">
      <c r="A33" s="49" t="s">
        <v>44</v>
      </c>
      <c r="B33" s="85">
        <f t="shared" si="7"/>
        <v>25</v>
      </c>
      <c r="C33" s="85">
        <f t="shared" si="8"/>
        <v>7</v>
      </c>
      <c r="D33" s="85">
        <f t="shared" si="9"/>
        <v>18</v>
      </c>
      <c r="E33" s="85">
        <f t="shared" si="10"/>
        <v>1</v>
      </c>
      <c r="F33" s="85">
        <f t="shared" si="11"/>
        <v>1</v>
      </c>
      <c r="G33" s="85" t="str">
        <f t="shared" si="12"/>
        <v>-</v>
      </c>
      <c r="H33" s="155">
        <v>1</v>
      </c>
      <c r="I33" s="155">
        <v>0</v>
      </c>
      <c r="J33" s="85">
        <v>0</v>
      </c>
      <c r="K33" s="85">
        <v>0</v>
      </c>
      <c r="L33" s="144">
        <v>0</v>
      </c>
      <c r="M33" s="144">
        <v>0</v>
      </c>
      <c r="N33" s="144">
        <v>0</v>
      </c>
      <c r="O33" s="144">
        <v>0</v>
      </c>
      <c r="P33" s="155">
        <v>1</v>
      </c>
      <c r="Q33" s="155">
        <v>0</v>
      </c>
      <c r="R33" s="85">
        <v>0</v>
      </c>
      <c r="S33" s="85">
        <v>0</v>
      </c>
      <c r="T33" s="155">
        <v>0</v>
      </c>
      <c r="U33" s="155">
        <v>0</v>
      </c>
      <c r="V33" s="85">
        <v>0</v>
      </c>
      <c r="W33" s="85">
        <v>0</v>
      </c>
      <c r="X33" s="85">
        <v>0</v>
      </c>
      <c r="Y33" s="85">
        <v>0</v>
      </c>
      <c r="Z33" s="85">
        <v>0</v>
      </c>
      <c r="AA33" s="85">
        <v>0</v>
      </c>
      <c r="AB33" s="155">
        <v>4</v>
      </c>
      <c r="AC33" s="155">
        <v>13</v>
      </c>
      <c r="AD33" s="85">
        <v>0</v>
      </c>
      <c r="AE33" s="85">
        <v>0</v>
      </c>
      <c r="AF33" s="85">
        <v>0</v>
      </c>
      <c r="AG33" s="85">
        <v>0</v>
      </c>
      <c r="AH33" s="85">
        <v>0</v>
      </c>
      <c r="AI33" s="85">
        <v>0</v>
      </c>
      <c r="AJ33" s="155">
        <v>0</v>
      </c>
      <c r="AK33" s="155">
        <v>1</v>
      </c>
      <c r="AL33" s="85">
        <v>0</v>
      </c>
      <c r="AM33" s="85">
        <v>0</v>
      </c>
      <c r="AN33" s="144">
        <v>0</v>
      </c>
      <c r="AO33" s="175">
        <v>1</v>
      </c>
      <c r="AP33" s="85">
        <v>0</v>
      </c>
      <c r="AQ33" s="85">
        <v>0</v>
      </c>
      <c r="AR33" s="85">
        <v>0</v>
      </c>
      <c r="AS33" s="175">
        <v>1</v>
      </c>
      <c r="AT33" s="175">
        <v>0</v>
      </c>
      <c r="AU33" s="175">
        <v>0</v>
      </c>
      <c r="AV33" s="175">
        <v>1</v>
      </c>
      <c r="AW33" s="175">
        <v>2</v>
      </c>
      <c r="AX33" s="175">
        <v>1</v>
      </c>
      <c r="AY33" s="176">
        <v>0</v>
      </c>
    </row>
    <row r="34" spans="1:51" s="79" customFormat="1" ht="13.5" customHeight="1">
      <c r="A34" s="49" t="s">
        <v>45</v>
      </c>
      <c r="B34" s="85">
        <f t="shared" si="7"/>
        <v>39</v>
      </c>
      <c r="C34" s="85">
        <f t="shared" si="8"/>
        <v>10</v>
      </c>
      <c r="D34" s="85">
        <f t="shared" si="9"/>
        <v>29</v>
      </c>
      <c r="E34" s="85">
        <f t="shared" si="10"/>
        <v>1</v>
      </c>
      <c r="F34" s="85" t="str">
        <f t="shared" si="11"/>
        <v>-</v>
      </c>
      <c r="G34" s="85">
        <f t="shared" si="12"/>
        <v>1</v>
      </c>
      <c r="H34" s="155">
        <v>2</v>
      </c>
      <c r="I34" s="155">
        <v>0</v>
      </c>
      <c r="J34" s="85">
        <v>0</v>
      </c>
      <c r="K34" s="85">
        <v>0</v>
      </c>
      <c r="L34" s="144">
        <v>0</v>
      </c>
      <c r="M34" s="144">
        <v>0</v>
      </c>
      <c r="N34" s="144">
        <v>0</v>
      </c>
      <c r="O34" s="144">
        <v>0</v>
      </c>
      <c r="P34" s="155">
        <v>2</v>
      </c>
      <c r="Q34" s="155">
        <v>0</v>
      </c>
      <c r="R34" s="85">
        <v>0</v>
      </c>
      <c r="S34" s="85">
        <v>0</v>
      </c>
      <c r="T34" s="155">
        <v>0</v>
      </c>
      <c r="U34" s="155">
        <v>0</v>
      </c>
      <c r="V34" s="85">
        <v>0</v>
      </c>
      <c r="W34" s="85">
        <v>0</v>
      </c>
      <c r="X34" s="85">
        <v>0</v>
      </c>
      <c r="Y34" s="85">
        <v>0</v>
      </c>
      <c r="Z34" s="85">
        <v>0</v>
      </c>
      <c r="AA34" s="85">
        <v>0</v>
      </c>
      <c r="AB34" s="155">
        <v>4</v>
      </c>
      <c r="AC34" s="155">
        <v>24</v>
      </c>
      <c r="AD34" s="85">
        <v>0</v>
      </c>
      <c r="AE34" s="85">
        <v>0</v>
      </c>
      <c r="AF34" s="85">
        <v>0</v>
      </c>
      <c r="AG34" s="85">
        <v>0</v>
      </c>
      <c r="AH34" s="85">
        <v>0</v>
      </c>
      <c r="AI34" s="85">
        <v>0</v>
      </c>
      <c r="AJ34" s="155">
        <v>0</v>
      </c>
      <c r="AK34" s="155">
        <v>2</v>
      </c>
      <c r="AL34" s="85">
        <v>0</v>
      </c>
      <c r="AM34" s="85">
        <v>0</v>
      </c>
      <c r="AN34" s="144">
        <v>0</v>
      </c>
      <c r="AO34" s="175">
        <v>0</v>
      </c>
      <c r="AP34" s="85">
        <v>0</v>
      </c>
      <c r="AQ34" s="85">
        <v>0</v>
      </c>
      <c r="AR34" s="85">
        <v>0</v>
      </c>
      <c r="AS34" s="175">
        <v>0</v>
      </c>
      <c r="AT34" s="175">
        <v>0</v>
      </c>
      <c r="AU34" s="175">
        <v>0</v>
      </c>
      <c r="AV34" s="175">
        <v>2</v>
      </c>
      <c r="AW34" s="175">
        <v>3</v>
      </c>
      <c r="AX34" s="175">
        <v>0</v>
      </c>
      <c r="AY34" s="176">
        <v>1</v>
      </c>
    </row>
    <row r="35" spans="1:51" s="79" customFormat="1" ht="13.5" customHeight="1">
      <c r="A35" s="49" t="s">
        <v>46</v>
      </c>
      <c r="B35" s="85">
        <f t="shared" si="7"/>
        <v>42</v>
      </c>
      <c r="C35" s="85">
        <f t="shared" si="8"/>
        <v>18</v>
      </c>
      <c r="D35" s="85">
        <f t="shared" si="9"/>
        <v>24</v>
      </c>
      <c r="E35" s="85">
        <f t="shared" si="10"/>
        <v>3</v>
      </c>
      <c r="F35" s="85" t="str">
        <f t="shared" si="11"/>
        <v>-</v>
      </c>
      <c r="G35" s="85">
        <f t="shared" si="12"/>
        <v>3</v>
      </c>
      <c r="H35" s="155">
        <v>2</v>
      </c>
      <c r="I35" s="155">
        <v>0</v>
      </c>
      <c r="J35" s="85">
        <v>0</v>
      </c>
      <c r="K35" s="85">
        <v>0</v>
      </c>
      <c r="L35" s="144">
        <v>0</v>
      </c>
      <c r="M35" s="144">
        <v>0</v>
      </c>
      <c r="N35" s="144">
        <v>0</v>
      </c>
      <c r="O35" s="144">
        <v>0</v>
      </c>
      <c r="P35" s="155">
        <v>1</v>
      </c>
      <c r="Q35" s="155">
        <v>1</v>
      </c>
      <c r="R35" s="85">
        <v>0</v>
      </c>
      <c r="S35" s="85">
        <v>0</v>
      </c>
      <c r="T35" s="155">
        <v>0</v>
      </c>
      <c r="U35" s="155">
        <v>0</v>
      </c>
      <c r="V35" s="85">
        <v>0</v>
      </c>
      <c r="W35" s="85">
        <v>0</v>
      </c>
      <c r="X35" s="85">
        <v>0</v>
      </c>
      <c r="Y35" s="85">
        <v>0</v>
      </c>
      <c r="Z35" s="85">
        <v>0</v>
      </c>
      <c r="AA35" s="85">
        <v>0</v>
      </c>
      <c r="AB35" s="155">
        <v>12</v>
      </c>
      <c r="AC35" s="155">
        <v>18</v>
      </c>
      <c r="AD35" s="85">
        <v>0</v>
      </c>
      <c r="AE35" s="85">
        <v>2</v>
      </c>
      <c r="AF35" s="85">
        <v>0</v>
      </c>
      <c r="AG35" s="85">
        <v>0</v>
      </c>
      <c r="AH35" s="85">
        <v>0</v>
      </c>
      <c r="AI35" s="85">
        <v>0</v>
      </c>
      <c r="AJ35" s="155">
        <v>0</v>
      </c>
      <c r="AK35" s="155">
        <v>2</v>
      </c>
      <c r="AL35" s="85">
        <v>0</v>
      </c>
      <c r="AM35" s="85">
        <v>0</v>
      </c>
      <c r="AN35" s="85">
        <v>0</v>
      </c>
      <c r="AO35" s="175">
        <v>0</v>
      </c>
      <c r="AP35" s="85">
        <v>0</v>
      </c>
      <c r="AQ35" s="85">
        <v>0</v>
      </c>
      <c r="AR35" s="85">
        <v>0</v>
      </c>
      <c r="AS35" s="175">
        <v>1</v>
      </c>
      <c r="AT35" s="175">
        <v>0</v>
      </c>
      <c r="AU35" s="175">
        <v>0</v>
      </c>
      <c r="AV35" s="175">
        <v>3</v>
      </c>
      <c r="AW35" s="175">
        <v>2</v>
      </c>
      <c r="AX35" s="175">
        <v>0</v>
      </c>
      <c r="AY35" s="176">
        <v>1</v>
      </c>
    </row>
    <row r="36" spans="1:51" s="79" customFormat="1" ht="13.5" customHeight="1">
      <c r="A36" s="49" t="s">
        <v>47</v>
      </c>
      <c r="B36" s="85">
        <f t="shared" si="7"/>
        <v>37</v>
      </c>
      <c r="C36" s="85">
        <f t="shared" si="8"/>
        <v>12</v>
      </c>
      <c r="D36" s="85">
        <f t="shared" si="9"/>
        <v>25</v>
      </c>
      <c r="E36" s="85">
        <f t="shared" si="10"/>
        <v>4</v>
      </c>
      <c r="F36" s="85">
        <f t="shared" si="11"/>
        <v>1</v>
      </c>
      <c r="G36" s="85">
        <f t="shared" si="12"/>
        <v>3</v>
      </c>
      <c r="H36" s="155">
        <v>4</v>
      </c>
      <c r="I36" s="155">
        <v>0</v>
      </c>
      <c r="J36" s="85">
        <v>0</v>
      </c>
      <c r="K36" s="85">
        <v>0</v>
      </c>
      <c r="L36" s="144">
        <v>0</v>
      </c>
      <c r="M36" s="144">
        <v>0</v>
      </c>
      <c r="N36" s="144">
        <v>0</v>
      </c>
      <c r="O36" s="144">
        <v>0</v>
      </c>
      <c r="P36" s="155">
        <v>1</v>
      </c>
      <c r="Q36" s="155">
        <v>3</v>
      </c>
      <c r="R36" s="85">
        <v>0</v>
      </c>
      <c r="S36" s="85">
        <v>0</v>
      </c>
      <c r="T36" s="155">
        <v>0</v>
      </c>
      <c r="U36" s="155">
        <v>0</v>
      </c>
      <c r="V36" s="85">
        <v>0</v>
      </c>
      <c r="W36" s="85">
        <v>0</v>
      </c>
      <c r="X36" s="85">
        <v>0</v>
      </c>
      <c r="Y36" s="85">
        <v>0</v>
      </c>
      <c r="Z36" s="85">
        <v>0</v>
      </c>
      <c r="AA36" s="85">
        <v>0</v>
      </c>
      <c r="AB36" s="155">
        <v>6</v>
      </c>
      <c r="AC36" s="155">
        <v>14</v>
      </c>
      <c r="AD36" s="85">
        <v>0</v>
      </c>
      <c r="AE36" s="85">
        <v>1</v>
      </c>
      <c r="AF36" s="85">
        <v>0</v>
      </c>
      <c r="AG36" s="85">
        <v>0</v>
      </c>
      <c r="AH36" s="85">
        <v>0</v>
      </c>
      <c r="AI36" s="85">
        <v>0</v>
      </c>
      <c r="AJ36" s="155">
        <v>0</v>
      </c>
      <c r="AK36" s="155">
        <v>2</v>
      </c>
      <c r="AL36" s="85">
        <v>0</v>
      </c>
      <c r="AM36" s="85">
        <v>0</v>
      </c>
      <c r="AN36" s="144">
        <v>0</v>
      </c>
      <c r="AO36" s="175">
        <v>2</v>
      </c>
      <c r="AP36" s="85">
        <v>0</v>
      </c>
      <c r="AQ36" s="85">
        <v>0</v>
      </c>
      <c r="AR36" s="85">
        <v>0</v>
      </c>
      <c r="AS36" s="175">
        <v>0</v>
      </c>
      <c r="AT36" s="175">
        <v>0</v>
      </c>
      <c r="AU36" s="175">
        <v>0</v>
      </c>
      <c r="AV36" s="175">
        <v>1</v>
      </c>
      <c r="AW36" s="175">
        <v>4</v>
      </c>
      <c r="AX36" s="175">
        <v>1</v>
      </c>
      <c r="AY36" s="176">
        <v>2</v>
      </c>
    </row>
    <row r="37" spans="1:51" s="79" customFormat="1" ht="13.5" customHeight="1">
      <c r="A37" s="49" t="s">
        <v>48</v>
      </c>
      <c r="B37" s="85">
        <f t="shared" si="7"/>
        <v>31</v>
      </c>
      <c r="C37" s="85">
        <f t="shared" si="8"/>
        <v>9</v>
      </c>
      <c r="D37" s="85">
        <f t="shared" si="9"/>
        <v>22</v>
      </c>
      <c r="E37" s="85">
        <f t="shared" si="10"/>
        <v>2</v>
      </c>
      <c r="F37" s="85" t="str">
        <f t="shared" si="11"/>
        <v>-</v>
      </c>
      <c r="G37" s="85">
        <f t="shared" si="12"/>
        <v>2</v>
      </c>
      <c r="H37" s="155">
        <v>2</v>
      </c>
      <c r="I37" s="155">
        <v>1</v>
      </c>
      <c r="J37" s="85">
        <v>0</v>
      </c>
      <c r="K37" s="85">
        <v>0</v>
      </c>
      <c r="L37" s="144">
        <v>0</v>
      </c>
      <c r="M37" s="144">
        <v>0</v>
      </c>
      <c r="N37" s="144">
        <v>0</v>
      </c>
      <c r="O37" s="144">
        <v>0</v>
      </c>
      <c r="P37" s="155">
        <v>3</v>
      </c>
      <c r="Q37" s="155">
        <v>0</v>
      </c>
      <c r="R37" s="85">
        <v>0</v>
      </c>
      <c r="S37" s="85">
        <v>0</v>
      </c>
      <c r="T37" s="155">
        <v>0</v>
      </c>
      <c r="U37" s="155">
        <v>0</v>
      </c>
      <c r="V37" s="85">
        <v>0</v>
      </c>
      <c r="W37" s="85">
        <v>0</v>
      </c>
      <c r="X37" s="85">
        <v>0</v>
      </c>
      <c r="Y37" s="85">
        <v>0</v>
      </c>
      <c r="Z37" s="85">
        <v>0</v>
      </c>
      <c r="AA37" s="85">
        <v>0</v>
      </c>
      <c r="AB37" s="155">
        <v>4</v>
      </c>
      <c r="AC37" s="155">
        <v>15</v>
      </c>
      <c r="AD37" s="85">
        <v>0</v>
      </c>
      <c r="AE37" s="85">
        <v>0</v>
      </c>
      <c r="AF37" s="85">
        <v>0</v>
      </c>
      <c r="AG37" s="85">
        <v>0</v>
      </c>
      <c r="AH37" s="85">
        <v>0</v>
      </c>
      <c r="AI37" s="85">
        <v>0</v>
      </c>
      <c r="AJ37" s="155">
        <v>0</v>
      </c>
      <c r="AK37" s="155">
        <v>3</v>
      </c>
      <c r="AL37" s="85">
        <v>0</v>
      </c>
      <c r="AM37" s="85">
        <v>0</v>
      </c>
      <c r="AN37" s="85">
        <v>0</v>
      </c>
      <c r="AO37" s="175">
        <v>1</v>
      </c>
      <c r="AP37" s="85">
        <v>0</v>
      </c>
      <c r="AQ37" s="85">
        <v>0</v>
      </c>
      <c r="AR37" s="85">
        <v>0</v>
      </c>
      <c r="AS37" s="175">
        <v>0</v>
      </c>
      <c r="AT37" s="175">
        <v>0</v>
      </c>
      <c r="AU37" s="175">
        <v>0</v>
      </c>
      <c r="AV37" s="175">
        <v>0</v>
      </c>
      <c r="AW37" s="175">
        <v>2</v>
      </c>
      <c r="AX37" s="175">
        <v>0</v>
      </c>
      <c r="AY37" s="176">
        <v>2</v>
      </c>
    </row>
    <row r="38" spans="1:51" s="79" customFormat="1" ht="13.5" customHeight="1">
      <c r="A38" s="49" t="s">
        <v>49</v>
      </c>
      <c r="B38" s="85">
        <f t="shared" si="7"/>
        <v>7</v>
      </c>
      <c r="C38" s="85">
        <f t="shared" si="8"/>
        <v>4</v>
      </c>
      <c r="D38" s="85">
        <f t="shared" si="9"/>
        <v>3</v>
      </c>
      <c r="E38" s="85">
        <f t="shared" si="10"/>
        <v>1</v>
      </c>
      <c r="F38" s="85">
        <f t="shared" si="11"/>
        <v>1</v>
      </c>
      <c r="G38" s="85" t="str">
        <f t="shared" si="12"/>
        <v>-</v>
      </c>
      <c r="H38" s="155">
        <v>0</v>
      </c>
      <c r="I38" s="155">
        <v>0</v>
      </c>
      <c r="J38" s="85">
        <v>1</v>
      </c>
      <c r="K38" s="85">
        <v>0</v>
      </c>
      <c r="L38" s="144">
        <v>0</v>
      </c>
      <c r="M38" s="144">
        <v>0</v>
      </c>
      <c r="N38" s="144">
        <v>0</v>
      </c>
      <c r="O38" s="144">
        <v>0</v>
      </c>
      <c r="P38" s="155">
        <v>1</v>
      </c>
      <c r="Q38" s="155">
        <v>0</v>
      </c>
      <c r="R38" s="85">
        <v>0</v>
      </c>
      <c r="S38" s="85">
        <v>0</v>
      </c>
      <c r="T38" s="155">
        <v>0</v>
      </c>
      <c r="U38" s="155">
        <v>0</v>
      </c>
      <c r="V38" s="85">
        <v>0</v>
      </c>
      <c r="W38" s="85">
        <v>0</v>
      </c>
      <c r="X38" s="85">
        <v>0</v>
      </c>
      <c r="Y38" s="85">
        <v>0</v>
      </c>
      <c r="Z38" s="85">
        <v>0</v>
      </c>
      <c r="AA38" s="85">
        <v>0</v>
      </c>
      <c r="AB38" s="155">
        <v>3</v>
      </c>
      <c r="AC38" s="155">
        <v>2</v>
      </c>
      <c r="AD38" s="85">
        <v>0</v>
      </c>
      <c r="AE38" s="85">
        <v>0</v>
      </c>
      <c r="AF38" s="85">
        <v>0</v>
      </c>
      <c r="AG38" s="85">
        <v>0</v>
      </c>
      <c r="AH38" s="85">
        <v>0</v>
      </c>
      <c r="AI38" s="85">
        <v>0</v>
      </c>
      <c r="AJ38" s="155">
        <v>0</v>
      </c>
      <c r="AK38" s="155">
        <v>1</v>
      </c>
      <c r="AL38" s="85">
        <v>0</v>
      </c>
      <c r="AM38" s="85">
        <v>0</v>
      </c>
      <c r="AN38" s="144">
        <v>0</v>
      </c>
      <c r="AO38" s="175">
        <v>0</v>
      </c>
      <c r="AP38" s="85">
        <v>0</v>
      </c>
      <c r="AQ38" s="85">
        <v>0</v>
      </c>
      <c r="AR38" s="85">
        <v>0</v>
      </c>
      <c r="AS38" s="175">
        <v>0</v>
      </c>
      <c r="AT38" s="175">
        <v>0</v>
      </c>
      <c r="AU38" s="175">
        <v>0</v>
      </c>
      <c r="AV38" s="175">
        <v>0</v>
      </c>
      <c r="AW38" s="175">
        <v>0</v>
      </c>
      <c r="AX38" s="175">
        <v>0</v>
      </c>
      <c r="AY38" s="176">
        <v>0</v>
      </c>
    </row>
    <row r="39" spans="1:51" s="79" customFormat="1" ht="13.5" customHeight="1">
      <c r="A39" s="49" t="s">
        <v>50</v>
      </c>
      <c r="B39" s="85">
        <f t="shared" si="7"/>
        <v>28</v>
      </c>
      <c r="C39" s="85">
        <f t="shared" si="8"/>
        <v>13</v>
      </c>
      <c r="D39" s="85">
        <f t="shared" si="9"/>
        <v>15</v>
      </c>
      <c r="E39" s="85">
        <f t="shared" si="10"/>
        <v>2</v>
      </c>
      <c r="F39" s="85" t="str">
        <f t="shared" si="11"/>
        <v>-</v>
      </c>
      <c r="G39" s="85">
        <f t="shared" si="12"/>
        <v>2</v>
      </c>
      <c r="H39" s="155">
        <v>3</v>
      </c>
      <c r="I39" s="155">
        <v>0</v>
      </c>
      <c r="J39" s="85">
        <v>0</v>
      </c>
      <c r="K39" s="85">
        <v>0</v>
      </c>
      <c r="L39" s="144">
        <v>0</v>
      </c>
      <c r="M39" s="144">
        <v>0</v>
      </c>
      <c r="N39" s="144">
        <v>0</v>
      </c>
      <c r="O39" s="144">
        <v>0</v>
      </c>
      <c r="P39" s="155">
        <v>2</v>
      </c>
      <c r="Q39" s="155">
        <v>1</v>
      </c>
      <c r="R39" s="85">
        <v>0</v>
      </c>
      <c r="S39" s="85">
        <v>0</v>
      </c>
      <c r="T39" s="155">
        <v>0</v>
      </c>
      <c r="U39" s="155">
        <v>0</v>
      </c>
      <c r="V39" s="85">
        <v>0</v>
      </c>
      <c r="W39" s="85">
        <v>0</v>
      </c>
      <c r="X39" s="85">
        <v>0</v>
      </c>
      <c r="Y39" s="85">
        <v>0</v>
      </c>
      <c r="Z39" s="85">
        <v>0</v>
      </c>
      <c r="AA39" s="85">
        <v>0</v>
      </c>
      <c r="AB39" s="155">
        <v>6</v>
      </c>
      <c r="AC39" s="155">
        <v>10</v>
      </c>
      <c r="AD39" s="85">
        <v>0</v>
      </c>
      <c r="AE39" s="85">
        <v>0</v>
      </c>
      <c r="AF39" s="85">
        <v>0</v>
      </c>
      <c r="AG39" s="85">
        <v>0</v>
      </c>
      <c r="AH39" s="85">
        <v>0</v>
      </c>
      <c r="AI39" s="85">
        <v>0</v>
      </c>
      <c r="AJ39" s="155">
        <v>0</v>
      </c>
      <c r="AK39" s="155">
        <v>3</v>
      </c>
      <c r="AL39" s="85">
        <v>0</v>
      </c>
      <c r="AM39" s="85">
        <v>0</v>
      </c>
      <c r="AN39" s="85">
        <v>0</v>
      </c>
      <c r="AO39" s="175">
        <v>0</v>
      </c>
      <c r="AP39" s="85">
        <v>0</v>
      </c>
      <c r="AQ39" s="85">
        <v>0</v>
      </c>
      <c r="AR39" s="85">
        <v>0</v>
      </c>
      <c r="AS39" s="175">
        <v>0</v>
      </c>
      <c r="AT39" s="175">
        <v>0</v>
      </c>
      <c r="AU39" s="175">
        <v>0</v>
      </c>
      <c r="AV39" s="175">
        <v>2</v>
      </c>
      <c r="AW39" s="175">
        <v>1</v>
      </c>
      <c r="AX39" s="175">
        <v>0</v>
      </c>
      <c r="AY39" s="176">
        <v>2</v>
      </c>
    </row>
    <row r="40" spans="1:51" s="79" customFormat="1" ht="13.5" customHeight="1">
      <c r="A40" s="49" t="s">
        <v>153</v>
      </c>
      <c r="B40" s="85">
        <f t="shared" si="7"/>
        <v>86</v>
      </c>
      <c r="C40" s="85">
        <f t="shared" si="8"/>
        <v>39</v>
      </c>
      <c r="D40" s="85">
        <f t="shared" si="9"/>
        <v>47</v>
      </c>
      <c r="E40" s="85">
        <f t="shared" si="10"/>
        <v>3</v>
      </c>
      <c r="F40" s="85" t="str">
        <f t="shared" si="11"/>
        <v>-</v>
      </c>
      <c r="G40" s="85">
        <f t="shared" si="12"/>
        <v>3</v>
      </c>
      <c r="H40" s="155">
        <v>7</v>
      </c>
      <c r="I40" s="155">
        <v>0</v>
      </c>
      <c r="J40" s="85">
        <v>0</v>
      </c>
      <c r="K40" s="85">
        <v>0</v>
      </c>
      <c r="L40" s="144">
        <v>0</v>
      </c>
      <c r="M40" s="144">
        <v>0</v>
      </c>
      <c r="N40" s="144">
        <v>0</v>
      </c>
      <c r="O40" s="144">
        <v>0</v>
      </c>
      <c r="P40" s="155">
        <v>6</v>
      </c>
      <c r="Q40" s="155">
        <v>1</v>
      </c>
      <c r="R40" s="85">
        <v>0</v>
      </c>
      <c r="S40" s="85">
        <v>0</v>
      </c>
      <c r="T40" s="155">
        <v>0</v>
      </c>
      <c r="U40" s="155">
        <v>0</v>
      </c>
      <c r="V40" s="85">
        <v>0</v>
      </c>
      <c r="W40" s="85">
        <v>0</v>
      </c>
      <c r="X40" s="85">
        <v>0</v>
      </c>
      <c r="Y40" s="85">
        <v>0</v>
      </c>
      <c r="Z40" s="85">
        <v>0</v>
      </c>
      <c r="AA40" s="85">
        <v>0</v>
      </c>
      <c r="AB40" s="155">
        <v>26</v>
      </c>
      <c r="AC40" s="155">
        <v>33</v>
      </c>
      <c r="AD40" s="85">
        <v>0</v>
      </c>
      <c r="AE40" s="85">
        <v>1</v>
      </c>
      <c r="AF40" s="85">
        <v>0</v>
      </c>
      <c r="AG40" s="85">
        <v>0</v>
      </c>
      <c r="AH40" s="85">
        <v>0</v>
      </c>
      <c r="AI40" s="85">
        <v>0</v>
      </c>
      <c r="AJ40" s="155">
        <v>0</v>
      </c>
      <c r="AK40" s="155">
        <v>7</v>
      </c>
      <c r="AL40" s="85">
        <v>0</v>
      </c>
      <c r="AM40" s="85">
        <v>0</v>
      </c>
      <c r="AN40" s="144">
        <v>0</v>
      </c>
      <c r="AO40" s="175">
        <v>1</v>
      </c>
      <c r="AP40" s="85">
        <v>0</v>
      </c>
      <c r="AQ40" s="85">
        <v>0</v>
      </c>
      <c r="AR40" s="85">
        <v>0</v>
      </c>
      <c r="AS40" s="175">
        <v>1</v>
      </c>
      <c r="AT40" s="175">
        <v>0</v>
      </c>
      <c r="AU40" s="175">
        <v>0</v>
      </c>
      <c r="AV40" s="175">
        <v>0</v>
      </c>
      <c r="AW40" s="175">
        <v>4</v>
      </c>
      <c r="AX40" s="175">
        <v>0</v>
      </c>
      <c r="AY40" s="176">
        <v>2</v>
      </c>
    </row>
    <row r="41" spans="1:51" s="79" customFormat="1" ht="13.5" customHeight="1">
      <c r="A41" s="49" t="s">
        <v>51</v>
      </c>
      <c r="B41" s="85">
        <f t="shared" si="7"/>
        <v>17</v>
      </c>
      <c r="C41" s="85">
        <f t="shared" si="8"/>
        <v>6</v>
      </c>
      <c r="D41" s="85">
        <f t="shared" si="9"/>
        <v>11</v>
      </c>
      <c r="E41" s="85" t="str">
        <f t="shared" si="10"/>
        <v>-</v>
      </c>
      <c r="F41" s="85" t="str">
        <f t="shared" si="11"/>
        <v>-</v>
      </c>
      <c r="G41" s="85" t="str">
        <f t="shared" si="12"/>
        <v>-</v>
      </c>
      <c r="H41" s="155">
        <v>2</v>
      </c>
      <c r="I41" s="155">
        <v>0</v>
      </c>
      <c r="J41" s="85">
        <v>0</v>
      </c>
      <c r="K41" s="85">
        <v>0</v>
      </c>
      <c r="L41" s="144">
        <v>0</v>
      </c>
      <c r="M41" s="144">
        <v>0</v>
      </c>
      <c r="N41" s="144">
        <v>0</v>
      </c>
      <c r="O41" s="144">
        <v>0</v>
      </c>
      <c r="P41" s="155">
        <v>2</v>
      </c>
      <c r="Q41" s="155">
        <v>0</v>
      </c>
      <c r="R41" s="85">
        <v>0</v>
      </c>
      <c r="S41" s="85">
        <v>0</v>
      </c>
      <c r="T41" s="155">
        <v>0</v>
      </c>
      <c r="U41" s="155">
        <v>0</v>
      </c>
      <c r="V41" s="85">
        <v>0</v>
      </c>
      <c r="W41" s="85">
        <v>0</v>
      </c>
      <c r="X41" s="85">
        <v>0</v>
      </c>
      <c r="Y41" s="85">
        <v>0</v>
      </c>
      <c r="Z41" s="85">
        <v>0</v>
      </c>
      <c r="AA41" s="85">
        <v>0</v>
      </c>
      <c r="AB41" s="155">
        <v>2</v>
      </c>
      <c r="AC41" s="155">
        <v>9</v>
      </c>
      <c r="AD41" s="85">
        <v>0</v>
      </c>
      <c r="AE41" s="85">
        <v>0</v>
      </c>
      <c r="AF41" s="85">
        <v>0</v>
      </c>
      <c r="AG41" s="85">
        <v>0</v>
      </c>
      <c r="AH41" s="85">
        <v>0</v>
      </c>
      <c r="AI41" s="85">
        <v>0</v>
      </c>
      <c r="AJ41" s="155">
        <v>0</v>
      </c>
      <c r="AK41" s="155">
        <v>2</v>
      </c>
      <c r="AL41" s="85">
        <v>0</v>
      </c>
      <c r="AM41" s="85">
        <v>0</v>
      </c>
      <c r="AN41" s="85">
        <v>0</v>
      </c>
      <c r="AO41" s="175">
        <v>0</v>
      </c>
      <c r="AP41" s="85">
        <v>0</v>
      </c>
      <c r="AQ41" s="85">
        <v>0</v>
      </c>
      <c r="AR41" s="85">
        <v>0</v>
      </c>
      <c r="AS41" s="175">
        <v>0</v>
      </c>
      <c r="AT41" s="175">
        <v>0</v>
      </c>
      <c r="AU41" s="175">
        <v>0</v>
      </c>
      <c r="AV41" s="175">
        <v>0</v>
      </c>
      <c r="AW41" s="175">
        <v>0</v>
      </c>
      <c r="AX41" s="175">
        <v>0</v>
      </c>
      <c r="AY41" s="176">
        <v>0</v>
      </c>
    </row>
    <row r="42" spans="1:51" s="79" customFormat="1" ht="13.5" customHeight="1">
      <c r="A42" s="49" t="s">
        <v>52</v>
      </c>
      <c r="B42" s="85">
        <f t="shared" si="7"/>
        <v>14</v>
      </c>
      <c r="C42" s="85">
        <f t="shared" si="8"/>
        <v>4</v>
      </c>
      <c r="D42" s="85">
        <f t="shared" si="9"/>
        <v>10</v>
      </c>
      <c r="E42" s="85" t="str">
        <f t="shared" si="10"/>
        <v>-</v>
      </c>
      <c r="F42" s="85" t="str">
        <f t="shared" si="11"/>
        <v>-</v>
      </c>
      <c r="G42" s="85" t="str">
        <f t="shared" si="12"/>
        <v>-</v>
      </c>
      <c r="H42" s="155">
        <v>0</v>
      </c>
      <c r="I42" s="155">
        <v>1</v>
      </c>
      <c r="J42" s="85">
        <v>0</v>
      </c>
      <c r="K42" s="85">
        <v>0</v>
      </c>
      <c r="L42" s="144">
        <v>0</v>
      </c>
      <c r="M42" s="144">
        <v>0</v>
      </c>
      <c r="N42" s="144">
        <v>0</v>
      </c>
      <c r="O42" s="144">
        <v>0</v>
      </c>
      <c r="P42" s="155">
        <v>1</v>
      </c>
      <c r="Q42" s="155">
        <v>0</v>
      </c>
      <c r="R42" s="85">
        <v>0</v>
      </c>
      <c r="S42" s="85">
        <v>0</v>
      </c>
      <c r="T42" s="155">
        <v>0</v>
      </c>
      <c r="U42" s="155">
        <v>0</v>
      </c>
      <c r="V42" s="85">
        <v>0</v>
      </c>
      <c r="W42" s="85">
        <v>0</v>
      </c>
      <c r="X42" s="85">
        <v>0</v>
      </c>
      <c r="Y42" s="85">
        <v>0</v>
      </c>
      <c r="Z42" s="85">
        <v>0</v>
      </c>
      <c r="AA42" s="85">
        <v>0</v>
      </c>
      <c r="AB42" s="155">
        <v>2</v>
      </c>
      <c r="AC42" s="155">
        <v>7</v>
      </c>
      <c r="AD42" s="85">
        <v>0</v>
      </c>
      <c r="AE42" s="85">
        <v>0</v>
      </c>
      <c r="AF42" s="85">
        <v>0</v>
      </c>
      <c r="AG42" s="85">
        <v>0</v>
      </c>
      <c r="AH42" s="85">
        <v>0</v>
      </c>
      <c r="AI42" s="85">
        <v>0</v>
      </c>
      <c r="AJ42" s="155">
        <v>0</v>
      </c>
      <c r="AK42" s="155">
        <v>1</v>
      </c>
      <c r="AL42" s="85">
        <v>0</v>
      </c>
      <c r="AM42" s="85">
        <v>0</v>
      </c>
      <c r="AN42" s="144">
        <v>0</v>
      </c>
      <c r="AO42" s="175">
        <v>0</v>
      </c>
      <c r="AP42" s="85">
        <v>0</v>
      </c>
      <c r="AQ42" s="85">
        <v>0</v>
      </c>
      <c r="AR42" s="85">
        <v>0</v>
      </c>
      <c r="AS42" s="175">
        <v>0</v>
      </c>
      <c r="AT42" s="175">
        <v>0</v>
      </c>
      <c r="AU42" s="175">
        <v>0</v>
      </c>
      <c r="AV42" s="175">
        <v>1</v>
      </c>
      <c r="AW42" s="175">
        <v>1</v>
      </c>
      <c r="AX42" s="175">
        <v>0</v>
      </c>
      <c r="AY42" s="176">
        <v>0</v>
      </c>
    </row>
    <row r="43" spans="1:51" s="79" customFormat="1" ht="13.5" customHeight="1">
      <c r="A43" s="49" t="s">
        <v>53</v>
      </c>
      <c r="B43" s="85">
        <f t="shared" si="7"/>
        <v>25</v>
      </c>
      <c r="C43" s="85">
        <f t="shared" si="8"/>
        <v>7</v>
      </c>
      <c r="D43" s="85">
        <f t="shared" si="9"/>
        <v>18</v>
      </c>
      <c r="E43" s="85">
        <f t="shared" si="10"/>
        <v>1</v>
      </c>
      <c r="F43" s="85">
        <f t="shared" si="11"/>
        <v>1</v>
      </c>
      <c r="G43" s="85" t="str">
        <f t="shared" si="12"/>
        <v>-</v>
      </c>
      <c r="H43" s="155">
        <v>2</v>
      </c>
      <c r="I43" s="155">
        <v>0</v>
      </c>
      <c r="J43" s="85">
        <v>0</v>
      </c>
      <c r="K43" s="85">
        <v>0</v>
      </c>
      <c r="L43" s="144">
        <v>0</v>
      </c>
      <c r="M43" s="144">
        <v>0</v>
      </c>
      <c r="N43" s="144">
        <v>0</v>
      </c>
      <c r="O43" s="144">
        <v>0</v>
      </c>
      <c r="P43" s="155">
        <v>1</v>
      </c>
      <c r="Q43" s="155">
        <v>1</v>
      </c>
      <c r="R43" s="85">
        <v>0</v>
      </c>
      <c r="S43" s="85">
        <v>0</v>
      </c>
      <c r="T43" s="155">
        <v>0</v>
      </c>
      <c r="U43" s="155">
        <v>0</v>
      </c>
      <c r="V43" s="85">
        <v>0</v>
      </c>
      <c r="W43" s="85">
        <v>0</v>
      </c>
      <c r="X43" s="85">
        <v>0</v>
      </c>
      <c r="Y43" s="85">
        <v>0</v>
      </c>
      <c r="Z43" s="85">
        <v>0</v>
      </c>
      <c r="AA43" s="85">
        <v>0</v>
      </c>
      <c r="AB43" s="155">
        <v>3</v>
      </c>
      <c r="AC43" s="155">
        <v>11</v>
      </c>
      <c r="AD43" s="85">
        <v>0</v>
      </c>
      <c r="AE43" s="85">
        <v>0</v>
      </c>
      <c r="AF43" s="85">
        <v>0</v>
      </c>
      <c r="AG43" s="85">
        <v>0</v>
      </c>
      <c r="AH43" s="85">
        <v>0</v>
      </c>
      <c r="AI43" s="85">
        <v>0</v>
      </c>
      <c r="AJ43" s="155">
        <v>0</v>
      </c>
      <c r="AK43" s="155">
        <v>2</v>
      </c>
      <c r="AL43" s="85">
        <v>0</v>
      </c>
      <c r="AM43" s="85">
        <v>0</v>
      </c>
      <c r="AN43" s="85">
        <v>0</v>
      </c>
      <c r="AO43" s="175">
        <v>0</v>
      </c>
      <c r="AP43" s="85">
        <v>0</v>
      </c>
      <c r="AQ43" s="85">
        <v>0</v>
      </c>
      <c r="AR43" s="85">
        <v>0</v>
      </c>
      <c r="AS43" s="175">
        <v>1</v>
      </c>
      <c r="AT43" s="175">
        <v>0</v>
      </c>
      <c r="AU43" s="175">
        <v>0</v>
      </c>
      <c r="AV43" s="175">
        <v>1</v>
      </c>
      <c r="AW43" s="175">
        <v>3</v>
      </c>
      <c r="AX43" s="175">
        <v>1</v>
      </c>
      <c r="AY43" s="176">
        <v>0</v>
      </c>
    </row>
    <row r="44" spans="1:51" s="79" customFormat="1" ht="13.5" customHeight="1">
      <c r="A44" s="49" t="s">
        <v>54</v>
      </c>
      <c r="B44" s="85">
        <f t="shared" si="7"/>
        <v>75</v>
      </c>
      <c r="C44" s="85">
        <f t="shared" si="8"/>
        <v>29</v>
      </c>
      <c r="D44" s="85">
        <f t="shared" si="9"/>
        <v>46</v>
      </c>
      <c r="E44" s="85">
        <f t="shared" si="10"/>
        <v>7</v>
      </c>
      <c r="F44" s="85">
        <f t="shared" si="11"/>
        <v>2</v>
      </c>
      <c r="G44" s="85">
        <f t="shared" si="12"/>
        <v>5</v>
      </c>
      <c r="H44" s="155">
        <v>4</v>
      </c>
      <c r="I44" s="155">
        <v>2</v>
      </c>
      <c r="J44" s="85">
        <v>0</v>
      </c>
      <c r="K44" s="85">
        <v>0</v>
      </c>
      <c r="L44" s="144">
        <v>0</v>
      </c>
      <c r="M44" s="144">
        <v>0</v>
      </c>
      <c r="N44" s="144">
        <v>0</v>
      </c>
      <c r="O44" s="144">
        <v>0</v>
      </c>
      <c r="P44" s="155">
        <v>6</v>
      </c>
      <c r="Q44" s="155">
        <v>0</v>
      </c>
      <c r="R44" s="85">
        <v>0</v>
      </c>
      <c r="S44" s="85">
        <v>0</v>
      </c>
      <c r="T44" s="155">
        <v>0</v>
      </c>
      <c r="U44" s="155">
        <v>0</v>
      </c>
      <c r="V44" s="85">
        <v>0</v>
      </c>
      <c r="W44" s="85">
        <v>0</v>
      </c>
      <c r="X44" s="85">
        <v>0</v>
      </c>
      <c r="Y44" s="85">
        <v>0</v>
      </c>
      <c r="Z44" s="85">
        <v>0</v>
      </c>
      <c r="AA44" s="85">
        <v>0</v>
      </c>
      <c r="AB44" s="155">
        <v>17</v>
      </c>
      <c r="AC44" s="155">
        <v>32</v>
      </c>
      <c r="AD44" s="85">
        <v>0</v>
      </c>
      <c r="AE44" s="85">
        <v>1</v>
      </c>
      <c r="AF44" s="85">
        <v>0</v>
      </c>
      <c r="AG44" s="85">
        <v>0</v>
      </c>
      <c r="AH44" s="85">
        <v>0</v>
      </c>
      <c r="AI44" s="85">
        <v>0</v>
      </c>
      <c r="AJ44" s="155">
        <v>0</v>
      </c>
      <c r="AK44" s="155">
        <v>6</v>
      </c>
      <c r="AL44" s="85">
        <v>0</v>
      </c>
      <c r="AM44" s="85">
        <v>0</v>
      </c>
      <c r="AN44" s="144">
        <v>0</v>
      </c>
      <c r="AO44" s="175">
        <v>1</v>
      </c>
      <c r="AP44" s="85">
        <v>0</v>
      </c>
      <c r="AQ44" s="85">
        <v>0</v>
      </c>
      <c r="AR44" s="85">
        <v>0</v>
      </c>
      <c r="AS44" s="175">
        <v>1</v>
      </c>
      <c r="AT44" s="175">
        <v>0</v>
      </c>
      <c r="AU44" s="175">
        <v>0</v>
      </c>
      <c r="AV44" s="175">
        <v>2</v>
      </c>
      <c r="AW44" s="175">
        <v>4</v>
      </c>
      <c r="AX44" s="175">
        <v>2</v>
      </c>
      <c r="AY44" s="176">
        <v>4</v>
      </c>
    </row>
    <row r="45" spans="1:51" s="79" customFormat="1" ht="13.5" customHeight="1">
      <c r="A45" s="49" t="s">
        <v>55</v>
      </c>
      <c r="B45" s="85">
        <f t="shared" si="7"/>
        <v>47</v>
      </c>
      <c r="C45" s="85">
        <f t="shared" si="8"/>
        <v>15</v>
      </c>
      <c r="D45" s="85">
        <f t="shared" si="9"/>
        <v>32</v>
      </c>
      <c r="E45" s="85">
        <f t="shared" si="10"/>
        <v>1</v>
      </c>
      <c r="F45" s="85" t="str">
        <f t="shared" si="11"/>
        <v>-</v>
      </c>
      <c r="G45" s="85">
        <f t="shared" si="12"/>
        <v>1</v>
      </c>
      <c r="H45" s="155">
        <v>2</v>
      </c>
      <c r="I45" s="155">
        <v>0</v>
      </c>
      <c r="J45" s="85">
        <v>0</v>
      </c>
      <c r="K45" s="85">
        <v>0</v>
      </c>
      <c r="L45" s="144">
        <v>0</v>
      </c>
      <c r="M45" s="144">
        <v>0</v>
      </c>
      <c r="N45" s="144">
        <v>0</v>
      </c>
      <c r="O45" s="144">
        <v>0</v>
      </c>
      <c r="P45" s="155">
        <v>2</v>
      </c>
      <c r="Q45" s="155">
        <v>0</v>
      </c>
      <c r="R45" s="85">
        <v>0</v>
      </c>
      <c r="S45" s="85">
        <v>0</v>
      </c>
      <c r="T45" s="155">
        <v>0</v>
      </c>
      <c r="U45" s="155">
        <v>0</v>
      </c>
      <c r="V45" s="85">
        <v>0</v>
      </c>
      <c r="W45" s="85">
        <v>0</v>
      </c>
      <c r="X45" s="85">
        <v>0</v>
      </c>
      <c r="Y45" s="85">
        <v>0</v>
      </c>
      <c r="Z45" s="85">
        <v>0</v>
      </c>
      <c r="AA45" s="85">
        <v>0</v>
      </c>
      <c r="AB45" s="155">
        <v>10</v>
      </c>
      <c r="AC45" s="155">
        <v>28</v>
      </c>
      <c r="AD45" s="85">
        <v>0</v>
      </c>
      <c r="AE45" s="85">
        <v>0</v>
      </c>
      <c r="AF45" s="85">
        <v>0</v>
      </c>
      <c r="AG45" s="85">
        <v>0</v>
      </c>
      <c r="AH45" s="85">
        <v>0</v>
      </c>
      <c r="AI45" s="85">
        <v>0</v>
      </c>
      <c r="AJ45" s="155">
        <v>0</v>
      </c>
      <c r="AK45" s="155">
        <v>2</v>
      </c>
      <c r="AL45" s="85">
        <v>0</v>
      </c>
      <c r="AM45" s="85">
        <v>0</v>
      </c>
      <c r="AN45" s="85">
        <v>0</v>
      </c>
      <c r="AO45" s="175">
        <v>0</v>
      </c>
      <c r="AP45" s="85">
        <v>0</v>
      </c>
      <c r="AQ45" s="85">
        <v>0</v>
      </c>
      <c r="AR45" s="85">
        <v>0</v>
      </c>
      <c r="AS45" s="175">
        <v>0</v>
      </c>
      <c r="AT45" s="175">
        <v>0</v>
      </c>
      <c r="AU45" s="175">
        <v>0</v>
      </c>
      <c r="AV45" s="175">
        <v>1</v>
      </c>
      <c r="AW45" s="175">
        <v>2</v>
      </c>
      <c r="AX45" s="175">
        <v>0</v>
      </c>
      <c r="AY45" s="176">
        <v>1</v>
      </c>
    </row>
    <row r="46" spans="1:51" s="79" customFormat="1" ht="13.5" customHeight="1">
      <c r="A46" s="49" t="s">
        <v>56</v>
      </c>
      <c r="B46" s="85">
        <f t="shared" si="7"/>
        <v>22</v>
      </c>
      <c r="C46" s="85">
        <f t="shared" si="8"/>
        <v>8</v>
      </c>
      <c r="D46" s="85">
        <f t="shared" si="9"/>
        <v>14</v>
      </c>
      <c r="E46" s="85" t="str">
        <f t="shared" si="10"/>
        <v>-</v>
      </c>
      <c r="F46" s="85" t="str">
        <f t="shared" si="11"/>
        <v>-</v>
      </c>
      <c r="G46" s="85" t="str">
        <f t="shared" si="12"/>
        <v>-</v>
      </c>
      <c r="H46" s="155">
        <v>2</v>
      </c>
      <c r="I46" s="155">
        <v>0</v>
      </c>
      <c r="J46" s="85">
        <v>0</v>
      </c>
      <c r="K46" s="85">
        <v>0</v>
      </c>
      <c r="L46" s="144">
        <v>0</v>
      </c>
      <c r="M46" s="144">
        <v>0</v>
      </c>
      <c r="N46" s="144">
        <v>0</v>
      </c>
      <c r="O46" s="144">
        <v>0</v>
      </c>
      <c r="P46" s="155">
        <v>1</v>
      </c>
      <c r="Q46" s="155">
        <v>1</v>
      </c>
      <c r="R46" s="85">
        <v>0</v>
      </c>
      <c r="S46" s="85">
        <v>0</v>
      </c>
      <c r="T46" s="155">
        <v>0</v>
      </c>
      <c r="U46" s="155">
        <v>0</v>
      </c>
      <c r="V46" s="85">
        <v>0</v>
      </c>
      <c r="W46" s="85">
        <v>0</v>
      </c>
      <c r="X46" s="85">
        <v>0</v>
      </c>
      <c r="Y46" s="85">
        <v>0</v>
      </c>
      <c r="Z46" s="85">
        <v>0</v>
      </c>
      <c r="AA46" s="85">
        <v>0</v>
      </c>
      <c r="AB46" s="155">
        <v>5</v>
      </c>
      <c r="AC46" s="155">
        <v>11</v>
      </c>
      <c r="AD46" s="85">
        <v>0</v>
      </c>
      <c r="AE46" s="85">
        <v>0</v>
      </c>
      <c r="AF46" s="85">
        <v>0</v>
      </c>
      <c r="AG46" s="85">
        <v>0</v>
      </c>
      <c r="AH46" s="85">
        <v>0</v>
      </c>
      <c r="AI46" s="85">
        <v>0</v>
      </c>
      <c r="AJ46" s="155">
        <v>0</v>
      </c>
      <c r="AK46" s="155">
        <v>2</v>
      </c>
      <c r="AL46" s="85">
        <v>0</v>
      </c>
      <c r="AM46" s="85">
        <v>0</v>
      </c>
      <c r="AN46" s="144">
        <v>0</v>
      </c>
      <c r="AO46" s="175">
        <v>0</v>
      </c>
      <c r="AP46" s="85">
        <v>0</v>
      </c>
      <c r="AQ46" s="85">
        <v>0</v>
      </c>
      <c r="AR46" s="85">
        <v>0</v>
      </c>
      <c r="AS46" s="175">
        <v>0</v>
      </c>
      <c r="AT46" s="175">
        <v>0</v>
      </c>
      <c r="AU46" s="175">
        <v>0</v>
      </c>
      <c r="AV46" s="175">
        <v>0</v>
      </c>
      <c r="AW46" s="175">
        <v>0</v>
      </c>
      <c r="AX46" s="175">
        <v>0</v>
      </c>
      <c r="AY46" s="176">
        <v>0</v>
      </c>
    </row>
    <row r="47" spans="1:51" s="79" customFormat="1" ht="13.5" customHeight="1">
      <c r="A47" s="49" t="s">
        <v>57</v>
      </c>
      <c r="B47" s="85">
        <f t="shared" si="7"/>
        <v>20</v>
      </c>
      <c r="C47" s="85">
        <f t="shared" si="8"/>
        <v>8</v>
      </c>
      <c r="D47" s="85">
        <f t="shared" si="9"/>
        <v>12</v>
      </c>
      <c r="E47" s="85">
        <f t="shared" si="10"/>
        <v>1</v>
      </c>
      <c r="F47" s="85">
        <f t="shared" si="11"/>
        <v>1</v>
      </c>
      <c r="G47" s="85" t="str">
        <f t="shared" si="12"/>
        <v>-</v>
      </c>
      <c r="H47" s="155">
        <v>2</v>
      </c>
      <c r="I47" s="155">
        <v>0</v>
      </c>
      <c r="J47" s="85">
        <v>0</v>
      </c>
      <c r="K47" s="85">
        <v>0</v>
      </c>
      <c r="L47" s="144">
        <v>0</v>
      </c>
      <c r="M47" s="144">
        <v>0</v>
      </c>
      <c r="N47" s="144">
        <v>0</v>
      </c>
      <c r="O47" s="144">
        <v>0</v>
      </c>
      <c r="P47" s="155">
        <v>2</v>
      </c>
      <c r="Q47" s="155">
        <v>0</v>
      </c>
      <c r="R47" s="85">
        <v>0</v>
      </c>
      <c r="S47" s="85">
        <v>0</v>
      </c>
      <c r="T47" s="155">
        <v>0</v>
      </c>
      <c r="U47" s="155">
        <v>0</v>
      </c>
      <c r="V47" s="85">
        <v>0</v>
      </c>
      <c r="W47" s="85">
        <v>0</v>
      </c>
      <c r="X47" s="85">
        <v>0</v>
      </c>
      <c r="Y47" s="85">
        <v>0</v>
      </c>
      <c r="Z47" s="85">
        <v>0</v>
      </c>
      <c r="AA47" s="85">
        <v>0</v>
      </c>
      <c r="AB47" s="155">
        <v>4</v>
      </c>
      <c r="AC47" s="155">
        <v>7</v>
      </c>
      <c r="AD47" s="85">
        <v>1</v>
      </c>
      <c r="AE47" s="85">
        <v>0</v>
      </c>
      <c r="AF47" s="85">
        <v>0</v>
      </c>
      <c r="AG47" s="85">
        <v>0</v>
      </c>
      <c r="AH47" s="85">
        <v>0</v>
      </c>
      <c r="AI47" s="85">
        <v>0</v>
      </c>
      <c r="AJ47" s="155">
        <v>0</v>
      </c>
      <c r="AK47" s="155">
        <v>2</v>
      </c>
      <c r="AL47" s="85">
        <v>0</v>
      </c>
      <c r="AM47" s="85">
        <v>0</v>
      </c>
      <c r="AN47" s="85">
        <v>0</v>
      </c>
      <c r="AO47" s="175">
        <v>0</v>
      </c>
      <c r="AP47" s="85">
        <v>0</v>
      </c>
      <c r="AQ47" s="85">
        <v>0</v>
      </c>
      <c r="AR47" s="85">
        <v>0</v>
      </c>
      <c r="AS47" s="175">
        <v>1</v>
      </c>
      <c r="AT47" s="175">
        <v>0</v>
      </c>
      <c r="AU47" s="175">
        <v>0</v>
      </c>
      <c r="AV47" s="175">
        <v>0</v>
      </c>
      <c r="AW47" s="175">
        <v>2</v>
      </c>
      <c r="AX47" s="175">
        <v>0</v>
      </c>
      <c r="AY47" s="176">
        <v>0</v>
      </c>
    </row>
    <row r="48" spans="1:51" s="79" customFormat="1" ht="13.5" customHeight="1">
      <c r="A48" s="49" t="s">
        <v>58</v>
      </c>
      <c r="B48" s="85">
        <f t="shared" si="7"/>
        <v>7</v>
      </c>
      <c r="C48" s="85">
        <f t="shared" si="8"/>
        <v>4</v>
      </c>
      <c r="D48" s="85">
        <f t="shared" si="9"/>
        <v>3</v>
      </c>
      <c r="E48" s="85">
        <f t="shared" si="10"/>
        <v>2</v>
      </c>
      <c r="F48" s="85">
        <f t="shared" si="11"/>
        <v>2</v>
      </c>
      <c r="G48" s="85" t="str">
        <f t="shared" si="12"/>
        <v>-</v>
      </c>
      <c r="H48" s="155">
        <v>1</v>
      </c>
      <c r="I48" s="155">
        <v>0</v>
      </c>
      <c r="J48" s="85">
        <v>0</v>
      </c>
      <c r="K48" s="85">
        <v>0</v>
      </c>
      <c r="L48" s="144">
        <v>0</v>
      </c>
      <c r="M48" s="144">
        <v>0</v>
      </c>
      <c r="N48" s="144">
        <v>0</v>
      </c>
      <c r="O48" s="144">
        <v>0</v>
      </c>
      <c r="P48" s="155">
        <v>1</v>
      </c>
      <c r="Q48" s="155">
        <v>0</v>
      </c>
      <c r="R48" s="85">
        <v>0</v>
      </c>
      <c r="S48" s="85">
        <v>0</v>
      </c>
      <c r="T48" s="155">
        <v>0</v>
      </c>
      <c r="U48" s="155">
        <v>0</v>
      </c>
      <c r="V48" s="85">
        <v>0</v>
      </c>
      <c r="W48" s="85">
        <v>0</v>
      </c>
      <c r="X48" s="85">
        <v>0</v>
      </c>
      <c r="Y48" s="85">
        <v>0</v>
      </c>
      <c r="Z48" s="85">
        <v>0</v>
      </c>
      <c r="AA48" s="85">
        <v>0</v>
      </c>
      <c r="AB48" s="155">
        <v>2</v>
      </c>
      <c r="AC48" s="155">
        <v>2</v>
      </c>
      <c r="AD48" s="85">
        <v>2</v>
      </c>
      <c r="AE48" s="85">
        <v>0</v>
      </c>
      <c r="AF48" s="85">
        <v>0</v>
      </c>
      <c r="AG48" s="85">
        <v>0</v>
      </c>
      <c r="AH48" s="85">
        <v>0</v>
      </c>
      <c r="AI48" s="85">
        <v>0</v>
      </c>
      <c r="AJ48" s="155">
        <v>0</v>
      </c>
      <c r="AK48" s="155">
        <v>1</v>
      </c>
      <c r="AL48" s="85">
        <v>0</v>
      </c>
      <c r="AM48" s="85">
        <v>0</v>
      </c>
      <c r="AN48" s="144">
        <v>0</v>
      </c>
      <c r="AO48" s="175">
        <v>0</v>
      </c>
      <c r="AP48" s="85">
        <v>0</v>
      </c>
      <c r="AQ48" s="85">
        <v>0</v>
      </c>
      <c r="AR48" s="85">
        <v>0</v>
      </c>
      <c r="AS48" s="175">
        <v>0</v>
      </c>
      <c r="AT48" s="175">
        <v>0</v>
      </c>
      <c r="AU48" s="175">
        <v>0</v>
      </c>
      <c r="AV48" s="175">
        <v>0</v>
      </c>
      <c r="AW48" s="175">
        <v>0</v>
      </c>
      <c r="AX48" s="175">
        <v>0</v>
      </c>
      <c r="AY48" s="176">
        <v>0</v>
      </c>
    </row>
    <row r="49" spans="1:51" s="79" customFormat="1" ht="13.5" customHeight="1">
      <c r="A49" s="49" t="s">
        <v>59</v>
      </c>
      <c r="B49" s="85">
        <f t="shared" si="7"/>
        <v>10</v>
      </c>
      <c r="C49" s="85">
        <f t="shared" si="8"/>
        <v>8</v>
      </c>
      <c r="D49" s="85">
        <f t="shared" si="9"/>
        <v>2</v>
      </c>
      <c r="E49" s="85">
        <f t="shared" si="10"/>
        <v>2</v>
      </c>
      <c r="F49" s="85">
        <f t="shared" si="11"/>
        <v>1</v>
      </c>
      <c r="G49" s="85">
        <f t="shared" si="12"/>
        <v>1</v>
      </c>
      <c r="H49" s="155">
        <v>2</v>
      </c>
      <c r="I49" s="155">
        <v>0</v>
      </c>
      <c r="J49" s="85">
        <v>0</v>
      </c>
      <c r="K49" s="85">
        <v>0</v>
      </c>
      <c r="L49" s="144">
        <v>0</v>
      </c>
      <c r="M49" s="144">
        <v>0</v>
      </c>
      <c r="N49" s="144">
        <v>0</v>
      </c>
      <c r="O49" s="144">
        <v>0</v>
      </c>
      <c r="P49" s="155">
        <v>2</v>
      </c>
      <c r="Q49" s="155">
        <v>0</v>
      </c>
      <c r="R49" s="85">
        <v>0</v>
      </c>
      <c r="S49" s="85">
        <v>0</v>
      </c>
      <c r="T49" s="155">
        <v>0</v>
      </c>
      <c r="U49" s="155">
        <v>0</v>
      </c>
      <c r="V49" s="85">
        <v>0</v>
      </c>
      <c r="W49" s="85">
        <v>0</v>
      </c>
      <c r="X49" s="85">
        <v>0</v>
      </c>
      <c r="Y49" s="85">
        <v>0</v>
      </c>
      <c r="Z49" s="85">
        <v>0</v>
      </c>
      <c r="AA49" s="85">
        <v>0</v>
      </c>
      <c r="AB49" s="155">
        <v>4</v>
      </c>
      <c r="AC49" s="155">
        <v>1</v>
      </c>
      <c r="AD49" s="85">
        <v>0</v>
      </c>
      <c r="AE49" s="85">
        <v>0</v>
      </c>
      <c r="AF49" s="85">
        <v>0</v>
      </c>
      <c r="AG49" s="85">
        <v>0</v>
      </c>
      <c r="AH49" s="85">
        <v>0</v>
      </c>
      <c r="AI49" s="85">
        <v>0</v>
      </c>
      <c r="AJ49" s="155">
        <v>0</v>
      </c>
      <c r="AK49" s="155">
        <v>1</v>
      </c>
      <c r="AL49" s="85">
        <v>0</v>
      </c>
      <c r="AM49" s="85">
        <v>0</v>
      </c>
      <c r="AN49" s="85">
        <v>0</v>
      </c>
      <c r="AO49" s="175">
        <v>0</v>
      </c>
      <c r="AP49" s="85">
        <v>0</v>
      </c>
      <c r="AQ49" s="85">
        <v>0</v>
      </c>
      <c r="AR49" s="85">
        <v>0</v>
      </c>
      <c r="AS49" s="175">
        <v>0</v>
      </c>
      <c r="AT49" s="175">
        <v>0</v>
      </c>
      <c r="AU49" s="175">
        <v>0</v>
      </c>
      <c r="AV49" s="175">
        <v>0</v>
      </c>
      <c r="AW49" s="175">
        <v>0</v>
      </c>
      <c r="AX49" s="175">
        <v>1</v>
      </c>
      <c r="AY49" s="176">
        <v>1</v>
      </c>
    </row>
    <row r="50" spans="1:51" s="79" customFormat="1" ht="13.5" customHeight="1">
      <c r="A50" s="49" t="s">
        <v>60</v>
      </c>
      <c r="B50" s="85">
        <f t="shared" si="7"/>
        <v>7</v>
      </c>
      <c r="C50" s="85">
        <f t="shared" si="8"/>
        <v>4</v>
      </c>
      <c r="D50" s="85">
        <f t="shared" si="9"/>
        <v>3</v>
      </c>
      <c r="E50" s="85" t="str">
        <f t="shared" si="10"/>
        <v>-</v>
      </c>
      <c r="F50" s="85" t="str">
        <f t="shared" si="11"/>
        <v>-</v>
      </c>
      <c r="G50" s="85" t="str">
        <f t="shared" si="12"/>
        <v>-</v>
      </c>
      <c r="H50" s="155">
        <v>1</v>
      </c>
      <c r="I50" s="155">
        <v>0</v>
      </c>
      <c r="J50" s="85">
        <v>0</v>
      </c>
      <c r="K50" s="85">
        <v>0</v>
      </c>
      <c r="L50" s="144">
        <v>0</v>
      </c>
      <c r="M50" s="144">
        <v>0</v>
      </c>
      <c r="N50" s="144">
        <v>0</v>
      </c>
      <c r="O50" s="144">
        <v>0</v>
      </c>
      <c r="P50" s="155">
        <v>1</v>
      </c>
      <c r="Q50" s="155">
        <v>0</v>
      </c>
      <c r="R50" s="85">
        <v>0</v>
      </c>
      <c r="S50" s="85">
        <v>0</v>
      </c>
      <c r="T50" s="155">
        <v>0</v>
      </c>
      <c r="U50" s="155">
        <v>0</v>
      </c>
      <c r="V50" s="85">
        <v>0</v>
      </c>
      <c r="W50" s="85">
        <v>0</v>
      </c>
      <c r="X50" s="85">
        <v>0</v>
      </c>
      <c r="Y50" s="85">
        <v>0</v>
      </c>
      <c r="Z50" s="85">
        <v>0</v>
      </c>
      <c r="AA50" s="85">
        <v>0</v>
      </c>
      <c r="AB50" s="155">
        <v>2</v>
      </c>
      <c r="AC50" s="155">
        <v>2</v>
      </c>
      <c r="AD50" s="85">
        <v>0</v>
      </c>
      <c r="AE50" s="85">
        <v>0</v>
      </c>
      <c r="AF50" s="85">
        <v>0</v>
      </c>
      <c r="AG50" s="85">
        <v>0</v>
      </c>
      <c r="AH50" s="85">
        <v>0</v>
      </c>
      <c r="AI50" s="85">
        <v>0</v>
      </c>
      <c r="AJ50" s="155">
        <v>0</v>
      </c>
      <c r="AK50" s="155">
        <v>1</v>
      </c>
      <c r="AL50" s="85">
        <v>0</v>
      </c>
      <c r="AM50" s="85">
        <v>0</v>
      </c>
      <c r="AN50" s="144">
        <v>0</v>
      </c>
      <c r="AO50" s="175">
        <v>0</v>
      </c>
      <c r="AP50" s="85">
        <v>0</v>
      </c>
      <c r="AQ50" s="85">
        <v>0</v>
      </c>
      <c r="AR50" s="85">
        <v>0</v>
      </c>
      <c r="AS50" s="175">
        <v>0</v>
      </c>
      <c r="AT50" s="175">
        <v>0</v>
      </c>
      <c r="AU50" s="175">
        <v>0</v>
      </c>
      <c r="AV50" s="175">
        <v>0</v>
      </c>
      <c r="AW50" s="175">
        <v>0</v>
      </c>
      <c r="AX50" s="175">
        <v>0</v>
      </c>
      <c r="AY50" s="176">
        <v>0</v>
      </c>
    </row>
    <row r="51" spans="1:51" s="79" customFormat="1" ht="13.5" customHeight="1">
      <c r="A51" s="49" t="s">
        <v>154</v>
      </c>
      <c r="B51" s="85">
        <f t="shared" si="7"/>
        <v>67</v>
      </c>
      <c r="C51" s="85">
        <f t="shared" si="8"/>
        <v>25</v>
      </c>
      <c r="D51" s="85">
        <f t="shared" si="9"/>
        <v>42</v>
      </c>
      <c r="E51" s="85">
        <f t="shared" si="10"/>
        <v>3</v>
      </c>
      <c r="F51" s="85" t="str">
        <f t="shared" si="11"/>
        <v>-</v>
      </c>
      <c r="G51" s="85">
        <f t="shared" si="12"/>
        <v>3</v>
      </c>
      <c r="H51" s="155">
        <v>4</v>
      </c>
      <c r="I51" s="155">
        <v>0</v>
      </c>
      <c r="J51" s="85">
        <v>0</v>
      </c>
      <c r="K51" s="85">
        <v>0</v>
      </c>
      <c r="L51" s="144">
        <v>0</v>
      </c>
      <c r="M51" s="144">
        <v>0</v>
      </c>
      <c r="N51" s="144">
        <v>0</v>
      </c>
      <c r="O51" s="144">
        <v>0</v>
      </c>
      <c r="P51" s="155">
        <v>3</v>
      </c>
      <c r="Q51" s="155">
        <v>1</v>
      </c>
      <c r="R51" s="85">
        <v>0</v>
      </c>
      <c r="S51" s="85">
        <v>0</v>
      </c>
      <c r="T51" s="155">
        <v>0</v>
      </c>
      <c r="U51" s="155">
        <v>0</v>
      </c>
      <c r="V51" s="85">
        <v>0</v>
      </c>
      <c r="W51" s="85">
        <v>0</v>
      </c>
      <c r="X51" s="85">
        <v>0</v>
      </c>
      <c r="Y51" s="85">
        <v>0</v>
      </c>
      <c r="Z51" s="85">
        <v>0</v>
      </c>
      <c r="AA51" s="85">
        <v>0</v>
      </c>
      <c r="AB51" s="155">
        <v>16</v>
      </c>
      <c r="AC51" s="155">
        <v>30</v>
      </c>
      <c r="AD51" s="85">
        <v>0</v>
      </c>
      <c r="AE51" s="85">
        <v>0</v>
      </c>
      <c r="AF51" s="85">
        <v>0</v>
      </c>
      <c r="AG51" s="85">
        <v>0</v>
      </c>
      <c r="AH51" s="85">
        <v>0</v>
      </c>
      <c r="AI51" s="85">
        <v>0</v>
      </c>
      <c r="AJ51" s="155">
        <v>0</v>
      </c>
      <c r="AK51" s="155">
        <v>4</v>
      </c>
      <c r="AL51" s="85">
        <v>0</v>
      </c>
      <c r="AM51" s="85">
        <v>0</v>
      </c>
      <c r="AN51" s="85">
        <v>0</v>
      </c>
      <c r="AO51" s="175">
        <v>1</v>
      </c>
      <c r="AP51" s="85">
        <v>0</v>
      </c>
      <c r="AQ51" s="85">
        <v>0</v>
      </c>
      <c r="AR51" s="85">
        <v>0</v>
      </c>
      <c r="AS51" s="175">
        <v>0</v>
      </c>
      <c r="AT51" s="175">
        <v>0</v>
      </c>
      <c r="AU51" s="175">
        <v>0</v>
      </c>
      <c r="AV51" s="175">
        <v>2</v>
      </c>
      <c r="AW51" s="175">
        <v>6</v>
      </c>
      <c r="AX51" s="175">
        <v>0</v>
      </c>
      <c r="AY51" s="176">
        <v>3</v>
      </c>
    </row>
    <row r="52" spans="1:51" s="79" customFormat="1" ht="13.5" customHeight="1">
      <c r="A52" s="49" t="s">
        <v>61</v>
      </c>
      <c r="B52" s="85">
        <f t="shared" si="7"/>
        <v>89</v>
      </c>
      <c r="C52" s="85">
        <f t="shared" si="8"/>
        <v>29</v>
      </c>
      <c r="D52" s="85">
        <f t="shared" si="9"/>
        <v>60</v>
      </c>
      <c r="E52" s="85">
        <f t="shared" si="10"/>
        <v>4</v>
      </c>
      <c r="F52" s="85" t="str">
        <f t="shared" si="11"/>
        <v>-</v>
      </c>
      <c r="G52" s="85">
        <f t="shared" si="12"/>
        <v>4</v>
      </c>
      <c r="H52" s="155">
        <v>4</v>
      </c>
      <c r="I52" s="155">
        <v>1</v>
      </c>
      <c r="J52" s="85">
        <v>0</v>
      </c>
      <c r="K52" s="85">
        <v>0</v>
      </c>
      <c r="L52" s="144">
        <v>0</v>
      </c>
      <c r="M52" s="144">
        <v>0</v>
      </c>
      <c r="N52" s="144">
        <v>0</v>
      </c>
      <c r="O52" s="144">
        <v>0</v>
      </c>
      <c r="P52" s="155">
        <v>5</v>
      </c>
      <c r="Q52" s="155">
        <v>0</v>
      </c>
      <c r="R52" s="85">
        <v>0</v>
      </c>
      <c r="S52" s="85">
        <v>0</v>
      </c>
      <c r="T52" s="155">
        <v>0</v>
      </c>
      <c r="U52" s="155">
        <v>0</v>
      </c>
      <c r="V52" s="85">
        <v>0</v>
      </c>
      <c r="W52" s="85">
        <v>0</v>
      </c>
      <c r="X52" s="85">
        <v>0</v>
      </c>
      <c r="Y52" s="85">
        <v>0</v>
      </c>
      <c r="Z52" s="85">
        <v>0</v>
      </c>
      <c r="AA52" s="85">
        <v>0</v>
      </c>
      <c r="AB52" s="155">
        <v>16</v>
      </c>
      <c r="AC52" s="155">
        <v>49</v>
      </c>
      <c r="AD52" s="85">
        <v>0</v>
      </c>
      <c r="AE52" s="85">
        <v>1</v>
      </c>
      <c r="AF52" s="85">
        <v>0</v>
      </c>
      <c r="AG52" s="85">
        <v>0</v>
      </c>
      <c r="AH52" s="85">
        <v>0</v>
      </c>
      <c r="AI52" s="85">
        <v>0</v>
      </c>
      <c r="AJ52" s="155">
        <v>0</v>
      </c>
      <c r="AK52" s="155">
        <v>5</v>
      </c>
      <c r="AL52" s="85">
        <v>0</v>
      </c>
      <c r="AM52" s="85">
        <v>0</v>
      </c>
      <c r="AN52" s="144">
        <v>0</v>
      </c>
      <c r="AO52" s="175">
        <v>1</v>
      </c>
      <c r="AP52" s="85">
        <v>0</v>
      </c>
      <c r="AQ52" s="85">
        <v>0</v>
      </c>
      <c r="AR52" s="85">
        <v>0</v>
      </c>
      <c r="AS52" s="175">
        <v>0</v>
      </c>
      <c r="AT52" s="175">
        <v>0</v>
      </c>
      <c r="AU52" s="175">
        <v>0</v>
      </c>
      <c r="AV52" s="175">
        <v>4</v>
      </c>
      <c r="AW52" s="175">
        <v>4</v>
      </c>
      <c r="AX52" s="175">
        <v>0</v>
      </c>
      <c r="AY52" s="176">
        <v>3</v>
      </c>
    </row>
    <row r="53" spans="1:51" s="79" customFormat="1" ht="13.5" customHeight="1">
      <c r="A53" s="49" t="s">
        <v>62</v>
      </c>
      <c r="B53" s="85">
        <f t="shared" si="7"/>
        <v>30</v>
      </c>
      <c r="C53" s="85">
        <f t="shared" si="8"/>
        <v>10</v>
      </c>
      <c r="D53" s="85">
        <f t="shared" si="9"/>
        <v>20</v>
      </c>
      <c r="E53" s="85" t="str">
        <f t="shared" si="10"/>
        <v>-</v>
      </c>
      <c r="F53" s="85" t="str">
        <f t="shared" si="11"/>
        <v>-</v>
      </c>
      <c r="G53" s="85" t="str">
        <f t="shared" si="12"/>
        <v>-</v>
      </c>
      <c r="H53" s="155">
        <v>2</v>
      </c>
      <c r="I53" s="155">
        <v>0</v>
      </c>
      <c r="J53" s="85">
        <v>0</v>
      </c>
      <c r="K53" s="85">
        <v>0</v>
      </c>
      <c r="L53" s="144">
        <v>0</v>
      </c>
      <c r="M53" s="144">
        <v>0</v>
      </c>
      <c r="N53" s="144">
        <v>0</v>
      </c>
      <c r="O53" s="144">
        <v>0</v>
      </c>
      <c r="P53" s="155">
        <v>1</v>
      </c>
      <c r="Q53" s="155">
        <v>1</v>
      </c>
      <c r="R53" s="85">
        <v>0</v>
      </c>
      <c r="S53" s="85">
        <v>0</v>
      </c>
      <c r="T53" s="155">
        <v>0</v>
      </c>
      <c r="U53" s="155">
        <v>0</v>
      </c>
      <c r="V53" s="85">
        <v>0</v>
      </c>
      <c r="W53" s="85">
        <v>0</v>
      </c>
      <c r="X53" s="85">
        <v>0</v>
      </c>
      <c r="Y53" s="85">
        <v>0</v>
      </c>
      <c r="Z53" s="85">
        <v>0</v>
      </c>
      <c r="AA53" s="85">
        <v>0</v>
      </c>
      <c r="AB53" s="155">
        <v>7</v>
      </c>
      <c r="AC53" s="155">
        <v>16</v>
      </c>
      <c r="AD53" s="85">
        <v>0</v>
      </c>
      <c r="AE53" s="85">
        <v>0</v>
      </c>
      <c r="AF53" s="85">
        <v>0</v>
      </c>
      <c r="AG53" s="85">
        <v>0</v>
      </c>
      <c r="AH53" s="85">
        <v>0</v>
      </c>
      <c r="AI53" s="85">
        <v>0</v>
      </c>
      <c r="AJ53" s="155">
        <v>0</v>
      </c>
      <c r="AK53" s="155">
        <v>2</v>
      </c>
      <c r="AL53" s="85">
        <v>0</v>
      </c>
      <c r="AM53" s="85">
        <v>0</v>
      </c>
      <c r="AN53" s="85">
        <v>0</v>
      </c>
      <c r="AO53" s="175">
        <v>0</v>
      </c>
      <c r="AP53" s="85">
        <v>0</v>
      </c>
      <c r="AQ53" s="85">
        <v>0</v>
      </c>
      <c r="AR53" s="85">
        <v>0</v>
      </c>
      <c r="AS53" s="175">
        <v>0</v>
      </c>
      <c r="AT53" s="175">
        <v>0</v>
      </c>
      <c r="AU53" s="175">
        <v>0</v>
      </c>
      <c r="AV53" s="175">
        <v>0</v>
      </c>
      <c r="AW53" s="175">
        <v>1</v>
      </c>
      <c r="AX53" s="175">
        <v>0</v>
      </c>
      <c r="AY53" s="176">
        <v>0</v>
      </c>
    </row>
    <row r="54" spans="1:51" s="79" customFormat="1" ht="13.5" customHeight="1">
      <c r="A54" s="49" t="s">
        <v>63</v>
      </c>
      <c r="B54" s="85">
        <f t="shared" si="7"/>
        <v>24</v>
      </c>
      <c r="C54" s="85">
        <f t="shared" si="8"/>
        <v>10</v>
      </c>
      <c r="D54" s="85">
        <f t="shared" si="9"/>
        <v>14</v>
      </c>
      <c r="E54" s="85" t="str">
        <f t="shared" si="10"/>
        <v>-</v>
      </c>
      <c r="F54" s="85" t="str">
        <f t="shared" si="11"/>
        <v>-</v>
      </c>
      <c r="G54" s="85" t="str">
        <f t="shared" si="12"/>
        <v>-</v>
      </c>
      <c r="H54" s="155">
        <v>2</v>
      </c>
      <c r="I54" s="155">
        <v>0</v>
      </c>
      <c r="J54" s="85">
        <v>0</v>
      </c>
      <c r="K54" s="85">
        <v>0</v>
      </c>
      <c r="L54" s="144">
        <v>0</v>
      </c>
      <c r="M54" s="144">
        <v>0</v>
      </c>
      <c r="N54" s="144">
        <v>0</v>
      </c>
      <c r="O54" s="144">
        <v>0</v>
      </c>
      <c r="P54" s="155">
        <v>1</v>
      </c>
      <c r="Q54" s="155">
        <v>1</v>
      </c>
      <c r="R54" s="85">
        <v>0</v>
      </c>
      <c r="S54" s="85">
        <v>0</v>
      </c>
      <c r="T54" s="155">
        <v>0</v>
      </c>
      <c r="U54" s="155">
        <v>0</v>
      </c>
      <c r="V54" s="85">
        <v>0</v>
      </c>
      <c r="W54" s="85">
        <v>0</v>
      </c>
      <c r="X54" s="85">
        <v>0</v>
      </c>
      <c r="Y54" s="85">
        <v>0</v>
      </c>
      <c r="Z54" s="85">
        <v>0</v>
      </c>
      <c r="AA54" s="85">
        <v>0</v>
      </c>
      <c r="AB54" s="155">
        <v>7</v>
      </c>
      <c r="AC54" s="155">
        <v>9</v>
      </c>
      <c r="AD54" s="85">
        <v>0</v>
      </c>
      <c r="AE54" s="85">
        <v>0</v>
      </c>
      <c r="AF54" s="85">
        <v>0</v>
      </c>
      <c r="AG54" s="85">
        <v>0</v>
      </c>
      <c r="AH54" s="85">
        <v>0</v>
      </c>
      <c r="AI54" s="85">
        <v>0</v>
      </c>
      <c r="AJ54" s="155">
        <v>0</v>
      </c>
      <c r="AK54" s="155">
        <v>2</v>
      </c>
      <c r="AL54" s="85">
        <v>0</v>
      </c>
      <c r="AM54" s="85">
        <v>0</v>
      </c>
      <c r="AN54" s="144">
        <v>0</v>
      </c>
      <c r="AO54" s="175">
        <v>0</v>
      </c>
      <c r="AP54" s="85">
        <v>0</v>
      </c>
      <c r="AQ54" s="85">
        <v>0</v>
      </c>
      <c r="AR54" s="85">
        <v>0</v>
      </c>
      <c r="AS54" s="175">
        <v>0</v>
      </c>
      <c r="AT54" s="175">
        <v>0</v>
      </c>
      <c r="AU54" s="175">
        <v>0</v>
      </c>
      <c r="AV54" s="175">
        <v>0</v>
      </c>
      <c r="AW54" s="175">
        <v>2</v>
      </c>
      <c r="AX54" s="175">
        <v>0</v>
      </c>
      <c r="AY54" s="176">
        <v>0</v>
      </c>
    </row>
    <row r="55" spans="1:51" s="79" customFormat="1" ht="13.5" customHeight="1">
      <c r="A55" s="51" t="s">
        <v>64</v>
      </c>
      <c r="B55" s="177">
        <f t="shared" si="7"/>
        <v>65</v>
      </c>
      <c r="C55" s="177">
        <f t="shared" si="8"/>
        <v>21</v>
      </c>
      <c r="D55" s="177">
        <f t="shared" si="9"/>
        <v>44</v>
      </c>
      <c r="E55" s="177" t="str">
        <f t="shared" si="10"/>
        <v>-</v>
      </c>
      <c r="F55" s="177" t="str">
        <f t="shared" si="11"/>
        <v>-</v>
      </c>
      <c r="G55" s="177" t="str">
        <f t="shared" si="12"/>
        <v>-</v>
      </c>
      <c r="H55" s="159">
        <v>3</v>
      </c>
      <c r="I55" s="159">
        <v>1</v>
      </c>
      <c r="J55" s="177">
        <v>0</v>
      </c>
      <c r="K55" s="177">
        <v>0</v>
      </c>
      <c r="L55" s="178">
        <v>0</v>
      </c>
      <c r="M55" s="178">
        <v>0</v>
      </c>
      <c r="N55" s="178">
        <v>0</v>
      </c>
      <c r="O55" s="178">
        <v>0</v>
      </c>
      <c r="P55" s="159">
        <v>3</v>
      </c>
      <c r="Q55" s="159">
        <v>1</v>
      </c>
      <c r="R55" s="177">
        <v>0</v>
      </c>
      <c r="S55" s="177">
        <v>0</v>
      </c>
      <c r="T55" s="159">
        <v>0</v>
      </c>
      <c r="U55" s="159">
        <v>0</v>
      </c>
      <c r="V55" s="177">
        <v>0</v>
      </c>
      <c r="W55" s="177">
        <v>0</v>
      </c>
      <c r="X55" s="177">
        <v>0</v>
      </c>
      <c r="Y55" s="177">
        <v>0</v>
      </c>
      <c r="Z55" s="177">
        <v>0</v>
      </c>
      <c r="AA55" s="177">
        <v>0</v>
      </c>
      <c r="AB55" s="159">
        <v>15</v>
      </c>
      <c r="AC55" s="159">
        <v>32</v>
      </c>
      <c r="AD55" s="177">
        <v>0</v>
      </c>
      <c r="AE55" s="177">
        <v>0</v>
      </c>
      <c r="AF55" s="177">
        <v>0</v>
      </c>
      <c r="AG55" s="177">
        <v>0</v>
      </c>
      <c r="AH55" s="177">
        <v>0</v>
      </c>
      <c r="AI55" s="177">
        <v>0</v>
      </c>
      <c r="AJ55" s="159">
        <v>0</v>
      </c>
      <c r="AK55" s="159">
        <v>4</v>
      </c>
      <c r="AL55" s="177">
        <v>0</v>
      </c>
      <c r="AM55" s="177">
        <v>0</v>
      </c>
      <c r="AN55" s="177">
        <v>0</v>
      </c>
      <c r="AO55" s="179">
        <v>0</v>
      </c>
      <c r="AP55" s="177">
        <v>0</v>
      </c>
      <c r="AQ55" s="177">
        <v>0</v>
      </c>
      <c r="AR55" s="177">
        <v>0</v>
      </c>
      <c r="AS55" s="179">
        <v>0</v>
      </c>
      <c r="AT55" s="179">
        <v>0</v>
      </c>
      <c r="AU55" s="179">
        <v>0</v>
      </c>
      <c r="AV55" s="179">
        <v>0</v>
      </c>
      <c r="AW55" s="179">
        <v>6</v>
      </c>
      <c r="AX55" s="179">
        <v>0</v>
      </c>
      <c r="AY55" s="180">
        <v>0</v>
      </c>
    </row>
    <row r="56" spans="1:51" s="79" customFormat="1" ht="13.5" customHeight="1">
      <c r="A56" s="49" t="s">
        <v>65</v>
      </c>
      <c r="B56" s="85">
        <f t="shared" si="7"/>
        <v>62</v>
      </c>
      <c r="C56" s="85">
        <f t="shared" si="8"/>
        <v>16</v>
      </c>
      <c r="D56" s="85">
        <f t="shared" si="9"/>
        <v>46</v>
      </c>
      <c r="E56" s="85">
        <f t="shared" si="10"/>
        <v>1</v>
      </c>
      <c r="F56" s="85" t="str">
        <f t="shared" si="11"/>
        <v>-</v>
      </c>
      <c r="G56" s="85">
        <f t="shared" si="12"/>
        <v>1</v>
      </c>
      <c r="H56" s="155">
        <v>3</v>
      </c>
      <c r="I56" s="155">
        <v>1</v>
      </c>
      <c r="J56" s="85">
        <v>0</v>
      </c>
      <c r="K56" s="85">
        <v>0</v>
      </c>
      <c r="L56" s="144">
        <v>0</v>
      </c>
      <c r="M56" s="144">
        <v>0</v>
      </c>
      <c r="N56" s="144">
        <v>0</v>
      </c>
      <c r="O56" s="144">
        <v>0</v>
      </c>
      <c r="P56" s="155">
        <v>2</v>
      </c>
      <c r="Q56" s="155">
        <v>2</v>
      </c>
      <c r="R56" s="85">
        <v>0</v>
      </c>
      <c r="S56" s="85">
        <v>0</v>
      </c>
      <c r="T56" s="155">
        <v>0</v>
      </c>
      <c r="U56" s="155">
        <v>0</v>
      </c>
      <c r="V56" s="85">
        <v>0</v>
      </c>
      <c r="W56" s="85">
        <v>0</v>
      </c>
      <c r="X56" s="85">
        <v>0</v>
      </c>
      <c r="Y56" s="85">
        <v>0</v>
      </c>
      <c r="Z56" s="85">
        <v>0</v>
      </c>
      <c r="AA56" s="85">
        <v>0</v>
      </c>
      <c r="AB56" s="155">
        <v>10</v>
      </c>
      <c r="AC56" s="155">
        <v>36</v>
      </c>
      <c r="AD56" s="85">
        <v>0</v>
      </c>
      <c r="AE56" s="85">
        <v>0</v>
      </c>
      <c r="AF56" s="85">
        <v>0</v>
      </c>
      <c r="AG56" s="85">
        <v>0</v>
      </c>
      <c r="AH56" s="85">
        <v>0</v>
      </c>
      <c r="AI56" s="85">
        <v>0</v>
      </c>
      <c r="AJ56" s="155">
        <v>0</v>
      </c>
      <c r="AK56" s="155">
        <v>4</v>
      </c>
      <c r="AL56" s="85">
        <v>0</v>
      </c>
      <c r="AM56" s="85">
        <v>0</v>
      </c>
      <c r="AN56" s="144">
        <v>0</v>
      </c>
      <c r="AO56" s="175">
        <v>1</v>
      </c>
      <c r="AP56" s="85">
        <v>0</v>
      </c>
      <c r="AQ56" s="85">
        <v>0</v>
      </c>
      <c r="AR56" s="85">
        <v>0</v>
      </c>
      <c r="AS56" s="175">
        <v>1</v>
      </c>
      <c r="AT56" s="175">
        <v>0</v>
      </c>
      <c r="AU56" s="175">
        <v>0</v>
      </c>
      <c r="AV56" s="175">
        <v>1</v>
      </c>
      <c r="AW56" s="175">
        <v>1</v>
      </c>
      <c r="AX56" s="175">
        <v>0</v>
      </c>
      <c r="AY56" s="176">
        <v>1</v>
      </c>
    </row>
    <row r="57" spans="1:51" s="79" customFormat="1" ht="13.5" customHeight="1">
      <c r="A57" s="49" t="s">
        <v>66</v>
      </c>
      <c r="B57" s="85">
        <f t="shared" si="7"/>
        <v>23</v>
      </c>
      <c r="C57" s="85">
        <f t="shared" si="8"/>
        <v>8</v>
      </c>
      <c r="D57" s="85">
        <f t="shared" si="9"/>
        <v>15</v>
      </c>
      <c r="E57" s="85" t="str">
        <f t="shared" si="10"/>
        <v>-</v>
      </c>
      <c r="F57" s="85" t="str">
        <f t="shared" si="11"/>
        <v>-</v>
      </c>
      <c r="G57" s="85" t="str">
        <f t="shared" si="12"/>
        <v>-</v>
      </c>
      <c r="H57" s="155">
        <v>1</v>
      </c>
      <c r="I57" s="155">
        <v>0</v>
      </c>
      <c r="J57" s="85">
        <v>0</v>
      </c>
      <c r="K57" s="85">
        <v>0</v>
      </c>
      <c r="L57" s="144">
        <v>0</v>
      </c>
      <c r="M57" s="144">
        <v>0</v>
      </c>
      <c r="N57" s="144">
        <v>0</v>
      </c>
      <c r="O57" s="144">
        <v>0</v>
      </c>
      <c r="P57" s="155">
        <v>0</v>
      </c>
      <c r="Q57" s="155">
        <v>2</v>
      </c>
      <c r="R57" s="85">
        <v>0</v>
      </c>
      <c r="S57" s="85">
        <v>0</v>
      </c>
      <c r="T57" s="155">
        <v>0</v>
      </c>
      <c r="U57" s="155">
        <v>0</v>
      </c>
      <c r="V57" s="85">
        <v>0</v>
      </c>
      <c r="W57" s="85">
        <v>0</v>
      </c>
      <c r="X57" s="85">
        <v>0</v>
      </c>
      <c r="Y57" s="85">
        <v>0</v>
      </c>
      <c r="Z57" s="85">
        <v>0</v>
      </c>
      <c r="AA57" s="85">
        <v>0</v>
      </c>
      <c r="AB57" s="155">
        <v>7</v>
      </c>
      <c r="AC57" s="155">
        <v>10</v>
      </c>
      <c r="AD57" s="85">
        <v>0</v>
      </c>
      <c r="AE57" s="85">
        <v>0</v>
      </c>
      <c r="AF57" s="85">
        <v>0</v>
      </c>
      <c r="AG57" s="85">
        <v>0</v>
      </c>
      <c r="AH57" s="85">
        <v>0</v>
      </c>
      <c r="AI57" s="85">
        <v>0</v>
      </c>
      <c r="AJ57" s="155">
        <v>0</v>
      </c>
      <c r="AK57" s="155">
        <v>1</v>
      </c>
      <c r="AL57" s="85">
        <v>0</v>
      </c>
      <c r="AM57" s="85">
        <v>0</v>
      </c>
      <c r="AN57" s="85">
        <v>0</v>
      </c>
      <c r="AO57" s="175">
        <v>0</v>
      </c>
      <c r="AP57" s="85">
        <v>0</v>
      </c>
      <c r="AQ57" s="85">
        <v>0</v>
      </c>
      <c r="AR57" s="85">
        <v>0</v>
      </c>
      <c r="AS57" s="175">
        <v>0</v>
      </c>
      <c r="AT57" s="175">
        <v>0</v>
      </c>
      <c r="AU57" s="175">
        <v>0</v>
      </c>
      <c r="AV57" s="175">
        <v>0</v>
      </c>
      <c r="AW57" s="175">
        <v>2</v>
      </c>
      <c r="AX57" s="175">
        <v>0</v>
      </c>
      <c r="AY57" s="176">
        <v>0</v>
      </c>
    </row>
    <row r="58" spans="1:51" s="79" customFormat="1" ht="13.5" customHeight="1">
      <c r="A58" s="49" t="s">
        <v>156</v>
      </c>
      <c r="B58" s="85">
        <f t="shared" si="7"/>
        <v>32</v>
      </c>
      <c r="C58" s="85">
        <f t="shared" si="8"/>
        <v>14</v>
      </c>
      <c r="D58" s="85">
        <f t="shared" si="9"/>
        <v>18</v>
      </c>
      <c r="E58" s="85">
        <f t="shared" si="10"/>
        <v>1</v>
      </c>
      <c r="F58" s="85" t="str">
        <f t="shared" si="11"/>
        <v>-</v>
      </c>
      <c r="G58" s="85">
        <f t="shared" si="12"/>
        <v>1</v>
      </c>
      <c r="H58" s="155">
        <v>2</v>
      </c>
      <c r="I58" s="155">
        <v>0</v>
      </c>
      <c r="J58" s="85">
        <v>0</v>
      </c>
      <c r="K58" s="85">
        <v>0</v>
      </c>
      <c r="L58" s="144">
        <v>0</v>
      </c>
      <c r="M58" s="144">
        <v>0</v>
      </c>
      <c r="N58" s="144">
        <v>0</v>
      </c>
      <c r="O58" s="144">
        <v>0</v>
      </c>
      <c r="P58" s="155">
        <v>2</v>
      </c>
      <c r="Q58" s="155">
        <v>0</v>
      </c>
      <c r="R58" s="85">
        <v>0</v>
      </c>
      <c r="S58" s="85">
        <v>0</v>
      </c>
      <c r="T58" s="155">
        <v>0</v>
      </c>
      <c r="U58" s="155">
        <v>0</v>
      </c>
      <c r="V58" s="85">
        <v>0</v>
      </c>
      <c r="W58" s="85">
        <v>0</v>
      </c>
      <c r="X58" s="85">
        <v>0</v>
      </c>
      <c r="Y58" s="85">
        <v>0</v>
      </c>
      <c r="Z58" s="85">
        <v>0</v>
      </c>
      <c r="AA58" s="85">
        <v>0</v>
      </c>
      <c r="AB58" s="155">
        <v>8</v>
      </c>
      <c r="AC58" s="155">
        <v>15</v>
      </c>
      <c r="AD58" s="85">
        <v>0</v>
      </c>
      <c r="AE58" s="85">
        <v>1</v>
      </c>
      <c r="AF58" s="85">
        <v>0</v>
      </c>
      <c r="AG58" s="85">
        <v>0</v>
      </c>
      <c r="AH58" s="85">
        <v>0</v>
      </c>
      <c r="AI58" s="85">
        <v>0</v>
      </c>
      <c r="AJ58" s="155">
        <v>0</v>
      </c>
      <c r="AK58" s="155">
        <v>2</v>
      </c>
      <c r="AL58" s="85">
        <v>0</v>
      </c>
      <c r="AM58" s="85">
        <v>0</v>
      </c>
      <c r="AN58" s="144">
        <v>0</v>
      </c>
      <c r="AO58" s="175">
        <v>0</v>
      </c>
      <c r="AP58" s="85">
        <v>0</v>
      </c>
      <c r="AQ58" s="85">
        <v>0</v>
      </c>
      <c r="AR58" s="85">
        <v>0</v>
      </c>
      <c r="AS58" s="175">
        <v>0</v>
      </c>
      <c r="AT58" s="175">
        <v>0</v>
      </c>
      <c r="AU58" s="175">
        <v>0</v>
      </c>
      <c r="AV58" s="175">
        <v>2</v>
      </c>
      <c r="AW58" s="175">
        <v>1</v>
      </c>
      <c r="AX58" s="175">
        <v>0</v>
      </c>
      <c r="AY58" s="176">
        <v>0</v>
      </c>
    </row>
    <row r="59" spans="1:51" s="79" customFormat="1" ht="13.5" customHeight="1">
      <c r="A59" s="49" t="s">
        <v>193</v>
      </c>
      <c r="B59" s="85">
        <f t="shared" si="7"/>
        <v>14</v>
      </c>
      <c r="C59" s="85">
        <f t="shared" si="8"/>
        <v>5</v>
      </c>
      <c r="D59" s="85">
        <f t="shared" si="9"/>
        <v>9</v>
      </c>
      <c r="E59" s="85" t="str">
        <f t="shared" si="10"/>
        <v>-</v>
      </c>
      <c r="F59" s="85" t="str">
        <f t="shared" si="11"/>
        <v>-</v>
      </c>
      <c r="G59" s="85" t="str">
        <f t="shared" si="12"/>
        <v>-</v>
      </c>
      <c r="H59" s="181">
        <v>1</v>
      </c>
      <c r="I59" s="181">
        <v>0</v>
      </c>
      <c r="J59" s="85">
        <v>0</v>
      </c>
      <c r="K59" s="85">
        <v>0</v>
      </c>
      <c r="L59" s="144">
        <v>0</v>
      </c>
      <c r="M59" s="144">
        <v>0</v>
      </c>
      <c r="N59" s="144">
        <v>0</v>
      </c>
      <c r="O59" s="144">
        <v>0</v>
      </c>
      <c r="P59" s="181">
        <v>1</v>
      </c>
      <c r="Q59" s="181">
        <v>0</v>
      </c>
      <c r="R59" s="85">
        <v>0</v>
      </c>
      <c r="S59" s="85">
        <v>0</v>
      </c>
      <c r="T59" s="181">
        <v>0</v>
      </c>
      <c r="U59" s="181">
        <v>0</v>
      </c>
      <c r="V59" s="85">
        <v>0</v>
      </c>
      <c r="W59" s="85">
        <v>0</v>
      </c>
      <c r="X59" s="85">
        <v>0</v>
      </c>
      <c r="Y59" s="85">
        <v>0</v>
      </c>
      <c r="Z59" s="85">
        <v>0</v>
      </c>
      <c r="AA59" s="85">
        <v>0</v>
      </c>
      <c r="AB59" s="155">
        <v>3</v>
      </c>
      <c r="AC59" s="155">
        <v>7</v>
      </c>
      <c r="AD59" s="85">
        <v>0</v>
      </c>
      <c r="AE59" s="85">
        <v>0</v>
      </c>
      <c r="AF59" s="85">
        <v>0</v>
      </c>
      <c r="AG59" s="85">
        <v>0</v>
      </c>
      <c r="AH59" s="85">
        <v>0</v>
      </c>
      <c r="AI59" s="85">
        <v>0</v>
      </c>
      <c r="AJ59" s="155">
        <v>0</v>
      </c>
      <c r="AK59" s="155">
        <v>1</v>
      </c>
      <c r="AL59" s="85">
        <v>0</v>
      </c>
      <c r="AM59" s="85">
        <v>0</v>
      </c>
      <c r="AN59" s="85">
        <v>0</v>
      </c>
      <c r="AO59" s="175">
        <v>0</v>
      </c>
      <c r="AP59" s="85">
        <v>0</v>
      </c>
      <c r="AQ59" s="85">
        <v>0</v>
      </c>
      <c r="AR59" s="85">
        <v>0</v>
      </c>
      <c r="AS59" s="175">
        <v>0</v>
      </c>
      <c r="AT59" s="175">
        <v>0</v>
      </c>
      <c r="AU59" s="175">
        <v>0</v>
      </c>
      <c r="AV59" s="175">
        <v>0</v>
      </c>
      <c r="AW59" s="175">
        <v>1</v>
      </c>
      <c r="AX59" s="175">
        <v>0</v>
      </c>
      <c r="AY59" s="176">
        <v>0</v>
      </c>
    </row>
    <row r="60" spans="1:51" s="79" customFormat="1" ht="13.5" customHeight="1">
      <c r="A60" s="49" t="s">
        <v>68</v>
      </c>
      <c r="B60" s="85">
        <f t="shared" si="7"/>
        <v>42</v>
      </c>
      <c r="C60" s="85">
        <f t="shared" si="8"/>
        <v>17</v>
      </c>
      <c r="D60" s="85">
        <f t="shared" si="9"/>
        <v>25</v>
      </c>
      <c r="E60" s="85">
        <f t="shared" si="10"/>
        <v>2</v>
      </c>
      <c r="F60" s="85">
        <f t="shared" si="11"/>
        <v>1</v>
      </c>
      <c r="G60" s="85">
        <f t="shared" si="12"/>
        <v>1</v>
      </c>
      <c r="H60" s="181">
        <v>2</v>
      </c>
      <c r="I60" s="181">
        <v>0</v>
      </c>
      <c r="J60" s="85">
        <v>0</v>
      </c>
      <c r="K60" s="85">
        <v>0</v>
      </c>
      <c r="L60" s="144">
        <v>0</v>
      </c>
      <c r="M60" s="144">
        <v>0</v>
      </c>
      <c r="N60" s="144">
        <v>0</v>
      </c>
      <c r="O60" s="144">
        <v>0</v>
      </c>
      <c r="P60" s="181">
        <v>2</v>
      </c>
      <c r="Q60" s="181">
        <v>0</v>
      </c>
      <c r="R60" s="85">
        <v>0</v>
      </c>
      <c r="S60" s="85">
        <v>0</v>
      </c>
      <c r="T60" s="181">
        <v>0</v>
      </c>
      <c r="U60" s="181">
        <v>0</v>
      </c>
      <c r="V60" s="85">
        <v>0</v>
      </c>
      <c r="W60" s="85">
        <v>0</v>
      </c>
      <c r="X60" s="85">
        <v>0</v>
      </c>
      <c r="Y60" s="85">
        <v>0</v>
      </c>
      <c r="Z60" s="85">
        <v>0</v>
      </c>
      <c r="AA60" s="85">
        <v>0</v>
      </c>
      <c r="AB60" s="155">
        <v>10</v>
      </c>
      <c r="AC60" s="155">
        <v>20</v>
      </c>
      <c r="AD60" s="85">
        <v>1</v>
      </c>
      <c r="AE60" s="85">
        <v>1</v>
      </c>
      <c r="AF60" s="85">
        <v>0</v>
      </c>
      <c r="AG60" s="85">
        <v>0</v>
      </c>
      <c r="AH60" s="85">
        <v>0</v>
      </c>
      <c r="AI60" s="85">
        <v>0</v>
      </c>
      <c r="AJ60" s="155">
        <v>0</v>
      </c>
      <c r="AK60" s="155">
        <v>2</v>
      </c>
      <c r="AL60" s="85">
        <v>0</v>
      </c>
      <c r="AM60" s="85">
        <v>0</v>
      </c>
      <c r="AN60" s="144">
        <v>0</v>
      </c>
      <c r="AO60" s="175">
        <v>0</v>
      </c>
      <c r="AP60" s="85">
        <v>0</v>
      </c>
      <c r="AQ60" s="85">
        <v>0</v>
      </c>
      <c r="AR60" s="85">
        <v>0</v>
      </c>
      <c r="AS60" s="175">
        <v>0</v>
      </c>
      <c r="AT60" s="175">
        <v>0</v>
      </c>
      <c r="AU60" s="175">
        <v>0</v>
      </c>
      <c r="AV60" s="175">
        <v>3</v>
      </c>
      <c r="AW60" s="175">
        <v>3</v>
      </c>
      <c r="AX60" s="175">
        <v>0</v>
      </c>
      <c r="AY60" s="176">
        <v>0</v>
      </c>
    </row>
    <row r="61" spans="1:51" s="79" customFormat="1" ht="13.5" customHeight="1">
      <c r="A61" s="49" t="s">
        <v>69</v>
      </c>
      <c r="B61" s="85">
        <f t="shared" si="7"/>
        <v>29</v>
      </c>
      <c r="C61" s="85">
        <f t="shared" si="8"/>
        <v>9</v>
      </c>
      <c r="D61" s="85">
        <f t="shared" si="9"/>
        <v>20</v>
      </c>
      <c r="E61" s="85" t="str">
        <f t="shared" si="10"/>
        <v>-</v>
      </c>
      <c r="F61" s="85" t="str">
        <f t="shared" si="11"/>
        <v>-</v>
      </c>
      <c r="G61" s="85" t="str">
        <f t="shared" si="12"/>
        <v>-</v>
      </c>
      <c r="H61" s="181">
        <v>2</v>
      </c>
      <c r="I61" s="181">
        <v>0</v>
      </c>
      <c r="J61" s="85">
        <v>0</v>
      </c>
      <c r="K61" s="85">
        <v>0</v>
      </c>
      <c r="L61" s="144">
        <v>0</v>
      </c>
      <c r="M61" s="144">
        <v>0</v>
      </c>
      <c r="N61" s="144">
        <v>0</v>
      </c>
      <c r="O61" s="144">
        <v>0</v>
      </c>
      <c r="P61" s="181">
        <v>1</v>
      </c>
      <c r="Q61" s="181">
        <v>1</v>
      </c>
      <c r="R61" s="85">
        <v>0</v>
      </c>
      <c r="S61" s="85">
        <v>0</v>
      </c>
      <c r="T61" s="181">
        <v>0</v>
      </c>
      <c r="U61" s="181">
        <v>0</v>
      </c>
      <c r="V61" s="85">
        <v>0</v>
      </c>
      <c r="W61" s="85">
        <v>0</v>
      </c>
      <c r="X61" s="85">
        <v>0</v>
      </c>
      <c r="Y61" s="85">
        <v>0</v>
      </c>
      <c r="Z61" s="85">
        <v>0</v>
      </c>
      <c r="AA61" s="85">
        <v>0</v>
      </c>
      <c r="AB61" s="155">
        <v>5</v>
      </c>
      <c r="AC61" s="155">
        <v>15</v>
      </c>
      <c r="AD61" s="85">
        <v>0</v>
      </c>
      <c r="AE61" s="85">
        <v>0</v>
      </c>
      <c r="AF61" s="85">
        <v>0</v>
      </c>
      <c r="AG61" s="85">
        <v>0</v>
      </c>
      <c r="AH61" s="85">
        <v>0</v>
      </c>
      <c r="AI61" s="85">
        <v>0</v>
      </c>
      <c r="AJ61" s="155">
        <v>0</v>
      </c>
      <c r="AK61" s="155">
        <v>2</v>
      </c>
      <c r="AL61" s="85">
        <v>0</v>
      </c>
      <c r="AM61" s="85">
        <v>0</v>
      </c>
      <c r="AN61" s="85">
        <v>0</v>
      </c>
      <c r="AO61" s="175">
        <v>0</v>
      </c>
      <c r="AP61" s="85">
        <v>0</v>
      </c>
      <c r="AQ61" s="85">
        <v>0</v>
      </c>
      <c r="AR61" s="85">
        <v>0</v>
      </c>
      <c r="AS61" s="175">
        <v>1</v>
      </c>
      <c r="AT61" s="175">
        <v>0</v>
      </c>
      <c r="AU61" s="175">
        <v>0</v>
      </c>
      <c r="AV61" s="175">
        <v>1</v>
      </c>
      <c r="AW61" s="175">
        <v>1</v>
      </c>
      <c r="AX61" s="175">
        <v>0</v>
      </c>
      <c r="AY61" s="176">
        <v>0</v>
      </c>
    </row>
    <row r="62" spans="1:51" s="79" customFormat="1" ht="13.5" customHeight="1">
      <c r="A62" s="49" t="s">
        <v>70</v>
      </c>
      <c r="B62" s="85">
        <f t="shared" si="7"/>
        <v>26</v>
      </c>
      <c r="C62" s="85">
        <f t="shared" si="8"/>
        <v>12</v>
      </c>
      <c r="D62" s="85">
        <f t="shared" si="9"/>
        <v>14</v>
      </c>
      <c r="E62" s="85" t="str">
        <f t="shared" si="10"/>
        <v>-</v>
      </c>
      <c r="F62" s="85" t="str">
        <f t="shared" si="11"/>
        <v>-</v>
      </c>
      <c r="G62" s="85" t="str">
        <f t="shared" si="12"/>
        <v>-</v>
      </c>
      <c r="H62" s="181">
        <v>2</v>
      </c>
      <c r="I62" s="181">
        <v>0</v>
      </c>
      <c r="J62" s="85">
        <v>0</v>
      </c>
      <c r="K62" s="85">
        <v>0</v>
      </c>
      <c r="L62" s="144">
        <v>0</v>
      </c>
      <c r="M62" s="144">
        <v>0</v>
      </c>
      <c r="N62" s="144">
        <v>0</v>
      </c>
      <c r="O62" s="144">
        <v>0</v>
      </c>
      <c r="P62" s="181">
        <v>2</v>
      </c>
      <c r="Q62" s="181">
        <v>0</v>
      </c>
      <c r="R62" s="85">
        <v>0</v>
      </c>
      <c r="S62" s="85">
        <v>0</v>
      </c>
      <c r="T62" s="181">
        <v>0</v>
      </c>
      <c r="U62" s="181">
        <v>0</v>
      </c>
      <c r="V62" s="85">
        <v>0</v>
      </c>
      <c r="W62" s="85">
        <v>0</v>
      </c>
      <c r="X62" s="85">
        <v>0</v>
      </c>
      <c r="Y62" s="85">
        <v>0</v>
      </c>
      <c r="Z62" s="85">
        <v>0</v>
      </c>
      <c r="AA62" s="85">
        <v>0</v>
      </c>
      <c r="AB62" s="155">
        <v>7</v>
      </c>
      <c r="AC62" s="155">
        <v>10</v>
      </c>
      <c r="AD62" s="85">
        <v>0</v>
      </c>
      <c r="AE62" s="85">
        <v>0</v>
      </c>
      <c r="AF62" s="85">
        <v>0</v>
      </c>
      <c r="AG62" s="85">
        <v>0</v>
      </c>
      <c r="AH62" s="85">
        <v>0</v>
      </c>
      <c r="AI62" s="85">
        <v>0</v>
      </c>
      <c r="AJ62" s="155">
        <v>0</v>
      </c>
      <c r="AK62" s="155">
        <v>2</v>
      </c>
      <c r="AL62" s="85">
        <v>0</v>
      </c>
      <c r="AM62" s="85">
        <v>0</v>
      </c>
      <c r="AN62" s="144">
        <v>0</v>
      </c>
      <c r="AO62" s="175">
        <v>0</v>
      </c>
      <c r="AP62" s="85">
        <v>0</v>
      </c>
      <c r="AQ62" s="85">
        <v>0</v>
      </c>
      <c r="AR62" s="85">
        <v>0</v>
      </c>
      <c r="AS62" s="175">
        <v>1</v>
      </c>
      <c r="AT62" s="175">
        <v>0</v>
      </c>
      <c r="AU62" s="175">
        <v>0</v>
      </c>
      <c r="AV62" s="175">
        <v>1</v>
      </c>
      <c r="AW62" s="175">
        <v>1</v>
      </c>
      <c r="AX62" s="175">
        <v>0</v>
      </c>
      <c r="AY62" s="176">
        <v>0</v>
      </c>
    </row>
    <row r="63" spans="1:51" s="79" customFormat="1" ht="13.5" customHeight="1">
      <c r="A63" s="49" t="s">
        <v>71</v>
      </c>
      <c r="B63" s="85">
        <f t="shared" si="7"/>
        <v>22</v>
      </c>
      <c r="C63" s="85">
        <f t="shared" si="8"/>
        <v>8</v>
      </c>
      <c r="D63" s="85">
        <f t="shared" si="9"/>
        <v>14</v>
      </c>
      <c r="E63" s="85" t="str">
        <f t="shared" si="10"/>
        <v>-</v>
      </c>
      <c r="F63" s="85" t="str">
        <f t="shared" si="11"/>
        <v>-</v>
      </c>
      <c r="G63" s="85" t="str">
        <f t="shared" si="12"/>
        <v>-</v>
      </c>
      <c r="H63" s="181">
        <v>1</v>
      </c>
      <c r="I63" s="181">
        <v>0</v>
      </c>
      <c r="J63" s="85">
        <v>0</v>
      </c>
      <c r="K63" s="85">
        <v>0</v>
      </c>
      <c r="L63" s="144">
        <v>0</v>
      </c>
      <c r="M63" s="144">
        <v>0</v>
      </c>
      <c r="N63" s="144">
        <v>0</v>
      </c>
      <c r="O63" s="144">
        <v>0</v>
      </c>
      <c r="P63" s="181">
        <v>1</v>
      </c>
      <c r="Q63" s="181">
        <v>0</v>
      </c>
      <c r="R63" s="85">
        <v>0</v>
      </c>
      <c r="S63" s="85">
        <v>0</v>
      </c>
      <c r="T63" s="181">
        <v>0</v>
      </c>
      <c r="U63" s="181">
        <v>0</v>
      </c>
      <c r="V63" s="85">
        <v>0</v>
      </c>
      <c r="W63" s="85">
        <v>0</v>
      </c>
      <c r="X63" s="85">
        <v>0</v>
      </c>
      <c r="Y63" s="85">
        <v>0</v>
      </c>
      <c r="Z63" s="85">
        <v>0</v>
      </c>
      <c r="AA63" s="85">
        <v>0</v>
      </c>
      <c r="AB63" s="155">
        <v>4</v>
      </c>
      <c r="AC63" s="155">
        <v>11</v>
      </c>
      <c r="AD63" s="85">
        <v>0</v>
      </c>
      <c r="AE63" s="85">
        <v>0</v>
      </c>
      <c r="AF63" s="85">
        <v>0</v>
      </c>
      <c r="AG63" s="85">
        <v>0</v>
      </c>
      <c r="AH63" s="85">
        <v>0</v>
      </c>
      <c r="AI63" s="85">
        <v>0</v>
      </c>
      <c r="AJ63" s="155">
        <v>0</v>
      </c>
      <c r="AK63" s="155">
        <v>1</v>
      </c>
      <c r="AL63" s="85">
        <v>0</v>
      </c>
      <c r="AM63" s="85">
        <v>0</v>
      </c>
      <c r="AN63" s="85">
        <v>0</v>
      </c>
      <c r="AO63" s="175">
        <v>1</v>
      </c>
      <c r="AP63" s="85">
        <v>0</v>
      </c>
      <c r="AQ63" s="85">
        <v>0</v>
      </c>
      <c r="AR63" s="85">
        <v>0</v>
      </c>
      <c r="AS63" s="175">
        <v>0</v>
      </c>
      <c r="AT63" s="175">
        <v>0</v>
      </c>
      <c r="AU63" s="175">
        <v>0</v>
      </c>
      <c r="AV63" s="175">
        <v>2</v>
      </c>
      <c r="AW63" s="175">
        <v>1</v>
      </c>
      <c r="AX63" s="175">
        <v>0</v>
      </c>
      <c r="AY63" s="176">
        <v>0</v>
      </c>
    </row>
    <row r="64" spans="1:51" s="79" customFormat="1" ht="13.5" customHeight="1">
      <c r="A64" s="49" t="s">
        <v>72</v>
      </c>
      <c r="B64" s="85">
        <f t="shared" si="7"/>
        <v>15</v>
      </c>
      <c r="C64" s="85">
        <f t="shared" si="8"/>
        <v>6</v>
      </c>
      <c r="D64" s="85">
        <f t="shared" si="9"/>
        <v>9</v>
      </c>
      <c r="E64" s="85" t="str">
        <f t="shared" si="10"/>
        <v>-</v>
      </c>
      <c r="F64" s="85" t="str">
        <f t="shared" si="11"/>
        <v>-</v>
      </c>
      <c r="G64" s="85" t="str">
        <f t="shared" si="12"/>
        <v>-</v>
      </c>
      <c r="H64" s="181">
        <v>1</v>
      </c>
      <c r="I64" s="181">
        <v>0</v>
      </c>
      <c r="J64" s="85">
        <v>0</v>
      </c>
      <c r="K64" s="85">
        <v>0</v>
      </c>
      <c r="L64" s="144">
        <v>0</v>
      </c>
      <c r="M64" s="144">
        <v>0</v>
      </c>
      <c r="N64" s="144">
        <v>0</v>
      </c>
      <c r="O64" s="144">
        <v>0</v>
      </c>
      <c r="P64" s="181">
        <v>1</v>
      </c>
      <c r="Q64" s="181">
        <v>0</v>
      </c>
      <c r="R64" s="85">
        <v>0</v>
      </c>
      <c r="S64" s="85">
        <v>0</v>
      </c>
      <c r="T64" s="181">
        <v>0</v>
      </c>
      <c r="U64" s="181">
        <v>0</v>
      </c>
      <c r="V64" s="85">
        <v>0</v>
      </c>
      <c r="W64" s="85">
        <v>0</v>
      </c>
      <c r="X64" s="85">
        <v>0</v>
      </c>
      <c r="Y64" s="85">
        <v>0</v>
      </c>
      <c r="Z64" s="85">
        <v>0</v>
      </c>
      <c r="AA64" s="85">
        <v>0</v>
      </c>
      <c r="AB64" s="155">
        <v>3</v>
      </c>
      <c r="AC64" s="155">
        <v>8</v>
      </c>
      <c r="AD64" s="85">
        <v>0</v>
      </c>
      <c r="AE64" s="85">
        <v>0</v>
      </c>
      <c r="AF64" s="85">
        <v>0</v>
      </c>
      <c r="AG64" s="85">
        <v>0</v>
      </c>
      <c r="AH64" s="85">
        <v>0</v>
      </c>
      <c r="AI64" s="85">
        <v>0</v>
      </c>
      <c r="AJ64" s="155">
        <v>0</v>
      </c>
      <c r="AK64" s="155">
        <v>1</v>
      </c>
      <c r="AL64" s="85">
        <v>0</v>
      </c>
      <c r="AM64" s="85">
        <v>0</v>
      </c>
      <c r="AN64" s="144">
        <v>0</v>
      </c>
      <c r="AO64" s="175">
        <v>0</v>
      </c>
      <c r="AP64" s="85">
        <v>0</v>
      </c>
      <c r="AQ64" s="85">
        <v>0</v>
      </c>
      <c r="AR64" s="85">
        <v>0</v>
      </c>
      <c r="AS64" s="175">
        <v>0</v>
      </c>
      <c r="AT64" s="175">
        <v>0</v>
      </c>
      <c r="AU64" s="175">
        <v>0</v>
      </c>
      <c r="AV64" s="175">
        <v>1</v>
      </c>
      <c r="AW64" s="175">
        <v>0</v>
      </c>
      <c r="AX64" s="175">
        <v>0</v>
      </c>
      <c r="AY64" s="176">
        <v>0</v>
      </c>
    </row>
    <row r="65" spans="1:51" s="79" customFormat="1" ht="13.5" customHeight="1">
      <c r="A65" s="49" t="s">
        <v>73</v>
      </c>
      <c r="B65" s="85">
        <f t="shared" si="7"/>
        <v>85</v>
      </c>
      <c r="C65" s="85">
        <f t="shared" si="8"/>
        <v>25</v>
      </c>
      <c r="D65" s="85">
        <f t="shared" si="9"/>
        <v>60</v>
      </c>
      <c r="E65" s="85">
        <f t="shared" si="10"/>
        <v>5</v>
      </c>
      <c r="F65" s="85">
        <f t="shared" si="11"/>
        <v>1</v>
      </c>
      <c r="G65" s="85">
        <f t="shared" si="12"/>
        <v>4</v>
      </c>
      <c r="H65" s="181">
        <v>4</v>
      </c>
      <c r="I65" s="181">
        <v>2</v>
      </c>
      <c r="J65" s="85">
        <v>0</v>
      </c>
      <c r="K65" s="85">
        <v>0</v>
      </c>
      <c r="L65" s="144">
        <v>0</v>
      </c>
      <c r="M65" s="144">
        <v>0</v>
      </c>
      <c r="N65" s="144">
        <v>0</v>
      </c>
      <c r="O65" s="144">
        <v>0</v>
      </c>
      <c r="P65" s="181">
        <v>3</v>
      </c>
      <c r="Q65" s="181">
        <v>3</v>
      </c>
      <c r="R65" s="85">
        <v>0</v>
      </c>
      <c r="S65" s="85">
        <v>0</v>
      </c>
      <c r="T65" s="181">
        <v>0</v>
      </c>
      <c r="U65" s="181">
        <v>0</v>
      </c>
      <c r="V65" s="85">
        <v>0</v>
      </c>
      <c r="W65" s="85">
        <v>0</v>
      </c>
      <c r="X65" s="85">
        <v>0</v>
      </c>
      <c r="Y65" s="85">
        <v>0</v>
      </c>
      <c r="Z65" s="85">
        <v>0</v>
      </c>
      <c r="AA65" s="85">
        <v>0</v>
      </c>
      <c r="AB65" s="155">
        <v>18</v>
      </c>
      <c r="AC65" s="155">
        <v>41</v>
      </c>
      <c r="AD65" s="85">
        <v>0</v>
      </c>
      <c r="AE65" s="85">
        <v>2</v>
      </c>
      <c r="AF65" s="85">
        <v>0</v>
      </c>
      <c r="AG65" s="85">
        <v>0</v>
      </c>
      <c r="AH65" s="85">
        <v>0</v>
      </c>
      <c r="AI65" s="85">
        <v>0</v>
      </c>
      <c r="AJ65" s="155">
        <v>0</v>
      </c>
      <c r="AK65" s="155">
        <v>6</v>
      </c>
      <c r="AL65" s="85">
        <v>0</v>
      </c>
      <c r="AM65" s="85">
        <v>0</v>
      </c>
      <c r="AN65" s="85">
        <v>0</v>
      </c>
      <c r="AO65" s="175">
        <v>1</v>
      </c>
      <c r="AP65" s="85">
        <v>0</v>
      </c>
      <c r="AQ65" s="85">
        <v>0</v>
      </c>
      <c r="AR65" s="85">
        <v>0</v>
      </c>
      <c r="AS65" s="175">
        <v>1</v>
      </c>
      <c r="AT65" s="175">
        <v>0</v>
      </c>
      <c r="AU65" s="175">
        <v>0</v>
      </c>
      <c r="AV65" s="175">
        <v>0</v>
      </c>
      <c r="AW65" s="175">
        <v>6</v>
      </c>
      <c r="AX65" s="175">
        <v>1</v>
      </c>
      <c r="AY65" s="176">
        <v>2</v>
      </c>
    </row>
    <row r="66" spans="1:51" s="79" customFormat="1" ht="13.5" customHeight="1">
      <c r="A66" s="49" t="s">
        <v>74</v>
      </c>
      <c r="B66" s="85">
        <f t="shared" si="7"/>
        <v>28</v>
      </c>
      <c r="C66" s="85">
        <f t="shared" si="8"/>
        <v>11</v>
      </c>
      <c r="D66" s="85">
        <f t="shared" si="9"/>
        <v>17</v>
      </c>
      <c r="E66" s="85" t="str">
        <f t="shared" si="10"/>
        <v>-</v>
      </c>
      <c r="F66" s="85" t="str">
        <f t="shared" si="11"/>
        <v>-</v>
      </c>
      <c r="G66" s="85" t="str">
        <f t="shared" si="12"/>
        <v>-</v>
      </c>
      <c r="H66" s="181">
        <v>1</v>
      </c>
      <c r="I66" s="181">
        <v>0</v>
      </c>
      <c r="J66" s="85">
        <v>0</v>
      </c>
      <c r="K66" s="85">
        <v>0</v>
      </c>
      <c r="L66" s="144">
        <v>0</v>
      </c>
      <c r="M66" s="144">
        <v>0</v>
      </c>
      <c r="N66" s="144">
        <v>0</v>
      </c>
      <c r="O66" s="144">
        <v>0</v>
      </c>
      <c r="P66" s="181">
        <v>1</v>
      </c>
      <c r="Q66" s="181">
        <v>0</v>
      </c>
      <c r="R66" s="85">
        <v>0</v>
      </c>
      <c r="S66" s="85">
        <v>0</v>
      </c>
      <c r="T66" s="181">
        <v>0</v>
      </c>
      <c r="U66" s="181">
        <v>0</v>
      </c>
      <c r="V66" s="85">
        <v>0</v>
      </c>
      <c r="W66" s="85">
        <v>0</v>
      </c>
      <c r="X66" s="85">
        <v>0</v>
      </c>
      <c r="Y66" s="85">
        <v>0</v>
      </c>
      <c r="Z66" s="85">
        <v>0</v>
      </c>
      <c r="AA66" s="85">
        <v>0</v>
      </c>
      <c r="AB66" s="155">
        <v>8</v>
      </c>
      <c r="AC66" s="155">
        <v>15</v>
      </c>
      <c r="AD66" s="85">
        <v>0</v>
      </c>
      <c r="AE66" s="85">
        <v>0</v>
      </c>
      <c r="AF66" s="85">
        <v>0</v>
      </c>
      <c r="AG66" s="85">
        <v>0</v>
      </c>
      <c r="AH66" s="85">
        <v>0</v>
      </c>
      <c r="AI66" s="85">
        <v>0</v>
      </c>
      <c r="AJ66" s="155">
        <v>0</v>
      </c>
      <c r="AK66" s="155">
        <v>1</v>
      </c>
      <c r="AL66" s="85">
        <v>0</v>
      </c>
      <c r="AM66" s="85">
        <v>0</v>
      </c>
      <c r="AN66" s="144">
        <v>0</v>
      </c>
      <c r="AO66" s="175">
        <v>0</v>
      </c>
      <c r="AP66" s="85">
        <v>0</v>
      </c>
      <c r="AQ66" s="85">
        <v>0</v>
      </c>
      <c r="AR66" s="85">
        <v>0</v>
      </c>
      <c r="AS66" s="175">
        <v>0</v>
      </c>
      <c r="AT66" s="175">
        <v>0</v>
      </c>
      <c r="AU66" s="175">
        <v>0</v>
      </c>
      <c r="AV66" s="175">
        <v>1</v>
      </c>
      <c r="AW66" s="175">
        <v>1</v>
      </c>
      <c r="AX66" s="175">
        <v>0</v>
      </c>
      <c r="AY66" s="176">
        <v>0</v>
      </c>
    </row>
    <row r="67" spans="1:51" s="79" customFormat="1" ht="13.5" customHeight="1">
      <c r="A67" s="49" t="s">
        <v>75</v>
      </c>
      <c r="B67" s="85">
        <f t="shared" si="7"/>
        <v>16</v>
      </c>
      <c r="C67" s="85">
        <f t="shared" si="8"/>
        <v>4</v>
      </c>
      <c r="D67" s="85">
        <f t="shared" si="9"/>
        <v>12</v>
      </c>
      <c r="E67" s="85" t="str">
        <f t="shared" si="10"/>
        <v>-</v>
      </c>
      <c r="F67" s="85" t="str">
        <f t="shared" si="11"/>
        <v>-</v>
      </c>
      <c r="G67" s="85" t="str">
        <f t="shared" si="12"/>
        <v>-</v>
      </c>
      <c r="H67" s="181">
        <v>1</v>
      </c>
      <c r="I67" s="181">
        <v>0</v>
      </c>
      <c r="J67" s="85">
        <v>0</v>
      </c>
      <c r="K67" s="85">
        <v>0</v>
      </c>
      <c r="L67" s="144">
        <v>0</v>
      </c>
      <c r="M67" s="144">
        <v>0</v>
      </c>
      <c r="N67" s="144">
        <v>0</v>
      </c>
      <c r="O67" s="144">
        <v>0</v>
      </c>
      <c r="P67" s="181">
        <v>1</v>
      </c>
      <c r="Q67" s="181">
        <v>0</v>
      </c>
      <c r="R67" s="85">
        <v>0</v>
      </c>
      <c r="S67" s="85">
        <v>0</v>
      </c>
      <c r="T67" s="181">
        <v>0</v>
      </c>
      <c r="U67" s="181">
        <v>0</v>
      </c>
      <c r="V67" s="85">
        <v>0</v>
      </c>
      <c r="W67" s="85">
        <v>0</v>
      </c>
      <c r="X67" s="85">
        <v>0</v>
      </c>
      <c r="Y67" s="85">
        <v>0</v>
      </c>
      <c r="Z67" s="85">
        <v>0</v>
      </c>
      <c r="AA67" s="85">
        <v>0</v>
      </c>
      <c r="AB67" s="155">
        <v>2</v>
      </c>
      <c r="AC67" s="155">
        <v>10</v>
      </c>
      <c r="AD67" s="85">
        <v>0</v>
      </c>
      <c r="AE67" s="85">
        <v>0</v>
      </c>
      <c r="AF67" s="85">
        <v>0</v>
      </c>
      <c r="AG67" s="85">
        <v>0</v>
      </c>
      <c r="AH67" s="85">
        <v>0</v>
      </c>
      <c r="AI67" s="85">
        <v>0</v>
      </c>
      <c r="AJ67" s="155">
        <v>0</v>
      </c>
      <c r="AK67" s="155">
        <v>1</v>
      </c>
      <c r="AL67" s="85">
        <v>0</v>
      </c>
      <c r="AM67" s="85">
        <v>0</v>
      </c>
      <c r="AN67" s="85">
        <v>0</v>
      </c>
      <c r="AO67" s="175">
        <v>0</v>
      </c>
      <c r="AP67" s="85">
        <v>0</v>
      </c>
      <c r="AQ67" s="85">
        <v>0</v>
      </c>
      <c r="AR67" s="85">
        <v>0</v>
      </c>
      <c r="AS67" s="175">
        <v>1</v>
      </c>
      <c r="AT67" s="175">
        <v>0</v>
      </c>
      <c r="AU67" s="175">
        <v>0</v>
      </c>
      <c r="AV67" s="175">
        <v>0</v>
      </c>
      <c r="AW67" s="175">
        <v>0</v>
      </c>
      <c r="AX67" s="175">
        <v>0</v>
      </c>
      <c r="AY67" s="176">
        <v>0</v>
      </c>
    </row>
    <row r="68" spans="1:51" s="79" customFormat="1" ht="13.5" customHeight="1">
      <c r="A68" s="49" t="s">
        <v>76</v>
      </c>
      <c r="B68" s="85">
        <f t="shared" si="7"/>
        <v>15</v>
      </c>
      <c r="C68" s="85">
        <f t="shared" si="8"/>
        <v>7</v>
      </c>
      <c r="D68" s="85">
        <f t="shared" si="9"/>
        <v>8</v>
      </c>
      <c r="E68" s="85" t="str">
        <f t="shared" si="10"/>
        <v>-</v>
      </c>
      <c r="F68" s="85" t="str">
        <f t="shared" si="11"/>
        <v>-</v>
      </c>
      <c r="G68" s="85" t="str">
        <f t="shared" si="12"/>
        <v>-</v>
      </c>
      <c r="H68" s="181">
        <v>1</v>
      </c>
      <c r="I68" s="181">
        <v>0</v>
      </c>
      <c r="J68" s="85">
        <v>0</v>
      </c>
      <c r="K68" s="85">
        <v>0</v>
      </c>
      <c r="L68" s="144">
        <v>0</v>
      </c>
      <c r="M68" s="144">
        <v>0</v>
      </c>
      <c r="N68" s="144">
        <v>0</v>
      </c>
      <c r="O68" s="144">
        <v>0</v>
      </c>
      <c r="P68" s="181">
        <v>1</v>
      </c>
      <c r="Q68" s="181">
        <v>0</v>
      </c>
      <c r="R68" s="85">
        <v>0</v>
      </c>
      <c r="S68" s="85">
        <v>0</v>
      </c>
      <c r="T68" s="181">
        <v>0</v>
      </c>
      <c r="U68" s="181">
        <v>0</v>
      </c>
      <c r="V68" s="85">
        <v>0</v>
      </c>
      <c r="W68" s="85">
        <v>0</v>
      </c>
      <c r="X68" s="85">
        <v>0</v>
      </c>
      <c r="Y68" s="85">
        <v>0</v>
      </c>
      <c r="Z68" s="85">
        <v>0</v>
      </c>
      <c r="AA68" s="85">
        <v>0</v>
      </c>
      <c r="AB68" s="155">
        <v>5</v>
      </c>
      <c r="AC68" s="155">
        <v>7</v>
      </c>
      <c r="AD68" s="85">
        <v>0</v>
      </c>
      <c r="AE68" s="85">
        <v>0</v>
      </c>
      <c r="AF68" s="85">
        <v>0</v>
      </c>
      <c r="AG68" s="85">
        <v>0</v>
      </c>
      <c r="AH68" s="85">
        <v>0</v>
      </c>
      <c r="AI68" s="85">
        <v>0</v>
      </c>
      <c r="AJ68" s="155">
        <v>0</v>
      </c>
      <c r="AK68" s="155">
        <v>1</v>
      </c>
      <c r="AL68" s="85">
        <v>0</v>
      </c>
      <c r="AM68" s="85">
        <v>0</v>
      </c>
      <c r="AN68" s="144">
        <v>0</v>
      </c>
      <c r="AO68" s="175">
        <v>0</v>
      </c>
      <c r="AP68" s="85">
        <v>0</v>
      </c>
      <c r="AQ68" s="85">
        <v>0</v>
      </c>
      <c r="AR68" s="85">
        <v>0</v>
      </c>
      <c r="AS68" s="175">
        <v>0</v>
      </c>
      <c r="AT68" s="175">
        <v>0</v>
      </c>
      <c r="AU68" s="175">
        <v>0</v>
      </c>
      <c r="AV68" s="175">
        <v>0</v>
      </c>
      <c r="AW68" s="175">
        <v>0</v>
      </c>
      <c r="AX68" s="175">
        <v>0</v>
      </c>
      <c r="AY68" s="176">
        <v>0</v>
      </c>
    </row>
    <row r="69" spans="1:51" s="79" customFormat="1" ht="13.5" customHeight="1">
      <c r="A69" s="49" t="s">
        <v>77</v>
      </c>
      <c r="B69" s="85">
        <f t="shared" si="7"/>
        <v>11</v>
      </c>
      <c r="C69" s="85">
        <f t="shared" si="8"/>
        <v>5</v>
      </c>
      <c r="D69" s="85">
        <f t="shared" si="9"/>
        <v>6</v>
      </c>
      <c r="E69" s="85">
        <f t="shared" si="10"/>
        <v>1</v>
      </c>
      <c r="F69" s="85">
        <f t="shared" si="11"/>
        <v>1</v>
      </c>
      <c r="G69" s="85" t="str">
        <f t="shared" si="12"/>
        <v>-</v>
      </c>
      <c r="H69" s="181">
        <v>0</v>
      </c>
      <c r="I69" s="181">
        <v>0</v>
      </c>
      <c r="J69" s="85">
        <v>1</v>
      </c>
      <c r="K69" s="85">
        <v>0</v>
      </c>
      <c r="L69" s="144">
        <v>0</v>
      </c>
      <c r="M69" s="144">
        <v>0</v>
      </c>
      <c r="N69" s="144">
        <v>0</v>
      </c>
      <c r="O69" s="144">
        <v>0</v>
      </c>
      <c r="P69" s="181">
        <v>1</v>
      </c>
      <c r="Q69" s="181">
        <v>0</v>
      </c>
      <c r="R69" s="85">
        <v>0</v>
      </c>
      <c r="S69" s="85">
        <v>0</v>
      </c>
      <c r="T69" s="181">
        <v>0</v>
      </c>
      <c r="U69" s="181">
        <v>0</v>
      </c>
      <c r="V69" s="85">
        <v>0</v>
      </c>
      <c r="W69" s="85">
        <v>0</v>
      </c>
      <c r="X69" s="85">
        <v>0</v>
      </c>
      <c r="Y69" s="85">
        <v>0</v>
      </c>
      <c r="Z69" s="85">
        <v>0</v>
      </c>
      <c r="AA69" s="85">
        <v>0</v>
      </c>
      <c r="AB69" s="155">
        <v>4</v>
      </c>
      <c r="AC69" s="155">
        <v>4</v>
      </c>
      <c r="AD69" s="85">
        <v>0</v>
      </c>
      <c r="AE69" s="85">
        <v>0</v>
      </c>
      <c r="AF69" s="85">
        <v>0</v>
      </c>
      <c r="AG69" s="85">
        <v>0</v>
      </c>
      <c r="AH69" s="85">
        <v>0</v>
      </c>
      <c r="AI69" s="85">
        <v>0</v>
      </c>
      <c r="AJ69" s="155">
        <v>0</v>
      </c>
      <c r="AK69" s="155">
        <v>0</v>
      </c>
      <c r="AL69" s="85">
        <v>0</v>
      </c>
      <c r="AM69" s="85">
        <v>0</v>
      </c>
      <c r="AN69" s="85">
        <v>0</v>
      </c>
      <c r="AO69" s="175">
        <v>1</v>
      </c>
      <c r="AP69" s="85">
        <v>0</v>
      </c>
      <c r="AQ69" s="85">
        <v>0</v>
      </c>
      <c r="AR69" s="85">
        <v>0</v>
      </c>
      <c r="AS69" s="175">
        <v>0</v>
      </c>
      <c r="AT69" s="175">
        <v>0</v>
      </c>
      <c r="AU69" s="175">
        <v>0</v>
      </c>
      <c r="AV69" s="175">
        <v>0</v>
      </c>
      <c r="AW69" s="175">
        <v>1</v>
      </c>
      <c r="AX69" s="175">
        <v>0</v>
      </c>
      <c r="AY69" s="176">
        <v>0</v>
      </c>
    </row>
    <row r="70" spans="1:51" s="79" customFormat="1" ht="13.5" customHeight="1">
      <c r="A70" s="49" t="s">
        <v>78</v>
      </c>
      <c r="B70" s="85">
        <f t="shared" si="7"/>
        <v>0</v>
      </c>
      <c r="C70" s="85" t="str">
        <f t="shared" si="8"/>
        <v>-</v>
      </c>
      <c r="D70" s="85" t="str">
        <f t="shared" si="9"/>
        <v>-</v>
      </c>
      <c r="E70" s="85" t="str">
        <f t="shared" si="10"/>
        <v>-</v>
      </c>
      <c r="F70" s="85" t="str">
        <f t="shared" si="11"/>
        <v>-</v>
      </c>
      <c r="G70" s="85" t="str">
        <f t="shared" si="12"/>
        <v>-</v>
      </c>
      <c r="H70" s="181">
        <v>0</v>
      </c>
      <c r="I70" s="181">
        <v>0</v>
      </c>
      <c r="J70" s="85">
        <v>0</v>
      </c>
      <c r="K70" s="85">
        <v>0</v>
      </c>
      <c r="L70" s="144">
        <v>0</v>
      </c>
      <c r="M70" s="144">
        <v>0</v>
      </c>
      <c r="N70" s="144">
        <v>0</v>
      </c>
      <c r="O70" s="144">
        <v>0</v>
      </c>
      <c r="P70" s="181">
        <v>0</v>
      </c>
      <c r="Q70" s="181">
        <v>0</v>
      </c>
      <c r="R70" s="85">
        <v>0</v>
      </c>
      <c r="S70" s="85">
        <v>0</v>
      </c>
      <c r="T70" s="181">
        <v>0</v>
      </c>
      <c r="U70" s="181">
        <v>0</v>
      </c>
      <c r="V70" s="85">
        <v>0</v>
      </c>
      <c r="W70" s="85">
        <v>0</v>
      </c>
      <c r="X70" s="85">
        <v>0</v>
      </c>
      <c r="Y70" s="85">
        <v>0</v>
      </c>
      <c r="Z70" s="85">
        <v>0</v>
      </c>
      <c r="AA70" s="85">
        <v>0</v>
      </c>
      <c r="AB70" s="155">
        <v>0</v>
      </c>
      <c r="AC70" s="155">
        <v>0</v>
      </c>
      <c r="AD70" s="85">
        <v>0</v>
      </c>
      <c r="AE70" s="85">
        <v>0</v>
      </c>
      <c r="AF70" s="85">
        <v>0</v>
      </c>
      <c r="AG70" s="85">
        <v>0</v>
      </c>
      <c r="AH70" s="85">
        <v>0</v>
      </c>
      <c r="AI70" s="85">
        <v>0</v>
      </c>
      <c r="AJ70" s="155">
        <v>0</v>
      </c>
      <c r="AK70" s="155">
        <v>0</v>
      </c>
      <c r="AL70" s="85">
        <v>0</v>
      </c>
      <c r="AM70" s="85">
        <v>0</v>
      </c>
      <c r="AN70" s="144">
        <v>0</v>
      </c>
      <c r="AO70" s="175">
        <v>0</v>
      </c>
      <c r="AP70" s="85">
        <v>0</v>
      </c>
      <c r="AQ70" s="85">
        <v>0</v>
      </c>
      <c r="AR70" s="85">
        <v>0</v>
      </c>
      <c r="AS70" s="175">
        <v>0</v>
      </c>
      <c r="AT70" s="175">
        <v>0</v>
      </c>
      <c r="AU70" s="175">
        <v>0</v>
      </c>
      <c r="AV70" s="175">
        <v>0</v>
      </c>
      <c r="AW70" s="175">
        <v>0</v>
      </c>
      <c r="AX70" s="175">
        <v>0</v>
      </c>
      <c r="AY70" s="176">
        <v>0</v>
      </c>
    </row>
    <row r="71" spans="1:51" s="79" customFormat="1" ht="13.5" customHeight="1">
      <c r="A71" s="49" t="s">
        <v>79</v>
      </c>
      <c r="B71" s="85">
        <f t="shared" si="7"/>
        <v>0</v>
      </c>
      <c r="C71" s="85" t="str">
        <f t="shared" si="8"/>
        <v>-</v>
      </c>
      <c r="D71" s="85" t="str">
        <f t="shared" si="9"/>
        <v>-</v>
      </c>
      <c r="E71" s="85" t="str">
        <f t="shared" si="10"/>
        <v>-</v>
      </c>
      <c r="F71" s="85" t="str">
        <f t="shared" si="11"/>
        <v>-</v>
      </c>
      <c r="G71" s="85" t="str">
        <f t="shared" si="12"/>
        <v>-</v>
      </c>
      <c r="H71" s="181">
        <v>0</v>
      </c>
      <c r="I71" s="181">
        <v>0</v>
      </c>
      <c r="J71" s="85">
        <v>0</v>
      </c>
      <c r="K71" s="85">
        <v>0</v>
      </c>
      <c r="L71" s="144">
        <v>0</v>
      </c>
      <c r="M71" s="144">
        <v>0</v>
      </c>
      <c r="N71" s="144">
        <v>0</v>
      </c>
      <c r="O71" s="144">
        <v>0</v>
      </c>
      <c r="P71" s="181">
        <v>0</v>
      </c>
      <c r="Q71" s="181">
        <v>0</v>
      </c>
      <c r="R71" s="85">
        <v>0</v>
      </c>
      <c r="S71" s="85">
        <v>0</v>
      </c>
      <c r="T71" s="181">
        <v>0</v>
      </c>
      <c r="U71" s="181">
        <v>0</v>
      </c>
      <c r="V71" s="85">
        <v>0</v>
      </c>
      <c r="W71" s="85">
        <v>0</v>
      </c>
      <c r="X71" s="85">
        <v>0</v>
      </c>
      <c r="Y71" s="85">
        <v>0</v>
      </c>
      <c r="Z71" s="85">
        <v>0</v>
      </c>
      <c r="AA71" s="85">
        <v>0</v>
      </c>
      <c r="AB71" s="155">
        <v>0</v>
      </c>
      <c r="AC71" s="155">
        <v>0</v>
      </c>
      <c r="AD71" s="85">
        <v>0</v>
      </c>
      <c r="AE71" s="85">
        <v>0</v>
      </c>
      <c r="AF71" s="85">
        <v>0</v>
      </c>
      <c r="AG71" s="85">
        <v>0</v>
      </c>
      <c r="AH71" s="85">
        <v>0</v>
      </c>
      <c r="AI71" s="85">
        <v>0</v>
      </c>
      <c r="AJ71" s="155">
        <v>0</v>
      </c>
      <c r="AK71" s="155">
        <v>0</v>
      </c>
      <c r="AL71" s="85">
        <v>0</v>
      </c>
      <c r="AM71" s="85">
        <v>0</v>
      </c>
      <c r="AN71" s="85">
        <v>0</v>
      </c>
      <c r="AO71" s="175">
        <v>0</v>
      </c>
      <c r="AP71" s="85">
        <v>0</v>
      </c>
      <c r="AQ71" s="85">
        <v>0</v>
      </c>
      <c r="AR71" s="85">
        <v>0</v>
      </c>
      <c r="AS71" s="175">
        <v>0</v>
      </c>
      <c r="AT71" s="175">
        <v>0</v>
      </c>
      <c r="AU71" s="175">
        <v>0</v>
      </c>
      <c r="AV71" s="175">
        <v>0</v>
      </c>
      <c r="AW71" s="175">
        <v>0</v>
      </c>
      <c r="AX71" s="175">
        <v>0</v>
      </c>
      <c r="AY71" s="176">
        <v>0</v>
      </c>
    </row>
    <row r="72" spans="1:51" s="79" customFormat="1" ht="13.5" customHeight="1">
      <c r="A72" s="49" t="s">
        <v>80</v>
      </c>
      <c r="B72" s="85">
        <f t="shared" si="7"/>
        <v>14</v>
      </c>
      <c r="C72" s="85">
        <f t="shared" si="8"/>
        <v>5</v>
      </c>
      <c r="D72" s="85">
        <f t="shared" si="9"/>
        <v>9</v>
      </c>
      <c r="E72" s="85">
        <f t="shared" si="10"/>
        <v>1</v>
      </c>
      <c r="F72" s="85">
        <f t="shared" si="11"/>
        <v>1</v>
      </c>
      <c r="G72" s="85" t="str">
        <f t="shared" si="12"/>
        <v>-</v>
      </c>
      <c r="H72" s="181">
        <v>1</v>
      </c>
      <c r="I72" s="181">
        <v>0</v>
      </c>
      <c r="J72" s="85">
        <v>1</v>
      </c>
      <c r="K72" s="85">
        <v>0</v>
      </c>
      <c r="L72" s="144">
        <v>0</v>
      </c>
      <c r="M72" s="144">
        <v>0</v>
      </c>
      <c r="N72" s="144">
        <v>0</v>
      </c>
      <c r="O72" s="144">
        <v>0</v>
      </c>
      <c r="P72" s="181">
        <v>2</v>
      </c>
      <c r="Q72" s="181">
        <v>0</v>
      </c>
      <c r="R72" s="85">
        <v>0</v>
      </c>
      <c r="S72" s="85">
        <v>0</v>
      </c>
      <c r="T72" s="181">
        <v>0</v>
      </c>
      <c r="U72" s="181">
        <v>0</v>
      </c>
      <c r="V72" s="85">
        <v>0</v>
      </c>
      <c r="W72" s="85">
        <v>0</v>
      </c>
      <c r="X72" s="85">
        <v>0</v>
      </c>
      <c r="Y72" s="85">
        <v>0</v>
      </c>
      <c r="Z72" s="85">
        <v>0</v>
      </c>
      <c r="AA72" s="85">
        <v>0</v>
      </c>
      <c r="AB72" s="155">
        <v>2</v>
      </c>
      <c r="AC72" s="155">
        <v>7</v>
      </c>
      <c r="AD72" s="85">
        <v>0</v>
      </c>
      <c r="AE72" s="85">
        <v>0</v>
      </c>
      <c r="AF72" s="85">
        <v>0</v>
      </c>
      <c r="AG72" s="85">
        <v>0</v>
      </c>
      <c r="AH72" s="85">
        <v>0</v>
      </c>
      <c r="AI72" s="85">
        <v>0</v>
      </c>
      <c r="AJ72" s="155">
        <v>0</v>
      </c>
      <c r="AK72" s="155">
        <v>2</v>
      </c>
      <c r="AL72" s="85">
        <v>0</v>
      </c>
      <c r="AM72" s="85">
        <v>0</v>
      </c>
      <c r="AN72" s="144">
        <v>0</v>
      </c>
      <c r="AO72" s="175">
        <v>0</v>
      </c>
      <c r="AP72" s="85">
        <v>0</v>
      </c>
      <c r="AQ72" s="85">
        <v>0</v>
      </c>
      <c r="AR72" s="85">
        <v>0</v>
      </c>
      <c r="AS72" s="175">
        <v>0</v>
      </c>
      <c r="AT72" s="175">
        <v>0</v>
      </c>
      <c r="AU72" s="175">
        <v>0</v>
      </c>
      <c r="AV72" s="175">
        <v>0</v>
      </c>
      <c r="AW72" s="175">
        <v>0</v>
      </c>
      <c r="AX72" s="175">
        <v>0</v>
      </c>
      <c r="AY72" s="176">
        <v>0</v>
      </c>
    </row>
    <row r="73" spans="1:51" s="79" customFormat="1" ht="13.5" customHeight="1">
      <c r="A73" s="49" t="s">
        <v>81</v>
      </c>
      <c r="B73" s="85">
        <f t="shared" si="7"/>
        <v>13</v>
      </c>
      <c r="C73" s="85">
        <f t="shared" si="8"/>
        <v>4</v>
      </c>
      <c r="D73" s="85">
        <f t="shared" si="9"/>
        <v>9</v>
      </c>
      <c r="E73" s="85" t="str">
        <f t="shared" si="10"/>
        <v>-</v>
      </c>
      <c r="F73" s="85" t="str">
        <f t="shared" si="11"/>
        <v>-</v>
      </c>
      <c r="G73" s="85" t="str">
        <f t="shared" si="12"/>
        <v>-</v>
      </c>
      <c r="H73" s="181">
        <v>1</v>
      </c>
      <c r="I73" s="181">
        <v>0</v>
      </c>
      <c r="J73" s="85">
        <v>0</v>
      </c>
      <c r="K73" s="85">
        <v>0</v>
      </c>
      <c r="L73" s="144">
        <v>0</v>
      </c>
      <c r="M73" s="144">
        <v>0</v>
      </c>
      <c r="N73" s="144">
        <v>0</v>
      </c>
      <c r="O73" s="144">
        <v>0</v>
      </c>
      <c r="P73" s="181">
        <v>1</v>
      </c>
      <c r="Q73" s="181">
        <v>0</v>
      </c>
      <c r="R73" s="85">
        <v>0</v>
      </c>
      <c r="S73" s="85">
        <v>0</v>
      </c>
      <c r="T73" s="181">
        <v>0</v>
      </c>
      <c r="U73" s="181">
        <v>0</v>
      </c>
      <c r="V73" s="85">
        <v>0</v>
      </c>
      <c r="W73" s="85">
        <v>0</v>
      </c>
      <c r="X73" s="85">
        <v>0</v>
      </c>
      <c r="Y73" s="85">
        <v>0</v>
      </c>
      <c r="Z73" s="85">
        <v>0</v>
      </c>
      <c r="AA73" s="85">
        <v>0</v>
      </c>
      <c r="AB73" s="155">
        <v>2</v>
      </c>
      <c r="AC73" s="155">
        <v>6</v>
      </c>
      <c r="AD73" s="85">
        <v>0</v>
      </c>
      <c r="AE73" s="85">
        <v>0</v>
      </c>
      <c r="AF73" s="85">
        <v>0</v>
      </c>
      <c r="AG73" s="85">
        <v>0</v>
      </c>
      <c r="AH73" s="85">
        <v>0</v>
      </c>
      <c r="AI73" s="85">
        <v>0</v>
      </c>
      <c r="AJ73" s="155">
        <v>0</v>
      </c>
      <c r="AK73" s="155">
        <v>1</v>
      </c>
      <c r="AL73" s="85">
        <v>0</v>
      </c>
      <c r="AM73" s="85">
        <v>0</v>
      </c>
      <c r="AN73" s="85">
        <v>0</v>
      </c>
      <c r="AO73" s="175">
        <v>0</v>
      </c>
      <c r="AP73" s="85">
        <v>0</v>
      </c>
      <c r="AQ73" s="85">
        <v>0</v>
      </c>
      <c r="AR73" s="85">
        <v>0</v>
      </c>
      <c r="AS73" s="175">
        <v>0</v>
      </c>
      <c r="AT73" s="175">
        <v>0</v>
      </c>
      <c r="AU73" s="175">
        <v>0</v>
      </c>
      <c r="AV73" s="175">
        <v>0</v>
      </c>
      <c r="AW73" s="175">
        <v>2</v>
      </c>
      <c r="AX73" s="175">
        <v>0</v>
      </c>
      <c r="AY73" s="176">
        <v>0</v>
      </c>
    </row>
    <row r="74" spans="1:51" s="79" customFormat="1" ht="13.5" customHeight="1">
      <c r="A74" s="49" t="s">
        <v>82</v>
      </c>
      <c r="B74" s="85">
        <f t="shared" si="7"/>
        <v>12</v>
      </c>
      <c r="C74" s="85">
        <f t="shared" si="8"/>
        <v>7</v>
      </c>
      <c r="D74" s="85">
        <f t="shared" si="9"/>
        <v>5</v>
      </c>
      <c r="E74" s="85" t="str">
        <f t="shared" si="10"/>
        <v>-</v>
      </c>
      <c r="F74" s="85" t="str">
        <f t="shared" si="11"/>
        <v>-</v>
      </c>
      <c r="G74" s="85" t="str">
        <f t="shared" si="12"/>
        <v>-</v>
      </c>
      <c r="H74" s="181">
        <v>1</v>
      </c>
      <c r="I74" s="181">
        <v>0</v>
      </c>
      <c r="J74" s="85">
        <v>0</v>
      </c>
      <c r="K74" s="85">
        <v>0</v>
      </c>
      <c r="L74" s="144">
        <v>0</v>
      </c>
      <c r="M74" s="144">
        <v>0</v>
      </c>
      <c r="N74" s="144">
        <v>0</v>
      </c>
      <c r="O74" s="144">
        <v>0</v>
      </c>
      <c r="P74" s="181">
        <v>1</v>
      </c>
      <c r="Q74" s="181">
        <v>0</v>
      </c>
      <c r="R74" s="85">
        <v>0</v>
      </c>
      <c r="S74" s="85">
        <v>0</v>
      </c>
      <c r="T74" s="181">
        <v>0</v>
      </c>
      <c r="U74" s="181">
        <v>0</v>
      </c>
      <c r="V74" s="85">
        <v>0</v>
      </c>
      <c r="W74" s="85">
        <v>0</v>
      </c>
      <c r="X74" s="85">
        <v>0</v>
      </c>
      <c r="Y74" s="85">
        <v>0</v>
      </c>
      <c r="Z74" s="85">
        <v>0</v>
      </c>
      <c r="AA74" s="85">
        <v>0</v>
      </c>
      <c r="AB74" s="155">
        <v>4</v>
      </c>
      <c r="AC74" s="155">
        <v>3</v>
      </c>
      <c r="AD74" s="85">
        <v>0</v>
      </c>
      <c r="AE74" s="85">
        <v>0</v>
      </c>
      <c r="AF74" s="85">
        <v>0</v>
      </c>
      <c r="AG74" s="85">
        <v>0</v>
      </c>
      <c r="AH74" s="85">
        <v>0</v>
      </c>
      <c r="AI74" s="85">
        <v>0</v>
      </c>
      <c r="AJ74" s="155">
        <v>0</v>
      </c>
      <c r="AK74" s="155">
        <v>1</v>
      </c>
      <c r="AL74" s="85">
        <v>0</v>
      </c>
      <c r="AM74" s="85">
        <v>0</v>
      </c>
      <c r="AN74" s="144">
        <v>0</v>
      </c>
      <c r="AO74" s="175">
        <v>0</v>
      </c>
      <c r="AP74" s="85">
        <v>0</v>
      </c>
      <c r="AQ74" s="85">
        <v>0</v>
      </c>
      <c r="AR74" s="85">
        <v>0</v>
      </c>
      <c r="AS74" s="175">
        <v>1</v>
      </c>
      <c r="AT74" s="175">
        <v>0</v>
      </c>
      <c r="AU74" s="175">
        <v>0</v>
      </c>
      <c r="AV74" s="175">
        <v>1</v>
      </c>
      <c r="AW74" s="175">
        <v>0</v>
      </c>
      <c r="AX74" s="175">
        <v>0</v>
      </c>
      <c r="AY74" s="176">
        <v>0</v>
      </c>
    </row>
    <row r="75" spans="1:51" s="79" customFormat="1" ht="13.5" customHeight="1">
      <c r="A75" s="49" t="s">
        <v>83</v>
      </c>
      <c r="B75" s="85">
        <f t="shared" si="7"/>
        <v>42</v>
      </c>
      <c r="C75" s="85">
        <f t="shared" si="8"/>
        <v>16</v>
      </c>
      <c r="D75" s="85">
        <f t="shared" si="9"/>
        <v>26</v>
      </c>
      <c r="E75" s="85" t="str">
        <f t="shared" si="10"/>
        <v>-</v>
      </c>
      <c r="F75" s="85" t="str">
        <f t="shared" si="11"/>
        <v>-</v>
      </c>
      <c r="G75" s="85" t="str">
        <f t="shared" si="12"/>
        <v>-</v>
      </c>
      <c r="H75" s="181">
        <v>3</v>
      </c>
      <c r="I75" s="181">
        <v>0</v>
      </c>
      <c r="J75" s="85">
        <v>0</v>
      </c>
      <c r="K75" s="85">
        <v>0</v>
      </c>
      <c r="L75" s="144">
        <v>0</v>
      </c>
      <c r="M75" s="144">
        <v>0</v>
      </c>
      <c r="N75" s="144">
        <v>0</v>
      </c>
      <c r="O75" s="144">
        <v>0</v>
      </c>
      <c r="P75" s="181">
        <v>1</v>
      </c>
      <c r="Q75" s="181">
        <v>2</v>
      </c>
      <c r="R75" s="85">
        <v>0</v>
      </c>
      <c r="S75" s="85">
        <v>0</v>
      </c>
      <c r="T75" s="181">
        <v>0</v>
      </c>
      <c r="U75" s="181">
        <v>0</v>
      </c>
      <c r="V75" s="85">
        <v>0</v>
      </c>
      <c r="W75" s="85">
        <v>0</v>
      </c>
      <c r="X75" s="85">
        <v>0</v>
      </c>
      <c r="Y75" s="85">
        <v>0</v>
      </c>
      <c r="Z75" s="85">
        <v>0</v>
      </c>
      <c r="AA75" s="85">
        <v>0</v>
      </c>
      <c r="AB75" s="155">
        <v>11</v>
      </c>
      <c r="AC75" s="155">
        <v>16</v>
      </c>
      <c r="AD75" s="85">
        <v>0</v>
      </c>
      <c r="AE75" s="85">
        <v>0</v>
      </c>
      <c r="AF75" s="85">
        <v>0</v>
      </c>
      <c r="AG75" s="85">
        <v>0</v>
      </c>
      <c r="AH75" s="85">
        <v>0</v>
      </c>
      <c r="AI75" s="85">
        <v>0</v>
      </c>
      <c r="AJ75" s="155">
        <v>0</v>
      </c>
      <c r="AK75" s="155">
        <v>3</v>
      </c>
      <c r="AL75" s="85">
        <v>0</v>
      </c>
      <c r="AM75" s="85">
        <v>0</v>
      </c>
      <c r="AN75" s="85">
        <v>0</v>
      </c>
      <c r="AO75" s="175">
        <v>0</v>
      </c>
      <c r="AP75" s="85">
        <v>0</v>
      </c>
      <c r="AQ75" s="85">
        <v>0</v>
      </c>
      <c r="AR75" s="85">
        <v>0</v>
      </c>
      <c r="AS75" s="175">
        <v>1</v>
      </c>
      <c r="AT75" s="175">
        <v>0</v>
      </c>
      <c r="AU75" s="175">
        <v>0</v>
      </c>
      <c r="AV75" s="175">
        <v>1</v>
      </c>
      <c r="AW75" s="175">
        <v>4</v>
      </c>
      <c r="AX75" s="175">
        <v>0</v>
      </c>
      <c r="AY75" s="176">
        <v>0</v>
      </c>
    </row>
    <row r="76" spans="1:51" s="79" customFormat="1" ht="13.5" customHeight="1">
      <c r="A76" s="49" t="s">
        <v>84</v>
      </c>
      <c r="B76" s="85">
        <f t="shared" si="7"/>
        <v>0</v>
      </c>
      <c r="C76" s="85" t="str">
        <f>IF(SUM(H76,L79,P76,T76,X76,AB76,AF76,AJ76,AN76,AR76,AV76)=0,"-",SUM(H76,L76,P76,T76,X76,AB76,AF76,AJ76,AN76,AR76,AV76))</f>
        <v>-</v>
      </c>
      <c r="D76" s="85" t="str">
        <f>IF(SUM(I76,M76,Q76,U76,Y76,AC76,AG76,AK76,AO76,AS76,AW76)=0,"-",SUM(I76,M76,Q76,U76,Y76,AC76,AG76,AK76,AO76,AS76,AW76))</f>
        <v>-</v>
      </c>
      <c r="E76" s="85" t="str">
        <f t="shared" si="10"/>
        <v>-</v>
      </c>
      <c r="F76" s="85" t="str">
        <f t="shared" si="11"/>
        <v>-</v>
      </c>
      <c r="G76" s="85" t="str">
        <f t="shared" si="12"/>
        <v>-</v>
      </c>
      <c r="H76" s="181">
        <v>0</v>
      </c>
      <c r="I76" s="181">
        <v>0</v>
      </c>
      <c r="J76" s="85">
        <v>0</v>
      </c>
      <c r="K76" s="85">
        <v>0</v>
      </c>
      <c r="L76" s="144">
        <v>0</v>
      </c>
      <c r="M76" s="144">
        <v>0</v>
      </c>
      <c r="N76" s="144">
        <v>0</v>
      </c>
      <c r="O76" s="144">
        <v>0</v>
      </c>
      <c r="P76" s="181">
        <v>0</v>
      </c>
      <c r="Q76" s="181">
        <v>0</v>
      </c>
      <c r="R76" s="85">
        <v>0</v>
      </c>
      <c r="S76" s="85">
        <v>0</v>
      </c>
      <c r="T76" s="181">
        <v>0</v>
      </c>
      <c r="U76" s="181">
        <v>0</v>
      </c>
      <c r="V76" s="85">
        <v>0</v>
      </c>
      <c r="W76" s="85">
        <v>0</v>
      </c>
      <c r="X76" s="85">
        <v>0</v>
      </c>
      <c r="Y76" s="85">
        <v>0</v>
      </c>
      <c r="Z76" s="85">
        <v>0</v>
      </c>
      <c r="AA76" s="85">
        <v>0</v>
      </c>
      <c r="AB76" s="155">
        <v>0</v>
      </c>
      <c r="AC76" s="155">
        <v>0</v>
      </c>
      <c r="AD76" s="85">
        <v>0</v>
      </c>
      <c r="AE76" s="85">
        <v>0</v>
      </c>
      <c r="AF76" s="85">
        <v>0</v>
      </c>
      <c r="AG76" s="85">
        <v>0</v>
      </c>
      <c r="AH76" s="85">
        <v>0</v>
      </c>
      <c r="AI76" s="85">
        <v>0</v>
      </c>
      <c r="AJ76" s="155">
        <v>0</v>
      </c>
      <c r="AK76" s="155">
        <v>0</v>
      </c>
      <c r="AL76" s="85">
        <v>0</v>
      </c>
      <c r="AM76" s="85">
        <v>0</v>
      </c>
      <c r="AN76" s="144">
        <v>0</v>
      </c>
      <c r="AO76" s="175">
        <v>0</v>
      </c>
      <c r="AP76" s="85">
        <v>0</v>
      </c>
      <c r="AQ76" s="85">
        <v>0</v>
      </c>
      <c r="AR76" s="85">
        <v>0</v>
      </c>
      <c r="AS76" s="175">
        <v>0</v>
      </c>
      <c r="AT76" s="175">
        <v>0</v>
      </c>
      <c r="AU76" s="175">
        <v>0</v>
      </c>
      <c r="AV76" s="175">
        <v>0</v>
      </c>
      <c r="AW76" s="175">
        <v>0</v>
      </c>
      <c r="AX76" s="175">
        <v>0</v>
      </c>
      <c r="AY76" s="176">
        <v>0</v>
      </c>
    </row>
    <row r="77" spans="1:51" s="59" customFormat="1" ht="13.5" customHeight="1">
      <c r="A77" s="58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182"/>
      <c r="AT77" s="85"/>
      <c r="AU77" s="85"/>
      <c r="AV77" s="182"/>
      <c r="AW77" s="182"/>
      <c r="AX77" s="92"/>
      <c r="AY77" s="174"/>
    </row>
    <row r="78" spans="1:51" ht="13.5" customHeight="1">
      <c r="A78" s="58" t="s">
        <v>85</v>
      </c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144"/>
      <c r="AK78" s="85"/>
      <c r="AL78" s="85"/>
      <c r="AM78" s="85"/>
      <c r="AN78" s="144"/>
      <c r="AO78" s="85"/>
      <c r="AP78" s="85"/>
      <c r="AQ78" s="85"/>
      <c r="AR78" s="85"/>
      <c r="AS78" s="85"/>
      <c r="AT78" s="85"/>
      <c r="AU78" s="85"/>
      <c r="AV78" s="85"/>
      <c r="AW78" s="85"/>
      <c r="AX78" s="92"/>
      <c r="AY78" s="174"/>
    </row>
    <row r="79" spans="1:51" s="79" customFormat="1" ht="13.5" customHeight="1">
      <c r="A79" s="78"/>
      <c r="B79" s="92"/>
      <c r="C79" s="92"/>
      <c r="D79" s="92"/>
      <c r="E79" s="85"/>
      <c r="F79" s="85"/>
      <c r="G79" s="85"/>
      <c r="H79" s="92"/>
      <c r="I79" s="92"/>
      <c r="J79" s="85"/>
      <c r="K79" s="85"/>
      <c r="L79" s="92"/>
      <c r="M79" s="92"/>
      <c r="N79" s="85"/>
      <c r="O79" s="85"/>
      <c r="P79" s="92"/>
      <c r="Q79" s="92"/>
      <c r="R79" s="85"/>
      <c r="S79" s="85"/>
      <c r="T79" s="92"/>
      <c r="U79" s="92"/>
      <c r="V79" s="85"/>
      <c r="W79" s="85"/>
      <c r="X79" s="92"/>
      <c r="Y79" s="92"/>
      <c r="Z79" s="85"/>
      <c r="AA79" s="85"/>
      <c r="AB79" s="92"/>
      <c r="AC79" s="92"/>
      <c r="AD79" s="85"/>
      <c r="AE79" s="85"/>
      <c r="AF79" s="92"/>
      <c r="AG79" s="92"/>
      <c r="AH79" s="85"/>
      <c r="AI79" s="85"/>
      <c r="AJ79" s="92"/>
      <c r="AK79" s="92"/>
      <c r="AL79" s="85"/>
      <c r="AM79" s="85"/>
      <c r="AN79" s="92"/>
      <c r="AO79" s="92"/>
      <c r="AP79" s="85"/>
      <c r="AQ79" s="85"/>
      <c r="AR79" s="92"/>
      <c r="AS79" s="92"/>
      <c r="AT79" s="85"/>
      <c r="AU79" s="85"/>
      <c r="AV79" s="92"/>
      <c r="AW79" s="92"/>
      <c r="AX79" s="92"/>
      <c r="AY79" s="174"/>
    </row>
    <row r="80" spans="1:51" s="79" customFormat="1" ht="13.5" customHeight="1">
      <c r="A80" s="78" t="s">
        <v>4</v>
      </c>
      <c r="B80" s="85">
        <f>SUM(C80:D80)</f>
        <v>31</v>
      </c>
      <c r="C80" s="85">
        <f>IF(SUM(H80,L80,P80,T80,X80,AB80,AF80,AJ80,AN80,AR80,AV80)=0,"-",SUM(H80,L80,P80,T80,X80,AB80,AF80,AJ80,AN80,AR80,AV80))</f>
        <v>22</v>
      </c>
      <c r="D80" s="85">
        <f>IF(SUM(I80,M80,Q80,U80,Y80,AC80,AG80,AK80,AO80,AS80,AW80)=0,"-",SUM(I80,M80,Q80,U80,Y80,AC80,AG80,AK80,AO80,AS80,AW80))</f>
        <v>9</v>
      </c>
      <c r="E80" s="85">
        <f>IF(SUM(F80:G80)=0,"-",SUM(F80:G80))</f>
        <v>3</v>
      </c>
      <c r="F80" s="85">
        <f>IF(SUM(J80,N80,R80,V80,Z80,AD80,AH80,AL80,AP80,AT80,AX80)=0,"-",SUM(J80,N80,R80,V80,Z80,AD80,AH80,AL80,AP80,AT80,AX80))</f>
        <v>2</v>
      </c>
      <c r="G80" s="85">
        <f>IF(SUM(K80,O80,S80,W80,AA80,AE80,AI80,AM80,AQ80,AU80,AY80)=0,"-",SUM(K80,O80,S80,W80,AA80,AE80,AI80,AM80,AQ80,AU80,AY80))</f>
        <v>1</v>
      </c>
      <c r="H80" s="85">
        <f>H81</f>
        <v>0</v>
      </c>
      <c r="I80" s="85">
        <f t="shared" ref="I80:AY80" si="13">I81</f>
        <v>0</v>
      </c>
      <c r="J80" s="85">
        <f t="shared" si="13"/>
        <v>1</v>
      </c>
      <c r="K80" s="85">
        <f t="shared" si="13"/>
        <v>0</v>
      </c>
      <c r="L80" s="85">
        <f>L81</f>
        <v>1</v>
      </c>
      <c r="M80" s="85">
        <f t="shared" si="13"/>
        <v>0</v>
      </c>
      <c r="N80" s="85">
        <f t="shared" si="13"/>
        <v>0</v>
      </c>
      <c r="O80" s="85">
        <f t="shared" si="13"/>
        <v>0</v>
      </c>
      <c r="P80" s="85">
        <f t="shared" si="13"/>
        <v>0</v>
      </c>
      <c r="Q80" s="85">
        <f t="shared" si="13"/>
        <v>0</v>
      </c>
      <c r="R80" s="85">
        <f t="shared" si="13"/>
        <v>0</v>
      </c>
      <c r="S80" s="85">
        <f t="shared" si="13"/>
        <v>0</v>
      </c>
      <c r="T80" s="85">
        <f>T81</f>
        <v>1</v>
      </c>
      <c r="U80" s="85">
        <f t="shared" si="13"/>
        <v>0</v>
      </c>
      <c r="V80" s="85">
        <f t="shared" si="13"/>
        <v>0</v>
      </c>
      <c r="W80" s="85">
        <f t="shared" si="13"/>
        <v>0</v>
      </c>
      <c r="X80" s="85">
        <f>X81</f>
        <v>0</v>
      </c>
      <c r="Y80" s="85">
        <f t="shared" si="13"/>
        <v>0</v>
      </c>
      <c r="Z80" s="85">
        <f t="shared" si="13"/>
        <v>0</v>
      </c>
      <c r="AA80" s="85">
        <f t="shared" si="13"/>
        <v>0</v>
      </c>
      <c r="AB80" s="85">
        <f t="shared" si="13"/>
        <v>20</v>
      </c>
      <c r="AC80" s="183">
        <f t="shared" si="13"/>
        <v>7</v>
      </c>
      <c r="AD80" s="85">
        <f t="shared" si="13"/>
        <v>0</v>
      </c>
      <c r="AE80" s="85">
        <f t="shared" si="13"/>
        <v>0</v>
      </c>
      <c r="AF80" s="85">
        <f t="shared" si="13"/>
        <v>0</v>
      </c>
      <c r="AG80" s="85">
        <f t="shared" si="13"/>
        <v>0</v>
      </c>
      <c r="AH80" s="85">
        <f t="shared" si="13"/>
        <v>0</v>
      </c>
      <c r="AI80" s="85">
        <f t="shared" si="13"/>
        <v>0</v>
      </c>
      <c r="AJ80" s="85">
        <f t="shared" si="13"/>
        <v>0</v>
      </c>
      <c r="AK80" s="85">
        <f t="shared" si="13"/>
        <v>1</v>
      </c>
      <c r="AL80" s="85">
        <f t="shared" si="13"/>
        <v>0</v>
      </c>
      <c r="AM80" s="85">
        <f t="shared" si="13"/>
        <v>0</v>
      </c>
      <c r="AN80" s="85">
        <f t="shared" si="13"/>
        <v>0</v>
      </c>
      <c r="AO80" s="85">
        <f t="shared" si="13"/>
        <v>0</v>
      </c>
      <c r="AP80" s="85">
        <f t="shared" si="13"/>
        <v>0</v>
      </c>
      <c r="AQ80" s="85">
        <f t="shared" si="13"/>
        <v>0</v>
      </c>
      <c r="AR80" s="85">
        <f t="shared" si="13"/>
        <v>0</v>
      </c>
      <c r="AS80" s="85">
        <f t="shared" si="13"/>
        <v>0</v>
      </c>
      <c r="AT80" s="85">
        <f t="shared" si="13"/>
        <v>0</v>
      </c>
      <c r="AU80" s="85">
        <f t="shared" si="13"/>
        <v>0</v>
      </c>
      <c r="AV80" s="85">
        <f t="shared" si="13"/>
        <v>0</v>
      </c>
      <c r="AW80" s="85">
        <f t="shared" si="13"/>
        <v>1</v>
      </c>
      <c r="AX80" s="85">
        <f t="shared" si="13"/>
        <v>1</v>
      </c>
      <c r="AY80" s="87">
        <f t="shared" si="13"/>
        <v>1</v>
      </c>
    </row>
    <row r="81" spans="1:51" s="79" customFormat="1" ht="13.5" customHeight="1">
      <c r="A81" s="78" t="s">
        <v>86</v>
      </c>
      <c r="B81" s="85">
        <f>SUM(C81:D81)</f>
        <v>31</v>
      </c>
      <c r="C81" s="85">
        <f>IF(SUM(H81,L81,P81,T81,X81,AB81,AF81,AJ81,AN81,AR81,AV81)=0,"-",SUM(H81,L81,P81,T81,X81,AB81,AF81,AJ81,AN81,AR81,AV81))</f>
        <v>22</v>
      </c>
      <c r="D81" s="85">
        <f>IF(SUM(I81,M81,Q81,U81,Y81,AC81,AG81,AK81,AO81,AS81,AW81)=0,"-",SUM(I81,M81,Q81,U81,Y81,AC81,AG81,AK81,AO81,AS81,AW81))</f>
        <v>9</v>
      </c>
      <c r="E81" s="85">
        <f>IF(SUM(F81:G81)=0,"-",SUM(F81:G81))</f>
        <v>3</v>
      </c>
      <c r="F81" s="85">
        <f>IF(SUM(J81,N81,R81,V81,Z81,AD81,AH81,AL81,AP81,AT81,AX81)=0,"-",SUM(J81,N81,R81,V81,Z81,AD81,AH81,AL81,AP81,AT81,AX81))</f>
        <v>2</v>
      </c>
      <c r="G81" s="85">
        <f>IF(SUM(K81,O81,S81,W81,AA81,AE81,AI81,AM81,AQ81,AU81,AY81)=0,"-",SUM(K81,O81,S81,W81,AA81,AE81,AI81,AM81,AQ81,AU81,AY81))</f>
        <v>1</v>
      </c>
      <c r="H81" s="85">
        <v>0</v>
      </c>
      <c r="I81" s="85">
        <v>0</v>
      </c>
      <c r="J81" s="85">
        <v>1</v>
      </c>
      <c r="K81" s="85">
        <v>0</v>
      </c>
      <c r="L81" s="85">
        <v>1</v>
      </c>
      <c r="M81" s="85">
        <v>0</v>
      </c>
      <c r="N81" s="144">
        <v>0</v>
      </c>
      <c r="O81" s="85">
        <v>0</v>
      </c>
      <c r="P81" s="85">
        <v>0</v>
      </c>
      <c r="Q81" s="85">
        <v>0</v>
      </c>
      <c r="R81" s="85">
        <v>0</v>
      </c>
      <c r="S81" s="85">
        <v>0</v>
      </c>
      <c r="T81" s="85">
        <v>1</v>
      </c>
      <c r="U81" s="85">
        <v>0</v>
      </c>
      <c r="V81" s="85">
        <v>0</v>
      </c>
      <c r="W81" s="85">
        <v>0</v>
      </c>
      <c r="X81" s="85">
        <v>0</v>
      </c>
      <c r="Y81" s="85">
        <v>0</v>
      </c>
      <c r="Z81" s="85">
        <v>0</v>
      </c>
      <c r="AA81" s="85">
        <v>0</v>
      </c>
      <c r="AB81" s="154">
        <v>20</v>
      </c>
      <c r="AC81" s="184">
        <v>7</v>
      </c>
      <c r="AD81" s="85">
        <v>0</v>
      </c>
      <c r="AE81" s="85">
        <v>0</v>
      </c>
      <c r="AF81" s="85">
        <v>0</v>
      </c>
      <c r="AG81" s="85">
        <v>0</v>
      </c>
      <c r="AH81" s="85">
        <v>0</v>
      </c>
      <c r="AI81" s="85">
        <v>0</v>
      </c>
      <c r="AJ81" s="144">
        <v>0</v>
      </c>
      <c r="AK81" s="85">
        <v>1</v>
      </c>
      <c r="AL81" s="85">
        <v>0</v>
      </c>
      <c r="AM81" s="85">
        <v>0</v>
      </c>
      <c r="AN81" s="144">
        <v>0</v>
      </c>
      <c r="AO81" s="85">
        <v>0</v>
      </c>
      <c r="AP81" s="85">
        <v>0</v>
      </c>
      <c r="AQ81" s="85">
        <v>0</v>
      </c>
      <c r="AR81" s="85">
        <v>0</v>
      </c>
      <c r="AS81" s="85">
        <v>0</v>
      </c>
      <c r="AT81" s="85">
        <v>0</v>
      </c>
      <c r="AU81" s="85">
        <v>0</v>
      </c>
      <c r="AV81" s="85">
        <v>0</v>
      </c>
      <c r="AW81" s="85">
        <v>1</v>
      </c>
      <c r="AX81" s="85">
        <v>1</v>
      </c>
      <c r="AY81" s="87">
        <v>1</v>
      </c>
    </row>
    <row r="82" spans="1:51" s="79" customFormat="1" ht="13.5" customHeight="1">
      <c r="A82" s="78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144"/>
      <c r="AK82" s="85"/>
      <c r="AL82" s="85"/>
      <c r="AM82" s="85"/>
      <c r="AN82" s="144"/>
      <c r="AO82" s="85"/>
      <c r="AP82" s="85"/>
      <c r="AQ82" s="85"/>
      <c r="AR82" s="85"/>
      <c r="AS82" s="85"/>
      <c r="AT82" s="85"/>
      <c r="AU82" s="85"/>
      <c r="AV82" s="85"/>
      <c r="AW82" s="85"/>
      <c r="AX82" s="92"/>
      <c r="AY82" s="174"/>
    </row>
    <row r="83" spans="1:51" s="79" customFormat="1" ht="13.5" customHeight="1">
      <c r="A83" s="78" t="s">
        <v>8</v>
      </c>
      <c r="B83" s="85">
        <f>SUM(C83:D83)</f>
        <v>49</v>
      </c>
      <c r="C83" s="85">
        <f t="shared" ref="C83:D87" si="14">IF(SUM(H83,L83,P83,T83,X83,AB83,AF83,AJ83,AN83,AR83,AV83)=0,"-",SUM(H83,L83,P83,T83,X83,AB83,AF83,AJ83,AN83,AR83,AV83))</f>
        <v>25</v>
      </c>
      <c r="D83" s="85">
        <f t="shared" si="14"/>
        <v>24</v>
      </c>
      <c r="E83" s="85">
        <f>IF(SUM(F83:G83)=0,"-",SUM(F83:G83))</f>
        <v>14</v>
      </c>
      <c r="F83" s="85">
        <f t="shared" ref="F83:G87" si="15">IF(SUM(J83,N83,R83,V83,Z83,AD83,AH83,AL83,AP83,AT83,AX83)=0,"-",SUM(J83,N83,R83,V83,Z83,AD83,AH83,AL83,AP83,AT83,AX83))</f>
        <v>6</v>
      </c>
      <c r="G83" s="85">
        <f t="shared" si="15"/>
        <v>8</v>
      </c>
      <c r="H83" s="149">
        <f t="shared" ref="H83:AY83" si="16">IF(SUM(H84:H87)=0,"-",SUM(H84:H87))</f>
        <v>1</v>
      </c>
      <c r="I83" s="149" t="str">
        <f t="shared" si="16"/>
        <v>-</v>
      </c>
      <c r="J83" s="149">
        <f t="shared" si="16"/>
        <v>3</v>
      </c>
      <c r="K83" s="149" t="str">
        <f t="shared" si="16"/>
        <v>-</v>
      </c>
      <c r="L83" s="149">
        <f>IF(SUM(L84:L87)=0,"-",SUM(L84:L87))</f>
        <v>1</v>
      </c>
      <c r="M83" s="149" t="str">
        <f>IF(SUM(M84:M87)=0,"-",SUM(M84:M87))</f>
        <v>-</v>
      </c>
      <c r="N83" s="149">
        <f>IF(SUM(N84:N87)=0,"-",SUM(N84:N87))</f>
        <v>1</v>
      </c>
      <c r="O83" s="149" t="str">
        <f>IF(SUM(O84:O87)=0,"-",SUM(O84:O87))</f>
        <v>-</v>
      </c>
      <c r="P83" s="149">
        <f t="shared" si="16"/>
        <v>1</v>
      </c>
      <c r="Q83" s="149">
        <f t="shared" si="16"/>
        <v>1</v>
      </c>
      <c r="R83" s="149" t="str">
        <f t="shared" si="16"/>
        <v>-</v>
      </c>
      <c r="S83" s="149" t="str">
        <f t="shared" si="16"/>
        <v>-</v>
      </c>
      <c r="T83" s="149" t="str">
        <f t="shared" si="16"/>
        <v>-</v>
      </c>
      <c r="U83" s="149" t="str">
        <f t="shared" si="16"/>
        <v>-</v>
      </c>
      <c r="V83" s="149" t="str">
        <f t="shared" si="16"/>
        <v>-</v>
      </c>
      <c r="W83" s="149" t="str">
        <f t="shared" si="16"/>
        <v>-</v>
      </c>
      <c r="X83" s="149" t="str">
        <f>IF(SUM(X84:X87)=0,"-",SUM(X84:X87))</f>
        <v>-</v>
      </c>
      <c r="Y83" s="149" t="str">
        <f>IF(SUM(Y84:Y87)=0,"-",SUM(Y84:Y87))</f>
        <v>-</v>
      </c>
      <c r="Z83" s="149" t="str">
        <f>IF(SUM(Z84:Z87)=0,"-",SUM(Z84:Z87))</f>
        <v>-</v>
      </c>
      <c r="AA83" s="149" t="str">
        <f>IF(SUM(AA84:AA87)=0,"-",SUM(AA84:AA87))</f>
        <v>-</v>
      </c>
      <c r="AB83" s="149">
        <f t="shared" si="16"/>
        <v>17</v>
      </c>
      <c r="AC83" s="149">
        <f t="shared" si="16"/>
        <v>20</v>
      </c>
      <c r="AD83" s="149" t="str">
        <f t="shared" si="16"/>
        <v>-</v>
      </c>
      <c r="AE83" s="149">
        <f t="shared" si="16"/>
        <v>2</v>
      </c>
      <c r="AF83" s="149">
        <f t="shared" si="16"/>
        <v>2</v>
      </c>
      <c r="AG83" s="149">
        <f t="shared" si="16"/>
        <v>1</v>
      </c>
      <c r="AH83" s="149" t="str">
        <f t="shared" si="16"/>
        <v>-</v>
      </c>
      <c r="AI83" s="149" t="str">
        <f t="shared" si="16"/>
        <v>-</v>
      </c>
      <c r="AJ83" s="149" t="str">
        <f t="shared" si="16"/>
        <v>-</v>
      </c>
      <c r="AK83" s="149">
        <f t="shared" si="16"/>
        <v>2</v>
      </c>
      <c r="AL83" s="149" t="str">
        <f t="shared" si="16"/>
        <v>-</v>
      </c>
      <c r="AM83" s="149">
        <f t="shared" si="16"/>
        <v>2</v>
      </c>
      <c r="AN83" s="149" t="str">
        <f t="shared" si="16"/>
        <v>-</v>
      </c>
      <c r="AO83" s="149" t="str">
        <f t="shared" si="16"/>
        <v>-</v>
      </c>
      <c r="AP83" s="149" t="str">
        <f t="shared" si="16"/>
        <v>-</v>
      </c>
      <c r="AQ83" s="149" t="str">
        <f t="shared" si="16"/>
        <v>-</v>
      </c>
      <c r="AR83" s="149" t="str">
        <f t="shared" si="16"/>
        <v>-</v>
      </c>
      <c r="AS83" s="149" t="str">
        <f t="shared" si="16"/>
        <v>-</v>
      </c>
      <c r="AT83" s="149" t="str">
        <f t="shared" si="16"/>
        <v>-</v>
      </c>
      <c r="AU83" s="149" t="str">
        <f t="shared" si="16"/>
        <v>-</v>
      </c>
      <c r="AV83" s="149">
        <f t="shared" si="16"/>
        <v>3</v>
      </c>
      <c r="AW83" s="149" t="str">
        <f t="shared" si="16"/>
        <v>-</v>
      </c>
      <c r="AX83" s="149">
        <f t="shared" si="16"/>
        <v>2</v>
      </c>
      <c r="AY83" s="150">
        <f t="shared" si="16"/>
        <v>4</v>
      </c>
    </row>
    <row r="84" spans="1:51" s="79" customFormat="1" ht="13.5" customHeight="1">
      <c r="A84" s="78" t="s">
        <v>86</v>
      </c>
      <c r="B84" s="85">
        <f>SUM(C84:D84)</f>
        <v>13</v>
      </c>
      <c r="C84" s="85">
        <f t="shared" si="14"/>
        <v>6</v>
      </c>
      <c r="D84" s="85">
        <f t="shared" si="14"/>
        <v>7</v>
      </c>
      <c r="E84" s="85">
        <f>IF(SUM(F84:G84)=0,"-",SUM(F84:G84))</f>
        <v>3</v>
      </c>
      <c r="F84" s="85">
        <f t="shared" si="15"/>
        <v>2</v>
      </c>
      <c r="G84" s="85">
        <f t="shared" si="15"/>
        <v>1</v>
      </c>
      <c r="H84" s="85">
        <v>1</v>
      </c>
      <c r="I84" s="85">
        <v>0</v>
      </c>
      <c r="J84" s="85">
        <v>0</v>
      </c>
      <c r="K84" s="85">
        <v>0</v>
      </c>
      <c r="L84" s="144">
        <v>0</v>
      </c>
      <c r="M84" s="144">
        <v>0</v>
      </c>
      <c r="N84" s="144">
        <v>0</v>
      </c>
      <c r="O84" s="144">
        <v>0</v>
      </c>
      <c r="P84" s="85">
        <v>0</v>
      </c>
      <c r="Q84" s="85">
        <v>1</v>
      </c>
      <c r="R84" s="85">
        <v>0</v>
      </c>
      <c r="S84" s="85">
        <v>0</v>
      </c>
      <c r="T84" s="85">
        <v>0</v>
      </c>
      <c r="U84" s="85">
        <v>0</v>
      </c>
      <c r="V84" s="85">
        <v>0</v>
      </c>
      <c r="W84" s="85">
        <v>0</v>
      </c>
      <c r="X84" s="85">
        <v>0</v>
      </c>
      <c r="Y84" s="85">
        <v>0</v>
      </c>
      <c r="Z84" s="85">
        <v>0</v>
      </c>
      <c r="AA84" s="85">
        <v>0</v>
      </c>
      <c r="AB84" s="154">
        <v>5</v>
      </c>
      <c r="AC84" s="154">
        <v>5</v>
      </c>
      <c r="AD84" s="85">
        <v>0</v>
      </c>
      <c r="AE84" s="85">
        <v>0</v>
      </c>
      <c r="AF84" s="85">
        <v>0</v>
      </c>
      <c r="AG84" s="85">
        <v>0</v>
      </c>
      <c r="AH84" s="85">
        <v>0</v>
      </c>
      <c r="AI84" s="85">
        <v>0</v>
      </c>
      <c r="AJ84" s="144">
        <v>0</v>
      </c>
      <c r="AK84" s="85">
        <v>1</v>
      </c>
      <c r="AL84" s="85">
        <v>0</v>
      </c>
      <c r="AM84" s="85">
        <v>0</v>
      </c>
      <c r="AN84" s="144">
        <v>0</v>
      </c>
      <c r="AO84" s="85">
        <v>0</v>
      </c>
      <c r="AP84" s="85">
        <v>0</v>
      </c>
      <c r="AQ84" s="85">
        <v>0</v>
      </c>
      <c r="AR84" s="85">
        <v>0</v>
      </c>
      <c r="AS84" s="85">
        <v>0</v>
      </c>
      <c r="AT84" s="85">
        <v>0</v>
      </c>
      <c r="AU84" s="85">
        <v>0</v>
      </c>
      <c r="AV84" s="85">
        <v>0</v>
      </c>
      <c r="AW84" s="85">
        <v>0</v>
      </c>
      <c r="AX84" s="85">
        <v>2</v>
      </c>
      <c r="AY84" s="185">
        <v>1</v>
      </c>
    </row>
    <row r="85" spans="1:51" s="79" customFormat="1" ht="13.5" customHeight="1">
      <c r="A85" s="78" t="s">
        <v>87</v>
      </c>
      <c r="B85" s="85">
        <f>SUM(C85:D85)</f>
        <v>11</v>
      </c>
      <c r="C85" s="85">
        <f t="shared" si="14"/>
        <v>5</v>
      </c>
      <c r="D85" s="85">
        <f t="shared" si="14"/>
        <v>6</v>
      </c>
      <c r="E85" s="85">
        <f>IF(SUM(F85:G85)=0,"-",SUM(F85:G85))</f>
        <v>4</v>
      </c>
      <c r="F85" s="85">
        <f t="shared" si="15"/>
        <v>1</v>
      </c>
      <c r="G85" s="85">
        <f t="shared" si="15"/>
        <v>3</v>
      </c>
      <c r="H85" s="85">
        <v>0</v>
      </c>
      <c r="I85" s="85">
        <v>0</v>
      </c>
      <c r="J85" s="85">
        <v>1</v>
      </c>
      <c r="K85" s="85">
        <v>0</v>
      </c>
      <c r="L85" s="144">
        <v>1</v>
      </c>
      <c r="M85" s="144">
        <v>0</v>
      </c>
      <c r="N85" s="144">
        <v>0</v>
      </c>
      <c r="O85" s="144">
        <v>0</v>
      </c>
      <c r="P85" s="85">
        <v>0</v>
      </c>
      <c r="Q85" s="85">
        <v>0</v>
      </c>
      <c r="R85" s="85">
        <v>0</v>
      </c>
      <c r="S85" s="85">
        <v>0</v>
      </c>
      <c r="T85" s="85">
        <v>0</v>
      </c>
      <c r="U85" s="85">
        <v>0</v>
      </c>
      <c r="V85" s="85">
        <v>0</v>
      </c>
      <c r="W85" s="85">
        <v>0</v>
      </c>
      <c r="X85" s="85">
        <v>0</v>
      </c>
      <c r="Y85" s="85">
        <v>0</v>
      </c>
      <c r="Z85" s="85">
        <v>0</v>
      </c>
      <c r="AA85" s="85">
        <v>0</v>
      </c>
      <c r="AB85" s="154">
        <v>3</v>
      </c>
      <c r="AC85" s="154">
        <v>5</v>
      </c>
      <c r="AD85" s="85">
        <v>0</v>
      </c>
      <c r="AE85" s="85">
        <v>2</v>
      </c>
      <c r="AF85" s="85">
        <v>1</v>
      </c>
      <c r="AG85" s="85">
        <v>1</v>
      </c>
      <c r="AH85" s="85">
        <v>0</v>
      </c>
      <c r="AI85" s="85">
        <v>0</v>
      </c>
      <c r="AJ85" s="144">
        <v>0</v>
      </c>
      <c r="AK85" s="85">
        <v>0</v>
      </c>
      <c r="AL85" s="85">
        <v>0</v>
      </c>
      <c r="AM85" s="85">
        <v>1</v>
      </c>
      <c r="AN85" s="144">
        <v>0</v>
      </c>
      <c r="AO85" s="85">
        <v>0</v>
      </c>
      <c r="AP85" s="85">
        <v>0</v>
      </c>
      <c r="AQ85" s="85">
        <v>0</v>
      </c>
      <c r="AR85" s="85">
        <v>0</v>
      </c>
      <c r="AS85" s="85">
        <v>0</v>
      </c>
      <c r="AT85" s="85">
        <v>0</v>
      </c>
      <c r="AU85" s="85">
        <v>0</v>
      </c>
      <c r="AV85" s="85">
        <v>0</v>
      </c>
      <c r="AW85" s="85">
        <v>0</v>
      </c>
      <c r="AX85" s="85">
        <v>0</v>
      </c>
      <c r="AY85" s="176">
        <v>0</v>
      </c>
    </row>
    <row r="86" spans="1:51" s="79" customFormat="1" ht="13.5" customHeight="1">
      <c r="A86" s="78" t="s">
        <v>192</v>
      </c>
      <c r="B86" s="86">
        <f>SUM(C86:D86)</f>
        <v>17</v>
      </c>
      <c r="C86" s="85">
        <f t="shared" ref="C86" si="17">IF(SUM(H86,L86,P86,T86,X86,AB86,AF86,AJ86,AN86,AR86,AV86)=0,"-",SUM(H86,L86,P86,T86,X86,AB86,AF86,AJ86,AN86,AR86,AV86))</f>
        <v>10</v>
      </c>
      <c r="D86" s="85">
        <f t="shared" ref="D86" si="18">IF(SUM(I86,M86,Q86,U86,Y86,AC86,AG86,AK86,AO86,AS86,AW86)=0,"-",SUM(I86,M86,Q86,U86,Y86,AC86,AG86,AK86,AO86,AS86,AW86))</f>
        <v>7</v>
      </c>
      <c r="E86" s="85">
        <f>IF(SUM(F86:G86)=0,"-",SUM(F86:G86))</f>
        <v>3</v>
      </c>
      <c r="F86" s="85">
        <f t="shared" ref="F86" si="19">IF(SUM(J86,N86,R86,V86,Z86,AD86,AH86,AL86,AP86,AT86,AX86)=0,"-",SUM(J86,N86,R86,V86,Z86,AD86,AH86,AL86,AP86,AT86,AX86))</f>
        <v>1</v>
      </c>
      <c r="G86" s="85">
        <f t="shared" ref="G86" si="20">IF(SUM(K86,O86,S86,W86,AA86,AE86,AI86,AM86,AQ86,AU86,AY86)=0,"-",SUM(K86,O86,S86,W86,AA86,AE86,AI86,AM86,AQ86,AU86,AY86))</f>
        <v>2</v>
      </c>
      <c r="H86" s="85">
        <v>0</v>
      </c>
      <c r="I86" s="85">
        <v>0</v>
      </c>
      <c r="J86" s="85">
        <v>1</v>
      </c>
      <c r="K86" s="144">
        <v>0</v>
      </c>
      <c r="L86" s="144">
        <v>0</v>
      </c>
      <c r="M86" s="144">
        <v>0</v>
      </c>
      <c r="N86" s="144">
        <v>0</v>
      </c>
      <c r="O86" s="144">
        <v>0</v>
      </c>
      <c r="P86" s="85">
        <v>1</v>
      </c>
      <c r="Q86" s="85">
        <v>0</v>
      </c>
      <c r="R86" s="85">
        <v>0</v>
      </c>
      <c r="S86" s="85">
        <v>0</v>
      </c>
      <c r="T86" s="85">
        <v>0</v>
      </c>
      <c r="U86" s="85">
        <v>0</v>
      </c>
      <c r="V86" s="85">
        <v>0</v>
      </c>
      <c r="W86" s="85">
        <v>0</v>
      </c>
      <c r="X86" s="85">
        <v>0</v>
      </c>
      <c r="Y86" s="85">
        <v>0</v>
      </c>
      <c r="Z86" s="85">
        <v>0</v>
      </c>
      <c r="AA86" s="85">
        <v>0</v>
      </c>
      <c r="AB86" s="154">
        <v>8</v>
      </c>
      <c r="AC86" s="154">
        <v>6</v>
      </c>
      <c r="AD86" s="85">
        <v>0</v>
      </c>
      <c r="AE86" s="85">
        <v>0</v>
      </c>
      <c r="AF86" s="85">
        <v>1</v>
      </c>
      <c r="AG86" s="85">
        <v>0</v>
      </c>
      <c r="AH86" s="85">
        <v>0</v>
      </c>
      <c r="AI86" s="85">
        <v>0</v>
      </c>
      <c r="AJ86" s="85">
        <v>0</v>
      </c>
      <c r="AK86" s="85">
        <v>1</v>
      </c>
      <c r="AL86" s="85">
        <v>0</v>
      </c>
      <c r="AM86" s="85">
        <v>0</v>
      </c>
      <c r="AN86" s="85">
        <v>0</v>
      </c>
      <c r="AO86" s="85">
        <v>0</v>
      </c>
      <c r="AP86" s="85">
        <v>0</v>
      </c>
      <c r="AQ86" s="85">
        <v>0</v>
      </c>
      <c r="AR86" s="85">
        <v>0</v>
      </c>
      <c r="AS86" s="85">
        <v>0</v>
      </c>
      <c r="AT86" s="85">
        <v>0</v>
      </c>
      <c r="AU86" s="85">
        <v>0</v>
      </c>
      <c r="AV86" s="85">
        <v>0</v>
      </c>
      <c r="AW86" s="85">
        <v>0</v>
      </c>
      <c r="AX86" s="85">
        <v>0</v>
      </c>
      <c r="AY86" s="87">
        <v>2</v>
      </c>
    </row>
    <row r="87" spans="1:51" s="79" customFormat="1" ht="13.5" customHeight="1">
      <c r="A87" s="80" t="s">
        <v>191</v>
      </c>
      <c r="B87" s="186">
        <f>SUM(C87:D87)</f>
        <v>8</v>
      </c>
      <c r="C87" s="177">
        <f t="shared" si="14"/>
        <v>4</v>
      </c>
      <c r="D87" s="177">
        <f t="shared" si="14"/>
        <v>4</v>
      </c>
      <c r="E87" s="177">
        <f>IF(SUM(F87:G87)=0,"-",SUM(F87:G87))</f>
        <v>4</v>
      </c>
      <c r="F87" s="177">
        <f t="shared" si="15"/>
        <v>2</v>
      </c>
      <c r="G87" s="177">
        <f t="shared" si="15"/>
        <v>2</v>
      </c>
      <c r="H87" s="177">
        <v>0</v>
      </c>
      <c r="I87" s="177">
        <v>0</v>
      </c>
      <c r="J87" s="177">
        <v>1</v>
      </c>
      <c r="K87" s="178">
        <v>0</v>
      </c>
      <c r="L87" s="178">
        <v>0</v>
      </c>
      <c r="M87" s="178">
        <v>0</v>
      </c>
      <c r="N87" s="178">
        <v>1</v>
      </c>
      <c r="O87" s="178">
        <v>0</v>
      </c>
      <c r="P87" s="177">
        <v>0</v>
      </c>
      <c r="Q87" s="177">
        <v>0</v>
      </c>
      <c r="R87" s="177">
        <v>0</v>
      </c>
      <c r="S87" s="177">
        <v>0</v>
      </c>
      <c r="T87" s="177">
        <v>0</v>
      </c>
      <c r="U87" s="177">
        <v>0</v>
      </c>
      <c r="V87" s="177">
        <v>0</v>
      </c>
      <c r="W87" s="177">
        <v>0</v>
      </c>
      <c r="X87" s="177">
        <v>0</v>
      </c>
      <c r="Y87" s="177">
        <v>0</v>
      </c>
      <c r="Z87" s="177">
        <v>0</v>
      </c>
      <c r="AA87" s="177">
        <v>0</v>
      </c>
      <c r="AB87" s="177">
        <v>1</v>
      </c>
      <c r="AC87" s="158">
        <v>4</v>
      </c>
      <c r="AD87" s="177">
        <v>0</v>
      </c>
      <c r="AE87" s="177">
        <v>0</v>
      </c>
      <c r="AF87" s="177">
        <v>0</v>
      </c>
      <c r="AG87" s="177">
        <v>0</v>
      </c>
      <c r="AH87" s="177">
        <v>0</v>
      </c>
      <c r="AI87" s="177">
        <v>0</v>
      </c>
      <c r="AJ87" s="177">
        <v>0</v>
      </c>
      <c r="AK87" s="177">
        <v>0</v>
      </c>
      <c r="AL87" s="177">
        <v>0</v>
      </c>
      <c r="AM87" s="177">
        <v>1</v>
      </c>
      <c r="AN87" s="177">
        <v>0</v>
      </c>
      <c r="AO87" s="177">
        <v>0</v>
      </c>
      <c r="AP87" s="177">
        <v>0</v>
      </c>
      <c r="AQ87" s="177">
        <v>0</v>
      </c>
      <c r="AR87" s="177">
        <v>0</v>
      </c>
      <c r="AS87" s="177">
        <v>0</v>
      </c>
      <c r="AT87" s="177">
        <v>0</v>
      </c>
      <c r="AU87" s="177">
        <v>0</v>
      </c>
      <c r="AV87" s="177">
        <v>3</v>
      </c>
      <c r="AW87" s="177">
        <v>0</v>
      </c>
      <c r="AX87" s="177">
        <v>0</v>
      </c>
      <c r="AY87" s="187">
        <v>1</v>
      </c>
    </row>
    <row r="88" spans="1:51" ht="11.1" customHeight="1">
      <c r="AX88" s="38"/>
      <c r="AY88" s="38"/>
    </row>
  </sheetData>
  <mergeCells count="37">
    <mergeCell ref="T7:W7"/>
    <mergeCell ref="T9:U9"/>
    <mergeCell ref="V9:W9"/>
    <mergeCell ref="X7:AA7"/>
    <mergeCell ref="X9:Y9"/>
    <mergeCell ref="Z9:AA9"/>
    <mergeCell ref="L9:M9"/>
    <mergeCell ref="N9:O9"/>
    <mergeCell ref="A6:A10"/>
    <mergeCell ref="E9:G9"/>
    <mergeCell ref="P7:S7"/>
    <mergeCell ref="P9:Q9"/>
    <mergeCell ref="R9:S9"/>
    <mergeCell ref="B7:G7"/>
    <mergeCell ref="H9:I9"/>
    <mergeCell ref="J9:K9"/>
    <mergeCell ref="H7:K7"/>
    <mergeCell ref="B9:D9"/>
    <mergeCell ref="L7:O7"/>
    <mergeCell ref="AX9:AY9"/>
    <mergeCell ref="AV7:AY7"/>
    <mergeCell ref="AR7:AU7"/>
    <mergeCell ref="AN7:AQ7"/>
    <mergeCell ref="AP9:AQ9"/>
    <mergeCell ref="AR9:AS9"/>
    <mergeCell ref="AT9:AU9"/>
    <mergeCell ref="AV9:AW9"/>
    <mergeCell ref="AB7:AE7"/>
    <mergeCell ref="AL9:AM9"/>
    <mergeCell ref="AN9:AO9"/>
    <mergeCell ref="AJ7:AM7"/>
    <mergeCell ref="AF9:AG9"/>
    <mergeCell ref="AH9:AI9"/>
    <mergeCell ref="AJ9:AK9"/>
    <mergeCell ref="AB9:AC9"/>
    <mergeCell ref="AD9:AE9"/>
    <mergeCell ref="AF7:AI7"/>
  </mergeCells>
  <phoneticPr fontId="2"/>
  <printOptions horizontalCentered="1" gridLinesSet="0"/>
  <pageMargins left="0.59055118110236227" right="0.55118110236220474" top="0.78740157480314965" bottom="0.59055118110236227" header="0.59055118110236227" footer="0.39370078740157483"/>
  <pageSetup paperSize="9" scale="89" firstPageNumber="50" fitToWidth="2" fitToHeight="0" pageOrder="overThenDown" orientation="portrait" useFirstPageNumber="1" r:id="rId1"/>
  <headerFooter scaleWithDoc="0" alignWithMargins="0"/>
  <rowBreaks count="1" manualBreakCount="1">
    <brk id="55" max="50" man="1"/>
  </rowBreaks>
  <colBreaks count="1" manualBreakCount="1">
    <brk id="23" max="8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8"/>
  <sheetViews>
    <sheetView view="pageBreakPreview" zoomScale="88" zoomScaleNormal="100" zoomScaleSheetLayoutView="88" workbookViewId="0">
      <pane xSplit="1" ySplit="12" topLeftCell="B52" activePane="bottomRight" state="frozen"/>
      <selection activeCell="Q26" sqref="Q26"/>
      <selection pane="topRight" activeCell="Q26" sqref="Q26"/>
      <selection pane="bottomLeft" activeCell="Q26" sqref="Q26"/>
      <selection pane="bottomRight" activeCell="Q26" sqref="Q26"/>
    </sheetView>
  </sheetViews>
  <sheetFormatPr defaultColWidth="11" defaultRowHeight="11.1" customHeight="1"/>
  <cols>
    <col min="1" max="1" width="11.85546875" style="11" customWidth="1"/>
    <col min="2" max="8" width="5.85546875" style="38" customWidth="1"/>
    <col min="9" max="16" width="5.85546875" style="11" customWidth="1"/>
    <col min="17" max="17" width="11.85546875" style="11" customWidth="1"/>
    <col min="18" max="32" width="5.85546875" style="11" customWidth="1"/>
    <col min="33" max="16384" width="11" style="11"/>
  </cols>
  <sheetData>
    <row r="1" spans="1:32" ht="14.1" customHeight="1">
      <c r="A1" s="52" t="s">
        <v>0</v>
      </c>
      <c r="H1" s="53"/>
      <c r="P1" s="54"/>
      <c r="AF1" s="54" t="s">
        <v>0</v>
      </c>
    </row>
    <row r="2" spans="1:32" ht="14.1" customHeight="1">
      <c r="A2" s="52"/>
      <c r="H2" s="53"/>
      <c r="P2" s="54"/>
      <c r="AF2" s="54"/>
    </row>
    <row r="3" spans="1:32" ht="14.1" customHeight="1">
      <c r="A3" s="52"/>
      <c r="H3" s="53"/>
      <c r="P3" s="54"/>
      <c r="AF3" s="54"/>
    </row>
    <row r="4" spans="1:32" ht="14.1" customHeight="1">
      <c r="A4" s="52"/>
      <c r="H4" s="53"/>
      <c r="P4" s="54"/>
    </row>
    <row r="5" spans="1:32" s="55" customFormat="1" ht="14.1" customHeight="1">
      <c r="A5" s="55" t="s">
        <v>187</v>
      </c>
      <c r="B5" s="56"/>
      <c r="C5" s="56"/>
      <c r="D5" s="56"/>
      <c r="E5" s="56"/>
      <c r="F5" s="56"/>
      <c r="G5" s="56"/>
      <c r="H5" s="56"/>
      <c r="I5" s="56"/>
      <c r="P5" s="57"/>
    </row>
    <row r="6" spans="1:32" s="1" customFormat="1" ht="14.1" customHeight="1">
      <c r="A6" s="2"/>
      <c r="B6" s="3" t="s">
        <v>98</v>
      </c>
      <c r="C6" s="4"/>
      <c r="D6" s="4"/>
      <c r="E6" s="4"/>
      <c r="F6" s="4"/>
      <c r="G6" s="4"/>
      <c r="H6" s="4"/>
      <c r="I6" s="4"/>
      <c r="J6" s="4"/>
      <c r="K6" s="4"/>
      <c r="L6" s="211"/>
      <c r="M6" s="216" t="s">
        <v>99</v>
      </c>
      <c r="N6" s="216" t="s">
        <v>100</v>
      </c>
      <c r="O6" s="216" t="s">
        <v>100</v>
      </c>
      <c r="P6" s="217" t="s">
        <v>100</v>
      </c>
      <c r="Q6" s="2"/>
      <c r="R6" s="3" t="s">
        <v>98</v>
      </c>
      <c r="S6" s="4"/>
      <c r="T6" s="4"/>
      <c r="U6" s="4"/>
      <c r="V6" s="4"/>
      <c r="W6" s="4"/>
      <c r="X6" s="4"/>
      <c r="Y6" s="4"/>
      <c r="Z6" s="4"/>
      <c r="AA6" s="4"/>
      <c r="AB6" s="211"/>
      <c r="AC6" s="216" t="s">
        <v>99</v>
      </c>
      <c r="AD6" s="216" t="s">
        <v>100</v>
      </c>
      <c r="AE6" s="216" t="s">
        <v>100</v>
      </c>
      <c r="AF6" s="217" t="s">
        <v>100</v>
      </c>
    </row>
    <row r="7" spans="1:32" s="1" customFormat="1" ht="14.1" customHeight="1">
      <c r="A7" s="5"/>
      <c r="B7" s="8"/>
      <c r="C7" s="6" t="s">
        <v>101</v>
      </c>
      <c r="D7" s="7"/>
      <c r="E7" s="9" t="s">
        <v>102</v>
      </c>
      <c r="F7" s="10"/>
      <c r="G7" s="10"/>
      <c r="H7" s="10"/>
      <c r="I7" s="10"/>
      <c r="J7" s="10"/>
      <c r="K7" s="10"/>
      <c r="L7" s="212"/>
      <c r="M7" s="214" t="s">
        <v>140</v>
      </c>
      <c r="N7" s="214"/>
      <c r="O7" s="17" t="s">
        <v>103</v>
      </c>
      <c r="P7" s="218" t="s">
        <v>103</v>
      </c>
      <c r="Q7" s="5"/>
      <c r="R7" s="8"/>
      <c r="S7" s="6" t="s">
        <v>101</v>
      </c>
      <c r="T7" s="7"/>
      <c r="U7" s="9" t="s">
        <v>102</v>
      </c>
      <c r="V7" s="10"/>
      <c r="W7" s="10"/>
      <c r="X7" s="10"/>
      <c r="Y7" s="10"/>
      <c r="Z7" s="10"/>
      <c r="AA7" s="10"/>
      <c r="AB7" s="212"/>
      <c r="AC7" s="214" t="s">
        <v>140</v>
      </c>
      <c r="AD7" s="214"/>
      <c r="AE7" s="17" t="s">
        <v>103</v>
      </c>
      <c r="AF7" s="218" t="s">
        <v>103</v>
      </c>
    </row>
    <row r="8" spans="1:32" s="1" customFormat="1" ht="14.1" customHeight="1">
      <c r="A8" s="5"/>
      <c r="B8" s="12"/>
      <c r="C8" s="13" t="s">
        <v>104</v>
      </c>
      <c r="D8" s="14"/>
      <c r="E8" s="13"/>
      <c r="F8" s="15"/>
      <c r="G8" s="15"/>
      <c r="H8" s="15"/>
      <c r="I8" s="15"/>
      <c r="J8" s="15"/>
      <c r="K8" s="15"/>
      <c r="L8" s="14"/>
      <c r="M8" s="214" t="s">
        <v>141</v>
      </c>
      <c r="N8" s="214" t="s">
        <v>103</v>
      </c>
      <c r="O8" s="17" t="s">
        <v>105</v>
      </c>
      <c r="P8" s="218" t="s">
        <v>106</v>
      </c>
      <c r="Q8" s="5"/>
      <c r="R8" s="12"/>
      <c r="S8" s="13" t="s">
        <v>104</v>
      </c>
      <c r="T8" s="14"/>
      <c r="U8" s="13"/>
      <c r="V8" s="15"/>
      <c r="W8" s="15"/>
      <c r="X8" s="15"/>
      <c r="Y8" s="15"/>
      <c r="Z8" s="15"/>
      <c r="AA8" s="15"/>
      <c r="AB8" s="14"/>
      <c r="AC8" s="214" t="s">
        <v>141</v>
      </c>
      <c r="AD8" s="214" t="s">
        <v>103</v>
      </c>
      <c r="AE8" s="17" t="s">
        <v>105</v>
      </c>
      <c r="AF8" s="218" t="s">
        <v>106</v>
      </c>
    </row>
    <row r="9" spans="1:32" s="1" customFormat="1" ht="14.1" customHeight="1">
      <c r="A9" s="18" t="s">
        <v>142</v>
      </c>
      <c r="B9" s="17"/>
      <c r="C9" s="213" t="s">
        <v>109</v>
      </c>
      <c r="D9" s="213" t="s">
        <v>110</v>
      </c>
      <c r="E9" s="213" t="s">
        <v>188</v>
      </c>
      <c r="F9" s="213" t="s">
        <v>109</v>
      </c>
      <c r="G9" s="213" t="s">
        <v>110</v>
      </c>
      <c r="H9" s="213" t="s">
        <v>111</v>
      </c>
      <c r="I9" s="213" t="s">
        <v>110</v>
      </c>
      <c r="J9" s="213" t="s">
        <v>110</v>
      </c>
      <c r="K9" s="213" t="s">
        <v>112</v>
      </c>
      <c r="L9" s="213" t="s">
        <v>113</v>
      </c>
      <c r="N9" s="214"/>
      <c r="O9" s="17" t="s">
        <v>114</v>
      </c>
      <c r="P9" s="218" t="s">
        <v>115</v>
      </c>
      <c r="Q9" s="18" t="s">
        <v>142</v>
      </c>
      <c r="R9" s="17"/>
      <c r="S9" s="213" t="s">
        <v>109</v>
      </c>
      <c r="T9" s="213" t="s">
        <v>110</v>
      </c>
      <c r="U9" s="213" t="s">
        <v>188</v>
      </c>
      <c r="V9" s="213" t="s">
        <v>109</v>
      </c>
      <c r="W9" s="213" t="s">
        <v>110</v>
      </c>
      <c r="X9" s="213" t="s">
        <v>111</v>
      </c>
      <c r="Y9" s="213" t="s">
        <v>110</v>
      </c>
      <c r="Z9" s="213" t="s">
        <v>110</v>
      </c>
      <c r="AA9" s="213" t="s">
        <v>112</v>
      </c>
      <c r="AB9" s="213" t="s">
        <v>113</v>
      </c>
      <c r="AD9" s="214"/>
      <c r="AE9" s="17" t="s">
        <v>114</v>
      </c>
      <c r="AF9" s="218" t="s">
        <v>115</v>
      </c>
    </row>
    <row r="10" spans="1:32" s="128" customFormat="1" ht="14.1" customHeight="1">
      <c r="A10" s="62"/>
      <c r="B10" s="17" t="s">
        <v>2</v>
      </c>
      <c r="C10" s="214" t="s">
        <v>116</v>
      </c>
      <c r="D10" s="214" t="s">
        <v>117</v>
      </c>
      <c r="E10" s="214" t="s">
        <v>165</v>
      </c>
      <c r="F10" s="214" t="s">
        <v>116</v>
      </c>
      <c r="G10" s="214" t="s">
        <v>118</v>
      </c>
      <c r="H10" s="214" t="s">
        <v>116</v>
      </c>
      <c r="I10" s="214" t="s">
        <v>117</v>
      </c>
      <c r="J10" s="214" t="s">
        <v>119</v>
      </c>
      <c r="K10" s="214"/>
      <c r="L10" s="214" t="s">
        <v>32</v>
      </c>
      <c r="M10" s="207"/>
      <c r="N10" s="214" t="s">
        <v>120</v>
      </c>
      <c r="O10" s="214" t="s">
        <v>120</v>
      </c>
      <c r="P10" s="219" t="s">
        <v>108</v>
      </c>
      <c r="Q10" s="62"/>
      <c r="R10" s="17" t="s">
        <v>2</v>
      </c>
      <c r="S10" s="214" t="s">
        <v>116</v>
      </c>
      <c r="T10" s="214" t="s">
        <v>117</v>
      </c>
      <c r="U10" s="214" t="s">
        <v>165</v>
      </c>
      <c r="V10" s="214" t="s">
        <v>116</v>
      </c>
      <c r="W10" s="214" t="s">
        <v>118</v>
      </c>
      <c r="X10" s="214" t="s">
        <v>116</v>
      </c>
      <c r="Y10" s="214" t="s">
        <v>117</v>
      </c>
      <c r="Z10" s="214" t="s">
        <v>119</v>
      </c>
      <c r="AA10" s="214"/>
      <c r="AB10" s="214" t="s">
        <v>32</v>
      </c>
      <c r="AC10" s="207"/>
      <c r="AD10" s="214" t="s">
        <v>120</v>
      </c>
      <c r="AE10" s="214" t="s">
        <v>120</v>
      </c>
      <c r="AF10" s="219" t="s">
        <v>108</v>
      </c>
    </row>
    <row r="11" spans="1:32" s="1" customFormat="1" ht="14.1" customHeight="1">
      <c r="A11" s="5"/>
      <c r="B11" s="17"/>
      <c r="C11" s="214"/>
      <c r="D11" s="214" t="s">
        <v>116</v>
      </c>
      <c r="E11" s="214" t="s">
        <v>166</v>
      </c>
      <c r="F11" s="214"/>
      <c r="G11" s="214" t="s">
        <v>121</v>
      </c>
      <c r="H11" s="214"/>
      <c r="I11" s="214" t="s">
        <v>116</v>
      </c>
      <c r="J11" s="214" t="s">
        <v>122</v>
      </c>
      <c r="K11" s="214"/>
      <c r="L11" s="214"/>
      <c r="M11" s="214"/>
      <c r="N11" s="214"/>
      <c r="O11" s="214"/>
      <c r="P11" s="219"/>
      <c r="Q11" s="5"/>
      <c r="R11" s="17"/>
      <c r="S11" s="214"/>
      <c r="T11" s="214" t="s">
        <v>116</v>
      </c>
      <c r="U11" s="214" t="s">
        <v>166</v>
      </c>
      <c r="V11" s="214"/>
      <c r="W11" s="214" t="s">
        <v>121</v>
      </c>
      <c r="X11" s="214"/>
      <c r="Y11" s="214" t="s">
        <v>116</v>
      </c>
      <c r="Z11" s="214" t="s">
        <v>122</v>
      </c>
      <c r="AA11" s="214"/>
      <c r="AB11" s="214"/>
      <c r="AC11" s="214"/>
      <c r="AD11" s="214"/>
      <c r="AE11" s="214"/>
      <c r="AF11" s="219"/>
    </row>
    <row r="12" spans="1:32" s="1" customFormat="1" ht="14.1" customHeight="1">
      <c r="A12" s="20"/>
      <c r="B12" s="21"/>
      <c r="C12" s="215"/>
      <c r="D12" s="215"/>
      <c r="E12" s="215"/>
      <c r="F12" s="215"/>
      <c r="G12" s="215"/>
      <c r="H12" s="215"/>
      <c r="I12" s="215"/>
      <c r="J12" s="215" t="s">
        <v>123</v>
      </c>
      <c r="K12" s="215"/>
      <c r="L12" s="215"/>
      <c r="M12" s="215"/>
      <c r="N12" s="215"/>
      <c r="O12" s="215"/>
      <c r="P12" s="220"/>
      <c r="Q12" s="20"/>
      <c r="R12" s="21"/>
      <c r="S12" s="215"/>
      <c r="T12" s="215"/>
      <c r="U12" s="215"/>
      <c r="V12" s="215"/>
      <c r="W12" s="215"/>
      <c r="X12" s="215"/>
      <c r="Y12" s="215"/>
      <c r="Z12" s="215" t="s">
        <v>123</v>
      </c>
      <c r="AA12" s="215"/>
      <c r="AB12" s="215"/>
      <c r="AC12" s="215"/>
      <c r="AD12" s="215"/>
      <c r="AE12" s="215"/>
      <c r="AF12" s="220"/>
    </row>
    <row r="13" spans="1:32" ht="14.1" customHeight="1">
      <c r="A13" s="210" t="s">
        <v>197</v>
      </c>
      <c r="B13" s="89">
        <v>988</v>
      </c>
      <c r="C13" s="89">
        <v>393</v>
      </c>
      <c r="D13" s="89">
        <v>68</v>
      </c>
      <c r="E13" s="89">
        <v>13</v>
      </c>
      <c r="F13" s="89">
        <v>23</v>
      </c>
      <c r="G13" s="89">
        <v>12</v>
      </c>
      <c r="H13" s="89">
        <v>1</v>
      </c>
      <c r="I13" s="89">
        <v>13</v>
      </c>
      <c r="J13" s="89">
        <v>202</v>
      </c>
      <c r="K13" s="89">
        <v>158</v>
      </c>
      <c r="L13" s="89">
        <v>105</v>
      </c>
      <c r="M13" s="89">
        <v>54</v>
      </c>
      <c r="N13" s="89">
        <v>1152</v>
      </c>
      <c r="O13" s="89">
        <v>424</v>
      </c>
      <c r="P13" s="98">
        <v>407</v>
      </c>
      <c r="Q13" s="94" t="s">
        <v>65</v>
      </c>
      <c r="R13" s="85">
        <f t="shared" ref="R13:R33" si="0">IF(SUM(S13:AB13)=0,"-",SUM(S13:AB13))</f>
        <v>4</v>
      </c>
      <c r="S13" s="183">
        <v>4</v>
      </c>
      <c r="T13" s="205">
        <v>0</v>
      </c>
      <c r="U13" s="205">
        <v>0</v>
      </c>
      <c r="V13" s="205">
        <v>0</v>
      </c>
      <c r="W13" s="85">
        <v>0</v>
      </c>
      <c r="X13" s="85">
        <v>0</v>
      </c>
      <c r="Y13" s="85">
        <v>0</v>
      </c>
      <c r="Z13" s="205">
        <v>0</v>
      </c>
      <c r="AA13" s="205">
        <v>0</v>
      </c>
      <c r="AB13" s="205">
        <v>0</v>
      </c>
      <c r="AC13" s="85">
        <v>0</v>
      </c>
      <c r="AD13" s="205">
        <v>4</v>
      </c>
      <c r="AE13" s="205">
        <v>4</v>
      </c>
      <c r="AF13" s="206">
        <v>4</v>
      </c>
    </row>
    <row r="14" spans="1:32" ht="14.1" customHeight="1">
      <c r="A14" s="96" t="s">
        <v>199</v>
      </c>
      <c r="B14" s="144">
        <f t="shared" ref="B14:P14" si="1">IF(SUM(B20:B57,R13:R33)=0,"-",SUM(B20:B57,R13:R33))</f>
        <v>977</v>
      </c>
      <c r="C14" s="144">
        <f t="shared" si="1"/>
        <v>379</v>
      </c>
      <c r="D14" s="144">
        <f t="shared" si="1"/>
        <v>73</v>
      </c>
      <c r="E14" s="144">
        <f>IF(SUM(E20:E57,U13:U33)=0,"-",SUM(E20:E57,U13:U33))</f>
        <v>11</v>
      </c>
      <c r="F14" s="144">
        <f t="shared" si="1"/>
        <v>24</v>
      </c>
      <c r="G14" s="144">
        <f t="shared" si="1"/>
        <v>18</v>
      </c>
      <c r="H14" s="144">
        <f t="shared" si="1"/>
        <v>1</v>
      </c>
      <c r="I14" s="144">
        <f t="shared" si="1"/>
        <v>9</v>
      </c>
      <c r="J14" s="144">
        <f t="shared" si="1"/>
        <v>206</v>
      </c>
      <c r="K14" s="144">
        <f>IF(SUM(K20:K57,AA13:AA33)=0,"-",SUM(K20:K57,AA13:AA33))</f>
        <v>145</v>
      </c>
      <c r="L14" s="144">
        <f t="shared" si="1"/>
        <v>111</v>
      </c>
      <c r="M14" s="144">
        <f t="shared" si="1"/>
        <v>54</v>
      </c>
      <c r="N14" s="144">
        <f t="shared" si="1"/>
        <v>1120</v>
      </c>
      <c r="O14" s="144">
        <f t="shared" si="1"/>
        <v>412</v>
      </c>
      <c r="P14" s="145">
        <f t="shared" si="1"/>
        <v>392</v>
      </c>
      <c r="Q14" s="94" t="s">
        <v>66</v>
      </c>
      <c r="R14" s="85">
        <f t="shared" si="0"/>
        <v>7</v>
      </c>
      <c r="S14" s="183">
        <v>1</v>
      </c>
      <c r="T14" s="205">
        <v>1</v>
      </c>
      <c r="U14" s="205">
        <v>3</v>
      </c>
      <c r="V14" s="205">
        <v>0</v>
      </c>
      <c r="W14" s="85">
        <v>1</v>
      </c>
      <c r="X14" s="85">
        <v>0</v>
      </c>
      <c r="Y14" s="85">
        <v>0</v>
      </c>
      <c r="Z14" s="205">
        <v>0</v>
      </c>
      <c r="AA14" s="205">
        <v>1</v>
      </c>
      <c r="AB14" s="205">
        <v>0</v>
      </c>
      <c r="AC14" s="85">
        <v>0</v>
      </c>
      <c r="AD14" s="205">
        <v>1</v>
      </c>
      <c r="AE14" s="205">
        <v>1</v>
      </c>
      <c r="AF14" s="202">
        <v>1</v>
      </c>
    </row>
    <row r="15" spans="1:32" s="59" customFormat="1" ht="14.1" customHeight="1">
      <c r="A15" s="58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7"/>
      <c r="Q15" s="94" t="s">
        <v>156</v>
      </c>
      <c r="R15" s="85">
        <f t="shared" si="0"/>
        <v>3</v>
      </c>
      <c r="S15" s="183">
        <v>2</v>
      </c>
      <c r="T15" s="205">
        <v>0</v>
      </c>
      <c r="U15" s="205">
        <v>0</v>
      </c>
      <c r="V15" s="205">
        <v>0</v>
      </c>
      <c r="W15" s="85">
        <v>0</v>
      </c>
      <c r="X15" s="85">
        <v>0</v>
      </c>
      <c r="Y15" s="85">
        <v>0</v>
      </c>
      <c r="Z15" s="205">
        <v>0</v>
      </c>
      <c r="AA15" s="205">
        <v>1</v>
      </c>
      <c r="AB15" s="205">
        <v>0</v>
      </c>
      <c r="AC15" s="85">
        <v>0</v>
      </c>
      <c r="AD15" s="205">
        <v>2</v>
      </c>
      <c r="AE15" s="205">
        <v>2</v>
      </c>
      <c r="AF15" s="202">
        <v>2</v>
      </c>
    </row>
    <row r="16" spans="1:32" ht="14.1" customHeight="1">
      <c r="A16" s="49" t="s">
        <v>4</v>
      </c>
      <c r="B16" s="86">
        <f t="shared" ref="B16:P16" si="2">R37</f>
        <v>13</v>
      </c>
      <c r="C16" s="85">
        <f t="shared" si="2"/>
        <v>0</v>
      </c>
      <c r="D16" s="85">
        <f t="shared" si="2"/>
        <v>0</v>
      </c>
      <c r="E16" s="85">
        <f t="shared" si="2"/>
        <v>0</v>
      </c>
      <c r="F16" s="85">
        <f t="shared" si="2"/>
        <v>4</v>
      </c>
      <c r="G16" s="85">
        <f t="shared" si="2"/>
        <v>1</v>
      </c>
      <c r="H16" s="85">
        <f t="shared" si="2"/>
        <v>0</v>
      </c>
      <c r="I16" s="85">
        <f>Y37</f>
        <v>2</v>
      </c>
      <c r="J16" s="85">
        <f t="shared" si="2"/>
        <v>6</v>
      </c>
      <c r="K16" s="85">
        <f t="shared" si="2"/>
        <v>0</v>
      </c>
      <c r="L16" s="85">
        <f t="shared" si="2"/>
        <v>0</v>
      </c>
      <c r="M16" s="85" t="str">
        <f t="shared" si="2"/>
        <v>-</v>
      </c>
      <c r="N16" s="85">
        <f t="shared" si="2"/>
        <v>4</v>
      </c>
      <c r="O16" s="85">
        <f t="shared" si="2"/>
        <v>1</v>
      </c>
      <c r="P16" s="87">
        <f t="shared" si="2"/>
        <v>1</v>
      </c>
      <c r="Q16" s="94" t="s">
        <v>67</v>
      </c>
      <c r="R16" s="85">
        <f t="shared" si="0"/>
        <v>1</v>
      </c>
      <c r="S16" s="183">
        <v>1</v>
      </c>
      <c r="T16" s="205">
        <v>0</v>
      </c>
      <c r="U16" s="205">
        <v>0</v>
      </c>
      <c r="V16" s="205">
        <v>0</v>
      </c>
      <c r="W16" s="85">
        <v>0</v>
      </c>
      <c r="X16" s="85">
        <v>0</v>
      </c>
      <c r="Y16" s="85">
        <v>0</v>
      </c>
      <c r="Z16" s="205">
        <v>0</v>
      </c>
      <c r="AA16" s="205">
        <v>0</v>
      </c>
      <c r="AB16" s="205">
        <v>0</v>
      </c>
      <c r="AC16" s="85">
        <v>0</v>
      </c>
      <c r="AD16" s="205">
        <v>1</v>
      </c>
      <c r="AE16" s="205">
        <v>1</v>
      </c>
      <c r="AF16" s="202">
        <v>1</v>
      </c>
    </row>
    <row r="17" spans="1:32" ht="14.1" customHeight="1">
      <c r="A17" s="49" t="s">
        <v>7</v>
      </c>
      <c r="B17" s="188">
        <f>IF(SUM(B14)-SUM(B16,B18)=0,"-",SUM(B14)-SUM(B16,B18))</f>
        <v>956</v>
      </c>
      <c r="C17" s="144">
        <f t="shared" ref="C17:P17" si="3">IF(SUM(C14)-SUM(C16,C18)=0,"-",SUM(C14)-SUM(C16,C18))</f>
        <v>379</v>
      </c>
      <c r="D17" s="144">
        <f t="shared" si="3"/>
        <v>73</v>
      </c>
      <c r="E17" s="144">
        <f t="shared" si="3"/>
        <v>11</v>
      </c>
      <c r="F17" s="144">
        <f t="shared" si="3"/>
        <v>14</v>
      </c>
      <c r="G17" s="144">
        <f t="shared" si="3"/>
        <v>17</v>
      </c>
      <c r="H17" s="144">
        <f t="shared" si="3"/>
        <v>1</v>
      </c>
      <c r="I17" s="144">
        <f>IF(SUM(I14)-SUM(I16,I18)=0,"-",SUM(I14)-SUM(I16,I18))</f>
        <v>7</v>
      </c>
      <c r="J17" s="144">
        <f t="shared" si="3"/>
        <v>200</v>
      </c>
      <c r="K17" s="144">
        <f t="shared" si="3"/>
        <v>144</v>
      </c>
      <c r="L17" s="144">
        <f t="shared" si="3"/>
        <v>110</v>
      </c>
      <c r="M17" s="144">
        <f t="shared" si="3"/>
        <v>54</v>
      </c>
      <c r="N17" s="144">
        <f t="shared" si="3"/>
        <v>1109</v>
      </c>
      <c r="O17" s="144">
        <f t="shared" si="3"/>
        <v>407</v>
      </c>
      <c r="P17" s="145">
        <f t="shared" si="3"/>
        <v>387</v>
      </c>
      <c r="Q17" s="94" t="s">
        <v>68</v>
      </c>
      <c r="R17" s="85">
        <f t="shared" si="0"/>
        <v>4</v>
      </c>
      <c r="S17" s="183">
        <v>2</v>
      </c>
      <c r="T17" s="205">
        <v>1</v>
      </c>
      <c r="U17" s="205">
        <v>0</v>
      </c>
      <c r="V17" s="205">
        <v>0</v>
      </c>
      <c r="W17" s="85">
        <v>0</v>
      </c>
      <c r="X17" s="85">
        <v>0</v>
      </c>
      <c r="Y17" s="85">
        <v>0</v>
      </c>
      <c r="Z17" s="205">
        <v>0</v>
      </c>
      <c r="AA17" s="205">
        <v>1</v>
      </c>
      <c r="AB17" s="205">
        <v>0</v>
      </c>
      <c r="AC17" s="85">
        <v>0</v>
      </c>
      <c r="AD17" s="205">
        <v>5</v>
      </c>
      <c r="AE17" s="205">
        <v>2</v>
      </c>
      <c r="AF17" s="202">
        <v>2</v>
      </c>
    </row>
    <row r="18" spans="1:32" ht="14.1" customHeight="1">
      <c r="A18" s="49" t="s">
        <v>8</v>
      </c>
      <c r="B18" s="86">
        <f t="shared" ref="B18:P18" si="4">R40</f>
        <v>8</v>
      </c>
      <c r="C18" s="85" t="str">
        <f t="shared" si="4"/>
        <v>-</v>
      </c>
      <c r="D18" s="85" t="str">
        <f t="shared" si="4"/>
        <v>-</v>
      </c>
      <c r="E18" s="85" t="str">
        <f t="shared" si="4"/>
        <v>-</v>
      </c>
      <c r="F18" s="85">
        <f>V40</f>
        <v>6</v>
      </c>
      <c r="G18" s="85" t="str">
        <f t="shared" si="4"/>
        <v>-</v>
      </c>
      <c r="H18" s="85" t="str">
        <f t="shared" si="4"/>
        <v>-</v>
      </c>
      <c r="I18" s="85" t="str">
        <f t="shared" si="4"/>
        <v>-</v>
      </c>
      <c r="J18" s="85" t="str">
        <f t="shared" si="4"/>
        <v>-</v>
      </c>
      <c r="K18" s="85">
        <f t="shared" si="4"/>
        <v>1</v>
      </c>
      <c r="L18" s="85">
        <f t="shared" si="4"/>
        <v>1</v>
      </c>
      <c r="M18" s="85" t="str">
        <f t="shared" si="4"/>
        <v>-</v>
      </c>
      <c r="N18" s="85">
        <f t="shared" si="4"/>
        <v>7</v>
      </c>
      <c r="O18" s="85">
        <f t="shared" si="4"/>
        <v>4</v>
      </c>
      <c r="P18" s="87">
        <f t="shared" si="4"/>
        <v>4</v>
      </c>
      <c r="Q18" s="94" t="s">
        <v>69</v>
      </c>
      <c r="R18" s="85">
        <f t="shared" si="0"/>
        <v>4</v>
      </c>
      <c r="S18" s="183">
        <v>2</v>
      </c>
      <c r="T18" s="205">
        <v>0</v>
      </c>
      <c r="U18" s="205">
        <v>0</v>
      </c>
      <c r="V18" s="205">
        <v>0</v>
      </c>
      <c r="W18" s="85">
        <v>0</v>
      </c>
      <c r="X18" s="85">
        <v>0</v>
      </c>
      <c r="Y18" s="85">
        <v>0</v>
      </c>
      <c r="Z18" s="205">
        <v>0</v>
      </c>
      <c r="AA18" s="205">
        <v>2</v>
      </c>
      <c r="AB18" s="205">
        <v>0</v>
      </c>
      <c r="AC18" s="85">
        <v>0</v>
      </c>
      <c r="AD18" s="205">
        <v>4</v>
      </c>
      <c r="AE18" s="205">
        <v>2</v>
      </c>
      <c r="AF18" s="202">
        <v>2</v>
      </c>
    </row>
    <row r="19" spans="1:32" s="59" customFormat="1" ht="14.1" customHeight="1">
      <c r="A19" s="78"/>
      <c r="B19" s="200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85"/>
      <c r="P19" s="87"/>
      <c r="Q19" s="94" t="s">
        <v>70</v>
      </c>
      <c r="R19" s="85">
        <f t="shared" si="0"/>
        <v>4</v>
      </c>
      <c r="S19" s="183">
        <v>2</v>
      </c>
      <c r="T19" s="205">
        <v>0</v>
      </c>
      <c r="U19" s="205">
        <v>0</v>
      </c>
      <c r="V19" s="205">
        <v>0</v>
      </c>
      <c r="W19" s="85">
        <v>0</v>
      </c>
      <c r="X19" s="85">
        <v>0</v>
      </c>
      <c r="Y19" s="85">
        <v>0</v>
      </c>
      <c r="Z19" s="205">
        <v>0</v>
      </c>
      <c r="AA19" s="205">
        <v>2</v>
      </c>
      <c r="AB19" s="205">
        <v>0</v>
      </c>
      <c r="AC19" s="85">
        <v>0</v>
      </c>
      <c r="AD19" s="205">
        <v>4</v>
      </c>
      <c r="AE19" s="205">
        <v>2</v>
      </c>
      <c r="AF19" s="202">
        <v>2</v>
      </c>
    </row>
    <row r="20" spans="1:32" ht="14.1" customHeight="1">
      <c r="A20" s="49" t="s">
        <v>33</v>
      </c>
      <c r="B20" s="86">
        <f>IF(SUM(C20:L20)=0,"-",SUM(C20:L20))</f>
        <v>176</v>
      </c>
      <c r="C20" s="201">
        <v>41</v>
      </c>
      <c r="D20" s="201">
        <v>7</v>
      </c>
      <c r="E20" s="201">
        <v>0</v>
      </c>
      <c r="F20" s="201">
        <v>10</v>
      </c>
      <c r="G20" s="85">
        <v>1</v>
      </c>
      <c r="H20" s="85">
        <v>1</v>
      </c>
      <c r="I20" s="201">
        <v>2</v>
      </c>
      <c r="J20" s="201">
        <v>69</v>
      </c>
      <c r="K20" s="201">
        <v>44</v>
      </c>
      <c r="L20" s="201">
        <v>1</v>
      </c>
      <c r="M20" s="201">
        <v>1</v>
      </c>
      <c r="N20" s="201">
        <v>150</v>
      </c>
      <c r="O20" s="201">
        <v>53</v>
      </c>
      <c r="P20" s="202">
        <v>47</v>
      </c>
      <c r="Q20" s="94" t="s">
        <v>71</v>
      </c>
      <c r="R20" s="85">
        <f t="shared" si="0"/>
        <v>1</v>
      </c>
      <c r="S20" s="183">
        <v>1</v>
      </c>
      <c r="T20" s="205">
        <v>0</v>
      </c>
      <c r="U20" s="205">
        <v>0</v>
      </c>
      <c r="V20" s="205">
        <v>0</v>
      </c>
      <c r="W20" s="85">
        <v>0</v>
      </c>
      <c r="X20" s="85">
        <v>0</v>
      </c>
      <c r="Y20" s="85">
        <v>0</v>
      </c>
      <c r="Z20" s="205">
        <v>0</v>
      </c>
      <c r="AA20" s="205">
        <v>0</v>
      </c>
      <c r="AB20" s="205">
        <v>0</v>
      </c>
      <c r="AC20" s="85">
        <v>0</v>
      </c>
      <c r="AD20" s="205">
        <v>2</v>
      </c>
      <c r="AE20" s="205">
        <v>1</v>
      </c>
      <c r="AF20" s="202">
        <v>1</v>
      </c>
    </row>
    <row r="21" spans="1:32" ht="14.1" customHeight="1">
      <c r="A21" s="49" t="s">
        <v>34</v>
      </c>
      <c r="B21" s="86">
        <f t="shared" ref="B21:B57" si="5">IF(SUM(C21:L21)=0,"-",SUM(C21:L21))</f>
        <v>30</v>
      </c>
      <c r="C21" s="201">
        <v>18</v>
      </c>
      <c r="D21" s="201">
        <v>7</v>
      </c>
      <c r="E21" s="201">
        <v>0</v>
      </c>
      <c r="F21" s="201">
        <v>0</v>
      </c>
      <c r="G21" s="85">
        <v>0</v>
      </c>
      <c r="H21" s="85">
        <v>0</v>
      </c>
      <c r="I21" s="201">
        <v>0</v>
      </c>
      <c r="J21" s="201">
        <v>3</v>
      </c>
      <c r="K21" s="201">
        <v>2</v>
      </c>
      <c r="L21" s="201">
        <v>0</v>
      </c>
      <c r="M21" s="201">
        <v>0</v>
      </c>
      <c r="N21" s="201">
        <v>55</v>
      </c>
      <c r="O21" s="201">
        <v>19</v>
      </c>
      <c r="P21" s="202">
        <v>19</v>
      </c>
      <c r="Q21" s="94" t="s">
        <v>72</v>
      </c>
      <c r="R21" s="85">
        <f t="shared" si="0"/>
        <v>2</v>
      </c>
      <c r="S21" s="183">
        <v>1</v>
      </c>
      <c r="T21" s="205">
        <v>0</v>
      </c>
      <c r="U21" s="205">
        <v>0</v>
      </c>
      <c r="V21" s="205">
        <v>0</v>
      </c>
      <c r="W21" s="85">
        <v>0</v>
      </c>
      <c r="X21" s="85">
        <v>0</v>
      </c>
      <c r="Y21" s="85">
        <v>0</v>
      </c>
      <c r="Z21" s="205">
        <v>0</v>
      </c>
      <c r="AA21" s="205">
        <v>1</v>
      </c>
      <c r="AB21" s="205">
        <v>0</v>
      </c>
      <c r="AC21" s="85">
        <v>0</v>
      </c>
      <c r="AD21" s="205">
        <v>2</v>
      </c>
      <c r="AE21" s="205">
        <v>1</v>
      </c>
      <c r="AF21" s="202">
        <v>1</v>
      </c>
    </row>
    <row r="22" spans="1:32" ht="14.1" customHeight="1">
      <c r="A22" s="49" t="s">
        <v>35</v>
      </c>
      <c r="B22" s="86">
        <f t="shared" si="5"/>
        <v>107</v>
      </c>
      <c r="C22" s="201">
        <v>49</v>
      </c>
      <c r="D22" s="201">
        <v>20</v>
      </c>
      <c r="E22" s="201">
        <v>0</v>
      </c>
      <c r="F22" s="201">
        <v>6</v>
      </c>
      <c r="G22" s="85">
        <v>4</v>
      </c>
      <c r="H22" s="85">
        <v>0</v>
      </c>
      <c r="I22" s="201">
        <v>2</v>
      </c>
      <c r="J22" s="201">
        <v>21</v>
      </c>
      <c r="K22" s="201">
        <v>4</v>
      </c>
      <c r="L22" s="201">
        <v>1</v>
      </c>
      <c r="M22" s="201">
        <v>49</v>
      </c>
      <c r="N22" s="201">
        <v>152</v>
      </c>
      <c r="O22" s="201">
        <v>51</v>
      </c>
      <c r="P22" s="202">
        <v>51</v>
      </c>
      <c r="Q22" s="94" t="s">
        <v>73</v>
      </c>
      <c r="R22" s="85">
        <f t="shared" si="0"/>
        <v>29</v>
      </c>
      <c r="S22" s="183">
        <v>6</v>
      </c>
      <c r="T22" s="205">
        <v>2</v>
      </c>
      <c r="U22" s="205">
        <v>0</v>
      </c>
      <c r="V22" s="205">
        <v>0</v>
      </c>
      <c r="W22" s="85">
        <v>0</v>
      </c>
      <c r="X22" s="85">
        <v>0</v>
      </c>
      <c r="Y22" s="85">
        <v>0</v>
      </c>
      <c r="Z22" s="205">
        <v>0</v>
      </c>
      <c r="AA22" s="205">
        <v>0</v>
      </c>
      <c r="AB22" s="205">
        <v>21</v>
      </c>
      <c r="AC22" s="85">
        <v>0</v>
      </c>
      <c r="AD22" s="205">
        <v>19</v>
      </c>
      <c r="AE22" s="205">
        <v>6</v>
      </c>
      <c r="AF22" s="202">
        <v>6</v>
      </c>
    </row>
    <row r="23" spans="1:32" ht="14.1" customHeight="1">
      <c r="A23" s="49" t="s">
        <v>36</v>
      </c>
      <c r="B23" s="86">
        <f t="shared" si="5"/>
        <v>72</v>
      </c>
      <c r="C23" s="201">
        <v>60</v>
      </c>
      <c r="D23" s="201">
        <v>9</v>
      </c>
      <c r="E23" s="201">
        <v>0</v>
      </c>
      <c r="F23" s="201">
        <v>3</v>
      </c>
      <c r="G23" s="85">
        <v>0</v>
      </c>
      <c r="H23" s="85">
        <v>0</v>
      </c>
      <c r="I23" s="201">
        <v>0</v>
      </c>
      <c r="J23" s="201">
        <v>0</v>
      </c>
      <c r="K23" s="201">
        <v>0</v>
      </c>
      <c r="L23" s="201">
        <v>0</v>
      </c>
      <c r="M23" s="201">
        <v>1</v>
      </c>
      <c r="N23" s="201">
        <v>194</v>
      </c>
      <c r="O23" s="201">
        <v>63</v>
      </c>
      <c r="P23" s="202">
        <v>63</v>
      </c>
      <c r="Q23" s="94" t="s">
        <v>74</v>
      </c>
      <c r="R23" s="85">
        <f t="shared" si="0"/>
        <v>9</v>
      </c>
      <c r="S23" s="183">
        <v>1</v>
      </c>
      <c r="T23" s="205">
        <v>0</v>
      </c>
      <c r="U23" s="205">
        <v>0</v>
      </c>
      <c r="V23" s="205">
        <v>0</v>
      </c>
      <c r="W23" s="85">
        <v>0</v>
      </c>
      <c r="X23" s="85">
        <v>0</v>
      </c>
      <c r="Y23" s="85">
        <v>0</v>
      </c>
      <c r="Z23" s="205">
        <v>0</v>
      </c>
      <c r="AA23" s="205">
        <v>2</v>
      </c>
      <c r="AB23" s="205">
        <v>6</v>
      </c>
      <c r="AC23" s="85">
        <v>0</v>
      </c>
      <c r="AD23" s="205">
        <v>6</v>
      </c>
      <c r="AE23" s="205">
        <v>1</v>
      </c>
      <c r="AF23" s="202">
        <v>1</v>
      </c>
    </row>
    <row r="24" spans="1:32" ht="14.1" customHeight="1">
      <c r="A24" s="49" t="s">
        <v>37</v>
      </c>
      <c r="B24" s="188">
        <f t="shared" si="5"/>
        <v>17</v>
      </c>
      <c r="C24" s="201">
        <v>13</v>
      </c>
      <c r="D24" s="201">
        <v>3</v>
      </c>
      <c r="E24" s="201">
        <v>0</v>
      </c>
      <c r="F24" s="201">
        <v>0</v>
      </c>
      <c r="G24" s="144">
        <v>0</v>
      </c>
      <c r="H24" s="144">
        <v>0</v>
      </c>
      <c r="I24" s="201">
        <v>1</v>
      </c>
      <c r="J24" s="201">
        <v>0</v>
      </c>
      <c r="K24" s="201">
        <v>0</v>
      </c>
      <c r="L24" s="201">
        <v>0</v>
      </c>
      <c r="M24" s="201">
        <v>0</v>
      </c>
      <c r="N24" s="201">
        <v>39</v>
      </c>
      <c r="O24" s="201">
        <v>13</v>
      </c>
      <c r="P24" s="202">
        <v>13</v>
      </c>
      <c r="Q24" s="94" t="s">
        <v>75</v>
      </c>
      <c r="R24" s="85">
        <f t="shared" si="0"/>
        <v>3</v>
      </c>
      <c r="S24" s="183">
        <v>1</v>
      </c>
      <c r="T24" s="205">
        <v>0</v>
      </c>
      <c r="U24" s="205">
        <v>0</v>
      </c>
      <c r="V24" s="205">
        <v>0</v>
      </c>
      <c r="W24" s="85">
        <v>0</v>
      </c>
      <c r="X24" s="85">
        <v>0</v>
      </c>
      <c r="Y24" s="85">
        <v>0</v>
      </c>
      <c r="Z24" s="205">
        <v>0</v>
      </c>
      <c r="AA24" s="205">
        <v>0</v>
      </c>
      <c r="AB24" s="205">
        <v>2</v>
      </c>
      <c r="AC24" s="85">
        <v>0</v>
      </c>
      <c r="AD24" s="205">
        <v>2</v>
      </c>
      <c r="AE24" s="205">
        <v>1</v>
      </c>
      <c r="AF24" s="202">
        <v>1</v>
      </c>
    </row>
    <row r="25" spans="1:32" ht="14.1" customHeight="1">
      <c r="A25" s="49" t="s">
        <v>38</v>
      </c>
      <c r="B25" s="86">
        <f t="shared" si="5"/>
        <v>71</v>
      </c>
      <c r="C25" s="201">
        <v>16</v>
      </c>
      <c r="D25" s="201">
        <v>6</v>
      </c>
      <c r="E25" s="201">
        <v>0</v>
      </c>
      <c r="F25" s="201">
        <v>0</v>
      </c>
      <c r="G25" s="85">
        <v>0</v>
      </c>
      <c r="H25" s="85">
        <v>0</v>
      </c>
      <c r="I25" s="201">
        <v>0</v>
      </c>
      <c r="J25" s="201">
        <v>34</v>
      </c>
      <c r="K25" s="201">
        <v>15</v>
      </c>
      <c r="L25" s="201">
        <v>0</v>
      </c>
      <c r="M25" s="201">
        <v>0</v>
      </c>
      <c r="N25" s="201">
        <v>47</v>
      </c>
      <c r="O25" s="201">
        <v>15</v>
      </c>
      <c r="P25" s="202">
        <v>15</v>
      </c>
      <c r="Q25" s="94" t="s">
        <v>76</v>
      </c>
      <c r="R25" s="85">
        <f t="shared" si="0"/>
        <v>2</v>
      </c>
      <c r="S25" s="183">
        <v>1</v>
      </c>
      <c r="T25" s="205">
        <v>0</v>
      </c>
      <c r="U25" s="205">
        <v>0</v>
      </c>
      <c r="V25" s="205">
        <v>0</v>
      </c>
      <c r="W25" s="85">
        <v>0</v>
      </c>
      <c r="X25" s="85">
        <v>0</v>
      </c>
      <c r="Y25" s="85">
        <v>0</v>
      </c>
      <c r="Z25" s="205">
        <v>0</v>
      </c>
      <c r="AA25" s="205">
        <v>1</v>
      </c>
      <c r="AB25" s="205">
        <v>0</v>
      </c>
      <c r="AC25" s="85">
        <v>0</v>
      </c>
      <c r="AD25" s="205">
        <v>2</v>
      </c>
      <c r="AE25" s="205">
        <v>1</v>
      </c>
      <c r="AF25" s="202">
        <v>1</v>
      </c>
    </row>
    <row r="26" spans="1:32" ht="14.1" customHeight="1">
      <c r="A26" s="49" t="s">
        <v>39</v>
      </c>
      <c r="B26" s="188">
        <f t="shared" si="5"/>
        <v>31</v>
      </c>
      <c r="C26" s="201">
        <v>16</v>
      </c>
      <c r="D26" s="201">
        <v>2</v>
      </c>
      <c r="E26" s="201">
        <v>0</v>
      </c>
      <c r="F26" s="201">
        <v>4</v>
      </c>
      <c r="G26" s="144">
        <v>0</v>
      </c>
      <c r="H26" s="144">
        <v>0</v>
      </c>
      <c r="I26" s="201">
        <v>1</v>
      </c>
      <c r="J26" s="201">
        <v>6</v>
      </c>
      <c r="K26" s="201">
        <v>0</v>
      </c>
      <c r="L26" s="201">
        <v>2</v>
      </c>
      <c r="M26" s="144">
        <v>0</v>
      </c>
      <c r="N26" s="201">
        <v>54</v>
      </c>
      <c r="O26" s="201">
        <v>20</v>
      </c>
      <c r="P26" s="202">
        <v>17</v>
      </c>
      <c r="Q26" s="94" t="s">
        <v>77</v>
      </c>
      <c r="R26" s="85">
        <f t="shared" si="0"/>
        <v>2</v>
      </c>
      <c r="S26" s="183">
        <v>1</v>
      </c>
      <c r="T26" s="205">
        <v>1</v>
      </c>
      <c r="U26" s="205">
        <v>0</v>
      </c>
      <c r="V26" s="205">
        <v>0</v>
      </c>
      <c r="W26" s="85">
        <v>0</v>
      </c>
      <c r="X26" s="85">
        <v>0</v>
      </c>
      <c r="Y26" s="85">
        <v>0</v>
      </c>
      <c r="Z26" s="205">
        <v>0</v>
      </c>
      <c r="AA26" s="205">
        <v>0</v>
      </c>
      <c r="AB26" s="205">
        <v>0</v>
      </c>
      <c r="AC26" s="85">
        <v>0</v>
      </c>
      <c r="AD26" s="205">
        <v>2</v>
      </c>
      <c r="AE26" s="205">
        <v>1</v>
      </c>
      <c r="AF26" s="202">
        <v>1</v>
      </c>
    </row>
    <row r="27" spans="1:32" ht="14.1" customHeight="1">
      <c r="A27" s="49" t="s">
        <v>40</v>
      </c>
      <c r="B27" s="86">
        <f t="shared" si="5"/>
        <v>33</v>
      </c>
      <c r="C27" s="201">
        <v>9</v>
      </c>
      <c r="D27" s="201">
        <v>2</v>
      </c>
      <c r="E27" s="201">
        <v>0</v>
      </c>
      <c r="F27" s="201">
        <v>0</v>
      </c>
      <c r="G27" s="85">
        <v>0</v>
      </c>
      <c r="H27" s="85">
        <v>0</v>
      </c>
      <c r="I27" s="201">
        <v>1</v>
      </c>
      <c r="J27" s="201">
        <v>15</v>
      </c>
      <c r="K27" s="201">
        <v>6</v>
      </c>
      <c r="L27" s="201">
        <v>0</v>
      </c>
      <c r="M27" s="85">
        <v>3</v>
      </c>
      <c r="N27" s="201">
        <v>27</v>
      </c>
      <c r="O27" s="201">
        <v>9</v>
      </c>
      <c r="P27" s="202">
        <v>9</v>
      </c>
      <c r="Q27" s="94" t="s">
        <v>78</v>
      </c>
      <c r="R27" s="85" t="str">
        <f t="shared" si="0"/>
        <v>-</v>
      </c>
      <c r="S27" s="183">
        <v>0</v>
      </c>
      <c r="T27" s="205">
        <v>0</v>
      </c>
      <c r="U27" s="205">
        <v>0</v>
      </c>
      <c r="V27" s="205">
        <v>0</v>
      </c>
      <c r="W27" s="85">
        <v>0</v>
      </c>
      <c r="X27" s="85">
        <v>0</v>
      </c>
      <c r="Y27" s="85">
        <v>0</v>
      </c>
      <c r="Z27" s="205">
        <v>0</v>
      </c>
      <c r="AA27" s="205">
        <v>0</v>
      </c>
      <c r="AB27" s="205">
        <v>0</v>
      </c>
      <c r="AC27" s="85">
        <v>0</v>
      </c>
      <c r="AD27" s="205">
        <v>0</v>
      </c>
      <c r="AE27" s="205">
        <v>0</v>
      </c>
      <c r="AF27" s="202">
        <v>0</v>
      </c>
    </row>
    <row r="28" spans="1:32" ht="14.1" customHeight="1">
      <c r="A28" s="49" t="s">
        <v>41</v>
      </c>
      <c r="B28" s="86">
        <f t="shared" si="5"/>
        <v>57</v>
      </c>
      <c r="C28" s="201">
        <v>15</v>
      </c>
      <c r="D28" s="201">
        <v>0</v>
      </c>
      <c r="E28" s="201">
        <v>0</v>
      </c>
      <c r="F28" s="201">
        <v>0</v>
      </c>
      <c r="G28" s="85">
        <v>0</v>
      </c>
      <c r="H28" s="85">
        <v>0</v>
      </c>
      <c r="I28" s="201">
        <v>0</v>
      </c>
      <c r="J28" s="201">
        <v>26</v>
      </c>
      <c r="K28" s="201">
        <v>2</v>
      </c>
      <c r="L28" s="201">
        <v>14</v>
      </c>
      <c r="M28" s="85">
        <v>0</v>
      </c>
      <c r="N28" s="201">
        <v>64</v>
      </c>
      <c r="O28" s="201">
        <v>17</v>
      </c>
      <c r="P28" s="202">
        <v>16</v>
      </c>
      <c r="Q28" s="94" t="s">
        <v>79</v>
      </c>
      <c r="R28" s="85" t="str">
        <f t="shared" si="0"/>
        <v>-</v>
      </c>
      <c r="S28" s="183">
        <v>0</v>
      </c>
      <c r="T28" s="205">
        <v>0</v>
      </c>
      <c r="U28" s="205">
        <v>0</v>
      </c>
      <c r="V28" s="205">
        <v>0</v>
      </c>
      <c r="W28" s="85">
        <v>0</v>
      </c>
      <c r="X28" s="85">
        <v>0</v>
      </c>
      <c r="Y28" s="85">
        <v>0</v>
      </c>
      <c r="Z28" s="205">
        <v>0</v>
      </c>
      <c r="AA28" s="205">
        <v>0</v>
      </c>
      <c r="AB28" s="205">
        <v>0</v>
      </c>
      <c r="AC28" s="85">
        <v>0</v>
      </c>
      <c r="AD28" s="205">
        <v>0</v>
      </c>
      <c r="AE28" s="205">
        <v>0</v>
      </c>
      <c r="AF28" s="202">
        <v>0</v>
      </c>
    </row>
    <row r="29" spans="1:32" ht="14.1" customHeight="1">
      <c r="A29" s="49" t="s">
        <v>157</v>
      </c>
      <c r="B29" s="86">
        <f t="shared" si="5"/>
        <v>27</v>
      </c>
      <c r="C29" s="201">
        <v>11</v>
      </c>
      <c r="D29" s="201">
        <v>2</v>
      </c>
      <c r="E29" s="201">
        <v>0</v>
      </c>
      <c r="F29" s="201">
        <v>0</v>
      </c>
      <c r="G29" s="85">
        <v>0</v>
      </c>
      <c r="H29" s="85">
        <v>0</v>
      </c>
      <c r="I29" s="201">
        <v>0</v>
      </c>
      <c r="J29" s="201">
        <v>0</v>
      </c>
      <c r="K29" s="201">
        <v>0</v>
      </c>
      <c r="L29" s="201">
        <v>14</v>
      </c>
      <c r="M29" s="85">
        <v>0</v>
      </c>
      <c r="N29" s="201">
        <v>34</v>
      </c>
      <c r="O29" s="201">
        <v>12</v>
      </c>
      <c r="P29" s="202">
        <v>11</v>
      </c>
      <c r="Q29" s="94" t="s">
        <v>80</v>
      </c>
      <c r="R29" s="85">
        <f t="shared" si="0"/>
        <v>2</v>
      </c>
      <c r="S29" s="183">
        <v>1</v>
      </c>
      <c r="T29" s="205">
        <v>0</v>
      </c>
      <c r="U29" s="205">
        <v>0</v>
      </c>
      <c r="V29" s="205">
        <v>0</v>
      </c>
      <c r="W29" s="85">
        <v>0</v>
      </c>
      <c r="X29" s="85">
        <v>0</v>
      </c>
      <c r="Y29" s="85">
        <v>0</v>
      </c>
      <c r="Z29" s="205">
        <v>0</v>
      </c>
      <c r="AA29" s="205">
        <v>1</v>
      </c>
      <c r="AB29" s="205">
        <v>0</v>
      </c>
      <c r="AC29" s="85">
        <v>0</v>
      </c>
      <c r="AD29" s="205">
        <v>6</v>
      </c>
      <c r="AE29" s="205">
        <v>2</v>
      </c>
      <c r="AF29" s="202">
        <v>2</v>
      </c>
    </row>
    <row r="30" spans="1:32" ht="14.1" customHeight="1">
      <c r="A30" s="49" t="s">
        <v>158</v>
      </c>
      <c r="B30" s="86">
        <f t="shared" si="5"/>
        <v>35</v>
      </c>
      <c r="C30" s="201">
        <v>12</v>
      </c>
      <c r="D30" s="201">
        <v>1</v>
      </c>
      <c r="E30" s="201">
        <v>0</v>
      </c>
      <c r="F30" s="201">
        <v>1</v>
      </c>
      <c r="G30" s="85">
        <v>7</v>
      </c>
      <c r="H30" s="85">
        <v>0</v>
      </c>
      <c r="I30" s="201">
        <v>1</v>
      </c>
      <c r="J30" s="201">
        <v>11</v>
      </c>
      <c r="K30" s="201">
        <v>2</v>
      </c>
      <c r="L30" s="201">
        <v>0</v>
      </c>
      <c r="M30" s="85">
        <v>0</v>
      </c>
      <c r="N30" s="201">
        <v>36</v>
      </c>
      <c r="O30" s="201">
        <v>12</v>
      </c>
      <c r="P30" s="202">
        <v>12</v>
      </c>
      <c r="Q30" s="94" t="s">
        <v>81</v>
      </c>
      <c r="R30" s="85">
        <f t="shared" si="0"/>
        <v>2</v>
      </c>
      <c r="S30" s="183">
        <v>1</v>
      </c>
      <c r="T30" s="205">
        <v>0</v>
      </c>
      <c r="U30" s="205">
        <v>0</v>
      </c>
      <c r="V30" s="205">
        <v>0</v>
      </c>
      <c r="W30" s="85">
        <v>0</v>
      </c>
      <c r="X30" s="85">
        <v>0</v>
      </c>
      <c r="Y30" s="85">
        <v>0</v>
      </c>
      <c r="Z30" s="205">
        <v>0</v>
      </c>
      <c r="AA30" s="205">
        <v>1</v>
      </c>
      <c r="AB30" s="205">
        <v>0</v>
      </c>
      <c r="AC30" s="85">
        <v>0</v>
      </c>
      <c r="AD30" s="205">
        <v>3</v>
      </c>
      <c r="AE30" s="205">
        <v>1</v>
      </c>
      <c r="AF30" s="202">
        <v>1</v>
      </c>
    </row>
    <row r="31" spans="1:32" ht="14.1" customHeight="1">
      <c r="A31" s="49" t="s">
        <v>159</v>
      </c>
      <c r="B31" s="86">
        <f t="shared" si="5"/>
        <v>68</v>
      </c>
      <c r="C31" s="201">
        <v>15</v>
      </c>
      <c r="D31" s="201">
        <v>2</v>
      </c>
      <c r="E31" s="201">
        <v>0</v>
      </c>
      <c r="F31" s="201">
        <v>0</v>
      </c>
      <c r="G31" s="85">
        <v>3</v>
      </c>
      <c r="H31" s="85">
        <v>0</v>
      </c>
      <c r="I31" s="85">
        <v>0</v>
      </c>
      <c r="J31" s="201">
        <v>0</v>
      </c>
      <c r="K31" s="201">
        <v>12</v>
      </c>
      <c r="L31" s="201">
        <v>36</v>
      </c>
      <c r="M31" s="85">
        <v>0</v>
      </c>
      <c r="N31" s="201">
        <v>17</v>
      </c>
      <c r="O31" s="201">
        <v>17</v>
      </c>
      <c r="P31" s="202">
        <v>13</v>
      </c>
      <c r="Q31" s="94" t="s">
        <v>82</v>
      </c>
      <c r="R31" s="85">
        <f t="shared" si="0"/>
        <v>2</v>
      </c>
      <c r="S31" s="183">
        <v>1</v>
      </c>
      <c r="T31" s="205">
        <v>0</v>
      </c>
      <c r="U31" s="205">
        <v>0</v>
      </c>
      <c r="V31" s="205">
        <v>0</v>
      </c>
      <c r="W31" s="85">
        <v>0</v>
      </c>
      <c r="X31" s="85">
        <v>0</v>
      </c>
      <c r="Y31" s="85">
        <v>0</v>
      </c>
      <c r="Z31" s="205">
        <v>0</v>
      </c>
      <c r="AA31" s="205">
        <v>1</v>
      </c>
      <c r="AB31" s="205">
        <v>0</v>
      </c>
      <c r="AC31" s="85">
        <v>0</v>
      </c>
      <c r="AD31" s="205">
        <v>2</v>
      </c>
      <c r="AE31" s="205">
        <v>1</v>
      </c>
      <c r="AF31" s="202">
        <v>1</v>
      </c>
    </row>
    <row r="32" spans="1:32" ht="14.1" customHeight="1">
      <c r="A32" s="49" t="s">
        <v>164</v>
      </c>
      <c r="B32" s="86">
        <f>IF(SUM(C32:L32)=0,"-",SUM(C32:L32))</f>
        <v>22</v>
      </c>
      <c r="C32" s="201">
        <v>7</v>
      </c>
      <c r="D32" s="201">
        <v>0</v>
      </c>
      <c r="E32" s="201">
        <v>0</v>
      </c>
      <c r="F32" s="201">
        <v>0</v>
      </c>
      <c r="G32" s="85">
        <v>0</v>
      </c>
      <c r="H32" s="85">
        <v>0</v>
      </c>
      <c r="I32" s="85">
        <v>0</v>
      </c>
      <c r="J32" s="201">
        <v>8</v>
      </c>
      <c r="K32" s="201">
        <v>7</v>
      </c>
      <c r="L32" s="201">
        <v>0</v>
      </c>
      <c r="M32" s="85">
        <v>0</v>
      </c>
      <c r="N32" s="201">
        <v>21</v>
      </c>
      <c r="O32" s="201">
        <v>7</v>
      </c>
      <c r="P32" s="202">
        <v>7</v>
      </c>
      <c r="Q32" s="94" t="s">
        <v>83</v>
      </c>
      <c r="R32" s="85">
        <f t="shared" si="0"/>
        <v>17</v>
      </c>
      <c r="S32" s="183">
        <v>3</v>
      </c>
      <c r="T32" s="205">
        <v>0</v>
      </c>
      <c r="U32" s="205">
        <v>0</v>
      </c>
      <c r="V32" s="205">
        <v>0</v>
      </c>
      <c r="W32" s="85">
        <v>0</v>
      </c>
      <c r="X32" s="85">
        <v>0</v>
      </c>
      <c r="Y32" s="85">
        <v>0</v>
      </c>
      <c r="Z32" s="205">
        <v>7</v>
      </c>
      <c r="AA32" s="205">
        <v>3</v>
      </c>
      <c r="AB32" s="205">
        <v>4</v>
      </c>
      <c r="AC32" s="85">
        <v>0</v>
      </c>
      <c r="AD32" s="205">
        <v>9</v>
      </c>
      <c r="AE32" s="205">
        <v>3</v>
      </c>
      <c r="AF32" s="202">
        <v>3</v>
      </c>
    </row>
    <row r="33" spans="1:32" ht="14.1" customHeight="1">
      <c r="A33" s="49" t="s">
        <v>42</v>
      </c>
      <c r="B33" s="86">
        <f t="shared" si="5"/>
        <v>4</v>
      </c>
      <c r="C33" s="201">
        <v>4</v>
      </c>
      <c r="D33" s="201">
        <v>0</v>
      </c>
      <c r="E33" s="201">
        <v>0</v>
      </c>
      <c r="F33" s="201">
        <v>0</v>
      </c>
      <c r="G33" s="85">
        <v>0</v>
      </c>
      <c r="H33" s="85">
        <v>0</v>
      </c>
      <c r="I33" s="85">
        <v>0</v>
      </c>
      <c r="J33" s="201">
        <v>0</v>
      </c>
      <c r="K33" s="201">
        <v>0</v>
      </c>
      <c r="L33" s="201">
        <v>0</v>
      </c>
      <c r="M33" s="85">
        <v>0</v>
      </c>
      <c r="N33" s="201">
        <v>4</v>
      </c>
      <c r="O33" s="201">
        <v>4</v>
      </c>
      <c r="P33" s="202">
        <v>4</v>
      </c>
      <c r="Q33" s="94" t="s">
        <v>84</v>
      </c>
      <c r="R33" s="85" t="str">
        <f t="shared" si="0"/>
        <v>-</v>
      </c>
      <c r="S33" s="183">
        <v>0</v>
      </c>
      <c r="T33" s="205">
        <v>0</v>
      </c>
      <c r="U33" s="205">
        <v>0</v>
      </c>
      <c r="V33" s="205">
        <v>0</v>
      </c>
      <c r="W33" s="85">
        <v>0</v>
      </c>
      <c r="X33" s="85">
        <v>0</v>
      </c>
      <c r="Y33" s="85">
        <v>0</v>
      </c>
      <c r="Z33" s="205">
        <v>0</v>
      </c>
      <c r="AA33" s="205">
        <v>0</v>
      </c>
      <c r="AB33" s="205">
        <v>0</v>
      </c>
      <c r="AC33" s="85">
        <v>0</v>
      </c>
      <c r="AD33" s="205">
        <v>0</v>
      </c>
      <c r="AE33" s="205">
        <v>0</v>
      </c>
      <c r="AF33" s="202">
        <v>0</v>
      </c>
    </row>
    <row r="34" spans="1:32" ht="14.1" customHeight="1">
      <c r="A34" s="49" t="s">
        <v>43</v>
      </c>
      <c r="B34" s="86">
        <f t="shared" si="5"/>
        <v>2</v>
      </c>
      <c r="C34" s="201">
        <v>1</v>
      </c>
      <c r="D34" s="201">
        <v>0</v>
      </c>
      <c r="E34" s="201">
        <v>0</v>
      </c>
      <c r="F34" s="201">
        <v>0</v>
      </c>
      <c r="G34" s="85">
        <v>0</v>
      </c>
      <c r="H34" s="85">
        <v>0</v>
      </c>
      <c r="I34" s="85">
        <v>0</v>
      </c>
      <c r="J34" s="201">
        <v>0</v>
      </c>
      <c r="K34" s="201">
        <v>1</v>
      </c>
      <c r="L34" s="201">
        <v>0</v>
      </c>
      <c r="M34" s="85">
        <v>0</v>
      </c>
      <c r="N34" s="201">
        <v>1</v>
      </c>
      <c r="O34" s="201">
        <v>1</v>
      </c>
      <c r="P34" s="202">
        <v>1</v>
      </c>
      <c r="Q34" s="94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7" t="s">
        <v>171</v>
      </c>
    </row>
    <row r="35" spans="1:32" ht="14.1" customHeight="1">
      <c r="A35" s="49" t="s">
        <v>44</v>
      </c>
      <c r="B35" s="86">
        <f t="shared" si="5"/>
        <v>2</v>
      </c>
      <c r="C35" s="201">
        <v>1</v>
      </c>
      <c r="D35" s="201">
        <v>1</v>
      </c>
      <c r="E35" s="201">
        <v>0</v>
      </c>
      <c r="F35" s="201">
        <v>0</v>
      </c>
      <c r="G35" s="85">
        <v>0</v>
      </c>
      <c r="H35" s="85">
        <v>0</v>
      </c>
      <c r="I35" s="85">
        <v>0</v>
      </c>
      <c r="J35" s="201">
        <v>0</v>
      </c>
      <c r="K35" s="201">
        <v>0</v>
      </c>
      <c r="L35" s="201">
        <v>0</v>
      </c>
      <c r="M35" s="85">
        <v>0</v>
      </c>
      <c r="N35" s="201">
        <v>3</v>
      </c>
      <c r="O35" s="201">
        <v>2</v>
      </c>
      <c r="P35" s="202">
        <v>1</v>
      </c>
      <c r="Q35" s="94" t="s">
        <v>85</v>
      </c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7"/>
    </row>
    <row r="36" spans="1:32" ht="14.1" customHeight="1">
      <c r="A36" s="49" t="s">
        <v>45</v>
      </c>
      <c r="B36" s="86">
        <f t="shared" si="5"/>
        <v>4</v>
      </c>
      <c r="C36" s="201">
        <v>2</v>
      </c>
      <c r="D36" s="201">
        <v>0</v>
      </c>
      <c r="E36" s="201">
        <v>0</v>
      </c>
      <c r="F36" s="201">
        <v>0</v>
      </c>
      <c r="G36" s="85">
        <v>0</v>
      </c>
      <c r="H36" s="85">
        <v>0</v>
      </c>
      <c r="I36" s="85">
        <v>0</v>
      </c>
      <c r="J36" s="201">
        <v>0</v>
      </c>
      <c r="K36" s="201">
        <v>2</v>
      </c>
      <c r="L36" s="201">
        <v>0</v>
      </c>
      <c r="M36" s="85">
        <v>0</v>
      </c>
      <c r="N36" s="201">
        <v>6</v>
      </c>
      <c r="O36" s="201">
        <v>2</v>
      </c>
      <c r="P36" s="202">
        <v>2</v>
      </c>
      <c r="Q36" s="94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7"/>
    </row>
    <row r="37" spans="1:32" ht="14.1" customHeight="1">
      <c r="A37" s="49" t="s">
        <v>46</v>
      </c>
      <c r="B37" s="86">
        <f t="shared" si="5"/>
        <v>4</v>
      </c>
      <c r="C37" s="201">
        <v>2</v>
      </c>
      <c r="D37" s="201">
        <v>0</v>
      </c>
      <c r="E37" s="201">
        <v>0</v>
      </c>
      <c r="F37" s="201">
        <v>0</v>
      </c>
      <c r="G37" s="85">
        <v>0</v>
      </c>
      <c r="H37" s="85">
        <v>0</v>
      </c>
      <c r="I37" s="85">
        <v>0</v>
      </c>
      <c r="J37" s="201">
        <v>0</v>
      </c>
      <c r="K37" s="201">
        <v>2</v>
      </c>
      <c r="L37" s="201">
        <v>0</v>
      </c>
      <c r="M37" s="85">
        <v>0</v>
      </c>
      <c r="N37" s="201">
        <v>7</v>
      </c>
      <c r="O37" s="201">
        <v>2</v>
      </c>
      <c r="P37" s="202">
        <v>2</v>
      </c>
      <c r="Q37" s="94" t="s">
        <v>4</v>
      </c>
      <c r="R37" s="85">
        <f>R38</f>
        <v>13</v>
      </c>
      <c r="S37" s="85">
        <f t="shared" ref="S37:AF37" si="6">S38</f>
        <v>0</v>
      </c>
      <c r="T37" s="85">
        <f t="shared" si="6"/>
        <v>0</v>
      </c>
      <c r="U37" s="85">
        <f t="shared" si="6"/>
        <v>0</v>
      </c>
      <c r="V37" s="85">
        <f t="shared" si="6"/>
        <v>4</v>
      </c>
      <c r="W37" s="85">
        <f t="shared" si="6"/>
        <v>1</v>
      </c>
      <c r="X37" s="85">
        <f t="shared" si="6"/>
        <v>0</v>
      </c>
      <c r="Y37" s="85">
        <f t="shared" si="6"/>
        <v>2</v>
      </c>
      <c r="Z37" s="85">
        <f t="shared" si="6"/>
        <v>6</v>
      </c>
      <c r="AA37" s="85">
        <f t="shared" si="6"/>
        <v>0</v>
      </c>
      <c r="AB37" s="85">
        <f t="shared" si="6"/>
        <v>0</v>
      </c>
      <c r="AC37" s="85" t="str">
        <f t="shared" si="6"/>
        <v>-</v>
      </c>
      <c r="AD37" s="85">
        <f t="shared" si="6"/>
        <v>4</v>
      </c>
      <c r="AE37" s="85">
        <f t="shared" si="6"/>
        <v>1</v>
      </c>
      <c r="AF37" s="87">
        <f t="shared" si="6"/>
        <v>1</v>
      </c>
    </row>
    <row r="38" spans="1:32" s="59" customFormat="1" ht="14.1" customHeight="1">
      <c r="A38" s="49" t="s">
        <v>47</v>
      </c>
      <c r="B38" s="86">
        <f t="shared" si="5"/>
        <v>11</v>
      </c>
      <c r="C38" s="201">
        <v>4</v>
      </c>
      <c r="D38" s="201">
        <v>0</v>
      </c>
      <c r="E38" s="201">
        <v>0</v>
      </c>
      <c r="F38" s="201">
        <v>0</v>
      </c>
      <c r="G38" s="85">
        <v>0</v>
      </c>
      <c r="H38" s="85">
        <v>0</v>
      </c>
      <c r="I38" s="85">
        <v>0</v>
      </c>
      <c r="J38" s="201">
        <v>0</v>
      </c>
      <c r="K38" s="201">
        <v>3</v>
      </c>
      <c r="L38" s="201">
        <v>4</v>
      </c>
      <c r="M38" s="85">
        <v>0</v>
      </c>
      <c r="N38" s="201">
        <v>12</v>
      </c>
      <c r="O38" s="201">
        <v>4</v>
      </c>
      <c r="P38" s="202">
        <v>4</v>
      </c>
      <c r="Q38" s="94" t="s">
        <v>86</v>
      </c>
      <c r="R38" s="85">
        <f>IF(SUM(S38:AB38)=0,"-",SUM(S38:AB38))</f>
        <v>13</v>
      </c>
      <c r="S38" s="85">
        <v>0</v>
      </c>
      <c r="T38" s="85">
        <v>0</v>
      </c>
      <c r="U38" s="85">
        <v>0</v>
      </c>
      <c r="V38" s="85">
        <v>4</v>
      </c>
      <c r="W38" s="85">
        <v>1</v>
      </c>
      <c r="X38" s="85">
        <v>0</v>
      </c>
      <c r="Y38" s="85">
        <v>2</v>
      </c>
      <c r="Z38" s="85">
        <v>6</v>
      </c>
      <c r="AA38" s="85">
        <v>0</v>
      </c>
      <c r="AB38" s="85">
        <v>0</v>
      </c>
      <c r="AC38" s="85" t="s">
        <v>179</v>
      </c>
      <c r="AD38" s="85">
        <v>4</v>
      </c>
      <c r="AE38" s="85">
        <v>1</v>
      </c>
      <c r="AF38" s="87">
        <v>1</v>
      </c>
    </row>
    <row r="39" spans="1:32" s="59" customFormat="1" ht="14.1" customHeight="1">
      <c r="A39" s="49" t="s">
        <v>48</v>
      </c>
      <c r="B39" s="86">
        <f t="shared" si="5"/>
        <v>3</v>
      </c>
      <c r="C39" s="201">
        <v>3</v>
      </c>
      <c r="D39" s="201">
        <v>0</v>
      </c>
      <c r="E39" s="201">
        <v>0</v>
      </c>
      <c r="F39" s="201">
        <v>0</v>
      </c>
      <c r="G39" s="85">
        <v>0</v>
      </c>
      <c r="H39" s="85">
        <v>0</v>
      </c>
      <c r="I39" s="85">
        <v>0</v>
      </c>
      <c r="J39" s="201">
        <v>0</v>
      </c>
      <c r="K39" s="201">
        <v>0</v>
      </c>
      <c r="L39" s="201">
        <v>0</v>
      </c>
      <c r="M39" s="85">
        <v>0</v>
      </c>
      <c r="N39" s="201">
        <v>3</v>
      </c>
      <c r="O39" s="201">
        <v>3</v>
      </c>
      <c r="P39" s="202">
        <v>3</v>
      </c>
      <c r="Q39" s="94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7"/>
    </row>
    <row r="40" spans="1:32" s="59" customFormat="1" ht="14.1" customHeight="1">
      <c r="A40" s="49" t="s">
        <v>49</v>
      </c>
      <c r="B40" s="86">
        <f t="shared" si="5"/>
        <v>1</v>
      </c>
      <c r="C40" s="201">
        <v>1</v>
      </c>
      <c r="D40" s="201">
        <v>0</v>
      </c>
      <c r="E40" s="201">
        <v>0</v>
      </c>
      <c r="F40" s="201">
        <v>0</v>
      </c>
      <c r="G40" s="85">
        <v>0</v>
      </c>
      <c r="H40" s="85">
        <v>0</v>
      </c>
      <c r="I40" s="85">
        <v>0</v>
      </c>
      <c r="J40" s="201">
        <v>0</v>
      </c>
      <c r="K40" s="201">
        <v>0</v>
      </c>
      <c r="L40" s="201">
        <v>0</v>
      </c>
      <c r="M40" s="85">
        <v>0</v>
      </c>
      <c r="N40" s="201">
        <v>1</v>
      </c>
      <c r="O40" s="201">
        <v>1</v>
      </c>
      <c r="P40" s="202">
        <v>1</v>
      </c>
      <c r="Q40" s="94" t="s">
        <v>8</v>
      </c>
      <c r="R40" s="85">
        <f>IF(SUM(R41:R44)=0,"-",SUM(R41:R44))</f>
        <v>8</v>
      </c>
      <c r="S40" s="85" t="str">
        <f t="shared" ref="S40:AC40" si="7">IF(SUM(S41:S44)=0,"-",SUM(S41:S43))</f>
        <v>-</v>
      </c>
      <c r="T40" s="85" t="str">
        <f t="shared" si="7"/>
        <v>-</v>
      </c>
      <c r="U40" s="85" t="str">
        <f t="shared" si="7"/>
        <v>-</v>
      </c>
      <c r="V40" s="85">
        <f>IF(SUM(V41:V44)=0,"-",SUM(V41:V44))</f>
        <v>6</v>
      </c>
      <c r="W40" s="85" t="str">
        <f t="shared" si="7"/>
        <v>-</v>
      </c>
      <c r="X40" s="85" t="str">
        <f t="shared" si="7"/>
        <v>-</v>
      </c>
      <c r="Y40" s="85" t="str">
        <f t="shared" si="7"/>
        <v>-</v>
      </c>
      <c r="Z40" s="85" t="str">
        <f t="shared" si="7"/>
        <v>-</v>
      </c>
      <c r="AA40" s="85">
        <f t="shared" si="7"/>
        <v>1</v>
      </c>
      <c r="AB40" s="85">
        <f t="shared" si="7"/>
        <v>1</v>
      </c>
      <c r="AC40" s="85" t="str">
        <f t="shared" si="7"/>
        <v>-</v>
      </c>
      <c r="AD40" s="85">
        <f>IF(SUM(AD41:AD44)=0,"-",SUM(AD41:AD44))</f>
        <v>7</v>
      </c>
      <c r="AE40" s="85">
        <f t="shared" ref="AE40:AF40" si="8">IF(SUM(AE41:AE44)=0,"-",SUM(AE41:AE44))</f>
        <v>4</v>
      </c>
      <c r="AF40" s="87">
        <f t="shared" si="8"/>
        <v>4</v>
      </c>
    </row>
    <row r="41" spans="1:32" s="59" customFormat="1" ht="14.1" customHeight="1">
      <c r="A41" s="49" t="s">
        <v>50</v>
      </c>
      <c r="B41" s="86">
        <f t="shared" si="5"/>
        <v>3</v>
      </c>
      <c r="C41" s="201">
        <v>3</v>
      </c>
      <c r="D41" s="201">
        <v>0</v>
      </c>
      <c r="E41" s="201">
        <v>0</v>
      </c>
      <c r="F41" s="201">
        <v>0</v>
      </c>
      <c r="G41" s="85">
        <v>0</v>
      </c>
      <c r="H41" s="85">
        <v>0</v>
      </c>
      <c r="I41" s="85">
        <v>0</v>
      </c>
      <c r="J41" s="201">
        <v>0</v>
      </c>
      <c r="K41" s="201">
        <v>0</v>
      </c>
      <c r="L41" s="201">
        <v>0</v>
      </c>
      <c r="M41" s="85">
        <v>0</v>
      </c>
      <c r="N41" s="201">
        <v>3</v>
      </c>
      <c r="O41" s="201">
        <v>3</v>
      </c>
      <c r="P41" s="202">
        <v>3</v>
      </c>
      <c r="Q41" s="94" t="s">
        <v>86</v>
      </c>
      <c r="R41" s="85">
        <f>IF(SUM(S41:AB41)=0,"-",SUM(S41:AB41))</f>
        <v>1</v>
      </c>
      <c r="S41" s="85" t="s">
        <v>178</v>
      </c>
      <c r="T41" s="85">
        <v>0</v>
      </c>
      <c r="U41" s="85">
        <v>0</v>
      </c>
      <c r="V41" s="85">
        <v>1</v>
      </c>
      <c r="W41" s="85">
        <v>0</v>
      </c>
      <c r="X41" s="85">
        <v>0</v>
      </c>
      <c r="Y41" s="85">
        <v>0</v>
      </c>
      <c r="Z41" s="85">
        <v>0</v>
      </c>
      <c r="AA41" s="85">
        <v>0</v>
      </c>
      <c r="AB41" s="85">
        <v>0</v>
      </c>
      <c r="AC41" s="85">
        <v>0</v>
      </c>
      <c r="AD41" s="85">
        <v>3</v>
      </c>
      <c r="AE41" s="85">
        <v>1</v>
      </c>
      <c r="AF41" s="87">
        <v>1</v>
      </c>
    </row>
    <row r="42" spans="1:32" s="59" customFormat="1" ht="14.1" customHeight="1">
      <c r="A42" s="49" t="s">
        <v>160</v>
      </c>
      <c r="B42" s="86">
        <f t="shared" si="5"/>
        <v>18</v>
      </c>
      <c r="C42" s="201">
        <v>7</v>
      </c>
      <c r="D42" s="201">
        <v>1</v>
      </c>
      <c r="E42" s="201">
        <v>0</v>
      </c>
      <c r="F42" s="201">
        <v>0</v>
      </c>
      <c r="G42" s="85">
        <v>0</v>
      </c>
      <c r="H42" s="85">
        <v>0</v>
      </c>
      <c r="I42" s="85">
        <v>0</v>
      </c>
      <c r="J42" s="201">
        <v>6</v>
      </c>
      <c r="K42" s="201">
        <v>4</v>
      </c>
      <c r="L42" s="201">
        <v>0</v>
      </c>
      <c r="M42" s="85">
        <v>0</v>
      </c>
      <c r="N42" s="201">
        <v>8</v>
      </c>
      <c r="O42" s="201">
        <v>8</v>
      </c>
      <c r="P42" s="202">
        <v>7</v>
      </c>
      <c r="Q42" s="94" t="s">
        <v>87</v>
      </c>
      <c r="R42" s="85" t="str">
        <f>IF(SUM(S42:AB42)=0,"-",SUM(S42:AB42))</f>
        <v>-</v>
      </c>
      <c r="S42" s="85" t="s">
        <v>179</v>
      </c>
      <c r="T42" s="85">
        <v>0</v>
      </c>
      <c r="U42" s="85">
        <v>0</v>
      </c>
      <c r="V42" s="85">
        <v>0</v>
      </c>
      <c r="W42" s="85">
        <v>0</v>
      </c>
      <c r="X42" s="85">
        <v>0</v>
      </c>
      <c r="Y42" s="85">
        <v>0</v>
      </c>
      <c r="Z42" s="85">
        <v>0</v>
      </c>
      <c r="AA42" s="85">
        <v>0</v>
      </c>
      <c r="AB42" s="85">
        <v>0</v>
      </c>
      <c r="AC42" s="85">
        <v>0</v>
      </c>
      <c r="AD42" s="85">
        <v>1</v>
      </c>
      <c r="AE42" s="85">
        <v>1</v>
      </c>
      <c r="AF42" s="87">
        <v>1</v>
      </c>
    </row>
    <row r="43" spans="1:32" s="59" customFormat="1" ht="14.1" customHeight="1">
      <c r="A43" s="49" t="s">
        <v>51</v>
      </c>
      <c r="B43" s="86">
        <f t="shared" si="5"/>
        <v>7</v>
      </c>
      <c r="C43" s="201">
        <v>2</v>
      </c>
      <c r="D43" s="201">
        <v>2</v>
      </c>
      <c r="E43" s="201">
        <v>0</v>
      </c>
      <c r="F43" s="201">
        <v>0</v>
      </c>
      <c r="G43" s="85">
        <v>0</v>
      </c>
      <c r="H43" s="85">
        <v>0</v>
      </c>
      <c r="I43" s="85">
        <v>1</v>
      </c>
      <c r="J43" s="201">
        <v>0</v>
      </c>
      <c r="K43" s="201">
        <v>2</v>
      </c>
      <c r="L43" s="201">
        <v>0</v>
      </c>
      <c r="M43" s="85">
        <v>0</v>
      </c>
      <c r="N43" s="201">
        <v>6</v>
      </c>
      <c r="O43" s="201">
        <v>2</v>
      </c>
      <c r="P43" s="202">
        <v>2</v>
      </c>
      <c r="Q43" s="94" t="s">
        <v>88</v>
      </c>
      <c r="R43" s="85">
        <f>IF(SUM(S43:AB43)=0,"-",SUM(S43:AB43))</f>
        <v>6</v>
      </c>
      <c r="S43" s="85" t="s">
        <v>179</v>
      </c>
      <c r="T43" s="85">
        <v>0</v>
      </c>
      <c r="U43" s="85">
        <v>0</v>
      </c>
      <c r="V43" s="85">
        <v>4</v>
      </c>
      <c r="W43" s="85">
        <v>0</v>
      </c>
      <c r="X43" s="85">
        <v>0</v>
      </c>
      <c r="Y43" s="85">
        <v>0</v>
      </c>
      <c r="Z43" s="85">
        <v>0</v>
      </c>
      <c r="AA43" s="85">
        <v>1</v>
      </c>
      <c r="AB43" s="85">
        <v>1</v>
      </c>
      <c r="AC43" s="85">
        <v>0</v>
      </c>
      <c r="AD43" s="85">
        <v>2</v>
      </c>
      <c r="AE43" s="85">
        <v>1</v>
      </c>
      <c r="AF43" s="87">
        <v>1</v>
      </c>
    </row>
    <row r="44" spans="1:32" s="59" customFormat="1" ht="14.1" customHeight="1">
      <c r="A44" s="49" t="s">
        <v>52</v>
      </c>
      <c r="B44" s="86">
        <f t="shared" si="5"/>
        <v>2</v>
      </c>
      <c r="C44" s="201">
        <v>1</v>
      </c>
      <c r="D44" s="201">
        <v>0</v>
      </c>
      <c r="E44" s="201">
        <v>0</v>
      </c>
      <c r="F44" s="201">
        <v>0</v>
      </c>
      <c r="G44" s="85">
        <v>0</v>
      </c>
      <c r="H44" s="85">
        <v>0</v>
      </c>
      <c r="I44" s="85">
        <v>0</v>
      </c>
      <c r="J44" s="201">
        <v>0</v>
      </c>
      <c r="K44" s="201">
        <v>1</v>
      </c>
      <c r="L44" s="201">
        <v>0</v>
      </c>
      <c r="M44" s="85">
        <v>0</v>
      </c>
      <c r="N44" s="201">
        <v>3</v>
      </c>
      <c r="O44" s="201">
        <v>1</v>
      </c>
      <c r="P44" s="202">
        <v>1</v>
      </c>
      <c r="Q44" s="95" t="s">
        <v>190</v>
      </c>
      <c r="R44" s="177">
        <f>IF(SUM(S44:AB44)=0,"-",SUM(S44:AB44))</f>
        <v>1</v>
      </c>
      <c r="S44" s="177" t="s">
        <v>150</v>
      </c>
      <c r="T44" s="177">
        <v>0</v>
      </c>
      <c r="U44" s="177">
        <v>0</v>
      </c>
      <c r="V44" s="177">
        <v>1</v>
      </c>
      <c r="W44" s="177">
        <v>0</v>
      </c>
      <c r="X44" s="177">
        <v>0</v>
      </c>
      <c r="Y44" s="177">
        <v>0</v>
      </c>
      <c r="Z44" s="177">
        <v>0</v>
      </c>
      <c r="AA44" s="177">
        <v>0</v>
      </c>
      <c r="AB44" s="177">
        <v>0</v>
      </c>
      <c r="AC44" s="177">
        <v>0</v>
      </c>
      <c r="AD44" s="177">
        <v>1</v>
      </c>
      <c r="AE44" s="177">
        <v>1</v>
      </c>
      <c r="AF44" s="187">
        <v>1</v>
      </c>
    </row>
    <row r="45" spans="1:32" s="59" customFormat="1" ht="14.1" customHeight="1">
      <c r="A45" s="49" t="s">
        <v>53</v>
      </c>
      <c r="B45" s="86">
        <f t="shared" si="5"/>
        <v>5</v>
      </c>
      <c r="C45" s="201">
        <v>2</v>
      </c>
      <c r="D45" s="201">
        <v>0</v>
      </c>
      <c r="E45" s="201">
        <v>1</v>
      </c>
      <c r="F45" s="201">
        <v>0</v>
      </c>
      <c r="G45" s="85">
        <v>0</v>
      </c>
      <c r="H45" s="85">
        <v>0</v>
      </c>
      <c r="I45" s="85">
        <v>0</v>
      </c>
      <c r="J45" s="201">
        <v>0</v>
      </c>
      <c r="K45" s="201">
        <v>2</v>
      </c>
      <c r="L45" s="201">
        <v>0</v>
      </c>
      <c r="M45" s="85">
        <v>0</v>
      </c>
      <c r="N45" s="201">
        <v>6</v>
      </c>
      <c r="O45" s="201">
        <v>2</v>
      </c>
      <c r="P45" s="202">
        <v>2</v>
      </c>
      <c r="Q45" s="93" t="s">
        <v>189</v>
      </c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1"/>
      <c r="AF45" s="81"/>
    </row>
    <row r="46" spans="1:32" s="59" customFormat="1" ht="14.1" customHeight="1">
      <c r="A46" s="49" t="s">
        <v>54</v>
      </c>
      <c r="B46" s="86">
        <f t="shared" si="5"/>
        <v>12</v>
      </c>
      <c r="C46" s="201">
        <v>6</v>
      </c>
      <c r="D46" s="201">
        <v>0</v>
      </c>
      <c r="E46" s="201">
        <v>0</v>
      </c>
      <c r="F46" s="201">
        <v>0</v>
      </c>
      <c r="G46" s="85">
        <v>0</v>
      </c>
      <c r="H46" s="85">
        <v>0</v>
      </c>
      <c r="I46" s="85">
        <v>0</v>
      </c>
      <c r="J46" s="201">
        <v>0</v>
      </c>
      <c r="K46" s="201">
        <v>6</v>
      </c>
      <c r="L46" s="201">
        <v>0</v>
      </c>
      <c r="M46" s="85">
        <v>0</v>
      </c>
      <c r="N46" s="201">
        <v>19</v>
      </c>
      <c r="O46" s="201">
        <v>7</v>
      </c>
      <c r="P46" s="202">
        <v>6</v>
      </c>
      <c r="Q46" s="93" t="s">
        <v>167</v>
      </c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1"/>
      <c r="AF46" s="81"/>
    </row>
    <row r="47" spans="1:32" s="59" customFormat="1" ht="14.1" customHeight="1">
      <c r="A47" s="49" t="s">
        <v>55</v>
      </c>
      <c r="B47" s="86">
        <f t="shared" si="5"/>
        <v>2</v>
      </c>
      <c r="C47" s="201">
        <v>2</v>
      </c>
      <c r="D47" s="201">
        <v>0</v>
      </c>
      <c r="E47" s="201">
        <v>0</v>
      </c>
      <c r="F47" s="201">
        <v>0</v>
      </c>
      <c r="G47" s="85">
        <v>0</v>
      </c>
      <c r="H47" s="85">
        <v>0</v>
      </c>
      <c r="I47" s="85">
        <v>0</v>
      </c>
      <c r="J47" s="201">
        <v>0</v>
      </c>
      <c r="K47" s="201">
        <v>0</v>
      </c>
      <c r="L47" s="201">
        <v>0</v>
      </c>
      <c r="M47" s="85">
        <v>0</v>
      </c>
      <c r="N47" s="201">
        <v>8</v>
      </c>
      <c r="O47" s="201">
        <v>4</v>
      </c>
      <c r="P47" s="202">
        <v>2</v>
      </c>
      <c r="Q47" s="93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1"/>
      <c r="AF47" s="81"/>
    </row>
    <row r="48" spans="1:32" s="59" customFormat="1" ht="14.1" customHeight="1">
      <c r="A48" s="49" t="s">
        <v>56</v>
      </c>
      <c r="B48" s="86">
        <f t="shared" si="5"/>
        <v>4</v>
      </c>
      <c r="C48" s="201">
        <v>2</v>
      </c>
      <c r="D48" s="201">
        <v>0</v>
      </c>
      <c r="E48" s="201">
        <v>0</v>
      </c>
      <c r="F48" s="201">
        <v>0</v>
      </c>
      <c r="G48" s="85">
        <v>0</v>
      </c>
      <c r="H48" s="85">
        <v>0</v>
      </c>
      <c r="I48" s="85">
        <v>0</v>
      </c>
      <c r="J48" s="201">
        <v>0</v>
      </c>
      <c r="K48" s="201">
        <v>1</v>
      </c>
      <c r="L48" s="201">
        <v>1</v>
      </c>
      <c r="M48" s="85">
        <v>0</v>
      </c>
      <c r="N48" s="201">
        <v>6</v>
      </c>
      <c r="O48" s="201">
        <v>2</v>
      </c>
      <c r="P48" s="202">
        <v>2</v>
      </c>
      <c r="Q48" s="93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1"/>
      <c r="AF48" s="81"/>
    </row>
    <row r="49" spans="1:32" s="59" customFormat="1" ht="14.1" customHeight="1">
      <c r="A49" s="49" t="s">
        <v>57</v>
      </c>
      <c r="B49" s="86">
        <f t="shared" si="5"/>
        <v>8</v>
      </c>
      <c r="C49" s="201">
        <v>2</v>
      </c>
      <c r="D49" s="201">
        <v>0</v>
      </c>
      <c r="E49" s="201">
        <v>2</v>
      </c>
      <c r="F49" s="201">
        <v>0</v>
      </c>
      <c r="G49" s="85">
        <v>2</v>
      </c>
      <c r="H49" s="85">
        <v>0</v>
      </c>
      <c r="I49" s="85">
        <v>0</v>
      </c>
      <c r="J49" s="201">
        <v>0</v>
      </c>
      <c r="K49" s="201">
        <v>2</v>
      </c>
      <c r="L49" s="201">
        <v>0</v>
      </c>
      <c r="M49" s="85">
        <v>0</v>
      </c>
      <c r="N49" s="201">
        <v>6</v>
      </c>
      <c r="O49" s="201">
        <v>2</v>
      </c>
      <c r="P49" s="202">
        <v>2</v>
      </c>
      <c r="Q49" s="93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1"/>
      <c r="AF49" s="81"/>
    </row>
    <row r="50" spans="1:32" s="59" customFormat="1" ht="14.1" customHeight="1">
      <c r="A50" s="49" t="s">
        <v>58</v>
      </c>
      <c r="B50" s="86">
        <f t="shared" si="5"/>
        <v>2</v>
      </c>
      <c r="C50" s="201">
        <v>1</v>
      </c>
      <c r="D50" s="201">
        <v>0</v>
      </c>
      <c r="E50" s="201">
        <v>0</v>
      </c>
      <c r="F50" s="201">
        <v>0</v>
      </c>
      <c r="G50" s="85">
        <v>0</v>
      </c>
      <c r="H50" s="85">
        <v>0</v>
      </c>
      <c r="I50" s="85">
        <v>0</v>
      </c>
      <c r="J50" s="201">
        <v>0</v>
      </c>
      <c r="K50" s="201">
        <v>1</v>
      </c>
      <c r="L50" s="201">
        <v>0</v>
      </c>
      <c r="M50" s="85">
        <v>0</v>
      </c>
      <c r="N50" s="201">
        <v>2</v>
      </c>
      <c r="O50" s="201">
        <v>1</v>
      </c>
      <c r="P50" s="202">
        <v>1</v>
      </c>
      <c r="Q50" s="93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1"/>
      <c r="AF50" s="81"/>
    </row>
    <row r="51" spans="1:32" s="59" customFormat="1" ht="14.1" customHeight="1">
      <c r="A51" s="49" t="s">
        <v>59</v>
      </c>
      <c r="B51" s="86">
        <f t="shared" si="5"/>
        <v>1</v>
      </c>
      <c r="C51" s="201">
        <v>0</v>
      </c>
      <c r="D51" s="201">
        <v>0</v>
      </c>
      <c r="E51" s="201">
        <v>1</v>
      </c>
      <c r="F51" s="201">
        <v>0</v>
      </c>
      <c r="G51" s="85">
        <v>0</v>
      </c>
      <c r="H51" s="85">
        <v>0</v>
      </c>
      <c r="I51" s="85">
        <v>0</v>
      </c>
      <c r="J51" s="201">
        <v>0</v>
      </c>
      <c r="K51" s="201">
        <v>0</v>
      </c>
      <c r="L51" s="201">
        <v>0</v>
      </c>
      <c r="M51" s="85">
        <v>0</v>
      </c>
      <c r="N51" s="201">
        <v>2</v>
      </c>
      <c r="O51" s="201">
        <v>2</v>
      </c>
      <c r="P51" s="202">
        <v>2</v>
      </c>
      <c r="Q51" s="93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1"/>
      <c r="AF51" s="81"/>
    </row>
    <row r="52" spans="1:32" s="59" customFormat="1" ht="14.1" customHeight="1">
      <c r="A52" s="49" t="s">
        <v>60</v>
      </c>
      <c r="B52" s="86">
        <f t="shared" si="5"/>
        <v>4</v>
      </c>
      <c r="C52" s="201">
        <v>1</v>
      </c>
      <c r="D52" s="201">
        <v>0</v>
      </c>
      <c r="E52" s="201">
        <v>2</v>
      </c>
      <c r="F52" s="201">
        <v>0</v>
      </c>
      <c r="G52" s="85">
        <v>0</v>
      </c>
      <c r="H52" s="85">
        <v>0</v>
      </c>
      <c r="I52" s="85">
        <v>0</v>
      </c>
      <c r="J52" s="201">
        <v>0</v>
      </c>
      <c r="K52" s="201">
        <v>0</v>
      </c>
      <c r="L52" s="201">
        <v>1</v>
      </c>
      <c r="M52" s="85">
        <v>0</v>
      </c>
      <c r="N52" s="201">
        <v>1</v>
      </c>
      <c r="O52" s="201">
        <v>1</v>
      </c>
      <c r="P52" s="202">
        <v>1</v>
      </c>
      <c r="Q52" s="93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1"/>
      <c r="AF52" s="81"/>
    </row>
    <row r="53" spans="1:32" s="59" customFormat="1" ht="13.5" customHeight="1">
      <c r="A53" s="49" t="s">
        <v>161</v>
      </c>
      <c r="B53" s="86">
        <f t="shared" si="5"/>
        <v>10</v>
      </c>
      <c r="C53" s="201">
        <v>4</v>
      </c>
      <c r="D53" s="201">
        <v>1</v>
      </c>
      <c r="E53" s="201">
        <v>0</v>
      </c>
      <c r="F53" s="201">
        <v>0</v>
      </c>
      <c r="G53" s="85">
        <v>0</v>
      </c>
      <c r="H53" s="85">
        <v>0</v>
      </c>
      <c r="I53" s="85">
        <v>0</v>
      </c>
      <c r="J53" s="201">
        <v>0</v>
      </c>
      <c r="K53" s="201">
        <v>1</v>
      </c>
      <c r="L53" s="201">
        <v>4</v>
      </c>
      <c r="M53" s="85">
        <v>0</v>
      </c>
      <c r="N53" s="201">
        <v>12</v>
      </c>
      <c r="O53" s="201">
        <v>4</v>
      </c>
      <c r="P53" s="202">
        <v>4</v>
      </c>
      <c r="Q53" s="93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35"/>
      <c r="AF53" s="35"/>
    </row>
    <row r="54" spans="1:32" s="59" customFormat="1" ht="14.1" customHeight="1">
      <c r="A54" s="49" t="s">
        <v>61</v>
      </c>
      <c r="B54" s="86">
        <f t="shared" si="5"/>
        <v>9</v>
      </c>
      <c r="C54" s="201">
        <v>5</v>
      </c>
      <c r="D54" s="201">
        <v>0</v>
      </c>
      <c r="E54" s="201">
        <v>0</v>
      </c>
      <c r="F54" s="201">
        <v>0</v>
      </c>
      <c r="G54" s="85">
        <v>0</v>
      </c>
      <c r="H54" s="85">
        <v>0</v>
      </c>
      <c r="I54" s="85">
        <v>0</v>
      </c>
      <c r="J54" s="201">
        <v>0</v>
      </c>
      <c r="K54" s="201">
        <v>4</v>
      </c>
      <c r="L54" s="201">
        <v>0</v>
      </c>
      <c r="M54" s="85">
        <v>0</v>
      </c>
      <c r="N54" s="201">
        <v>15</v>
      </c>
      <c r="O54" s="201">
        <v>5</v>
      </c>
      <c r="P54" s="202">
        <v>5</v>
      </c>
      <c r="Q54" s="93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35"/>
      <c r="AF54" s="35"/>
    </row>
    <row r="55" spans="1:32" s="59" customFormat="1" ht="14.1" customHeight="1">
      <c r="A55" s="49" t="s">
        <v>62</v>
      </c>
      <c r="B55" s="86">
        <f t="shared" si="5"/>
        <v>7</v>
      </c>
      <c r="C55" s="201">
        <v>2</v>
      </c>
      <c r="D55" s="201">
        <v>1</v>
      </c>
      <c r="E55" s="201">
        <v>2</v>
      </c>
      <c r="F55" s="201">
        <v>0</v>
      </c>
      <c r="G55" s="85">
        <v>0</v>
      </c>
      <c r="H55" s="85">
        <v>0</v>
      </c>
      <c r="I55" s="85">
        <v>0</v>
      </c>
      <c r="J55" s="201">
        <v>0</v>
      </c>
      <c r="K55" s="201">
        <v>2</v>
      </c>
      <c r="L55" s="201">
        <v>0</v>
      </c>
      <c r="M55" s="85">
        <v>0</v>
      </c>
      <c r="N55" s="201">
        <v>2</v>
      </c>
      <c r="O55" s="201">
        <v>2</v>
      </c>
      <c r="P55" s="202">
        <v>2</v>
      </c>
      <c r="Q55" s="93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35"/>
      <c r="AF55" s="35"/>
    </row>
    <row r="56" spans="1:32" s="59" customFormat="1" ht="14.1" customHeight="1">
      <c r="A56" s="49" t="s">
        <v>63</v>
      </c>
      <c r="B56" s="86">
        <f t="shared" si="5"/>
        <v>3</v>
      </c>
      <c r="C56" s="201">
        <v>3</v>
      </c>
      <c r="D56" s="201">
        <v>0</v>
      </c>
      <c r="E56" s="201">
        <v>0</v>
      </c>
      <c r="F56" s="201">
        <v>0</v>
      </c>
      <c r="G56" s="85">
        <v>0</v>
      </c>
      <c r="H56" s="85">
        <v>0</v>
      </c>
      <c r="I56" s="85">
        <v>0</v>
      </c>
      <c r="J56" s="201">
        <v>0</v>
      </c>
      <c r="K56" s="201">
        <v>0</v>
      </c>
      <c r="L56" s="201">
        <v>0</v>
      </c>
      <c r="M56" s="85">
        <v>0</v>
      </c>
      <c r="N56" s="201">
        <v>6</v>
      </c>
      <c r="O56" s="201">
        <v>2</v>
      </c>
      <c r="P56" s="202">
        <v>2</v>
      </c>
      <c r="Q56" s="93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35"/>
      <c r="AF56" s="35"/>
    </row>
    <row r="57" spans="1:32" s="59" customFormat="1" ht="14.1" customHeight="1">
      <c r="A57" s="51" t="s">
        <v>64</v>
      </c>
      <c r="B57" s="186">
        <f t="shared" si="5"/>
        <v>5</v>
      </c>
      <c r="C57" s="203">
        <v>4</v>
      </c>
      <c r="D57" s="203">
        <v>1</v>
      </c>
      <c r="E57" s="203">
        <v>0</v>
      </c>
      <c r="F57" s="203">
        <v>0</v>
      </c>
      <c r="G57" s="177">
        <v>0</v>
      </c>
      <c r="H57" s="177">
        <v>0</v>
      </c>
      <c r="I57" s="177">
        <v>0</v>
      </c>
      <c r="J57" s="203">
        <v>0</v>
      </c>
      <c r="K57" s="203">
        <v>0</v>
      </c>
      <c r="L57" s="203">
        <v>0</v>
      </c>
      <c r="M57" s="177">
        <v>0</v>
      </c>
      <c r="N57" s="203">
        <v>12</v>
      </c>
      <c r="O57" s="203">
        <v>4</v>
      </c>
      <c r="P57" s="204">
        <v>4</v>
      </c>
      <c r="Q57" s="93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35"/>
      <c r="AF57" s="35"/>
    </row>
    <row r="58" spans="1:32" s="59" customFormat="1" ht="14.1" customHeight="1">
      <c r="Q58" s="11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</row>
    <row r="59" spans="1:32" s="59" customFormat="1" ht="14.1" customHeight="1">
      <c r="Q59" s="11"/>
      <c r="R59" s="38"/>
      <c r="S59" s="38"/>
      <c r="T59" s="38"/>
      <c r="U59" s="11"/>
    </row>
    <row r="60" spans="1:32" s="59" customFormat="1" ht="14.1" customHeight="1">
      <c r="Q60" s="11"/>
      <c r="R60" s="11"/>
      <c r="S60" s="11"/>
      <c r="T60" s="11"/>
      <c r="U60" s="11"/>
    </row>
    <row r="61" spans="1:32" s="59" customFormat="1" ht="14.1" customHeight="1">
      <c r="Q61" s="11"/>
      <c r="R61" s="11"/>
      <c r="S61" s="11"/>
      <c r="T61" s="11"/>
      <c r="U61" s="11"/>
    </row>
    <row r="62" spans="1:32" s="59" customFormat="1" ht="14.1" customHeight="1">
      <c r="Q62" s="11"/>
      <c r="R62" s="11"/>
      <c r="S62" s="11"/>
      <c r="T62" s="11"/>
      <c r="U62" s="11"/>
    </row>
    <row r="63" spans="1:32" s="59" customFormat="1" ht="14.1" customHeight="1">
      <c r="Q63" s="11"/>
      <c r="R63" s="11"/>
      <c r="S63" s="11"/>
      <c r="T63" s="11"/>
      <c r="U63" s="11"/>
    </row>
    <row r="64" spans="1:32" s="59" customFormat="1" ht="14.1" customHeight="1">
      <c r="Q64" s="11"/>
      <c r="R64" s="11"/>
      <c r="S64" s="11"/>
      <c r="T64" s="11"/>
      <c r="U64" s="11"/>
    </row>
    <row r="65" spans="17:21" s="59" customFormat="1" ht="14.1" customHeight="1">
      <c r="Q65" s="11"/>
      <c r="R65" s="11"/>
      <c r="S65" s="11"/>
      <c r="T65" s="11"/>
      <c r="U65" s="11"/>
    </row>
    <row r="66" spans="17:21" s="59" customFormat="1" ht="14.1" customHeight="1">
      <c r="Q66" s="11"/>
      <c r="R66" s="11"/>
      <c r="S66" s="11"/>
      <c r="T66" s="11"/>
      <c r="U66" s="11"/>
    </row>
    <row r="67" spans="17:21" s="59" customFormat="1" ht="14.1" customHeight="1">
      <c r="Q67" s="11"/>
      <c r="R67" s="11"/>
      <c r="S67" s="11"/>
      <c r="T67" s="11"/>
      <c r="U67" s="11"/>
    </row>
    <row r="68" spans="17:21" s="59" customFormat="1" ht="14.1" customHeight="1">
      <c r="Q68" s="11"/>
      <c r="R68" s="11"/>
      <c r="S68" s="11"/>
      <c r="T68" s="11"/>
      <c r="U68" s="11"/>
    </row>
    <row r="69" spans="17:21" s="59" customFormat="1" ht="14.1" customHeight="1">
      <c r="Q69" s="11"/>
      <c r="R69" s="11"/>
      <c r="S69" s="11"/>
      <c r="T69" s="11"/>
      <c r="U69" s="11"/>
    </row>
    <row r="70" spans="17:21" s="59" customFormat="1" ht="14.1" customHeight="1">
      <c r="Q70" s="11"/>
      <c r="R70" s="11"/>
      <c r="S70" s="11"/>
      <c r="T70" s="11"/>
      <c r="U70" s="11"/>
    </row>
    <row r="71" spans="17:21" s="59" customFormat="1" ht="14.1" customHeight="1">
      <c r="Q71" s="11"/>
      <c r="R71" s="11"/>
      <c r="S71" s="11"/>
      <c r="T71" s="11"/>
      <c r="U71" s="11"/>
    </row>
    <row r="72" spans="17:21" s="59" customFormat="1" ht="14.1" customHeight="1">
      <c r="Q72" s="11"/>
      <c r="R72" s="11"/>
      <c r="S72" s="11"/>
      <c r="T72" s="11"/>
      <c r="U72" s="11"/>
    </row>
    <row r="73" spans="17:21" s="59" customFormat="1" ht="14.1" customHeight="1">
      <c r="Q73" s="11"/>
      <c r="R73" s="11"/>
      <c r="S73" s="11"/>
      <c r="T73" s="11"/>
      <c r="U73" s="11"/>
    </row>
    <row r="74" spans="17:21" s="59" customFormat="1" ht="14.1" customHeight="1">
      <c r="Q74" s="11"/>
      <c r="R74" s="11"/>
      <c r="S74" s="11"/>
      <c r="T74" s="11"/>
      <c r="U74" s="11"/>
    </row>
    <row r="75" spans="17:21" s="59" customFormat="1" ht="14.1" customHeight="1">
      <c r="Q75" s="11"/>
      <c r="R75" s="11"/>
      <c r="S75" s="11"/>
      <c r="T75" s="11"/>
      <c r="U75" s="11"/>
    </row>
    <row r="76" spans="17:21" s="59" customFormat="1" ht="14.1" customHeight="1">
      <c r="Q76" s="11"/>
      <c r="R76" s="11"/>
      <c r="S76" s="11"/>
      <c r="T76" s="11"/>
      <c r="U76" s="11"/>
    </row>
    <row r="77" spans="17:21" s="59" customFormat="1" ht="14.1" customHeight="1">
      <c r="Q77" s="11"/>
      <c r="R77" s="11"/>
      <c r="S77" s="11"/>
      <c r="T77" s="11"/>
      <c r="U77" s="11"/>
    </row>
    <row r="78" spans="17:21" s="59" customFormat="1" ht="14.1" customHeight="1">
      <c r="Q78" s="11"/>
      <c r="R78" s="11"/>
      <c r="S78" s="11"/>
      <c r="T78" s="11"/>
      <c r="U78" s="11"/>
    </row>
    <row r="79" spans="17:21" s="59" customFormat="1" ht="14.1" customHeight="1">
      <c r="Q79" s="11"/>
      <c r="R79" s="11"/>
      <c r="S79" s="11"/>
      <c r="T79" s="11"/>
      <c r="U79" s="11"/>
    </row>
    <row r="80" spans="17:21" s="59" customFormat="1" ht="14.1" customHeight="1">
      <c r="Q80" s="11"/>
      <c r="R80" s="11"/>
      <c r="S80" s="11"/>
      <c r="T80" s="11"/>
      <c r="U80" s="11"/>
    </row>
    <row r="81" spans="1:21" s="59" customFormat="1" ht="14.1" customHeight="1">
      <c r="Q81" s="11"/>
      <c r="R81" s="11"/>
      <c r="S81" s="11"/>
      <c r="T81" s="11"/>
      <c r="U81" s="11"/>
    </row>
    <row r="82" spans="1:21" s="59" customFormat="1" ht="14.1" customHeight="1">
      <c r="Q82" s="11"/>
      <c r="R82" s="11"/>
      <c r="S82" s="11"/>
      <c r="T82" s="11"/>
      <c r="U82" s="11"/>
    </row>
    <row r="83" spans="1:21" s="59" customFormat="1" ht="14.1" customHeight="1">
      <c r="Q83" s="11"/>
      <c r="R83" s="11"/>
      <c r="S83" s="11"/>
      <c r="T83" s="11"/>
      <c r="U83" s="11"/>
    </row>
    <row r="84" spans="1:21" s="59" customFormat="1" ht="14.1" customHeight="1">
      <c r="Q84" s="11"/>
      <c r="R84" s="11"/>
      <c r="S84" s="11"/>
      <c r="T84" s="11"/>
      <c r="U84" s="11"/>
    </row>
    <row r="85" spans="1:21" s="59" customFormat="1" ht="14.1" customHeight="1">
      <c r="Q85" s="11"/>
      <c r="R85" s="11"/>
      <c r="S85" s="11"/>
      <c r="T85" s="11"/>
      <c r="U85" s="11"/>
    </row>
    <row r="86" spans="1:21" s="59" customFormat="1" ht="14.1" customHeight="1">
      <c r="Q86" s="11"/>
      <c r="R86" s="11"/>
      <c r="S86" s="11"/>
      <c r="T86" s="11"/>
      <c r="U86" s="11"/>
    </row>
    <row r="87" spans="1:21" s="59" customFormat="1" ht="14.1" customHeight="1">
      <c r="Q87" s="11"/>
      <c r="R87" s="11"/>
      <c r="S87" s="11"/>
      <c r="T87" s="11"/>
      <c r="U87" s="11"/>
    </row>
    <row r="88" spans="1:21" s="59" customFormat="1" ht="14.1" customHeight="1">
      <c r="A88" s="11"/>
      <c r="B88" s="38"/>
      <c r="C88" s="38"/>
      <c r="D88" s="38"/>
      <c r="E88" s="38"/>
      <c r="F88" s="38"/>
      <c r="G88" s="38"/>
      <c r="H88" s="38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</row>
    <row r="89" spans="1:21" ht="14.1" customHeight="1"/>
    <row r="90" spans="1:21" ht="14.1" customHeight="1"/>
    <row r="91" spans="1:21" ht="14.1" customHeight="1"/>
    <row r="92" spans="1:21" ht="14.1" customHeight="1"/>
    <row r="93" spans="1:21" ht="14.1" customHeight="1"/>
    <row r="94" spans="1:21" ht="14.1" customHeight="1"/>
    <row r="95" spans="1:21" ht="14.1" customHeight="1"/>
    <row r="96" spans="1:21" ht="14.1" customHeight="1"/>
    <row r="97" spans="1:17" ht="14.1" customHeight="1"/>
    <row r="98" spans="1:17" ht="14.1" customHeight="1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</row>
    <row r="99" spans="1:17" s="59" customFormat="1" ht="14.1" customHeight="1">
      <c r="A99" s="11"/>
      <c r="B99" s="38"/>
      <c r="C99" s="38"/>
      <c r="D99" s="38"/>
      <c r="E99" s="38"/>
      <c r="F99" s="38"/>
      <c r="G99" s="38"/>
      <c r="H99" s="38"/>
      <c r="I99" s="11"/>
      <c r="J99" s="11"/>
      <c r="K99" s="11"/>
      <c r="L99" s="11"/>
      <c r="M99" s="11"/>
      <c r="N99" s="11"/>
      <c r="O99" s="11"/>
      <c r="P99" s="11"/>
    </row>
    <row r="100" spans="1:17" ht="14.1" customHeight="1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</row>
    <row r="101" spans="1:17" s="59" customFormat="1" ht="14.1" customHeight="1">
      <c r="A101" s="11"/>
      <c r="B101" s="38"/>
      <c r="C101" s="38"/>
      <c r="D101" s="38"/>
      <c r="E101" s="38"/>
      <c r="F101" s="38"/>
      <c r="G101" s="38"/>
      <c r="H101" s="38"/>
      <c r="I101" s="11"/>
      <c r="J101" s="11"/>
      <c r="K101" s="11"/>
      <c r="L101" s="11"/>
      <c r="M101" s="11"/>
      <c r="N101" s="11"/>
      <c r="O101" s="11"/>
      <c r="P101" s="11"/>
    </row>
    <row r="102" spans="1:17" ht="14.1" customHeight="1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</row>
    <row r="103" spans="1:17" s="59" customFormat="1" ht="14.1" customHeight="1">
      <c r="Q103" s="11"/>
    </row>
    <row r="104" spans="1:17" s="59" customFormat="1" ht="14.1" customHeight="1">
      <c r="A104" s="11"/>
      <c r="B104" s="38"/>
      <c r="C104" s="38"/>
      <c r="D104" s="38"/>
      <c r="E104" s="38"/>
      <c r="F104" s="38"/>
      <c r="G104" s="38"/>
      <c r="H104" s="38"/>
      <c r="I104" s="11"/>
      <c r="J104" s="11"/>
      <c r="K104" s="11"/>
      <c r="L104" s="11"/>
      <c r="M104" s="11"/>
      <c r="N104" s="11"/>
      <c r="O104" s="11"/>
      <c r="P104" s="11"/>
    </row>
    <row r="105" spans="1:17" ht="14.1" customHeight="1"/>
    <row r="106" spans="1:17" ht="14.1" customHeight="1"/>
    <row r="107" spans="1:17" ht="14.1" customHeight="1"/>
    <row r="108" spans="1:17" ht="15.75" customHeight="1"/>
  </sheetData>
  <phoneticPr fontId="2"/>
  <printOptions horizontalCentered="1" gridLinesSet="0"/>
  <pageMargins left="0.59055118110236227" right="0.55118110236220474" top="0.78740157480314965" bottom="0.59055118110236227" header="0.59055118110236227" footer="0.39370078740157483"/>
  <pageSetup paperSize="9" scale="95" firstPageNumber="54" pageOrder="overThenDown" orientation="portrait" useFirstPageNumber="1" r:id="rId1"/>
  <headerFooter scaleWithDoc="0" alignWithMargins="0"/>
  <colBreaks count="1" manualBreakCount="1">
    <brk id="16" max="1048575" man="1"/>
  </colBreaks>
  <ignoredErrors>
    <ignoredError sqref="V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第９表</vt:lpstr>
      <vt:lpstr>第１０表</vt:lpstr>
      <vt:lpstr>第１１表</vt:lpstr>
      <vt:lpstr>第１２表</vt:lpstr>
      <vt:lpstr>第１３表</vt:lpstr>
      <vt:lpstr>第１４表</vt:lpstr>
      <vt:lpstr>第１５表</vt:lpstr>
      <vt:lpstr>第１０表!Print_Area</vt:lpstr>
      <vt:lpstr>第１１表!Print_Area</vt:lpstr>
      <vt:lpstr>第１２表!Print_Area</vt:lpstr>
      <vt:lpstr>第１３表!Print_Area</vt:lpstr>
      <vt:lpstr>第１４表!Print_Area</vt:lpstr>
      <vt:lpstr>第１５表!Print_Area</vt:lpstr>
      <vt:lpstr>第９表!Print_Area</vt:lpstr>
      <vt:lpstr>第１２表!Print_Titles</vt:lpstr>
      <vt:lpstr>第１３表!Print_Titles</vt:lpstr>
      <vt:lpstr>第１４表!Print_Titles</vt:lpstr>
      <vt:lpstr>第１５表!Print_Titles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2023-03-09T07:48:03Z</cp:lastPrinted>
  <dcterms:created xsi:type="dcterms:W3CDTF">2006-01-17T05:26:06Z</dcterms:created>
  <dcterms:modified xsi:type="dcterms:W3CDTF">2023-03-09T07:48:06Z</dcterms:modified>
</cp:coreProperties>
</file>