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４\R4介護\R4参考調書（介護）\"/>
    </mc:Choice>
  </mc:AlternateContent>
  <bookViews>
    <workbookView xWindow="0" yWindow="0" windowWidth="11496" windowHeight="7992"/>
  </bookViews>
  <sheets>
    <sheet name="勤務実績 " sheetId="3" r:id="rId1"/>
    <sheet name="勤務実績 (記入例)" sheetId="2" r:id="rId2"/>
  </sheets>
  <definedNames>
    <definedName name="_xlnm.Print_Area" localSheetId="0">'勤務実績 '!$A$1:$AJ$31</definedName>
    <definedName name="_xlnm.Print_Area" localSheetId="1">'勤務実績 (記入例)'!$A$1:$AM$31</definedName>
    <definedName name="祝日" localSheetId="0">'勤務実績 '!$AP$4:$AP$18</definedName>
    <definedName name="祝日" localSheetId="1">'勤務実績 (記入例)'!$AP$4:$AP$18</definedName>
    <definedName name="祝日">#REF!</definedName>
    <definedName name="振替休日" localSheetId="0">'勤務実績 '!$AS$4:$AS$18</definedName>
    <definedName name="振替休日" localSheetId="1">'勤務実績 (記入例)'!$AS$4:$AS$18</definedName>
    <definedName name="振替休日">#REF!</definedName>
    <definedName name="曜日" localSheetId="0">'勤務実績 '!$AL$4:$AM$10</definedName>
    <definedName name="曜日" localSheetId="1">'勤務実績 (記入例)'!$AL$4:$AM$10</definedName>
    <definedName name="曜日">#REF!</definedName>
  </definedNames>
  <calcPr calcId="162913"/>
</workbook>
</file>

<file path=xl/calcChain.xml><?xml version="1.0" encoding="utf-8"?>
<calcChain xmlns="http://schemas.openxmlformats.org/spreadsheetml/2006/main">
  <c r="AI10" i="2" l="1"/>
  <c r="AI10" i="3" l="1"/>
  <c r="AP18" i="3"/>
  <c r="AS18" i="3" s="1"/>
  <c r="AI18" i="3"/>
  <c r="AP17" i="3"/>
  <c r="AS17" i="3" s="1"/>
  <c r="AI17" i="3"/>
  <c r="AP16" i="3"/>
  <c r="AS16" i="3" s="1"/>
  <c r="AI16" i="3"/>
  <c r="AP15" i="3"/>
  <c r="AS15" i="3" s="1"/>
  <c r="AI15" i="3"/>
  <c r="AP14" i="3"/>
  <c r="AS14" i="3" s="1"/>
  <c r="AI14" i="3"/>
  <c r="AP13" i="3"/>
  <c r="AS13" i="3" s="1"/>
  <c r="AI13" i="3"/>
  <c r="AP12" i="3"/>
  <c r="AS12" i="3" s="1"/>
  <c r="AI12" i="3"/>
  <c r="AP11" i="3"/>
  <c r="AS11" i="3" s="1"/>
  <c r="AI11" i="3"/>
  <c r="AP10" i="3"/>
  <c r="AS10" i="3" s="1"/>
  <c r="AP9" i="3"/>
  <c r="AS9" i="3" s="1"/>
  <c r="AI9" i="3"/>
  <c r="AP8" i="3"/>
  <c r="AS8" i="3" s="1"/>
  <c r="AI8" i="3"/>
  <c r="AP7" i="3"/>
  <c r="AS7" i="3" s="1"/>
  <c r="AI7" i="3"/>
  <c r="AP6" i="3"/>
  <c r="AS6" i="3" s="1"/>
  <c r="AI6" i="3"/>
  <c r="AP5" i="3"/>
  <c r="AS5" i="3" s="1"/>
  <c r="AI5" i="3"/>
  <c r="AP4" i="3"/>
  <c r="AS4" i="3" s="1"/>
  <c r="AI4" i="3"/>
  <c r="D2" i="3"/>
  <c r="E2" i="3" s="1"/>
  <c r="E3" i="3" s="1"/>
  <c r="D3" i="3" l="1"/>
  <c r="F2" i="3"/>
  <c r="AI4" i="2"/>
  <c r="AI15" i="2"/>
  <c r="AP18" i="2"/>
  <c r="AS18" i="2" s="1"/>
  <c r="AP17" i="2"/>
  <c r="AS17" i="2" s="1"/>
  <c r="AI17" i="2"/>
  <c r="AP16" i="2"/>
  <c r="AS16" i="2" s="1"/>
  <c r="AI16" i="2"/>
  <c r="AP15" i="2"/>
  <c r="AS15" i="2" s="1"/>
  <c r="AP14" i="2"/>
  <c r="AS14" i="2" s="1"/>
  <c r="AI14" i="2"/>
  <c r="AP13" i="2"/>
  <c r="AS13" i="2" s="1"/>
  <c r="AP12" i="2"/>
  <c r="AS12" i="2" s="1"/>
  <c r="AI12" i="2"/>
  <c r="AP11" i="2"/>
  <c r="AS11" i="2" s="1"/>
  <c r="AI11" i="2"/>
  <c r="AP10" i="2"/>
  <c r="AS10" i="2" s="1"/>
  <c r="AP9" i="2"/>
  <c r="AS9" i="2" s="1"/>
  <c r="AI9" i="2"/>
  <c r="AP8" i="2"/>
  <c r="AS8" i="2" s="1"/>
  <c r="AP7" i="2"/>
  <c r="AS7" i="2" s="1"/>
  <c r="AI7" i="2"/>
  <c r="AP6" i="2"/>
  <c r="AS6" i="2" s="1"/>
  <c r="AI6" i="2"/>
  <c r="AP5" i="2"/>
  <c r="AS5" i="2" s="1"/>
  <c r="AP4" i="2"/>
  <c r="AS4" i="2" s="1"/>
  <c r="D2" i="2"/>
  <c r="D3" i="2" s="1"/>
  <c r="AI13" i="2" l="1"/>
  <c r="AI18" i="2"/>
  <c r="F3" i="3"/>
  <c r="G2" i="3"/>
  <c r="E2" i="2"/>
  <c r="E3" i="2" s="1"/>
  <c r="G3" i="3" l="1"/>
  <c r="H2" i="3"/>
  <c r="F2" i="2"/>
  <c r="F3" i="2" s="1"/>
  <c r="I2" i="3" l="1"/>
  <c r="H3" i="3"/>
  <c r="G2" i="2"/>
  <c r="G3" i="2" s="1"/>
  <c r="I3" i="3" l="1"/>
  <c r="J2" i="3"/>
  <c r="H2" i="2"/>
  <c r="H3" i="2" s="1"/>
  <c r="J3" i="3" l="1"/>
  <c r="K2" i="3"/>
  <c r="I2" i="2"/>
  <c r="I3" i="2" s="1"/>
  <c r="K3" i="3" l="1"/>
  <c r="L2" i="3"/>
  <c r="J2" i="2"/>
  <c r="J3" i="2" s="1"/>
  <c r="M2" i="3" l="1"/>
  <c r="L3" i="3"/>
  <c r="K2" i="2"/>
  <c r="K3" i="2" s="1"/>
  <c r="M3" i="3" l="1"/>
  <c r="N2" i="3"/>
  <c r="L2" i="2"/>
  <c r="L3" i="2" s="1"/>
  <c r="N3" i="3" l="1"/>
  <c r="O2" i="3"/>
  <c r="M2" i="2"/>
  <c r="M3" i="2" s="1"/>
  <c r="O3" i="3" l="1"/>
  <c r="P2" i="3"/>
  <c r="N2" i="2"/>
  <c r="N3" i="2" s="1"/>
  <c r="Q2" i="3" l="1"/>
  <c r="P3" i="3"/>
  <c r="O2" i="2"/>
  <c r="O3" i="2" s="1"/>
  <c r="Q3" i="3" l="1"/>
  <c r="R2" i="3"/>
  <c r="P2" i="2"/>
  <c r="P3" i="2" s="1"/>
  <c r="Q2" i="2"/>
  <c r="R3" i="3" l="1"/>
  <c r="S2" i="3"/>
  <c r="Q3" i="2"/>
  <c r="R2" i="2"/>
  <c r="S3" i="3" l="1"/>
  <c r="T2" i="3"/>
  <c r="R3" i="2"/>
  <c r="S2" i="2"/>
  <c r="T3" i="3" l="1"/>
  <c r="U2" i="3"/>
  <c r="S3" i="2"/>
  <c r="T2" i="2"/>
  <c r="U3" i="3" l="1"/>
  <c r="V2" i="3"/>
  <c r="T3" i="2"/>
  <c r="U2" i="2"/>
  <c r="W2" i="3" l="1"/>
  <c r="V3" i="3"/>
  <c r="U3" i="2"/>
  <c r="V2" i="2"/>
  <c r="W3" i="3" l="1"/>
  <c r="X2" i="3"/>
  <c r="V3" i="2"/>
  <c r="W2" i="2"/>
  <c r="X3" i="3" l="1"/>
  <c r="Y2" i="3"/>
  <c r="W3" i="2"/>
  <c r="X2" i="2"/>
  <c r="Y3" i="3" l="1"/>
  <c r="Z2" i="3"/>
  <c r="X3" i="2"/>
  <c r="Y2" i="2"/>
  <c r="AA2" i="3" l="1"/>
  <c r="Z3" i="3"/>
  <c r="Y3" i="2"/>
  <c r="Z2" i="2"/>
  <c r="AA3" i="3" l="1"/>
  <c r="AB2" i="3"/>
  <c r="Z3" i="2"/>
  <c r="AA2" i="2"/>
  <c r="AC2" i="3" l="1"/>
  <c r="AB3" i="3"/>
  <c r="AA3" i="2"/>
  <c r="AB2" i="2"/>
  <c r="AC3" i="3" l="1"/>
  <c r="AD2" i="3"/>
  <c r="AB3" i="2"/>
  <c r="AC2" i="2"/>
  <c r="AE2" i="3" l="1"/>
  <c r="AD3" i="3"/>
  <c r="AC3" i="2"/>
  <c r="AD2" i="2"/>
  <c r="AE3" i="3" l="1"/>
  <c r="AF2" i="3"/>
  <c r="AD3" i="2"/>
  <c r="AE2" i="2"/>
  <c r="AG2" i="3" l="1"/>
  <c r="AF3" i="3"/>
  <c r="AE3" i="2"/>
  <c r="AF2" i="2"/>
  <c r="AG3" i="3" l="1"/>
  <c r="AH2" i="3"/>
  <c r="AH3" i="3" s="1"/>
  <c r="AF3" i="2"/>
  <c r="AG2" i="2"/>
  <c r="AG3" i="2" l="1"/>
  <c r="AH2" i="2"/>
  <c r="AH3" i="2" s="1"/>
</calcChain>
</file>

<file path=xl/sharedStrings.xml><?xml version="1.0" encoding="utf-8"?>
<sst xmlns="http://schemas.openxmlformats.org/spreadsheetml/2006/main" count="131" uniqueCount="73">
  <si>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</si>
  <si>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</si>
  <si>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職　　種</t>
    <rPh sb="0" eb="1">
      <t>ショク</t>
    </rPh>
    <rPh sb="3" eb="4">
      <t>タネ</t>
    </rPh>
    <phoneticPr fontId="2"/>
  </si>
  <si>
    <t>氏　　名</t>
    <rPh sb="0" eb="1">
      <t>シ</t>
    </rPh>
    <rPh sb="3" eb="4">
      <t>メイ</t>
    </rPh>
    <phoneticPr fontId="2"/>
  </si>
  <si>
    <t>祝日</t>
    <rPh sb="0" eb="2">
      <t>シュクジツ</t>
    </rPh>
    <phoneticPr fontId="2"/>
  </si>
  <si>
    <t>振替休日</t>
    <rPh sb="0" eb="1">
      <t>フ</t>
    </rPh>
    <rPh sb="1" eb="2">
      <t>カ</t>
    </rPh>
    <rPh sb="2" eb="4">
      <t>キュウジツ</t>
    </rPh>
    <phoneticPr fontId="2"/>
  </si>
  <si>
    <t>月</t>
    <phoneticPr fontId="2"/>
  </si>
  <si>
    <t>元日</t>
    <rPh sb="0" eb="2">
      <t>ガンジツ</t>
    </rPh>
    <phoneticPr fontId="2"/>
  </si>
  <si>
    <t>火</t>
  </si>
  <si>
    <t>成人の日</t>
    <rPh sb="0" eb="2">
      <t>セイジン</t>
    </rPh>
    <rPh sb="3" eb="4">
      <t>ヒ</t>
    </rPh>
    <phoneticPr fontId="2"/>
  </si>
  <si>
    <t>1月の第2月曜日</t>
    <rPh sb="1" eb="2">
      <t>ガツ</t>
    </rPh>
    <rPh sb="3" eb="4">
      <t>ダイ</t>
    </rPh>
    <rPh sb="5" eb="8">
      <t>ゲツヨウビ</t>
    </rPh>
    <phoneticPr fontId="2"/>
  </si>
  <si>
    <t>水</t>
  </si>
  <si>
    <t>建国記念の日</t>
    <rPh sb="0" eb="2">
      <t>ケンコク</t>
    </rPh>
    <rPh sb="2" eb="4">
      <t>キネン</t>
    </rPh>
    <rPh sb="5" eb="6">
      <t>ヒ</t>
    </rPh>
    <phoneticPr fontId="2"/>
  </si>
  <si>
    <t>木</t>
  </si>
  <si>
    <t>春分の日</t>
    <rPh sb="0" eb="2">
      <t>シュンブン</t>
    </rPh>
    <rPh sb="3" eb="4">
      <t>ヒ</t>
    </rPh>
    <phoneticPr fontId="2"/>
  </si>
  <si>
    <t>要確認</t>
    <rPh sb="0" eb="1">
      <t>ヨウ</t>
    </rPh>
    <rPh sb="1" eb="3">
      <t>カクニン</t>
    </rPh>
    <phoneticPr fontId="2"/>
  </si>
  <si>
    <t>金</t>
  </si>
  <si>
    <t>昭和の日</t>
    <rPh sb="0" eb="2">
      <t>ショウワ</t>
    </rPh>
    <rPh sb="3" eb="4">
      <t>ヒ</t>
    </rPh>
    <phoneticPr fontId="2"/>
  </si>
  <si>
    <t>土</t>
  </si>
  <si>
    <t>憲法記念日</t>
    <rPh sb="0" eb="2">
      <t>ケンポウ</t>
    </rPh>
    <rPh sb="2" eb="5">
      <t>キネンビ</t>
    </rPh>
    <phoneticPr fontId="2"/>
  </si>
  <si>
    <t>日</t>
  </si>
  <si>
    <t>みどりの日</t>
    <rPh sb="4" eb="5">
      <t>ヒ</t>
    </rPh>
    <phoneticPr fontId="2"/>
  </si>
  <si>
    <t>こどもの日</t>
    <rPh sb="4" eb="5">
      <t>ヒ</t>
    </rPh>
    <phoneticPr fontId="2"/>
  </si>
  <si>
    <t>海の日</t>
    <rPh sb="0" eb="1">
      <t>ウミ</t>
    </rPh>
    <rPh sb="2" eb="3">
      <t>ヒ</t>
    </rPh>
    <phoneticPr fontId="2"/>
  </si>
  <si>
    <t>7月の第3月曜日</t>
    <rPh sb="1" eb="2">
      <t>ガツ</t>
    </rPh>
    <rPh sb="3" eb="4">
      <t>ダイ</t>
    </rPh>
    <rPh sb="5" eb="8">
      <t>ゲツヨウビ</t>
    </rPh>
    <phoneticPr fontId="2"/>
  </si>
  <si>
    <t>敬老の日</t>
    <rPh sb="0" eb="2">
      <t>ケイロウ</t>
    </rPh>
    <rPh sb="3" eb="4">
      <t>ヒ</t>
    </rPh>
    <phoneticPr fontId="2"/>
  </si>
  <si>
    <t>9月の第3月曜日</t>
    <rPh sb="1" eb="2">
      <t>ガツ</t>
    </rPh>
    <rPh sb="3" eb="4">
      <t>ダイ</t>
    </rPh>
    <rPh sb="5" eb="8">
      <t>ゲツヨウビ</t>
    </rPh>
    <phoneticPr fontId="2"/>
  </si>
  <si>
    <t>秋分の日</t>
    <rPh sb="0" eb="2">
      <t>シュウブン</t>
    </rPh>
    <rPh sb="3" eb="4">
      <t>ヒ</t>
    </rPh>
    <phoneticPr fontId="2"/>
  </si>
  <si>
    <t>体育の日</t>
    <rPh sb="0" eb="2">
      <t>タイイク</t>
    </rPh>
    <rPh sb="3" eb="4">
      <t>ヒ</t>
    </rPh>
    <phoneticPr fontId="2"/>
  </si>
  <si>
    <t>10月の第2月曜日</t>
    <rPh sb="2" eb="3">
      <t>ガツ</t>
    </rPh>
    <rPh sb="4" eb="5">
      <t>ダイ</t>
    </rPh>
    <rPh sb="6" eb="9">
      <t>ゲツヨウビ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</si>
  <si>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</si>
  <si>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</si>
  <si>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</si>
  <si>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1"/>
  </si>
  <si>
    <t>管理者</t>
    <rPh sb="0" eb="3">
      <t>カンリシャ</t>
    </rPh>
    <phoneticPr fontId="1"/>
  </si>
  <si>
    <t>看護職員</t>
    <rPh sb="0" eb="2">
      <t>カンゴ</t>
    </rPh>
    <rPh sb="2" eb="4">
      <t>ショクイン</t>
    </rPh>
    <phoneticPr fontId="1"/>
  </si>
  <si>
    <r>
      <t>２－２　勤務実績</t>
    </r>
    <r>
      <rPr>
        <sz val="9"/>
        <color indexed="8"/>
        <rFont val="ＭＳ Ｐゴシック"/>
        <family val="3"/>
        <charset val="128"/>
      </rPr>
      <t>（基準月）</t>
    </r>
    <rPh sb="4" eb="6">
      <t>キンム</t>
    </rPh>
    <rPh sb="6" eb="8">
      <t>ジッセキ</t>
    </rPh>
    <rPh sb="9" eb="11">
      <t>キジュン</t>
    </rPh>
    <rPh sb="11" eb="12">
      <t>ツキ</t>
    </rPh>
    <phoneticPr fontId="2"/>
  </si>
  <si>
    <t>常勤勤務時間数の算出方法（参考）</t>
    <rPh sb="0" eb="2">
      <t>ジョウキン</t>
    </rPh>
    <rPh sb="2" eb="4">
      <t>キンム</t>
    </rPh>
    <rPh sb="4" eb="7">
      <t>ジカンスウ</t>
    </rPh>
    <rPh sb="8" eb="10">
      <t>サンシュツ</t>
    </rPh>
    <rPh sb="10" eb="12">
      <t>ホウホウ</t>
    </rPh>
    <rPh sb="13" eb="15">
      <t>サンコウ</t>
    </rPh>
    <phoneticPr fontId="1"/>
  </si>
  <si>
    <r>
      <t>常勤職員が勤務すべき</t>
    </r>
    <r>
      <rPr>
        <u/>
        <sz val="9"/>
        <color rgb="FF000000"/>
        <rFont val="Calibri"/>
        <family val="2"/>
      </rPr>
      <t>1</t>
    </r>
    <r>
      <rPr>
        <u/>
        <sz val="9"/>
        <color rgb="FF000000"/>
        <rFont val="ＭＳ Ｐゴシック"/>
        <family val="3"/>
        <charset val="128"/>
        <scheme val="minor"/>
      </rPr>
      <t>週あたりの勤務時間</t>
    </r>
    <phoneticPr fontId="1"/>
  </si>
  <si>
    <t>時間（ａ）</t>
    <rPh sb="0" eb="2">
      <t>ジカン</t>
    </rPh>
    <phoneticPr fontId="1"/>
  </si>
  <si>
    <t>　　　　　</t>
    <phoneticPr fontId="1"/>
  </si>
  <si>
    <r>
      <rPr>
        <u/>
        <sz val="9"/>
        <color rgb="FF000000"/>
        <rFont val="ＭＳ Ｐゴシック"/>
        <family val="3"/>
        <charset val="128"/>
        <scheme val="minor"/>
      </rPr>
      <t>常勤職員の当該月の勤務すべき時間　</t>
    </r>
    <r>
      <rPr>
        <sz val="9"/>
        <color rgb="FF000000"/>
        <rFont val="ＭＳ Ｐゴシック"/>
        <family val="3"/>
        <charset val="128"/>
        <scheme val="minor"/>
      </rPr>
      <t>　（当該月の日数÷７）×（ａ）</t>
    </r>
    <rPh sb="19" eb="21">
      <t>トウガイ</t>
    </rPh>
    <rPh sb="21" eb="22">
      <t>ゲツ</t>
    </rPh>
    <rPh sb="23" eb="25">
      <t>ニッスウ</t>
    </rPh>
    <phoneticPr fontId="1"/>
  </si>
  <si>
    <t>時間（ｂ）＊小数点２位以下切り捨て</t>
    <rPh sb="0" eb="2">
      <t>ジカン</t>
    </rPh>
    <rPh sb="6" eb="9">
      <t>ショウスウテン</t>
    </rPh>
    <rPh sb="10" eb="11">
      <t>イ</t>
    </rPh>
    <rPh sb="11" eb="13">
      <t>イカ</t>
    </rPh>
    <rPh sb="13" eb="14">
      <t>キ</t>
    </rPh>
    <rPh sb="15" eb="16">
      <t>ス</t>
    </rPh>
    <phoneticPr fontId="1"/>
  </si>
  <si>
    <t>勤務形態</t>
    <rPh sb="0" eb="2">
      <t>キンム</t>
    </rPh>
    <rPh sb="2" eb="4">
      <t>ケイタイ</t>
    </rPh>
    <phoneticPr fontId="1"/>
  </si>
  <si>
    <t>A</t>
    <phoneticPr fontId="1"/>
  </si>
  <si>
    <t>A</t>
    <phoneticPr fontId="1"/>
  </si>
  <si>
    <t>Ｄ</t>
    <phoneticPr fontId="1"/>
  </si>
  <si>
    <t>A</t>
    <phoneticPr fontId="1"/>
  </si>
  <si>
    <t>　勤務形態　Ａ常勤専従、Ｂ常勤兼務、Ｃ非常勤専従、Ｄ非常勤兼務</t>
    <rPh sb="1" eb="3">
      <t>キンム</t>
    </rPh>
    <rPh sb="3" eb="5">
      <t>ケイタイ</t>
    </rPh>
    <rPh sb="7" eb="9">
      <t>ジョウキン</t>
    </rPh>
    <rPh sb="9" eb="11">
      <t>センジュウ</t>
    </rPh>
    <rPh sb="13" eb="15">
      <t>ジョウキン</t>
    </rPh>
    <rPh sb="15" eb="17">
      <t>ケンム</t>
    </rPh>
    <rPh sb="19" eb="22">
      <t>ヒジョウキン</t>
    </rPh>
    <rPh sb="22" eb="24">
      <t>センジュウ</t>
    </rPh>
    <rPh sb="26" eb="29">
      <t>ヒジョウキン</t>
    </rPh>
    <rPh sb="29" eb="31">
      <t>ケンム</t>
    </rPh>
    <phoneticPr fontId="1"/>
  </si>
  <si>
    <t>福島　太朗</t>
    <rPh sb="0" eb="2">
      <t>フクシマ</t>
    </rPh>
    <rPh sb="3" eb="5">
      <t>タロウ</t>
    </rPh>
    <phoneticPr fontId="1"/>
  </si>
  <si>
    <t>三春　桜</t>
    <rPh sb="0" eb="2">
      <t>ミハル</t>
    </rPh>
    <rPh sb="3" eb="4">
      <t>サクラ</t>
    </rPh>
    <phoneticPr fontId="1"/>
  </si>
  <si>
    <t>Ｃ</t>
    <phoneticPr fontId="1"/>
  </si>
  <si>
    <t>須賀川　ぼたん</t>
    <rPh sb="0" eb="3">
      <t>スカガワ</t>
    </rPh>
    <phoneticPr fontId="1"/>
  </si>
  <si>
    <t>小野　梨花</t>
    <rPh sb="0" eb="2">
      <t>オノ</t>
    </rPh>
    <rPh sb="3" eb="5">
      <t>リカ</t>
    </rPh>
    <phoneticPr fontId="1"/>
  </si>
  <si>
    <t>会津　鶴子</t>
    <rPh sb="0" eb="2">
      <t>アイヅ</t>
    </rPh>
    <rPh sb="3" eb="5">
      <t>ツルコ</t>
    </rPh>
    <phoneticPr fontId="1"/>
  </si>
  <si>
    <t>喜多方　次郎</t>
    <rPh sb="0" eb="3">
      <t>キタカタ</t>
    </rPh>
    <rPh sb="4" eb="6">
      <t>ジロウ</t>
    </rPh>
    <phoneticPr fontId="1"/>
  </si>
  <si>
    <t>白河　花子</t>
    <rPh sb="0" eb="2">
      <t>シラカワ</t>
    </rPh>
    <rPh sb="3" eb="5">
      <t>ハナコ</t>
    </rPh>
    <phoneticPr fontId="1"/>
  </si>
  <si>
    <t>二本松　菊子</t>
    <rPh sb="0" eb="3">
      <t>ニホンマツ</t>
    </rPh>
    <rPh sb="4" eb="6">
      <t>キクコ</t>
    </rPh>
    <phoneticPr fontId="1"/>
  </si>
  <si>
    <t>只見　清子</t>
    <rPh sb="0" eb="2">
      <t>タダミ</t>
    </rPh>
    <rPh sb="3" eb="5">
      <t>キヨコ</t>
    </rPh>
    <phoneticPr fontId="1"/>
  </si>
  <si>
    <t>相馬　三郎</t>
    <rPh sb="0" eb="2">
      <t>ソウマ</t>
    </rPh>
    <rPh sb="3" eb="5">
      <t>サブロウ</t>
    </rPh>
    <phoneticPr fontId="1"/>
  </si>
  <si>
    <t>川内　もりたろう</t>
    <rPh sb="0" eb="2">
      <t>カワウチ</t>
    </rPh>
    <phoneticPr fontId="1"/>
  </si>
  <si>
    <t>右上太枠の年の欄に西暦の年を、月の欄に当該月を入力してください。</t>
    <rPh sb="0" eb="2">
      <t>ミギウエ</t>
    </rPh>
    <rPh sb="2" eb="4">
      <t>フトワク</t>
    </rPh>
    <rPh sb="5" eb="6">
      <t>ネン</t>
    </rPh>
    <rPh sb="7" eb="8">
      <t>ラン</t>
    </rPh>
    <rPh sb="9" eb="11">
      <t>セイレキ</t>
    </rPh>
    <rPh sb="12" eb="13">
      <t>ネン</t>
    </rPh>
    <rPh sb="15" eb="16">
      <t>ツキ</t>
    </rPh>
    <rPh sb="17" eb="18">
      <t>ラン</t>
    </rPh>
    <rPh sb="19" eb="21">
      <t>トウガイ</t>
    </rPh>
    <rPh sb="21" eb="22">
      <t>ツキ</t>
    </rPh>
    <rPh sb="23" eb="25">
      <t>ニュウリョク</t>
    </rPh>
    <phoneticPr fontId="2"/>
  </si>
  <si>
    <t>暦月により１ヶ月分の勤務時間を記入してください。（勤務予定表等既存資料の活用可）</t>
    <rPh sb="0" eb="1">
      <t>レキ</t>
    </rPh>
    <rPh sb="1" eb="2">
      <t>ツキ</t>
    </rPh>
    <rPh sb="7" eb="8">
      <t>ツキ</t>
    </rPh>
    <rPh sb="8" eb="9">
      <t>ブン</t>
    </rPh>
    <rPh sb="10" eb="12">
      <t>キンム</t>
    </rPh>
    <rPh sb="12" eb="14">
      <t>ジカン</t>
    </rPh>
    <rPh sb="15" eb="17">
      <t>キニュウ</t>
    </rPh>
    <rPh sb="25" eb="27">
      <t>キンム</t>
    </rPh>
    <rPh sb="27" eb="29">
      <t>ヨテイ</t>
    </rPh>
    <rPh sb="29" eb="30">
      <t>ヒョウ</t>
    </rPh>
    <rPh sb="30" eb="31">
      <t>トウ</t>
    </rPh>
    <rPh sb="31" eb="33">
      <t>キソン</t>
    </rPh>
    <rPh sb="33" eb="35">
      <t>シリョウ</t>
    </rPh>
    <rPh sb="36" eb="38">
      <t>カツヨウ</t>
    </rPh>
    <rPh sb="38" eb="39">
      <t>カ</t>
    </rPh>
    <phoneticPr fontId="2"/>
  </si>
  <si>
    <t>各日毎に実際に勤務した時間数を記載してください。（８時間→「８」）（ただし超過勤務時間を除く。）</t>
    <rPh sb="7" eb="9">
      <t>キンム</t>
    </rPh>
    <phoneticPr fontId="1"/>
  </si>
  <si>
    <t>就業規則で定めた１週当たりの勤務時間が32時間を下回るときは、32時間を基本として常勤換算の算定してください。</t>
    <rPh sb="0" eb="2">
      <t>シュウギョウ</t>
    </rPh>
    <rPh sb="2" eb="4">
      <t>キソク</t>
    </rPh>
    <rPh sb="5" eb="6">
      <t>サダ</t>
    </rPh>
    <rPh sb="9" eb="10">
      <t>シュウ</t>
    </rPh>
    <rPh sb="10" eb="11">
      <t>ア</t>
    </rPh>
    <rPh sb="14" eb="16">
      <t>キンム</t>
    </rPh>
    <rPh sb="16" eb="18">
      <t>ジカン</t>
    </rPh>
    <rPh sb="21" eb="23">
      <t>ジカン</t>
    </rPh>
    <rPh sb="24" eb="26">
      <t>シタマワ</t>
    </rPh>
    <rPh sb="33" eb="35">
      <t>ジカン</t>
    </rPh>
    <rPh sb="36" eb="38">
      <t>キホン</t>
    </rPh>
    <rPh sb="41" eb="43">
      <t>ジョウキン</t>
    </rPh>
    <rPh sb="43" eb="45">
      <t>カンサン</t>
    </rPh>
    <rPh sb="46" eb="48">
      <t>サンテイ</t>
    </rPh>
    <phoneticPr fontId="2"/>
  </si>
  <si>
    <t>常勤職員の休暇等の期間については、暦月で１月を超えるものでない限り、常勤換算の計算上は勤務したものと見なします。＊非常勤職員の休暇等は常勤換算の計算に含めることはできません。</t>
    <rPh sb="0" eb="2">
      <t>ジョウキン</t>
    </rPh>
    <rPh sb="2" eb="4">
      <t>ショクイン</t>
    </rPh>
    <rPh sb="5" eb="7">
      <t>キュウカ</t>
    </rPh>
    <rPh sb="7" eb="8">
      <t>トウ</t>
    </rPh>
    <rPh sb="9" eb="11">
      <t>キカン</t>
    </rPh>
    <rPh sb="17" eb="18">
      <t>レキ</t>
    </rPh>
    <rPh sb="18" eb="19">
      <t>ゲツ</t>
    </rPh>
    <rPh sb="21" eb="22">
      <t>ツキ</t>
    </rPh>
    <rPh sb="23" eb="24">
      <t>コ</t>
    </rPh>
    <rPh sb="31" eb="32">
      <t>カギ</t>
    </rPh>
    <rPh sb="34" eb="36">
      <t>ジョウキン</t>
    </rPh>
    <rPh sb="36" eb="38">
      <t>カンサン</t>
    </rPh>
    <rPh sb="39" eb="42">
      <t>ケイサンジョウ</t>
    </rPh>
    <rPh sb="43" eb="45">
      <t>キンム</t>
    </rPh>
    <rPh sb="50" eb="51">
      <t>ミ</t>
    </rPh>
    <rPh sb="57" eb="60">
      <t>ヒジョウキン</t>
    </rPh>
    <rPh sb="60" eb="62">
      <t>ショクイン</t>
    </rPh>
    <rPh sb="63" eb="65">
      <t>キュウカ</t>
    </rPh>
    <rPh sb="65" eb="66">
      <t>トウ</t>
    </rPh>
    <rPh sb="67" eb="69">
      <t>ジョウキン</t>
    </rPh>
    <rPh sb="69" eb="71">
      <t>カンサン</t>
    </rPh>
    <rPh sb="72" eb="74">
      <t>ケイサン</t>
    </rPh>
    <rPh sb="75" eb="76">
      <t>フク</t>
    </rPh>
    <phoneticPr fontId="1"/>
  </si>
  <si>
    <t>常勤職員の休暇等の期間については、暦月で１月を超えるものでない限り、常勤換算の計算上は勤務したものと見なします。
＊非常勤職員の休暇等は常勤換算の計算に含めることはできません。</t>
    <rPh sb="0" eb="2">
      <t>ジョウキン</t>
    </rPh>
    <rPh sb="2" eb="4">
      <t>ショクイン</t>
    </rPh>
    <rPh sb="5" eb="7">
      <t>キュウカ</t>
    </rPh>
    <rPh sb="7" eb="8">
      <t>トウ</t>
    </rPh>
    <rPh sb="9" eb="11">
      <t>キカン</t>
    </rPh>
    <rPh sb="17" eb="18">
      <t>レキ</t>
    </rPh>
    <rPh sb="18" eb="19">
      <t>ゲツ</t>
    </rPh>
    <rPh sb="21" eb="22">
      <t>ツキ</t>
    </rPh>
    <rPh sb="23" eb="24">
      <t>コ</t>
    </rPh>
    <rPh sb="31" eb="32">
      <t>カギ</t>
    </rPh>
    <rPh sb="34" eb="36">
      <t>ジョウキン</t>
    </rPh>
    <rPh sb="36" eb="38">
      <t>カンサン</t>
    </rPh>
    <rPh sb="39" eb="42">
      <t>ケイサンジョウ</t>
    </rPh>
    <rPh sb="43" eb="45">
      <t>キンム</t>
    </rPh>
    <rPh sb="50" eb="51">
      <t>ミ</t>
    </rPh>
    <rPh sb="58" eb="61">
      <t>ヒジョウキン</t>
    </rPh>
    <rPh sb="61" eb="63">
      <t>ショクイン</t>
    </rPh>
    <rPh sb="64" eb="66">
      <t>キュウカ</t>
    </rPh>
    <rPh sb="66" eb="67">
      <t>トウ</t>
    </rPh>
    <rPh sb="68" eb="70">
      <t>ジョウキン</t>
    </rPh>
    <rPh sb="70" eb="72">
      <t>カンサン</t>
    </rPh>
    <rPh sb="73" eb="75">
      <t>ケイサン</t>
    </rPh>
    <rPh sb="76" eb="77">
      <t>フク</t>
    </rPh>
    <phoneticPr fontId="1"/>
  </si>
  <si>
    <t>合計勤務
時間数</t>
    <rPh sb="0" eb="2">
      <t>ゴウケイ</t>
    </rPh>
    <rPh sb="2" eb="4">
      <t>キンム</t>
    </rPh>
    <rPh sb="5" eb="8">
      <t>ジカンスウ</t>
    </rPh>
    <phoneticPr fontId="2"/>
  </si>
  <si>
    <t>サービス管理責任者</t>
    <rPh sb="4" eb="6">
      <t>カンリ</t>
    </rPh>
    <rPh sb="6" eb="9">
      <t>セキニンシャ</t>
    </rPh>
    <phoneticPr fontId="1"/>
  </si>
  <si>
    <t>生活支援員</t>
    <rPh sb="0" eb="2">
      <t>セイカツ</t>
    </rPh>
    <rPh sb="2" eb="5">
      <t>シエンイン</t>
    </rPh>
    <phoneticPr fontId="1"/>
  </si>
  <si>
    <t>理学療法士</t>
    <rPh sb="0" eb="2">
      <t>リガク</t>
    </rPh>
    <rPh sb="2" eb="5">
      <t>リョウホウシ</t>
    </rPh>
    <phoneticPr fontId="1"/>
  </si>
  <si>
    <t>休</t>
    <rPh sb="0" eb="1">
      <t>ヤス</t>
    </rPh>
    <phoneticPr fontId="1"/>
  </si>
  <si>
    <t>職種別に記入してください。</t>
    <rPh sb="0" eb="3">
      <t>ショクシュベツ</t>
    </rPh>
    <rPh sb="4" eb="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</si>
</sst>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d;@"/>
    <numFmt numFmtId="177" formatCode="0.0_ "/>
    <numFmt numFmtId="178" formatCode="0.000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u/>
      <sz val="9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u/>
      <sz val="9"/>
      <color rgb="FF000000"/>
      <name val="Calibri"/>
      <family val="2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7" fontId="3" fillId="0" borderId="5" xfId="0" applyNumberFormat="1" applyFont="1" applyFill="1" applyBorder="1" applyProtection="1">
      <alignment vertical="center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176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Protection="1">
      <alignment vertical="center"/>
      <protection locked="0"/>
    </xf>
    <xf numFmtId="0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>
      <alignment vertical="center"/>
    </xf>
    <xf numFmtId="0" fontId="6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56" fontId="4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3" fillId="0" borderId="7" xfId="0" applyFont="1" applyBorder="1">
      <alignment vertical="center"/>
    </xf>
    <xf numFmtId="177" fontId="3" fillId="0" borderId="5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177" fontId="3" fillId="3" borderId="5" xfId="0" applyNumberFormat="1" applyFont="1" applyFill="1" applyBorder="1" applyProtection="1">
      <alignment vertical="center"/>
    </xf>
    <xf numFmtId="177" fontId="3" fillId="3" borderId="5" xfId="0" applyNumberFormat="1" applyFont="1" applyFill="1" applyBorder="1">
      <alignment vertical="center"/>
    </xf>
    <xf numFmtId="0" fontId="3" fillId="0" borderId="7" xfId="0" applyFont="1" applyBorder="1" applyAlignment="1">
      <alignment vertical="center" wrapText="1"/>
    </xf>
    <xf numFmtId="178" fontId="5" fillId="0" borderId="5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ont>
        <color theme="0"/>
        <name val="ＭＳ Ｐゴシック"/>
        <scheme val="none"/>
      </font>
      <fill>
        <patternFill patternType="none">
          <bgColor indexed="6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ont>
        <color theme="0"/>
        <name val="ＭＳ Ｐゴシック"/>
        <scheme val="none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295274</xdr:colOff>
      <xdr:row>3</xdr:row>
      <xdr:rowOff>238125</xdr:rowOff>
    </xdr:from>
    <xdr:to>
      <xdr:col>38</xdr:col>
      <xdr:colOff>371475</xdr:colOff>
      <xdr:row>8</xdr:row>
      <xdr:rowOff>0</xdr:rowOff>
    </xdr:to>
    <xdr:sp macro="" textlink="">
      <xdr:nvSpPr>
        <xdr:cNvPr id="2" name="線吹き出し 1 (枠付き) 1"/>
        <xdr:cNvSpPr/>
      </xdr:nvSpPr>
      <xdr:spPr>
        <a:xfrm>
          <a:off x="10791824" y="847725"/>
          <a:ext cx="1447801" cy="1095375"/>
        </a:xfrm>
        <a:prstGeom prst="borderCallout1">
          <a:avLst>
            <a:gd name="adj1" fmla="val 49290"/>
            <a:gd name="adj2" fmla="val 0"/>
            <a:gd name="adj3" fmla="val -8098"/>
            <a:gd name="adj4" fmla="val -203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常勤職員の場合は、他の職務を兼務していない場合、常勤換算は１となります。勤務時間が（ｂ）を超えても、１と記入してください。</a:t>
          </a:r>
        </a:p>
      </xdr:txBody>
    </xdr:sp>
    <xdr:clientData/>
  </xdr:twoCellAnchor>
  <xdr:twoCellAnchor>
    <xdr:from>
      <xdr:col>36</xdr:col>
      <xdr:colOff>371475</xdr:colOff>
      <xdr:row>8</xdr:row>
      <xdr:rowOff>85725</xdr:rowOff>
    </xdr:from>
    <xdr:to>
      <xdr:col>38</xdr:col>
      <xdr:colOff>352425</xdr:colOff>
      <xdr:row>12</xdr:row>
      <xdr:rowOff>123825</xdr:rowOff>
    </xdr:to>
    <xdr:sp macro="" textlink="">
      <xdr:nvSpPr>
        <xdr:cNvPr id="3" name="線吹き出し 1 (枠付き) 2"/>
        <xdr:cNvSpPr/>
      </xdr:nvSpPr>
      <xdr:spPr>
        <a:xfrm>
          <a:off x="10868025" y="2028825"/>
          <a:ext cx="1352550" cy="1104900"/>
        </a:xfrm>
        <a:prstGeom prst="borderCallout1">
          <a:avLst>
            <a:gd name="adj1" fmla="val 47700"/>
            <a:gd name="adj2" fmla="val -1654"/>
            <a:gd name="adj3" fmla="val 97748"/>
            <a:gd name="adj4" fmla="val -2856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非常勤職員の場合は、当該月の勤務時間</a:t>
          </a:r>
          <a:r>
            <a:rPr kumimoji="1" lang="en-US" altLang="ja-JP" sz="900"/>
            <a:t>÷</a:t>
          </a:r>
          <a:r>
            <a:rPr kumimoji="1" lang="ja-JP" altLang="en-US" sz="900"/>
            <a:t>（ｂ）で算出してください。（小数点２位以下切り捨て。）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900"/>
        </a:p>
      </xdr:txBody>
    </xdr:sp>
    <xdr:clientData/>
  </xdr:twoCellAnchor>
  <xdr:twoCellAnchor>
    <xdr:from>
      <xdr:col>36</xdr:col>
      <xdr:colOff>342899</xdr:colOff>
      <xdr:row>0</xdr:row>
      <xdr:rowOff>104774</xdr:rowOff>
    </xdr:from>
    <xdr:to>
      <xdr:col>38</xdr:col>
      <xdr:colOff>342900</xdr:colOff>
      <xdr:row>3</xdr:row>
      <xdr:rowOff>95249</xdr:rowOff>
    </xdr:to>
    <xdr:sp macro="" textlink="">
      <xdr:nvSpPr>
        <xdr:cNvPr id="4" name="線吹き出し 1 (枠付き) 3"/>
        <xdr:cNvSpPr/>
      </xdr:nvSpPr>
      <xdr:spPr>
        <a:xfrm>
          <a:off x="10839449" y="104774"/>
          <a:ext cx="1371601" cy="600075"/>
        </a:xfrm>
        <a:prstGeom prst="borderCallout1">
          <a:avLst>
            <a:gd name="adj1" fmla="val 28009"/>
            <a:gd name="adj2" fmla="val 862"/>
            <a:gd name="adj3" fmla="val 5093"/>
            <a:gd name="adj4" fmla="val -466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表右上の年、月を入力すると、自動で日付、曜日が変更されます。</a:t>
          </a:r>
        </a:p>
      </xdr:txBody>
    </xdr:sp>
    <xdr:clientData/>
  </xdr:twoCellAnchor>
  <xdr:twoCellAnchor>
    <xdr:from>
      <xdr:col>36</xdr:col>
      <xdr:colOff>390524</xdr:colOff>
      <xdr:row>13</xdr:row>
      <xdr:rowOff>19050</xdr:rowOff>
    </xdr:from>
    <xdr:to>
      <xdr:col>38</xdr:col>
      <xdr:colOff>352425</xdr:colOff>
      <xdr:row>14</xdr:row>
      <xdr:rowOff>200025</xdr:rowOff>
    </xdr:to>
    <xdr:sp macro="" textlink="">
      <xdr:nvSpPr>
        <xdr:cNvPr id="5" name="線吹き出し 1 (枠付き) 4"/>
        <xdr:cNvSpPr/>
      </xdr:nvSpPr>
      <xdr:spPr>
        <a:xfrm>
          <a:off x="10887074" y="3295650"/>
          <a:ext cx="1333501" cy="447675"/>
        </a:xfrm>
        <a:prstGeom prst="borderCallout1">
          <a:avLst>
            <a:gd name="adj1" fmla="val 93"/>
            <a:gd name="adj2" fmla="val -304"/>
            <a:gd name="adj3" fmla="val -34632"/>
            <a:gd name="adj4" fmla="val -2884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各職種毎の合計を記入してください。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tabSelected="1" zoomScaleNormal="100" workbookViewId="0">
      <selection activeCell="A2" sqref="A2:A3"/>
    </sheetView>
  </sheetViews>
  <sheetFormatPr defaultColWidth="3.109375" defaultRowHeight="10.8" x14ac:dyDescent="0.2"/>
  <cols>
    <col min="1" max="1" width="10.6640625" style="5" customWidth="1"/>
    <col min="2" max="2" width="13" style="5" customWidth="1"/>
    <col min="3" max="3" width="4" style="31" customWidth="1"/>
    <col min="4" max="34" width="3" style="5" customWidth="1"/>
    <col min="35" max="35" width="8.77734375" style="5" customWidth="1"/>
    <col min="36" max="36" width="8.33203125" style="5" customWidth="1"/>
    <col min="37" max="39" width="9" style="5" customWidth="1"/>
    <col min="40" max="40" width="11.109375" style="5" customWidth="1"/>
    <col min="41" max="41" width="13" style="5" customWidth="1"/>
    <col min="42" max="42" width="9" style="5" customWidth="1"/>
    <col min="43" max="43" width="11" style="5" customWidth="1"/>
    <col min="44" max="255" width="9" style="5" customWidth="1"/>
    <col min="256" max="16384" width="3.109375" style="5"/>
  </cols>
  <sheetData>
    <row r="1" spans="1:45" ht="21" customHeight="1" thickBot="1" x14ac:dyDescent="0.25">
      <c r="A1" s="4" t="s">
        <v>36</v>
      </c>
      <c r="AF1" s="47">
        <v>2022</v>
      </c>
      <c r="AG1" s="48"/>
      <c r="AH1" s="5" t="s">
        <v>0</v>
      </c>
      <c r="AI1" s="6">
        <v>7</v>
      </c>
      <c r="AJ1" s="7" t="s">
        <v>1</v>
      </c>
    </row>
    <row r="2" spans="1:45" s="10" customFormat="1" ht="15" customHeight="1" x14ac:dyDescent="0.2">
      <c r="A2" s="49" t="s">
        <v>2</v>
      </c>
      <c r="B2" s="49" t="s">
        <v>3</v>
      </c>
      <c r="C2" s="51" t="s">
        <v>43</v>
      </c>
      <c r="D2" s="8">
        <f>DATE($AF$1,$AI$1,1)</f>
        <v>44743</v>
      </c>
      <c r="E2" s="8">
        <f t="shared" ref="E2:AH2" si="0">D2+1</f>
        <v>44744</v>
      </c>
      <c r="F2" s="8">
        <f t="shared" si="0"/>
        <v>44745</v>
      </c>
      <c r="G2" s="8">
        <f t="shared" si="0"/>
        <v>44746</v>
      </c>
      <c r="H2" s="8">
        <f t="shared" si="0"/>
        <v>44747</v>
      </c>
      <c r="I2" s="8">
        <f t="shared" si="0"/>
        <v>44748</v>
      </c>
      <c r="J2" s="8">
        <f t="shared" si="0"/>
        <v>44749</v>
      </c>
      <c r="K2" s="8">
        <f t="shared" si="0"/>
        <v>44750</v>
      </c>
      <c r="L2" s="8">
        <f t="shared" si="0"/>
        <v>44751</v>
      </c>
      <c r="M2" s="8">
        <f t="shared" si="0"/>
        <v>44752</v>
      </c>
      <c r="N2" s="8">
        <f t="shared" si="0"/>
        <v>44753</v>
      </c>
      <c r="O2" s="8">
        <f t="shared" si="0"/>
        <v>44754</v>
      </c>
      <c r="P2" s="8">
        <f t="shared" si="0"/>
        <v>44755</v>
      </c>
      <c r="Q2" s="8">
        <f t="shared" si="0"/>
        <v>44756</v>
      </c>
      <c r="R2" s="8">
        <f t="shared" si="0"/>
        <v>44757</v>
      </c>
      <c r="S2" s="8">
        <f t="shared" si="0"/>
        <v>44758</v>
      </c>
      <c r="T2" s="8">
        <f t="shared" si="0"/>
        <v>44759</v>
      </c>
      <c r="U2" s="8">
        <f t="shared" si="0"/>
        <v>44760</v>
      </c>
      <c r="V2" s="8">
        <f t="shared" si="0"/>
        <v>44761</v>
      </c>
      <c r="W2" s="8">
        <f t="shared" si="0"/>
        <v>44762</v>
      </c>
      <c r="X2" s="8">
        <f t="shared" si="0"/>
        <v>44763</v>
      </c>
      <c r="Y2" s="8">
        <f t="shared" si="0"/>
        <v>44764</v>
      </c>
      <c r="Z2" s="8">
        <f t="shared" si="0"/>
        <v>44765</v>
      </c>
      <c r="AA2" s="8">
        <f t="shared" si="0"/>
        <v>44766</v>
      </c>
      <c r="AB2" s="8">
        <f t="shared" si="0"/>
        <v>44767</v>
      </c>
      <c r="AC2" s="8">
        <f t="shared" si="0"/>
        <v>44768</v>
      </c>
      <c r="AD2" s="8">
        <f t="shared" si="0"/>
        <v>44769</v>
      </c>
      <c r="AE2" s="8">
        <f t="shared" si="0"/>
        <v>44770</v>
      </c>
      <c r="AF2" s="9">
        <f t="shared" si="0"/>
        <v>44771</v>
      </c>
      <c r="AG2" s="8">
        <f t="shared" si="0"/>
        <v>44772</v>
      </c>
      <c r="AH2" s="8">
        <f t="shared" si="0"/>
        <v>44773</v>
      </c>
      <c r="AI2" s="53" t="s">
        <v>67</v>
      </c>
      <c r="AJ2" s="55" t="s">
        <v>33</v>
      </c>
    </row>
    <row r="3" spans="1:45" s="10" customFormat="1" ht="12" customHeight="1" x14ac:dyDescent="0.2">
      <c r="A3" s="50"/>
      <c r="B3" s="50"/>
      <c r="C3" s="52"/>
      <c r="D3" s="8" t="str">
        <f t="shared" ref="D3:AH3" si="1">VLOOKUP(WEEKDAY(D2,2),曜日,2,FALSE)</f>
        <v>金</v>
      </c>
      <c r="E3" s="8" t="str">
        <f t="shared" si="1"/>
        <v>土</v>
      </c>
      <c r="F3" s="8" t="str">
        <f t="shared" si="1"/>
        <v>日</v>
      </c>
      <c r="G3" s="8" t="str">
        <f t="shared" si="1"/>
        <v>月</v>
      </c>
      <c r="H3" s="8" t="str">
        <f t="shared" si="1"/>
        <v>火</v>
      </c>
      <c r="I3" s="8" t="str">
        <f t="shared" si="1"/>
        <v>水</v>
      </c>
      <c r="J3" s="8" t="str">
        <f t="shared" si="1"/>
        <v>木</v>
      </c>
      <c r="K3" s="8" t="str">
        <f t="shared" si="1"/>
        <v>金</v>
      </c>
      <c r="L3" s="8" t="str">
        <f t="shared" si="1"/>
        <v>土</v>
      </c>
      <c r="M3" s="8" t="str">
        <f t="shared" si="1"/>
        <v>日</v>
      </c>
      <c r="N3" s="8" t="str">
        <f t="shared" si="1"/>
        <v>月</v>
      </c>
      <c r="O3" s="8" t="str">
        <f t="shared" si="1"/>
        <v>火</v>
      </c>
      <c r="P3" s="8" t="str">
        <f t="shared" si="1"/>
        <v>水</v>
      </c>
      <c r="Q3" s="8" t="str">
        <f t="shared" si="1"/>
        <v>木</v>
      </c>
      <c r="R3" s="8" t="str">
        <f t="shared" si="1"/>
        <v>金</v>
      </c>
      <c r="S3" s="8" t="str">
        <f t="shared" si="1"/>
        <v>土</v>
      </c>
      <c r="T3" s="8" t="str">
        <f t="shared" si="1"/>
        <v>日</v>
      </c>
      <c r="U3" s="8" t="str">
        <f t="shared" si="1"/>
        <v>月</v>
      </c>
      <c r="V3" s="8" t="str">
        <f t="shared" si="1"/>
        <v>火</v>
      </c>
      <c r="W3" s="8" t="str">
        <f t="shared" si="1"/>
        <v>水</v>
      </c>
      <c r="X3" s="8" t="str">
        <f t="shared" si="1"/>
        <v>木</v>
      </c>
      <c r="Y3" s="8" t="str">
        <f t="shared" si="1"/>
        <v>金</v>
      </c>
      <c r="Z3" s="8" t="str">
        <f t="shared" si="1"/>
        <v>土</v>
      </c>
      <c r="AA3" s="8" t="str">
        <f t="shared" si="1"/>
        <v>日</v>
      </c>
      <c r="AB3" s="8" t="str">
        <f t="shared" si="1"/>
        <v>月</v>
      </c>
      <c r="AC3" s="8" t="str">
        <f t="shared" si="1"/>
        <v>火</v>
      </c>
      <c r="AD3" s="8" t="str">
        <f t="shared" si="1"/>
        <v>水</v>
      </c>
      <c r="AE3" s="8" t="str">
        <f t="shared" si="1"/>
        <v>木</v>
      </c>
      <c r="AF3" s="9" t="str">
        <f t="shared" si="1"/>
        <v>金</v>
      </c>
      <c r="AG3" s="9" t="str">
        <f t="shared" si="1"/>
        <v>土</v>
      </c>
      <c r="AH3" s="9" t="str">
        <f t="shared" si="1"/>
        <v>日</v>
      </c>
      <c r="AI3" s="54"/>
      <c r="AJ3" s="55"/>
      <c r="AN3" s="11" t="s">
        <v>4</v>
      </c>
      <c r="AO3" s="11"/>
      <c r="AP3" s="11"/>
      <c r="AQ3" s="11" t="s">
        <v>5</v>
      </c>
    </row>
    <row r="4" spans="1:45" ht="21" customHeight="1" x14ac:dyDescent="0.2">
      <c r="A4" s="12"/>
      <c r="B4" s="12"/>
      <c r="C4" s="3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">
        <f>SUM($D$4:$AH$4)</f>
        <v>0</v>
      </c>
      <c r="AJ4" s="29"/>
      <c r="AL4" s="15">
        <v>1</v>
      </c>
      <c r="AM4" s="16" t="s">
        <v>6</v>
      </c>
      <c r="AP4" s="17">
        <f>DATE($AF$1,MONTH(AR4),DAY(AR4))</f>
        <v>44562</v>
      </c>
      <c r="AQ4" s="18" t="s">
        <v>7</v>
      </c>
      <c r="AR4" s="19">
        <v>41275</v>
      </c>
      <c r="AS4" s="17" t="str">
        <f>IF(WEEKDAY(AP4,1)=1,AP4+1,"")</f>
        <v/>
      </c>
    </row>
    <row r="5" spans="1:45" ht="21" customHeight="1" x14ac:dyDescent="0.2">
      <c r="A5" s="12"/>
      <c r="B5" s="12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">
        <f>SUM($D$5:$AH$5)</f>
        <v>0</v>
      </c>
      <c r="AJ5" s="29"/>
      <c r="AL5" s="15">
        <v>2</v>
      </c>
      <c r="AM5" s="16" t="s">
        <v>8</v>
      </c>
      <c r="AP5" s="17">
        <f>DATE(AF1,1,14-WEEKDAY(DATE(AF1,1,0),3))</f>
        <v>44571</v>
      </c>
      <c r="AQ5" s="18" t="s">
        <v>9</v>
      </c>
      <c r="AR5" s="2" t="s">
        <v>10</v>
      </c>
      <c r="AS5" s="17" t="str">
        <f t="shared" ref="AS5:AS18" si="2">IF(WEEKDAY(AP5,1)=1,AP5+1,"")</f>
        <v/>
      </c>
    </row>
    <row r="6" spans="1:45" ht="21" customHeight="1" x14ac:dyDescent="0.2">
      <c r="A6" s="28"/>
      <c r="B6" s="12"/>
      <c r="C6" s="3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4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">
        <f>SUM($D$6:$AH$6)</f>
        <v>0</v>
      </c>
      <c r="AJ6" s="29"/>
      <c r="AL6" s="15">
        <v>3</v>
      </c>
      <c r="AM6" s="16" t="s">
        <v>11</v>
      </c>
      <c r="AP6" s="17">
        <f>DATE($AF$1,MONTH(AR6),DAY(AR6))</f>
        <v>44603</v>
      </c>
      <c r="AQ6" s="18" t="s">
        <v>12</v>
      </c>
      <c r="AR6" s="19">
        <v>41316</v>
      </c>
      <c r="AS6" s="17" t="str">
        <f t="shared" si="2"/>
        <v/>
      </c>
    </row>
    <row r="7" spans="1:45" ht="21" customHeight="1" x14ac:dyDescent="0.2">
      <c r="A7" s="12"/>
      <c r="B7" s="12"/>
      <c r="C7" s="3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">
        <f>SUM($D$7:$AH$7)</f>
        <v>0</v>
      </c>
      <c r="AJ7" s="29"/>
      <c r="AL7" s="15">
        <v>4</v>
      </c>
      <c r="AM7" s="16" t="s">
        <v>13</v>
      </c>
      <c r="AO7" s="20"/>
      <c r="AP7" s="17">
        <f>DATE(AF1,3,IF(MOD(AF1,4)&lt;2,20,21))</f>
        <v>44641</v>
      </c>
      <c r="AQ7" s="18" t="s">
        <v>14</v>
      </c>
      <c r="AR7" s="2" t="s">
        <v>15</v>
      </c>
      <c r="AS7" s="17" t="str">
        <f t="shared" si="2"/>
        <v/>
      </c>
    </row>
    <row r="8" spans="1:45" ht="21" customHeight="1" x14ac:dyDescent="0.2">
      <c r="A8" s="12"/>
      <c r="B8" s="12"/>
      <c r="C8" s="3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">
        <f>SUM($D$8:$AH$8)</f>
        <v>0</v>
      </c>
      <c r="AJ8" s="29"/>
      <c r="AL8" s="15">
        <v>5</v>
      </c>
      <c r="AM8" s="16" t="s">
        <v>16</v>
      </c>
      <c r="AP8" s="17">
        <f>DATE($AF$1,MONTH(AR8),DAY(AR8))</f>
        <v>44680</v>
      </c>
      <c r="AQ8" s="18" t="s">
        <v>17</v>
      </c>
      <c r="AR8" s="19">
        <v>41393</v>
      </c>
      <c r="AS8" s="17" t="str">
        <f t="shared" si="2"/>
        <v/>
      </c>
    </row>
    <row r="9" spans="1:45" ht="21" customHeight="1" x14ac:dyDescent="0.2">
      <c r="A9" s="12"/>
      <c r="B9" s="12"/>
      <c r="C9" s="3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14"/>
      <c r="AH9" s="14"/>
      <c r="AI9" s="1">
        <f>SUM($D$9:$AH$9)</f>
        <v>0</v>
      </c>
      <c r="AJ9" s="29"/>
      <c r="AL9" s="15">
        <v>6</v>
      </c>
      <c r="AM9" s="16" t="s">
        <v>18</v>
      </c>
      <c r="AP9" s="17">
        <f>DATE($AF$1,MONTH(AR9),DAY(AR9))</f>
        <v>44684</v>
      </c>
      <c r="AQ9" s="18" t="s">
        <v>19</v>
      </c>
      <c r="AR9" s="19">
        <v>41397</v>
      </c>
      <c r="AS9" s="17" t="str">
        <f t="shared" si="2"/>
        <v/>
      </c>
    </row>
    <row r="10" spans="1:45" ht="21" customHeight="1" x14ac:dyDescent="0.2">
      <c r="A10" s="28"/>
      <c r="B10" s="12"/>
      <c r="C10" s="3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">
        <f>SUM($D$10:$AH$10)</f>
        <v>0</v>
      </c>
      <c r="AJ10" s="29"/>
      <c r="AL10" s="15">
        <v>7</v>
      </c>
      <c r="AM10" s="16" t="s">
        <v>20</v>
      </c>
      <c r="AP10" s="17">
        <f>DATE($AF$1,MONTH(AR10),DAY(AR10))</f>
        <v>44685</v>
      </c>
      <c r="AQ10" s="18" t="s">
        <v>21</v>
      </c>
      <c r="AR10" s="19">
        <v>41398</v>
      </c>
      <c r="AS10" s="17" t="str">
        <f t="shared" si="2"/>
        <v/>
      </c>
    </row>
    <row r="11" spans="1:45" ht="21" customHeight="1" x14ac:dyDescent="0.2">
      <c r="A11" s="12"/>
      <c r="B11" s="12"/>
      <c r="C11" s="3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4"/>
      <c r="AH11" s="14"/>
      <c r="AI11" s="1">
        <f>SUM($D$11:$AH$11)</f>
        <v>0</v>
      </c>
      <c r="AJ11" s="29"/>
      <c r="AL11" s="15"/>
      <c r="AM11" s="4"/>
      <c r="AP11" s="17">
        <f>DATE($AF$1,MONTH(AR11),DAY(AR11))</f>
        <v>44686</v>
      </c>
      <c r="AQ11" s="18" t="s">
        <v>22</v>
      </c>
      <c r="AR11" s="19">
        <v>41399</v>
      </c>
      <c r="AS11" s="17" t="str">
        <f>IF(WEEKDAY(AP11,1)&lt;=3,AP11+1,"")</f>
        <v/>
      </c>
    </row>
    <row r="12" spans="1:45" ht="21" customHeight="1" x14ac:dyDescent="0.2">
      <c r="A12" s="12"/>
      <c r="B12" s="12"/>
      <c r="C12" s="3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  <c r="AG12" s="14"/>
      <c r="AH12" s="14"/>
      <c r="AI12" s="1">
        <f>SUM($D$12:$AH$12)</f>
        <v>0</v>
      </c>
      <c r="AJ12" s="29"/>
      <c r="AL12" s="15"/>
      <c r="AM12" s="4"/>
      <c r="AP12" s="17">
        <f>DATE(AF1,7,21-WEEKDAY(DATE(AF1,7,0),3))</f>
        <v>44760</v>
      </c>
      <c r="AQ12" s="18" t="s">
        <v>23</v>
      </c>
      <c r="AR12" s="2" t="s">
        <v>24</v>
      </c>
      <c r="AS12" s="17" t="str">
        <f t="shared" si="2"/>
        <v/>
      </c>
    </row>
    <row r="13" spans="1:45" ht="21" customHeight="1" x14ac:dyDescent="0.2">
      <c r="A13" s="12"/>
      <c r="B13" s="12"/>
      <c r="C13" s="3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4"/>
      <c r="AH13" s="14"/>
      <c r="AI13" s="1">
        <f>SUM($D$13:$AH$13)</f>
        <v>0</v>
      </c>
      <c r="AJ13" s="29"/>
      <c r="AL13" s="15"/>
      <c r="AM13" s="4"/>
      <c r="AP13" s="17">
        <f>DATE(AF1,9,21-WEEKDAY(DATE(AF1,9,0),3))</f>
        <v>44823</v>
      </c>
      <c r="AQ13" s="18" t="s">
        <v>25</v>
      </c>
      <c r="AR13" s="2" t="s">
        <v>26</v>
      </c>
      <c r="AS13" s="17" t="str">
        <f t="shared" si="2"/>
        <v/>
      </c>
    </row>
    <row r="14" spans="1:45" ht="21" customHeight="1" x14ac:dyDescent="0.2">
      <c r="A14" s="12"/>
      <c r="B14" s="12"/>
      <c r="C14" s="3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/>
      <c r="AG14" s="14"/>
      <c r="AH14" s="14"/>
      <c r="AI14" s="1">
        <f>SUM($D$14:$AH$14)</f>
        <v>0</v>
      </c>
      <c r="AJ14" s="29"/>
      <c r="AL14" s="15"/>
      <c r="AM14" s="4"/>
      <c r="AP14" s="17">
        <f>DATE(AF1,9,IF(MOD(AF1,4)&lt;1,22,23))</f>
        <v>44827</v>
      </c>
      <c r="AQ14" s="18" t="s">
        <v>27</v>
      </c>
      <c r="AR14" s="18" t="s">
        <v>15</v>
      </c>
      <c r="AS14" s="17" t="str">
        <f t="shared" si="2"/>
        <v/>
      </c>
    </row>
    <row r="15" spans="1:45" ht="21" customHeight="1" x14ac:dyDescent="0.2">
      <c r="A15" s="12"/>
      <c r="B15" s="12"/>
      <c r="C15" s="3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4"/>
      <c r="AH15" s="14"/>
      <c r="AI15" s="1">
        <f>SUM($D$15:$AH$15)</f>
        <v>0</v>
      </c>
      <c r="AJ15" s="29"/>
      <c r="AL15" s="15"/>
      <c r="AM15" s="4"/>
      <c r="AP15" s="17">
        <f>DATE(AF1,10,14-WEEKDAY(DATE(AF1,10,0),3))</f>
        <v>44844</v>
      </c>
      <c r="AQ15" s="18" t="s">
        <v>28</v>
      </c>
      <c r="AR15" s="2" t="s">
        <v>29</v>
      </c>
      <c r="AS15" s="17" t="str">
        <f t="shared" si="2"/>
        <v/>
      </c>
    </row>
    <row r="16" spans="1:45" ht="21" customHeight="1" x14ac:dyDescent="0.2">
      <c r="A16" s="12"/>
      <c r="B16" s="12"/>
      <c r="C16" s="3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14"/>
      <c r="AH16" s="14"/>
      <c r="AI16" s="1">
        <f>SUM($D$16:$AH$16)</f>
        <v>0</v>
      </c>
      <c r="AJ16" s="29"/>
      <c r="AL16" s="21"/>
      <c r="AM16" s="22"/>
      <c r="AP16" s="17">
        <f>DATE($AF$1,MONTH(AR16),DAY(AR16))</f>
        <v>44868</v>
      </c>
      <c r="AQ16" s="18" t="s">
        <v>30</v>
      </c>
      <c r="AR16" s="19">
        <v>41581</v>
      </c>
      <c r="AS16" s="17" t="str">
        <f t="shared" si="2"/>
        <v/>
      </c>
    </row>
    <row r="17" spans="1:45" ht="21" customHeight="1" x14ac:dyDescent="0.2">
      <c r="A17" s="12"/>
      <c r="B17" s="12"/>
      <c r="C17" s="3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4"/>
      <c r="AH17" s="14"/>
      <c r="AI17" s="1">
        <f>SUM($D$17:$AH$17)</f>
        <v>0</v>
      </c>
      <c r="AJ17" s="29"/>
      <c r="AL17" s="21"/>
      <c r="AP17" s="17">
        <f>DATE($AF$1,MONTH(AR17),DAY(AR17))</f>
        <v>44888</v>
      </c>
      <c r="AQ17" s="18" t="s">
        <v>31</v>
      </c>
      <c r="AR17" s="19">
        <v>41601</v>
      </c>
      <c r="AS17" s="17" t="str">
        <f t="shared" si="2"/>
        <v/>
      </c>
    </row>
    <row r="18" spans="1:45" ht="21" customHeight="1" x14ac:dyDescent="0.2">
      <c r="A18" s="12"/>
      <c r="B18" s="12"/>
      <c r="C18" s="3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">
        <f>SUM($D$18:$AH$18)</f>
        <v>0</v>
      </c>
      <c r="AJ18" s="29"/>
      <c r="AL18" s="21"/>
      <c r="AP18" s="17">
        <f>DATE($AF$1,MONTH(AR18),DAY(AR18))</f>
        <v>44918</v>
      </c>
      <c r="AQ18" s="18" t="s">
        <v>32</v>
      </c>
      <c r="AR18" s="19">
        <v>41631</v>
      </c>
      <c r="AS18" s="17" t="str">
        <f t="shared" si="2"/>
        <v/>
      </c>
    </row>
    <row r="19" spans="1:45" ht="23.25" customHeight="1" x14ac:dyDescent="0.2">
      <c r="A19" s="34" t="s">
        <v>48</v>
      </c>
      <c r="C19" s="2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4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45" s="4" customFormat="1" ht="18" customHeight="1" x14ac:dyDescent="0.2">
      <c r="A20" s="25">
        <v>1</v>
      </c>
      <c r="B20" s="4" t="s">
        <v>61</v>
      </c>
      <c r="C20" s="10"/>
    </row>
    <row r="21" spans="1:45" s="4" customFormat="1" ht="18" customHeight="1" x14ac:dyDescent="0.2">
      <c r="A21" s="25">
        <v>2</v>
      </c>
      <c r="B21" s="4" t="s">
        <v>72</v>
      </c>
      <c r="C21" s="10"/>
    </row>
    <row r="22" spans="1:45" s="4" customFormat="1" ht="18" customHeight="1" x14ac:dyDescent="0.2">
      <c r="A22" s="25">
        <v>3</v>
      </c>
      <c r="B22" s="4" t="s">
        <v>62</v>
      </c>
      <c r="C22" s="10"/>
    </row>
    <row r="23" spans="1:45" s="4" customFormat="1" ht="18" customHeight="1" x14ac:dyDescent="0.2">
      <c r="A23" s="4">
        <v>4</v>
      </c>
      <c r="B23" s="4" t="s">
        <v>63</v>
      </c>
      <c r="C23" s="10"/>
    </row>
    <row r="24" spans="1:45" s="4" customFormat="1" ht="18" customHeight="1" x14ac:dyDescent="0.2">
      <c r="A24" s="4">
        <v>5</v>
      </c>
      <c r="B24" s="4" t="s">
        <v>64</v>
      </c>
      <c r="C24" s="10"/>
    </row>
    <row r="25" spans="1:45" s="4" customFormat="1" ht="27" customHeight="1" x14ac:dyDescent="0.2">
      <c r="A25" s="37">
        <v>6</v>
      </c>
      <c r="B25" s="46" t="s">
        <v>66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</row>
    <row r="26" spans="1:45" s="4" customFormat="1" ht="18" customHeight="1" thickBot="1" x14ac:dyDescent="0.25">
      <c r="A26" s="4">
        <v>7</v>
      </c>
      <c r="B26" s="4" t="s">
        <v>37</v>
      </c>
      <c r="C26" s="10"/>
    </row>
    <row r="27" spans="1:45" ht="20.25" customHeight="1" thickBot="1" x14ac:dyDescent="0.25">
      <c r="D27" s="26" t="s">
        <v>38</v>
      </c>
      <c r="O27" s="21"/>
      <c r="P27" s="36"/>
      <c r="Q27" s="44"/>
      <c r="R27" s="45"/>
      <c r="S27" s="30" t="s">
        <v>39</v>
      </c>
      <c r="T27" s="21"/>
      <c r="V27" s="30"/>
      <c r="W27" s="30"/>
      <c r="X27" s="21"/>
    </row>
    <row r="28" spans="1:45" ht="4.5" customHeight="1" thickBot="1" x14ac:dyDescent="0.25">
      <c r="D28" s="26"/>
      <c r="O28" s="21"/>
      <c r="P28" s="3"/>
      <c r="R28" s="23"/>
      <c r="S28" s="23"/>
      <c r="T28" s="21"/>
      <c r="V28" s="23"/>
      <c r="W28" s="23"/>
      <c r="X28" s="21"/>
    </row>
    <row r="29" spans="1:45" ht="20.25" customHeight="1" thickBot="1" x14ac:dyDescent="0.25">
      <c r="D29" s="27" t="s">
        <v>41</v>
      </c>
      <c r="L29" s="21"/>
      <c r="P29" s="30"/>
      <c r="Q29" s="30"/>
      <c r="T29" s="30"/>
      <c r="U29" s="35"/>
      <c r="V29" s="42"/>
      <c r="W29" s="43"/>
      <c r="X29" s="5" t="s">
        <v>42</v>
      </c>
    </row>
    <row r="30" spans="1:45" ht="5.25" customHeight="1" x14ac:dyDescent="0.2">
      <c r="D30" s="26"/>
      <c r="L30" s="21"/>
      <c r="P30" s="23"/>
      <c r="Q30" s="23"/>
    </row>
    <row r="31" spans="1:45" ht="20.25" customHeight="1" x14ac:dyDescent="0.2">
      <c r="D31" s="32" t="s">
        <v>40</v>
      </c>
      <c r="E31" s="32"/>
      <c r="F31" s="32"/>
      <c r="G31" s="32"/>
      <c r="K31" s="21"/>
      <c r="O31" s="30"/>
      <c r="P31" s="30"/>
    </row>
    <row r="32" spans="1:45" ht="20.25" customHeight="1" x14ac:dyDescent="0.2">
      <c r="D32" s="27"/>
    </row>
    <row r="33" spans="4:18" ht="20.25" customHeight="1" x14ac:dyDescent="0.2">
      <c r="D33" s="27"/>
    </row>
    <row r="34" spans="4:18" ht="20.25" customHeight="1" x14ac:dyDescent="0.2">
      <c r="N34" s="21"/>
      <c r="Q34" s="30"/>
      <c r="R34" s="30"/>
    </row>
    <row r="35" spans="4:18" ht="20.25" customHeight="1" x14ac:dyDescent="0.2">
      <c r="D35" s="27"/>
    </row>
  </sheetData>
  <mergeCells count="9">
    <mergeCell ref="V29:W29"/>
    <mergeCell ref="Q27:R27"/>
    <mergeCell ref="B25:AJ25"/>
    <mergeCell ref="AF1:AG1"/>
    <mergeCell ref="A2:A3"/>
    <mergeCell ref="B2:B3"/>
    <mergeCell ref="C2:C3"/>
    <mergeCell ref="AI2:AI3"/>
    <mergeCell ref="AJ2:AJ3"/>
  </mergeCells>
  <phoneticPr fontId="1"/>
  <conditionalFormatting sqref="AI4:AI18">
    <cfRule type="cellIs" dxfId="23" priority="4" operator="equal">
      <formula>0</formula>
    </cfRule>
  </conditionalFormatting>
  <conditionalFormatting sqref="D2:AE3 D5:AE13 D4 D18:AE18">
    <cfRule type="expression" dxfId="22" priority="5" stopIfTrue="1">
      <formula>WEEKDAY(D$2,2)&gt;5</formula>
    </cfRule>
    <cfRule type="expression" dxfId="21" priority="6" stopIfTrue="1">
      <formula>MATCH(D$2,祝日,0)&gt;0</formula>
    </cfRule>
    <cfRule type="expression" dxfId="20" priority="7" stopIfTrue="1">
      <formula>MATCH(D$2,振替休日,0)&gt;0</formula>
    </cfRule>
  </conditionalFormatting>
  <conditionalFormatting sqref="D14:AE17">
    <cfRule type="expression" dxfId="19" priority="1" stopIfTrue="1">
      <formula>WEEKDAY(D$2,2)&gt;5</formula>
    </cfRule>
    <cfRule type="expression" dxfId="18" priority="2" stopIfTrue="1">
      <formula>MATCH(D$2,祝日,0)&gt;0</formula>
    </cfRule>
    <cfRule type="expression" dxfId="17" priority="3" stopIfTrue="1">
      <formula>MATCH(D$2,振替休日,0)&gt;0</formula>
    </cfRule>
  </conditionalFormatting>
  <conditionalFormatting sqref="AF2:AH3 E4:AH4 AF5:AH18">
    <cfRule type="expression" dxfId="16" priority="8" stopIfTrue="1">
      <formula>MONTH(E$2)&lt;&gt;$AI$1</formula>
    </cfRule>
    <cfRule type="expression" dxfId="15" priority="9" stopIfTrue="1">
      <formula>MONTH(E$2)&lt;&gt;$AI$1</formula>
    </cfRule>
    <cfRule type="expression" dxfId="14" priority="10" stopIfTrue="1">
      <formula>WEEKDAY(E$2,2)&gt;5</formula>
    </cfRule>
    <cfRule type="expression" dxfId="13" priority="11" stopIfTrue="1">
      <formula>MATCH(E$2,祝日,0)&gt;0</formula>
    </cfRule>
    <cfRule type="expression" dxfId="12" priority="12" stopIfTrue="1">
      <formula>MATCH(E$2,振替休日,0)&gt;0</formula>
    </cfRule>
  </conditionalFormatting>
  <dataValidations count="2">
    <dataValidation imeMode="off" allowBlank="1" showInputMessage="1" showErrorMessage="1" sqref="D4:AH18"/>
    <dataValidation imeMode="on" allowBlank="1" showInputMessage="1" showErrorMessage="1" sqref="B4:C18 A4:A5 A7:A9 A11:A18"/>
  </dataValidations>
  <pageMargins left="0.62992125984251968" right="0.2362204724409449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zoomScaleNormal="100" workbookViewId="0"/>
  </sheetViews>
  <sheetFormatPr defaultColWidth="3.109375" defaultRowHeight="10.8" x14ac:dyDescent="0.2"/>
  <cols>
    <col min="1" max="1" width="10.6640625" style="5" customWidth="1"/>
    <col min="2" max="2" width="13" style="5" customWidth="1"/>
    <col min="3" max="3" width="4" style="31" customWidth="1"/>
    <col min="4" max="34" width="3" style="5" customWidth="1"/>
    <col min="35" max="35" width="8.77734375" style="5" customWidth="1"/>
    <col min="36" max="36" width="8.33203125" style="5" customWidth="1"/>
    <col min="37" max="39" width="9" style="5" customWidth="1"/>
    <col min="40" max="40" width="11.109375" style="5" customWidth="1"/>
    <col min="41" max="41" width="13" style="5" customWidth="1"/>
    <col min="42" max="42" width="9" style="5" customWidth="1"/>
    <col min="43" max="43" width="11" style="5" customWidth="1"/>
    <col min="44" max="255" width="9" style="5" customWidth="1"/>
    <col min="256" max="16384" width="3.109375" style="5"/>
  </cols>
  <sheetData>
    <row r="1" spans="1:45" ht="21" customHeight="1" thickBot="1" x14ac:dyDescent="0.25">
      <c r="A1" s="4" t="s">
        <v>36</v>
      </c>
      <c r="AF1" s="47">
        <v>2019</v>
      </c>
      <c r="AG1" s="48"/>
      <c r="AH1" s="5" t="s">
        <v>0</v>
      </c>
      <c r="AI1" s="6">
        <v>4</v>
      </c>
      <c r="AJ1" s="7" t="s">
        <v>1</v>
      </c>
    </row>
    <row r="2" spans="1:45" s="10" customFormat="1" ht="15" customHeight="1" x14ac:dyDescent="0.2">
      <c r="A2" s="49" t="s">
        <v>2</v>
      </c>
      <c r="B2" s="49" t="s">
        <v>3</v>
      </c>
      <c r="C2" s="51" t="s">
        <v>43</v>
      </c>
      <c r="D2" s="8">
        <f>DATE($AF$1,$AI$1,1)</f>
        <v>43556</v>
      </c>
      <c r="E2" s="8">
        <f t="shared" ref="E2:AH2" si="0">D2+1</f>
        <v>43557</v>
      </c>
      <c r="F2" s="8">
        <f t="shared" si="0"/>
        <v>43558</v>
      </c>
      <c r="G2" s="8">
        <f t="shared" si="0"/>
        <v>43559</v>
      </c>
      <c r="H2" s="8">
        <f t="shared" si="0"/>
        <v>43560</v>
      </c>
      <c r="I2" s="8">
        <f t="shared" si="0"/>
        <v>43561</v>
      </c>
      <c r="J2" s="8">
        <f t="shared" si="0"/>
        <v>43562</v>
      </c>
      <c r="K2" s="8">
        <f t="shared" si="0"/>
        <v>43563</v>
      </c>
      <c r="L2" s="8">
        <f t="shared" si="0"/>
        <v>43564</v>
      </c>
      <c r="M2" s="8">
        <f t="shared" si="0"/>
        <v>43565</v>
      </c>
      <c r="N2" s="8">
        <f t="shared" si="0"/>
        <v>43566</v>
      </c>
      <c r="O2" s="8">
        <f t="shared" si="0"/>
        <v>43567</v>
      </c>
      <c r="P2" s="8">
        <f t="shared" si="0"/>
        <v>43568</v>
      </c>
      <c r="Q2" s="8">
        <f t="shared" si="0"/>
        <v>43569</v>
      </c>
      <c r="R2" s="8">
        <f t="shared" si="0"/>
        <v>43570</v>
      </c>
      <c r="S2" s="8">
        <f t="shared" si="0"/>
        <v>43571</v>
      </c>
      <c r="T2" s="8">
        <f t="shared" si="0"/>
        <v>43572</v>
      </c>
      <c r="U2" s="8">
        <f t="shared" si="0"/>
        <v>43573</v>
      </c>
      <c r="V2" s="8">
        <f t="shared" si="0"/>
        <v>43574</v>
      </c>
      <c r="W2" s="8">
        <f t="shared" si="0"/>
        <v>43575</v>
      </c>
      <c r="X2" s="8">
        <f t="shared" si="0"/>
        <v>43576</v>
      </c>
      <c r="Y2" s="8">
        <f t="shared" si="0"/>
        <v>43577</v>
      </c>
      <c r="Z2" s="8">
        <f t="shared" si="0"/>
        <v>43578</v>
      </c>
      <c r="AA2" s="8">
        <f t="shared" si="0"/>
        <v>43579</v>
      </c>
      <c r="AB2" s="8">
        <f t="shared" si="0"/>
        <v>43580</v>
      </c>
      <c r="AC2" s="8">
        <f t="shared" si="0"/>
        <v>43581</v>
      </c>
      <c r="AD2" s="8">
        <f t="shared" si="0"/>
        <v>43582</v>
      </c>
      <c r="AE2" s="8">
        <f t="shared" si="0"/>
        <v>43583</v>
      </c>
      <c r="AF2" s="9">
        <f t="shared" si="0"/>
        <v>43584</v>
      </c>
      <c r="AG2" s="8">
        <f t="shared" si="0"/>
        <v>43585</v>
      </c>
      <c r="AH2" s="8">
        <f t="shared" si="0"/>
        <v>43586</v>
      </c>
      <c r="AI2" s="53" t="s">
        <v>67</v>
      </c>
      <c r="AJ2" s="55" t="s">
        <v>33</v>
      </c>
    </row>
    <row r="3" spans="1:45" s="10" customFormat="1" ht="12" customHeight="1" x14ac:dyDescent="0.2">
      <c r="A3" s="50"/>
      <c r="B3" s="50"/>
      <c r="C3" s="52"/>
      <c r="D3" s="8" t="str">
        <f t="shared" ref="D3:AH3" si="1">VLOOKUP(WEEKDAY(D2,2),曜日,2,FALSE)</f>
        <v>月</v>
      </c>
      <c r="E3" s="8" t="str">
        <f t="shared" si="1"/>
        <v>火</v>
      </c>
      <c r="F3" s="8" t="str">
        <f t="shared" si="1"/>
        <v>水</v>
      </c>
      <c r="G3" s="8" t="str">
        <f t="shared" si="1"/>
        <v>木</v>
      </c>
      <c r="H3" s="8" t="str">
        <f t="shared" si="1"/>
        <v>金</v>
      </c>
      <c r="I3" s="8" t="str">
        <f t="shared" si="1"/>
        <v>土</v>
      </c>
      <c r="J3" s="8" t="str">
        <f t="shared" si="1"/>
        <v>日</v>
      </c>
      <c r="K3" s="8" t="str">
        <f t="shared" si="1"/>
        <v>月</v>
      </c>
      <c r="L3" s="8" t="str">
        <f t="shared" si="1"/>
        <v>火</v>
      </c>
      <c r="M3" s="8" t="str">
        <f t="shared" si="1"/>
        <v>水</v>
      </c>
      <c r="N3" s="8" t="str">
        <f t="shared" si="1"/>
        <v>木</v>
      </c>
      <c r="O3" s="8" t="str">
        <f t="shared" si="1"/>
        <v>金</v>
      </c>
      <c r="P3" s="8" t="str">
        <f t="shared" si="1"/>
        <v>土</v>
      </c>
      <c r="Q3" s="8" t="str">
        <f t="shared" si="1"/>
        <v>日</v>
      </c>
      <c r="R3" s="8" t="str">
        <f t="shared" si="1"/>
        <v>月</v>
      </c>
      <c r="S3" s="8" t="str">
        <f t="shared" si="1"/>
        <v>火</v>
      </c>
      <c r="T3" s="8" t="str">
        <f t="shared" si="1"/>
        <v>水</v>
      </c>
      <c r="U3" s="8" t="str">
        <f t="shared" si="1"/>
        <v>木</v>
      </c>
      <c r="V3" s="8" t="str">
        <f t="shared" si="1"/>
        <v>金</v>
      </c>
      <c r="W3" s="8" t="str">
        <f t="shared" si="1"/>
        <v>土</v>
      </c>
      <c r="X3" s="8" t="str">
        <f t="shared" si="1"/>
        <v>日</v>
      </c>
      <c r="Y3" s="8" t="str">
        <f t="shared" si="1"/>
        <v>月</v>
      </c>
      <c r="Z3" s="8" t="str">
        <f t="shared" si="1"/>
        <v>火</v>
      </c>
      <c r="AA3" s="8" t="str">
        <f t="shared" si="1"/>
        <v>水</v>
      </c>
      <c r="AB3" s="8" t="str">
        <f t="shared" si="1"/>
        <v>木</v>
      </c>
      <c r="AC3" s="8" t="str">
        <f t="shared" si="1"/>
        <v>金</v>
      </c>
      <c r="AD3" s="8" t="str">
        <f t="shared" si="1"/>
        <v>土</v>
      </c>
      <c r="AE3" s="8" t="str">
        <f t="shared" si="1"/>
        <v>日</v>
      </c>
      <c r="AF3" s="9" t="str">
        <f t="shared" si="1"/>
        <v>月</v>
      </c>
      <c r="AG3" s="9" t="str">
        <f t="shared" si="1"/>
        <v>火</v>
      </c>
      <c r="AH3" s="9" t="str">
        <f t="shared" si="1"/>
        <v>水</v>
      </c>
      <c r="AI3" s="54"/>
      <c r="AJ3" s="55"/>
      <c r="AN3" s="11" t="s">
        <v>4</v>
      </c>
      <c r="AO3" s="11"/>
      <c r="AP3" s="11"/>
      <c r="AQ3" s="11" t="s">
        <v>5</v>
      </c>
    </row>
    <row r="4" spans="1:45" ht="21" customHeight="1" x14ac:dyDescent="0.2">
      <c r="A4" s="12" t="s">
        <v>34</v>
      </c>
      <c r="B4" s="12" t="s">
        <v>49</v>
      </c>
      <c r="C4" s="33" t="s">
        <v>44</v>
      </c>
      <c r="D4" s="13">
        <v>8</v>
      </c>
      <c r="E4" s="14">
        <v>8</v>
      </c>
      <c r="F4" s="14"/>
      <c r="G4" s="14"/>
      <c r="H4" s="14">
        <v>8</v>
      </c>
      <c r="I4" s="14">
        <v>8</v>
      </c>
      <c r="J4" s="14">
        <v>8</v>
      </c>
      <c r="K4" s="14">
        <v>8</v>
      </c>
      <c r="L4" s="14">
        <v>8</v>
      </c>
      <c r="M4" s="14"/>
      <c r="N4" s="14"/>
      <c r="O4" s="14">
        <v>8</v>
      </c>
      <c r="P4" s="14">
        <v>8</v>
      </c>
      <c r="Q4" s="14">
        <v>8</v>
      </c>
      <c r="R4" s="14">
        <v>8</v>
      </c>
      <c r="S4" s="14">
        <v>8</v>
      </c>
      <c r="T4" s="14"/>
      <c r="U4" s="14"/>
      <c r="V4" s="14"/>
      <c r="W4" s="14">
        <v>8</v>
      </c>
      <c r="X4" s="14">
        <v>8</v>
      </c>
      <c r="Y4" s="14"/>
      <c r="Z4" s="14">
        <v>8</v>
      </c>
      <c r="AA4" s="14"/>
      <c r="AB4" s="14"/>
      <c r="AC4" s="14">
        <v>8</v>
      </c>
      <c r="AD4" s="14">
        <v>8</v>
      </c>
      <c r="AE4" s="14">
        <v>8</v>
      </c>
      <c r="AF4" s="14">
        <v>8</v>
      </c>
      <c r="AG4" s="14">
        <v>8</v>
      </c>
      <c r="AH4" s="14"/>
      <c r="AI4" s="1">
        <f>SUM($D$4:$AH$4)</f>
        <v>160</v>
      </c>
      <c r="AJ4" s="29">
        <v>1</v>
      </c>
      <c r="AL4" s="15">
        <v>1</v>
      </c>
      <c r="AM4" s="16" t="s">
        <v>6</v>
      </c>
      <c r="AP4" s="17">
        <f>DATE($AF$1,MONTH(AR4),DAY(AR4))</f>
        <v>43466</v>
      </c>
      <c r="AQ4" s="18" t="s">
        <v>7</v>
      </c>
      <c r="AR4" s="19">
        <v>41275</v>
      </c>
      <c r="AS4" s="17" t="str">
        <f>IF(WEEKDAY(AP4,1)=1,AP4+1,"")</f>
        <v/>
      </c>
    </row>
    <row r="5" spans="1:45" ht="21" customHeight="1" x14ac:dyDescent="0.2">
      <c r="A5" s="12"/>
      <c r="B5" s="12"/>
      <c r="C5" s="3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"/>
      <c r="AJ5" s="29"/>
      <c r="AL5" s="15">
        <v>2</v>
      </c>
      <c r="AM5" s="16" t="s">
        <v>8</v>
      </c>
      <c r="AP5" s="17">
        <f>DATE(AF1,1,14-WEEKDAY(DATE(AF1,1,0),3))</f>
        <v>43479</v>
      </c>
      <c r="AQ5" s="18" t="s">
        <v>9</v>
      </c>
      <c r="AR5" s="2" t="s">
        <v>10</v>
      </c>
      <c r="AS5" s="17" t="str">
        <f t="shared" ref="AS5:AS18" si="2">IF(WEEKDAY(AP5,1)=1,AP5+1,"")</f>
        <v/>
      </c>
    </row>
    <row r="6" spans="1:45" ht="21" customHeight="1" x14ac:dyDescent="0.2">
      <c r="A6" s="40" t="s">
        <v>68</v>
      </c>
      <c r="B6" s="12" t="s">
        <v>57</v>
      </c>
      <c r="C6" s="33" t="s">
        <v>45</v>
      </c>
      <c r="D6" s="13">
        <v>8</v>
      </c>
      <c r="E6" s="13">
        <v>8</v>
      </c>
      <c r="F6" s="13"/>
      <c r="G6" s="13"/>
      <c r="H6" s="13">
        <v>8</v>
      </c>
      <c r="I6" s="13">
        <v>8</v>
      </c>
      <c r="J6" s="13">
        <v>8</v>
      </c>
      <c r="K6" s="13">
        <v>8</v>
      </c>
      <c r="L6" s="13">
        <v>8</v>
      </c>
      <c r="M6" s="13"/>
      <c r="N6" s="13"/>
      <c r="O6" s="13">
        <v>8</v>
      </c>
      <c r="P6" s="13">
        <v>8</v>
      </c>
      <c r="Q6" s="13">
        <v>8</v>
      </c>
      <c r="R6" s="13">
        <v>8</v>
      </c>
      <c r="S6" s="13">
        <v>8</v>
      </c>
      <c r="T6" s="13"/>
      <c r="U6" s="13"/>
      <c r="V6" s="13"/>
      <c r="W6" s="13">
        <v>8</v>
      </c>
      <c r="X6" s="13">
        <v>8</v>
      </c>
      <c r="Y6" s="13"/>
      <c r="Z6" s="13">
        <v>8</v>
      </c>
      <c r="AA6" s="13"/>
      <c r="AB6" s="13"/>
      <c r="AC6" s="13">
        <v>8</v>
      </c>
      <c r="AD6" s="13">
        <v>8</v>
      </c>
      <c r="AE6" s="13">
        <v>8</v>
      </c>
      <c r="AF6" s="14">
        <v>8</v>
      </c>
      <c r="AG6" s="14">
        <v>8</v>
      </c>
      <c r="AH6" s="14"/>
      <c r="AI6" s="1">
        <f>SUM($D$6:$AH$6)</f>
        <v>160</v>
      </c>
      <c r="AJ6" s="29">
        <v>1</v>
      </c>
      <c r="AL6" s="15">
        <v>3</v>
      </c>
      <c r="AM6" s="16" t="s">
        <v>11</v>
      </c>
      <c r="AP6" s="17">
        <f>DATE($AF$1,MONTH(AR6),DAY(AR6))</f>
        <v>43507</v>
      </c>
      <c r="AQ6" s="18" t="s">
        <v>12</v>
      </c>
      <c r="AR6" s="19">
        <v>41316</v>
      </c>
      <c r="AS6" s="17" t="str">
        <f t="shared" si="2"/>
        <v/>
      </c>
    </row>
    <row r="7" spans="1:45" ht="21" customHeight="1" x14ac:dyDescent="0.2">
      <c r="A7" s="12" t="s">
        <v>70</v>
      </c>
      <c r="B7" s="12" t="s">
        <v>50</v>
      </c>
      <c r="C7" s="33" t="s">
        <v>51</v>
      </c>
      <c r="D7" s="13">
        <v>8</v>
      </c>
      <c r="E7" s="13">
        <v>8</v>
      </c>
      <c r="F7" s="13"/>
      <c r="G7" s="13"/>
      <c r="H7" s="13">
        <v>8</v>
      </c>
      <c r="I7" s="13">
        <v>8</v>
      </c>
      <c r="J7" s="13">
        <v>8</v>
      </c>
      <c r="K7" s="13">
        <v>8</v>
      </c>
      <c r="L7" s="13">
        <v>8</v>
      </c>
      <c r="M7" s="13"/>
      <c r="N7" s="13"/>
      <c r="O7" s="13">
        <v>8</v>
      </c>
      <c r="P7" s="13">
        <v>8</v>
      </c>
      <c r="Q7" s="13">
        <v>8</v>
      </c>
      <c r="R7" s="13">
        <v>8</v>
      </c>
      <c r="S7" s="13">
        <v>8</v>
      </c>
      <c r="T7" s="13"/>
      <c r="U7" s="13"/>
      <c r="V7" s="13"/>
      <c r="W7" s="13">
        <v>8</v>
      </c>
      <c r="X7" s="13">
        <v>8</v>
      </c>
      <c r="Y7" s="13"/>
      <c r="Z7" s="13">
        <v>8</v>
      </c>
      <c r="AA7" s="13"/>
      <c r="AB7" s="13"/>
      <c r="AC7" s="13">
        <v>8</v>
      </c>
      <c r="AD7" s="13">
        <v>8</v>
      </c>
      <c r="AE7" s="13">
        <v>8</v>
      </c>
      <c r="AF7" s="14">
        <v>8</v>
      </c>
      <c r="AG7" s="14">
        <v>8</v>
      </c>
      <c r="AH7" s="14"/>
      <c r="AI7" s="1">
        <f>SUM($D$7:$AH$7)</f>
        <v>160</v>
      </c>
      <c r="AJ7" s="29">
        <v>1</v>
      </c>
      <c r="AL7" s="15">
        <v>4</v>
      </c>
      <c r="AM7" s="16" t="s">
        <v>13</v>
      </c>
      <c r="AO7" s="20"/>
      <c r="AP7" s="17">
        <f>DATE(AF1,3,IF(MOD(AF1,4)&lt;2,20,21))</f>
        <v>43545</v>
      </c>
      <c r="AQ7" s="18" t="s">
        <v>14</v>
      </c>
      <c r="AR7" s="2" t="s">
        <v>15</v>
      </c>
      <c r="AS7" s="17" t="str">
        <f t="shared" si="2"/>
        <v/>
      </c>
    </row>
    <row r="8" spans="1:45" ht="21" customHeight="1" x14ac:dyDescent="0.2">
      <c r="A8" s="12"/>
      <c r="B8" s="12"/>
      <c r="C8" s="3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"/>
      <c r="AJ8" s="29"/>
      <c r="AL8" s="15">
        <v>5</v>
      </c>
      <c r="AM8" s="16" t="s">
        <v>16</v>
      </c>
      <c r="AP8" s="17">
        <f>DATE($AF$1,MONTH(AR8),DAY(AR8))</f>
        <v>43584</v>
      </c>
      <c r="AQ8" s="18" t="s">
        <v>17</v>
      </c>
      <c r="AR8" s="19">
        <v>41393</v>
      </c>
      <c r="AS8" s="17" t="str">
        <f t="shared" si="2"/>
        <v/>
      </c>
    </row>
    <row r="9" spans="1:45" ht="21" customHeight="1" x14ac:dyDescent="0.2">
      <c r="A9" s="12" t="s">
        <v>35</v>
      </c>
      <c r="B9" s="12" t="s">
        <v>52</v>
      </c>
      <c r="C9" s="33" t="s">
        <v>44</v>
      </c>
      <c r="D9" s="13">
        <v>8</v>
      </c>
      <c r="E9" s="13">
        <v>8</v>
      </c>
      <c r="F9" s="13"/>
      <c r="G9" s="13"/>
      <c r="H9" s="13">
        <v>8</v>
      </c>
      <c r="I9" s="13">
        <v>8</v>
      </c>
      <c r="J9" s="13">
        <v>8</v>
      </c>
      <c r="K9" s="13">
        <v>8</v>
      </c>
      <c r="L9" s="13">
        <v>8</v>
      </c>
      <c r="M9" s="13"/>
      <c r="N9" s="13"/>
      <c r="O9" s="13">
        <v>8</v>
      </c>
      <c r="P9" s="13">
        <v>8</v>
      </c>
      <c r="Q9" s="13">
        <v>8</v>
      </c>
      <c r="R9" s="13">
        <v>8</v>
      </c>
      <c r="S9" s="13">
        <v>8</v>
      </c>
      <c r="T9" s="13"/>
      <c r="U9" s="13"/>
      <c r="V9" s="13"/>
      <c r="W9" s="13">
        <v>8</v>
      </c>
      <c r="X9" s="13">
        <v>8</v>
      </c>
      <c r="Y9" s="13"/>
      <c r="Z9" s="13">
        <v>8</v>
      </c>
      <c r="AA9" s="13"/>
      <c r="AB9" s="13"/>
      <c r="AC9" s="13">
        <v>8</v>
      </c>
      <c r="AD9" s="13">
        <v>8</v>
      </c>
      <c r="AE9" s="13">
        <v>8</v>
      </c>
      <c r="AF9" s="14">
        <v>8</v>
      </c>
      <c r="AG9" s="14">
        <v>8</v>
      </c>
      <c r="AH9" s="14"/>
      <c r="AI9" s="1">
        <f>SUM($D$9:$AH$9)</f>
        <v>160</v>
      </c>
      <c r="AJ9" s="29">
        <v>1</v>
      </c>
      <c r="AL9" s="15">
        <v>6</v>
      </c>
      <c r="AM9" s="16" t="s">
        <v>18</v>
      </c>
      <c r="AP9" s="17">
        <f>DATE($AF$1,MONTH(AR9),DAY(AR9))</f>
        <v>43588</v>
      </c>
      <c r="AQ9" s="18" t="s">
        <v>19</v>
      </c>
      <c r="AR9" s="19">
        <v>41397</v>
      </c>
      <c r="AS9" s="17" t="str">
        <f t="shared" si="2"/>
        <v/>
      </c>
    </row>
    <row r="10" spans="1:45" ht="21" customHeight="1" x14ac:dyDescent="0.2">
      <c r="A10" s="28"/>
      <c r="B10" s="12" t="s">
        <v>53</v>
      </c>
      <c r="C10" s="33" t="s">
        <v>46</v>
      </c>
      <c r="D10" s="13"/>
      <c r="E10" s="13">
        <v>4</v>
      </c>
      <c r="F10" s="13"/>
      <c r="G10" s="13"/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/>
      <c r="N10" s="13"/>
      <c r="O10" s="13"/>
      <c r="P10" s="13">
        <v>5</v>
      </c>
      <c r="Q10" s="13">
        <v>5</v>
      </c>
      <c r="R10" s="13">
        <v>5</v>
      </c>
      <c r="S10" s="13">
        <v>5</v>
      </c>
      <c r="T10" s="13"/>
      <c r="U10" s="13"/>
      <c r="V10" s="13"/>
      <c r="W10" s="13">
        <v>4</v>
      </c>
      <c r="X10" s="13">
        <v>4</v>
      </c>
      <c r="Y10" s="13"/>
      <c r="Z10" s="13">
        <v>5</v>
      </c>
      <c r="AA10" s="13"/>
      <c r="AB10" s="13"/>
      <c r="AC10" s="13">
        <v>5</v>
      </c>
      <c r="AD10" s="13">
        <v>5</v>
      </c>
      <c r="AE10" s="13">
        <v>5</v>
      </c>
      <c r="AF10" s="14">
        <v>5</v>
      </c>
      <c r="AG10" s="14">
        <v>5</v>
      </c>
      <c r="AH10" s="14"/>
      <c r="AI10" s="1">
        <f>SUM($D$10:$AH$10)</f>
        <v>87</v>
      </c>
      <c r="AJ10" s="29">
        <v>0.5</v>
      </c>
      <c r="AL10" s="15">
        <v>7</v>
      </c>
      <c r="AM10" s="16" t="s">
        <v>20</v>
      </c>
      <c r="AP10" s="17">
        <f>DATE($AF$1,MONTH(AR10),DAY(AR10))</f>
        <v>43589</v>
      </c>
      <c r="AQ10" s="18" t="s">
        <v>21</v>
      </c>
      <c r="AR10" s="19">
        <v>41398</v>
      </c>
      <c r="AS10" s="17" t="str">
        <f t="shared" si="2"/>
        <v/>
      </c>
    </row>
    <row r="11" spans="1:45" ht="21" customHeight="1" x14ac:dyDescent="0.2">
      <c r="A11" s="12"/>
      <c r="B11" s="12" t="s">
        <v>56</v>
      </c>
      <c r="C11" s="33" t="s">
        <v>44</v>
      </c>
      <c r="D11" s="13">
        <v>8</v>
      </c>
      <c r="E11" s="13">
        <v>8</v>
      </c>
      <c r="F11" s="13"/>
      <c r="G11" s="13"/>
      <c r="H11" s="13">
        <v>8</v>
      </c>
      <c r="I11" s="13">
        <v>8</v>
      </c>
      <c r="J11" s="13">
        <v>8</v>
      </c>
      <c r="K11" s="13">
        <v>8</v>
      </c>
      <c r="L11" s="13">
        <v>8</v>
      </c>
      <c r="M11" s="13"/>
      <c r="N11" s="13"/>
      <c r="O11" s="13">
        <v>8</v>
      </c>
      <c r="P11" s="13">
        <v>8</v>
      </c>
      <c r="Q11" s="13">
        <v>8</v>
      </c>
      <c r="R11" s="13">
        <v>8</v>
      </c>
      <c r="S11" s="13">
        <v>8</v>
      </c>
      <c r="T11" s="13"/>
      <c r="U11" s="13"/>
      <c r="V11" s="13"/>
      <c r="W11" s="13">
        <v>8</v>
      </c>
      <c r="X11" s="13">
        <v>8</v>
      </c>
      <c r="Y11" s="13"/>
      <c r="Z11" s="13">
        <v>8</v>
      </c>
      <c r="AA11" s="13"/>
      <c r="AB11" s="13"/>
      <c r="AC11" s="13">
        <v>8</v>
      </c>
      <c r="AD11" s="13">
        <v>8</v>
      </c>
      <c r="AE11" s="13">
        <v>8</v>
      </c>
      <c r="AF11" s="14" t="s">
        <v>71</v>
      </c>
      <c r="AG11" s="14" t="s">
        <v>71</v>
      </c>
      <c r="AH11" s="14"/>
      <c r="AI11" s="1">
        <f>SUM($D$11:$AH$11)</f>
        <v>144</v>
      </c>
      <c r="AJ11" s="29">
        <v>1</v>
      </c>
      <c r="AL11" s="15"/>
      <c r="AM11" s="4"/>
      <c r="AP11" s="17">
        <f>DATE($AF$1,MONTH(AR11),DAY(AR11))</f>
        <v>43590</v>
      </c>
      <c r="AQ11" s="18" t="s">
        <v>22</v>
      </c>
      <c r="AR11" s="19">
        <v>41399</v>
      </c>
      <c r="AS11" s="17">
        <f>IF(WEEKDAY(AP11,1)&lt;=3,AP11+1,"")</f>
        <v>43591</v>
      </c>
    </row>
    <row r="12" spans="1:45" ht="21" customHeight="1" x14ac:dyDescent="0.2">
      <c r="A12" s="12"/>
      <c r="B12" s="12" t="s">
        <v>54</v>
      </c>
      <c r="C12" s="33" t="s">
        <v>46</v>
      </c>
      <c r="D12" s="13">
        <v>8</v>
      </c>
      <c r="E12" s="13">
        <v>8</v>
      </c>
      <c r="F12" s="13"/>
      <c r="G12" s="13"/>
      <c r="H12" s="13"/>
      <c r="I12" s="13"/>
      <c r="J12" s="13"/>
      <c r="K12" s="13">
        <v>8</v>
      </c>
      <c r="L12" s="13">
        <v>8</v>
      </c>
      <c r="M12" s="13"/>
      <c r="N12" s="13"/>
      <c r="O12" s="13">
        <v>8</v>
      </c>
      <c r="P12" s="13"/>
      <c r="Q12" s="13"/>
      <c r="R12" s="13">
        <v>8</v>
      </c>
      <c r="S12" s="13">
        <v>8</v>
      </c>
      <c r="T12" s="13"/>
      <c r="U12" s="13"/>
      <c r="V12" s="13"/>
      <c r="W12" s="13"/>
      <c r="X12" s="13"/>
      <c r="Y12" s="13"/>
      <c r="Z12" s="13">
        <v>8</v>
      </c>
      <c r="AA12" s="13"/>
      <c r="AB12" s="13"/>
      <c r="AC12" s="13"/>
      <c r="AD12" s="13"/>
      <c r="AE12" s="13"/>
      <c r="AF12" s="14">
        <v>8</v>
      </c>
      <c r="AG12" s="14">
        <v>8</v>
      </c>
      <c r="AH12" s="14"/>
      <c r="AI12" s="1">
        <f>SUM($D$12:$AH$12)</f>
        <v>80</v>
      </c>
      <c r="AJ12" s="29">
        <v>0.5</v>
      </c>
      <c r="AL12" s="15"/>
      <c r="AM12" s="4"/>
      <c r="AP12" s="17">
        <f>DATE(AF1,7,21-WEEKDAY(DATE(AF1,7,0),3))</f>
        <v>43661</v>
      </c>
      <c r="AQ12" s="18" t="s">
        <v>23</v>
      </c>
      <c r="AR12" s="2" t="s">
        <v>24</v>
      </c>
      <c r="AS12" s="17" t="str">
        <f t="shared" si="2"/>
        <v/>
      </c>
    </row>
    <row r="13" spans="1:45" ht="21" customHeight="1" x14ac:dyDescent="0.2">
      <c r="A13" s="12"/>
      <c r="B13" s="12"/>
      <c r="C13" s="3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4"/>
      <c r="AH13" s="14"/>
      <c r="AI13" s="38">
        <f>SUM(AI9:AI12)</f>
        <v>471</v>
      </c>
      <c r="AJ13" s="39">
        <v>3</v>
      </c>
      <c r="AL13" s="15"/>
      <c r="AM13" s="4"/>
      <c r="AP13" s="17">
        <f>DATE(AF1,9,21-WEEKDAY(DATE(AF1,9,0),3))</f>
        <v>43724</v>
      </c>
      <c r="AQ13" s="18" t="s">
        <v>25</v>
      </c>
      <c r="AR13" s="2" t="s">
        <v>26</v>
      </c>
      <c r="AS13" s="17" t="str">
        <f t="shared" si="2"/>
        <v/>
      </c>
    </row>
    <row r="14" spans="1:45" ht="21" customHeight="1" x14ac:dyDescent="0.2">
      <c r="A14" s="12" t="s">
        <v>69</v>
      </c>
      <c r="B14" s="12" t="s">
        <v>55</v>
      </c>
      <c r="C14" s="33" t="s">
        <v>44</v>
      </c>
      <c r="D14" s="13">
        <v>8</v>
      </c>
      <c r="E14" s="13">
        <v>8</v>
      </c>
      <c r="F14" s="13"/>
      <c r="G14" s="13"/>
      <c r="H14" s="13">
        <v>8</v>
      </c>
      <c r="I14" s="13">
        <v>8</v>
      </c>
      <c r="J14" s="13">
        <v>8</v>
      </c>
      <c r="K14" s="13">
        <v>8</v>
      </c>
      <c r="L14" s="13">
        <v>8</v>
      </c>
      <c r="M14" s="13"/>
      <c r="N14" s="13"/>
      <c r="O14" s="13">
        <v>8</v>
      </c>
      <c r="P14" s="13">
        <v>8</v>
      </c>
      <c r="Q14" s="13">
        <v>8</v>
      </c>
      <c r="R14" s="13">
        <v>8</v>
      </c>
      <c r="S14" s="13">
        <v>8</v>
      </c>
      <c r="T14" s="13"/>
      <c r="U14" s="13"/>
      <c r="V14" s="13"/>
      <c r="W14" s="13">
        <v>8</v>
      </c>
      <c r="X14" s="13">
        <v>8</v>
      </c>
      <c r="Y14" s="13"/>
      <c r="Z14" s="13">
        <v>8</v>
      </c>
      <c r="AA14" s="13"/>
      <c r="AB14" s="13"/>
      <c r="AC14" s="13">
        <v>8</v>
      </c>
      <c r="AD14" s="13">
        <v>8</v>
      </c>
      <c r="AE14" s="13">
        <v>8</v>
      </c>
      <c r="AF14" s="14">
        <v>8</v>
      </c>
      <c r="AG14" s="14">
        <v>8</v>
      </c>
      <c r="AH14" s="14"/>
      <c r="AI14" s="1">
        <f>SUM($D$14:$AH$14)</f>
        <v>160</v>
      </c>
      <c r="AJ14" s="29">
        <v>1</v>
      </c>
      <c r="AL14" s="15"/>
      <c r="AM14" s="4"/>
      <c r="AP14" s="17">
        <f>DATE(AF1,9,IF(MOD(AF1,4)&lt;1,22,23))</f>
        <v>43731</v>
      </c>
      <c r="AQ14" s="18" t="s">
        <v>27</v>
      </c>
      <c r="AR14" s="18" t="s">
        <v>15</v>
      </c>
      <c r="AS14" s="17" t="str">
        <f t="shared" si="2"/>
        <v/>
      </c>
    </row>
    <row r="15" spans="1:45" ht="21" customHeight="1" x14ac:dyDescent="0.2">
      <c r="A15" s="12"/>
      <c r="B15" s="12" t="s">
        <v>58</v>
      </c>
      <c r="C15" s="33" t="s">
        <v>44</v>
      </c>
      <c r="D15" s="13">
        <v>8</v>
      </c>
      <c r="E15" s="13">
        <v>8</v>
      </c>
      <c r="F15" s="13"/>
      <c r="G15" s="13"/>
      <c r="H15" s="13">
        <v>8</v>
      </c>
      <c r="I15" s="13">
        <v>8</v>
      </c>
      <c r="J15" s="13">
        <v>8</v>
      </c>
      <c r="K15" s="13">
        <v>8</v>
      </c>
      <c r="L15" s="13">
        <v>8</v>
      </c>
      <c r="M15" s="13"/>
      <c r="N15" s="13"/>
      <c r="O15" s="13">
        <v>8</v>
      </c>
      <c r="P15" s="13">
        <v>8</v>
      </c>
      <c r="Q15" s="13">
        <v>8</v>
      </c>
      <c r="R15" s="13">
        <v>8</v>
      </c>
      <c r="S15" s="13">
        <v>8</v>
      </c>
      <c r="T15" s="13"/>
      <c r="U15" s="13"/>
      <c r="V15" s="13"/>
      <c r="W15" s="13">
        <v>8</v>
      </c>
      <c r="X15" s="13">
        <v>8</v>
      </c>
      <c r="Y15" s="13"/>
      <c r="Z15" s="13">
        <v>8</v>
      </c>
      <c r="AA15" s="13"/>
      <c r="AB15" s="13"/>
      <c r="AC15" s="13">
        <v>8</v>
      </c>
      <c r="AD15" s="13">
        <v>8</v>
      </c>
      <c r="AE15" s="13">
        <v>8</v>
      </c>
      <c r="AF15" s="14">
        <v>8</v>
      </c>
      <c r="AG15" s="14">
        <v>8</v>
      </c>
      <c r="AH15" s="14"/>
      <c r="AI15" s="1">
        <f>SUM($D$15:$AH$15)</f>
        <v>160</v>
      </c>
      <c r="AJ15" s="29">
        <v>1</v>
      </c>
      <c r="AL15" s="15"/>
      <c r="AM15" s="4"/>
      <c r="AP15" s="17">
        <f>DATE(AF1,10,14-WEEKDAY(DATE(AF1,10,0),3))</f>
        <v>43752</v>
      </c>
      <c r="AQ15" s="18" t="s">
        <v>28</v>
      </c>
      <c r="AR15" s="2" t="s">
        <v>29</v>
      </c>
      <c r="AS15" s="17" t="str">
        <f t="shared" si="2"/>
        <v/>
      </c>
    </row>
    <row r="16" spans="1:45" ht="21" customHeight="1" x14ac:dyDescent="0.2">
      <c r="A16" s="12"/>
      <c r="B16" s="12" t="s">
        <v>59</v>
      </c>
      <c r="C16" s="33" t="s">
        <v>44</v>
      </c>
      <c r="D16" s="13">
        <v>8</v>
      </c>
      <c r="E16" s="13">
        <v>8</v>
      </c>
      <c r="F16" s="13"/>
      <c r="G16" s="13"/>
      <c r="H16" s="13">
        <v>8</v>
      </c>
      <c r="I16" s="13">
        <v>8</v>
      </c>
      <c r="J16" s="13">
        <v>8</v>
      </c>
      <c r="K16" s="13">
        <v>8</v>
      </c>
      <c r="L16" s="13">
        <v>8</v>
      </c>
      <c r="M16" s="13"/>
      <c r="N16" s="13"/>
      <c r="O16" s="13">
        <v>8</v>
      </c>
      <c r="P16" s="13">
        <v>8</v>
      </c>
      <c r="Q16" s="13">
        <v>8</v>
      </c>
      <c r="R16" s="13">
        <v>8</v>
      </c>
      <c r="S16" s="13">
        <v>8</v>
      </c>
      <c r="T16" s="13"/>
      <c r="U16" s="13"/>
      <c r="V16" s="13"/>
      <c r="W16" s="13">
        <v>8</v>
      </c>
      <c r="X16" s="13">
        <v>8</v>
      </c>
      <c r="Y16" s="13"/>
      <c r="Z16" s="13">
        <v>8</v>
      </c>
      <c r="AA16" s="13"/>
      <c r="AB16" s="13"/>
      <c r="AC16" s="13">
        <v>8</v>
      </c>
      <c r="AD16" s="13">
        <v>8</v>
      </c>
      <c r="AE16" s="13">
        <v>8</v>
      </c>
      <c r="AF16" s="14">
        <v>8</v>
      </c>
      <c r="AG16" s="14">
        <v>8</v>
      </c>
      <c r="AH16" s="14"/>
      <c r="AI16" s="1">
        <f>SUM($D$16:$AH$16)</f>
        <v>160</v>
      </c>
      <c r="AJ16" s="29">
        <v>1</v>
      </c>
      <c r="AL16" s="21"/>
      <c r="AM16" s="22"/>
      <c r="AP16" s="17">
        <f>DATE($AF$1,MONTH(AR16),DAY(AR16))</f>
        <v>43772</v>
      </c>
      <c r="AQ16" s="18" t="s">
        <v>30</v>
      </c>
      <c r="AR16" s="19">
        <v>41581</v>
      </c>
      <c r="AS16" s="17">
        <f t="shared" si="2"/>
        <v>43773</v>
      </c>
    </row>
    <row r="17" spans="1:45" ht="21" customHeight="1" x14ac:dyDescent="0.2">
      <c r="A17" s="12"/>
      <c r="B17" s="12" t="s">
        <v>60</v>
      </c>
      <c r="C17" s="33" t="s">
        <v>47</v>
      </c>
      <c r="D17" s="13">
        <v>8</v>
      </c>
      <c r="E17" s="13">
        <v>8</v>
      </c>
      <c r="F17" s="13"/>
      <c r="G17" s="13"/>
      <c r="H17" s="13">
        <v>8</v>
      </c>
      <c r="I17" s="13">
        <v>8</v>
      </c>
      <c r="J17" s="13">
        <v>8</v>
      </c>
      <c r="K17" s="13">
        <v>8</v>
      </c>
      <c r="L17" s="13">
        <v>8</v>
      </c>
      <c r="M17" s="13"/>
      <c r="N17" s="13"/>
      <c r="O17" s="13">
        <v>8</v>
      </c>
      <c r="P17" s="13">
        <v>8</v>
      </c>
      <c r="Q17" s="13">
        <v>8</v>
      </c>
      <c r="R17" s="13">
        <v>8</v>
      </c>
      <c r="S17" s="13">
        <v>8</v>
      </c>
      <c r="T17" s="13"/>
      <c r="U17" s="13"/>
      <c r="V17" s="13"/>
      <c r="W17" s="13">
        <v>8</v>
      </c>
      <c r="X17" s="13">
        <v>8</v>
      </c>
      <c r="Y17" s="13"/>
      <c r="Z17" s="13">
        <v>8</v>
      </c>
      <c r="AA17" s="13"/>
      <c r="AB17" s="13"/>
      <c r="AC17" s="13">
        <v>8</v>
      </c>
      <c r="AD17" s="13">
        <v>8</v>
      </c>
      <c r="AE17" s="13">
        <v>8</v>
      </c>
      <c r="AF17" s="14">
        <v>8</v>
      </c>
      <c r="AG17" s="14">
        <v>8</v>
      </c>
      <c r="AH17" s="14"/>
      <c r="AI17" s="1">
        <f>SUM($D$17:$AH$17)</f>
        <v>160</v>
      </c>
      <c r="AJ17" s="29">
        <v>1</v>
      </c>
      <c r="AL17" s="21"/>
      <c r="AP17" s="17">
        <f>DATE($AF$1,MONTH(AR17),DAY(AR17))</f>
        <v>43792</v>
      </c>
      <c r="AQ17" s="18" t="s">
        <v>31</v>
      </c>
      <c r="AR17" s="19">
        <v>41601</v>
      </c>
      <c r="AS17" s="17" t="str">
        <f t="shared" si="2"/>
        <v/>
      </c>
    </row>
    <row r="18" spans="1:45" ht="21" customHeight="1" x14ac:dyDescent="0.2">
      <c r="A18" s="12"/>
      <c r="B18" s="12"/>
      <c r="C18" s="3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38">
        <f>SUM(AI14:AI17)</f>
        <v>640</v>
      </c>
      <c r="AJ18" s="39">
        <v>4</v>
      </c>
      <c r="AL18" s="21"/>
      <c r="AP18" s="17">
        <f>DATE($AF$1,MONTH(AR18),DAY(AR18))</f>
        <v>43822</v>
      </c>
      <c r="AQ18" s="18" t="s">
        <v>32</v>
      </c>
      <c r="AR18" s="19">
        <v>41631</v>
      </c>
      <c r="AS18" s="17" t="str">
        <f t="shared" si="2"/>
        <v/>
      </c>
    </row>
    <row r="19" spans="1:45" ht="23.25" customHeight="1" x14ac:dyDescent="0.2">
      <c r="A19" s="34" t="s">
        <v>48</v>
      </c>
      <c r="C19" s="2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4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45" s="4" customFormat="1" ht="18" customHeight="1" x14ac:dyDescent="0.2">
      <c r="A20" s="25">
        <v>1</v>
      </c>
      <c r="B20" s="4" t="s">
        <v>61</v>
      </c>
      <c r="C20" s="10"/>
    </row>
    <row r="21" spans="1:45" s="4" customFormat="1" ht="18" customHeight="1" x14ac:dyDescent="0.2">
      <c r="A21" s="25">
        <v>2</v>
      </c>
      <c r="B21" s="4" t="s">
        <v>72</v>
      </c>
      <c r="C21" s="10"/>
    </row>
    <row r="22" spans="1:45" s="4" customFormat="1" ht="18" customHeight="1" x14ac:dyDescent="0.2">
      <c r="A22" s="25">
        <v>3</v>
      </c>
      <c r="B22" s="4" t="s">
        <v>62</v>
      </c>
      <c r="C22" s="10"/>
    </row>
    <row r="23" spans="1:45" s="4" customFormat="1" ht="18" customHeight="1" x14ac:dyDescent="0.2">
      <c r="A23" s="4">
        <v>4</v>
      </c>
      <c r="B23" s="4" t="s">
        <v>63</v>
      </c>
      <c r="C23" s="10"/>
    </row>
    <row r="24" spans="1:45" s="4" customFormat="1" ht="18" customHeight="1" x14ac:dyDescent="0.2">
      <c r="A24" s="4">
        <v>5</v>
      </c>
      <c r="B24" s="4" t="s">
        <v>64</v>
      </c>
      <c r="C24" s="10"/>
    </row>
    <row r="25" spans="1:45" s="4" customFormat="1" ht="18" customHeight="1" x14ac:dyDescent="0.2">
      <c r="A25" s="4">
        <v>6</v>
      </c>
      <c r="B25" s="4" t="s">
        <v>65</v>
      </c>
      <c r="C25" s="10"/>
    </row>
    <row r="26" spans="1:45" s="4" customFormat="1" ht="18" customHeight="1" thickBot="1" x14ac:dyDescent="0.25">
      <c r="A26" s="4">
        <v>7</v>
      </c>
      <c r="B26" s="4" t="s">
        <v>37</v>
      </c>
      <c r="C26" s="10"/>
    </row>
    <row r="27" spans="1:45" ht="20.25" customHeight="1" thickBot="1" x14ac:dyDescent="0.25">
      <c r="D27" s="26" t="s">
        <v>38</v>
      </c>
      <c r="O27" s="21"/>
      <c r="P27" s="56">
        <v>40</v>
      </c>
      <c r="Q27" s="45"/>
      <c r="R27" s="30" t="s">
        <v>39</v>
      </c>
      <c r="S27" s="30"/>
      <c r="T27" s="21"/>
      <c r="V27" s="30"/>
      <c r="W27" s="30"/>
      <c r="X27" s="21"/>
    </row>
    <row r="28" spans="1:45" ht="4.5" customHeight="1" thickBot="1" x14ac:dyDescent="0.25">
      <c r="D28" s="26"/>
      <c r="O28" s="21"/>
      <c r="P28" s="3"/>
      <c r="R28" s="23"/>
      <c r="S28" s="23"/>
      <c r="T28" s="21"/>
      <c r="V28" s="23"/>
      <c r="W28" s="23"/>
      <c r="X28" s="21"/>
    </row>
    <row r="29" spans="1:45" ht="20.25" customHeight="1" thickBot="1" x14ac:dyDescent="0.25">
      <c r="D29" s="27" t="s">
        <v>41</v>
      </c>
      <c r="L29" s="21"/>
      <c r="P29" s="30"/>
      <c r="Q29" s="30"/>
      <c r="T29" s="30"/>
      <c r="U29" s="35"/>
      <c r="V29" s="42">
        <v>171.4</v>
      </c>
      <c r="W29" s="43"/>
      <c r="X29" s="5" t="s">
        <v>42</v>
      </c>
    </row>
    <row r="30" spans="1:45" ht="5.25" customHeight="1" x14ac:dyDescent="0.2">
      <c r="D30" s="26"/>
      <c r="L30" s="21"/>
      <c r="P30" s="23"/>
      <c r="Q30" s="23"/>
    </row>
    <row r="31" spans="1:45" ht="20.25" customHeight="1" x14ac:dyDescent="0.2">
      <c r="D31" s="32" t="s">
        <v>40</v>
      </c>
      <c r="E31" s="32"/>
      <c r="F31" s="32"/>
      <c r="G31" s="32"/>
      <c r="K31" s="21"/>
      <c r="O31" s="30"/>
      <c r="P31" s="30"/>
    </row>
    <row r="32" spans="1:45" ht="20.25" customHeight="1" x14ac:dyDescent="0.2">
      <c r="D32" s="27"/>
    </row>
    <row r="33" spans="4:18" ht="20.25" customHeight="1" x14ac:dyDescent="0.2">
      <c r="D33" s="27"/>
    </row>
    <row r="34" spans="4:18" ht="20.25" customHeight="1" x14ac:dyDescent="0.2">
      <c r="N34" s="21"/>
      <c r="Q34" s="30"/>
      <c r="R34" s="30"/>
    </row>
    <row r="35" spans="4:18" ht="20.25" customHeight="1" x14ac:dyDescent="0.2">
      <c r="D35" s="27"/>
    </row>
  </sheetData>
  <mergeCells count="8">
    <mergeCell ref="V29:W29"/>
    <mergeCell ref="P27:Q27"/>
    <mergeCell ref="A2:A3"/>
    <mergeCell ref="B2:B3"/>
    <mergeCell ref="AJ2:AJ3"/>
    <mergeCell ref="AI2:AI3"/>
    <mergeCell ref="AF1:AG1"/>
    <mergeCell ref="C2:C3"/>
  </mergeCells>
  <phoneticPr fontId="1"/>
  <conditionalFormatting sqref="AI4:AI18">
    <cfRule type="cellIs" dxfId="11" priority="9" operator="equal">
      <formula>0</formula>
    </cfRule>
  </conditionalFormatting>
  <conditionalFormatting sqref="D2:AE3 D5:AE13 D4 D18:AE18">
    <cfRule type="expression" dxfId="10" priority="10" stopIfTrue="1">
      <formula>WEEKDAY(D$2,2)&gt;5</formula>
    </cfRule>
    <cfRule type="expression" dxfId="9" priority="11" stopIfTrue="1">
      <formula>MATCH(D$2,祝日,0)&gt;0</formula>
    </cfRule>
    <cfRule type="expression" dxfId="8" priority="12" stopIfTrue="1">
      <formula>MATCH(D$2,振替休日,0)&gt;0</formula>
    </cfRule>
  </conditionalFormatting>
  <conditionalFormatting sqref="D14:AE17">
    <cfRule type="expression" dxfId="7" priority="1" stopIfTrue="1">
      <formula>WEEKDAY(D$2,2)&gt;5</formula>
    </cfRule>
    <cfRule type="expression" dxfId="6" priority="2" stopIfTrue="1">
      <formula>MATCH(D$2,祝日,0)&gt;0</formula>
    </cfRule>
    <cfRule type="expression" dxfId="5" priority="3" stopIfTrue="1">
      <formula>MATCH(D$2,振替休日,0)&gt;0</formula>
    </cfRule>
  </conditionalFormatting>
  <conditionalFormatting sqref="AF2:AH3 E4:AH4 AF5:AH18">
    <cfRule type="expression" dxfId="4" priority="23" stopIfTrue="1">
      <formula>MONTH(E$2)&lt;&gt;$AI$1</formula>
    </cfRule>
    <cfRule type="expression" dxfId="3" priority="24" stopIfTrue="1">
      <formula>MONTH(E$2)&lt;&gt;$AI$1</formula>
    </cfRule>
    <cfRule type="expression" dxfId="2" priority="25" stopIfTrue="1">
      <formula>WEEKDAY(E$2,2)&gt;5</formula>
    </cfRule>
    <cfRule type="expression" dxfId="1" priority="26" stopIfTrue="1">
      <formula>MATCH(E$2,祝日,0)&gt;0</formula>
    </cfRule>
    <cfRule type="expression" dxfId="0" priority="27" stopIfTrue="1">
      <formula>MATCH(E$2,振替休日,0)&gt;0</formula>
    </cfRule>
  </conditionalFormatting>
  <dataValidations count="2">
    <dataValidation imeMode="on" allowBlank="1" showInputMessage="1" showErrorMessage="1" sqref="B4:C18 A4:A5 A7:A9 A11:A18"/>
    <dataValidation imeMode="off" allowBlank="1" showInputMessage="1" showErrorMessage="1" sqref="D4:AH18"/>
  </dataValidations>
  <pageMargins left="0.62992125984251968" right="0.23622047244094491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勤務実績 </vt:lpstr>
      <vt:lpstr>勤務実績 (記入例)</vt:lpstr>
      <vt:lpstr>'勤務実績 '!Print_Area</vt:lpstr>
      <vt:lpstr>'勤務実績 (記入例)'!Print_Area</vt:lpstr>
      <vt:lpstr>'勤務実績 '!祝日</vt:lpstr>
      <vt:lpstr>'勤務実績 (記入例)'!祝日</vt:lpstr>
      <vt:lpstr>'勤務実績 '!振替休日</vt:lpstr>
      <vt:lpstr>'勤務実績 (記入例)'!振替休日</vt:lpstr>
      <vt:lpstr>'勤務実績 '!曜日</vt:lpstr>
      <vt:lpstr>'勤務実績 (記入例)'!曜日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矢内 まい子</cp:lastModifiedBy>
  <cp:lastPrinted>2018-06-04T10:17:49Z</cp:lastPrinted>
  <dcterms:created xsi:type="dcterms:W3CDTF">2014-06-09T01:25:57Z</dcterms:created>
  <dcterms:modified xsi:type="dcterms:W3CDTF">2022-08-25T00:52:06Z</dcterms:modified>
</cp:coreProperties>
</file>