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52.96.41\FileA\02_財務部\02_財政課\02.財政係\09_諸照会回答\R3年度\県\R3.10.20【追加作業依頼】令和元年度財政状況資料集の作成について（公会計分）\02_回答\"/>
    </mc:Choice>
  </mc:AlternateContent>
  <bookViews>
    <workbookView xWindow="0" yWindow="0" windowWidth="28800" windowHeight="12210" tabRatio="779"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C35" i="10"/>
  <c r="CO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E35" i="10" s="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<sst xmlns="http://schemas.openxmlformats.org/spreadsheetml/2006/main" count="1033" uniqueCount="603">
  <si>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</si>
  <si>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</si>
  <si>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</si>
  <si>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</si>
  <si>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</si>
  <si>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</si>
  <si>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</si>
  <si>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</si>
  <si>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</si>
  <si>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</si>
  <si>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</si>
  <si>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</si>
  <si>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</si>
  <si>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</si>
  <si>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</si>
  <si>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</si>
  <si>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</si>
  <si>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</si>
  <si>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</si>
  <si>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</si>
  <si>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</si>
  <si>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</si>
  <si>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</si>
  <si>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</si>
  <si>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</si>
  <si>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</si>
  <si>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</si>
  <si>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</si>
  <si>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</si>
  <si>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</si>
  <si>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</si>
  <si>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</si>
  <si>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</si>
  <si>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</si>
  <si>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</si>
  <si>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</si>
  <si>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</si>
  <si>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</si>
  <si>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</si>
  <si>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</si>
  <si>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</si>
  <si>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</si>
  <si>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</si>
  <si>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</si>
  <si>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</si>
  <si>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</si>
  <si>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</si>
  <si>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</si>
  <si>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</si>
  <si>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</si>
  <si>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</si>
  <si>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</si>
  <si>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</si>
  <si>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</si>
  <si>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</si>
  <si>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</si>
  <si>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</si>
  <si>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</si>
  <si>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</si>
  <si>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</si>
  <si>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</si>
  <si>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</si>
  <si>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</si>
  <si>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</si>
  <si>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</si>
  <si>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</si>
  <si>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</si>
  <si>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</si>
  <si>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</si>
  <si>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</si>
  <si>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</si>
  <si>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</si>
  <si>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</si>
  <si>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</si>
  <si>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</si>
  <si>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</si>
  <si>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</si>
  <si>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</si>
  <si>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</si>
  <si>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</si>
  <si>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</si>
  <si>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</si>
  <si>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</si>
  <si>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</si>
  <si>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</si>
  <si>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</si>
  <si>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</si>
  <si>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</si>
  <si>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</si>
  <si>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</si>
  <si>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</si>
  <si>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</si>
  <si>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</si>
  <si>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</si>
  <si>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</si>
  <si>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</si>
  <si>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</si>
  <si>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</si>
  <si>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本宮市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</si>
  <si>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</si>
  <si>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</si>
  <si>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</si>
  <si>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</si>
  <si>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</si>
  <si>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</si>
  <si>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</si>
  <si>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</si>
  <si>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</si>
  <si>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</si>
  <si>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</si>
  <si>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</si>
  <si>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</si>
  <si>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</si>
  <si>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</si>
  <si>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</si>
  <si>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</si>
  <si>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</si>
  <si>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</si>
  <si>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</si>
  <si>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</si>
  <si>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</si>
  <si>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</si>
  <si>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</si>
  <si>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</si>
  <si>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</si>
  <si>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</si>
  <si>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</si>
  <si>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</si>
  <si>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</si>
  <si>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</si>
  <si>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</si>
  <si>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</si>
  <si>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</si>
  <si>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</si>
  <si>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</si>
  <si>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</si>
  <si>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</si>
  <si>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</si>
  <si>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</si>
  <si>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</si>
  <si>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</si>
  <si>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</si>
  <si>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</si>
  <si>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</si>
  <si>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</si>
  <si>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</si>
  <si>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</si>
  <si>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</si>
  <si>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</si>
  <si>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</si>
  <si>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</si>
  <si>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</si>
  <si>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</si>
  <si>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</si>
  <si>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</si>
  <si>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</si>
  <si>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</si>
  <si>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</si>
  <si>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</si>
  <si>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</si>
  <si>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</si>
  <si>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</si>
  <si>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</si>
  <si>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</si>
  <si>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</si>
  <si>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</si>
  <si>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</si>
  <si>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</si>
  <si>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</si>
  <si>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</si>
  <si>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</si>
  <si>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</si>
  <si>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</si>
  <si>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</si>
  <si>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</si>
  <si>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</si>
  <si>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</si>
  <si>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</si>
  <si>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</si>
  <si>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</si>
  <si>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</si>
  <si>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</si>
  <si>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</si>
  <si>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</si>
  <si>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</si>
  <si>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</si>
  <si>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</si>
  <si>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</si>
  <si>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</si>
  <si>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</si>
  <si>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</si>
  <si>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</si>
  <si>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</si>
  <si>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</si>
  <si>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</si>
  <si>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</si>
  <si>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</si>
  <si>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</si>
  <si>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</si>
  <si>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</si>
  <si>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</si>
  <si>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</si>
  <si>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</si>
  <si>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</si>
  <si>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</si>
  <si>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</si>
  <si>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</si>
  <si>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</si>
  <si>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</si>
  <si>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</si>
  <si>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</si>
  <si>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</si>
  <si>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福島県本宮市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</si>
  <si>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</si>
  <si>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</si>
  <si>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</si>
  <si>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</si>
  <si>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</si>
  <si>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</si>
  <si>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</si>
  <si>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</si>
  <si>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</si>
  <si>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</si>
  <si>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</si>
  <si>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</si>
  <si>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</si>
  <si>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</si>
  <si>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</si>
  <si>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</si>
  <si>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</si>
  <si>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</si>
  <si>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</si>
  <si>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</si>
  <si>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</si>
  <si>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</si>
  <si>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</si>
  <si>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</si>
  <si>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</si>
  <si>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</si>
  <si>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</si>
  <si>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</si>
  <si>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</si>
  <si>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</si>
  <si>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</si>
  <si>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</si>
  <si>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</si>
  <si>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</si>
  <si>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</si>
  <si>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</si>
  <si>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</si>
  <si>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</si>
  <si>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</si>
  <si>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</si>
  <si>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</si>
  <si>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</si>
  <si>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</si>
  <si>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</si>
  <si>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</si>
  <si>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</si>
  <si>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</si>
  <si>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</si>
  <si>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</si>
  <si>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</si>
  <si>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</si>
  <si>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</si>
  <si>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</si>
  <si>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</si>
  <si>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</si>
  <si>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</si>
  <si>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</si>
  <si>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</si>
  <si>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</si>
  <si>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</si>
  <si>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</si>
  <si>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</si>
  <si>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</si>
  <si>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</si>
  <si>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</si>
  <si>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</si>
  <si>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</si>
  <si>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</si>
  <si>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</si>
  <si>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</si>
  <si>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</si>
  <si>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</si>
  <si>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</si>
  <si>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</si>
  <si>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</si>
  <si>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</si>
  <si>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</si>
  <si>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</si>
  <si>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</si>
  <si>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</si>
  <si>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</si>
  <si>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</si>
  <si>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</si>
  <si>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</si>
  <si>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</si>
  <si>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</si>
  <si>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</si>
  <si>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</si>
  <si>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</si>
  <si>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</si>
  <si>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</si>
  <si>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</si>
  <si>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</si>
  <si>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</si>
  <si>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</si>
  <si>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</si>
  <si>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</si>
  <si>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</si>
  <si>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</si>
  <si>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</si>
  <si>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</si>
  <si>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</si>
  <si>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</si>
  <si>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</si>
  <si>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</si>
  <si>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</si>
  <si>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</si>
  <si>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</si>
  <si>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</si>
  <si>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</si>
  <si>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</si>
  <si>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</si>
  <si>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</si>
  <si>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</si>
  <si>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</si>
  <si>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</si>
  <si>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宅地造成</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</si>
  <si>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</si>
  <si>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</si>
  <si>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</si>
  <si>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</si>
  <si>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</si>
  <si>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</si>
  <si>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</si>
  <si>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</si>
  <si>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</si>
  <si>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</si>
  <si>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</si>
  <si>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</si>
  <si>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</si>
  <si>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</si>
  <si>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</si>
  <si>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</si>
  <si>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</si>
  <si>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</si>
  <si>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</si>
  <si>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</si>
  <si>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</si>
  <si>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</si>
  <si>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</si>
  <si>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</si>
  <si>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</si>
  <si>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</si>
  <si>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</si>
  <si>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</si>
  <si>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</si>
  <si>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</si>
  <si>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</si>
  <si>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</si>
  <si>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</si>
  <si>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</si>
  <si>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</si>
  <si>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福島県本宮市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</si>
  <si>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</si>
  <si>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</si>
  <si>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</si>
  <si>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</si>
  <si>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</si>
  <si>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</si>
  <si>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</si>
  <si>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</si>
  <si>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</si>
  <si>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</si>
  <si>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</si>
  <si>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</si>
  <si>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</si>
  <si>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</si>
  <si>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</si>
  <si>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</si>
  <si>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</si>
  <si>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</si>
  <si>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</si>
  <si>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</si>
  <si>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</si>
  <si>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</si>
  <si>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</si>
  <si>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</si>
  <si>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</si>
  <si>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</si>
  <si>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</si>
  <si>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</si>
  <si>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</si>
  <si>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</si>
  <si>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</si>
  <si>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</si>
  <si>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</si>
  <si>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</si>
  <si>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</si>
  <si>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</si>
  <si>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後期高齢者医療特別会計</t>
    <phoneticPr fontId="5"/>
  </si>
  <si>
    <t>介護保険特別会計</t>
    <phoneticPr fontId="5"/>
  </si>
  <si>
    <t>水道事業会計</t>
    <phoneticPr fontId="5"/>
  </si>
  <si>
    <t>法適用企業</t>
    <phoneticPr fontId="5"/>
  </si>
  <si>
    <t>公共下水道事業会計</t>
    <phoneticPr fontId="5"/>
  </si>
  <si>
    <t>法適用企業</t>
    <phoneticPr fontId="5"/>
  </si>
  <si>
    <t>工業用地造成事業特別会計</t>
    <phoneticPr fontId="5"/>
  </si>
  <si>
    <t>法非適用企業</t>
    <phoneticPr fontId="5"/>
  </si>
  <si>
    <t>工業用地資産運用事業特別会計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</si>
  <si>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</si>
  <si>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</si>
  <si>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</si>
  <si>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</si>
  <si>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</si>
  <si>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</si>
  <si>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</si>
  <si>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</si>
  <si>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</si>
  <si>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</si>
  <si>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</si>
  <si>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</si>
  <si>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</si>
  <si>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</si>
  <si>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</si>
  <si>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</si>
  <si>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</si>
  <si>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</si>
  <si>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</si>
  <si>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</si>
  <si>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</si>
  <si>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</si>
  <si>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</si>
  <si>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</si>
  <si>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</si>
  <si>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</si>
  <si>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</si>
  <si>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</si>
  <si>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</si>
  <si>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</si>
  <si>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</si>
  <si>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</si>
  <si>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</si>
  <si>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</si>
  <si>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</si>
  <si>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</si>
  <si>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</si>
  <si>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</si>
  <si>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</si>
  <si>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</si>
  <si>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</si>
  <si>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</si>
  <si>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</si>
  <si>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</si>
  <si>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</si>
  <si>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</si>
  <si>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</si>
  <si>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</si>
  <si>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</si>
  <si>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</si>
  <si>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</si>
  <si>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</si>
  <si>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</si>
  <si>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</si>
  <si>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</si>
  <si>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</si>
  <si>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</si>
  <si>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</si>
  <si>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</si>
  <si>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</si>
  <si>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</si>
  <si>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</si>
  <si>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</si>
  <si>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</si>
  <si>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</si>
  <si>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</si>
  <si>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</si>
  <si>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</si>
  <si>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</si>
  <si>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</si>
  <si>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</si>
  <si>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</si>
  <si>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</si>
  <si>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</si>
  <si>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</si>
  <si>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</si>
  <si>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</si>
  <si>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</si>
  <si>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</si>
  <si>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</si>
  <si>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</si>
  <si>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</si>
  <si>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</si>
  <si>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</si>
  <si>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</si>
  <si>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</si>
  <si>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</si>
  <si>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</si>
  <si>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</si>
  <si>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</si>
  <si>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</si>
  <si>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</si>
  <si>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</si>
  <si>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</si>
  <si>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</si>
  <si>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</si>
  <si>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</si>
  <si>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</si>
  <si>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</si>
  <si>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</si>
  <si>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</si>
  <si>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</si>
  <si>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</si>
  <si>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</si>
  <si>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</si>
  <si>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</si>
  <si>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</si>
  <si>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</si>
  <si>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</si>
  <si>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</si>
  <si>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</si>
  <si>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</si>
  <si>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</si>
  <si>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</si>
  <si>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</si>
  <si>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</si>
  <si>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</si>
  <si>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</si>
  <si>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</si>
  <si>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</si>
  <si>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</si>
  <si>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</si>
  <si>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</si>
  <si>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</si>
  <si>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</si>
  <si>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</si>
  <si>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</si>
  <si>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</si>
  <si>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</si>
  <si>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</si>
  <si>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</si>
  <si>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</si>
  <si>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</si>
  <si>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</si>
  <si>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</si>
  <si>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</si>
  <si>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</si>
  <si>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</si>
  <si>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</si>
  <si>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</si>
  <si>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</si>
  <si>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</si>
  <si>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</si>
  <si>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</si>
  <si>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</si>
  <si>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</si>
  <si>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3.48</t>
  </si>
  <si>
    <t>▲ 3.04</t>
  </si>
  <si>
    <t>▲ 0.65</t>
  </si>
  <si>
    <t>一般会計</t>
  </si>
  <si>
    <t>水道事業会計</t>
  </si>
  <si>
    <t>介護保険特別会計</t>
  </si>
  <si>
    <t>公共下水道事業会計</t>
  </si>
  <si>
    <t>国民健康保険特別会計（事業勘定）</t>
  </si>
  <si>
    <t>工業用地造成事業特別会計</t>
  </si>
  <si>
    <t>後期高齢者医療特別会計</t>
  </si>
  <si>
    <t>国民健康保険特別会計（直診勘定）</t>
  </si>
  <si>
    <t>その他会計（赤字）</t>
  </si>
  <si>
    <t>その他会計（黒字）</t>
  </si>
  <si>
    <t>（百万円）</t>
    <phoneticPr fontId="5"/>
  </si>
  <si>
    <t>H26末</t>
    <phoneticPr fontId="5"/>
  </si>
  <si>
    <t>H27末</t>
    <phoneticPr fontId="5"/>
  </si>
  <si>
    <t>H28末</t>
    <phoneticPr fontId="5"/>
  </si>
  <si>
    <t>H29末</t>
    <phoneticPr fontId="5"/>
  </si>
  <si>
    <t>H30末</t>
    <phoneticPr fontId="5"/>
  </si>
  <si>
    <t>安達地方広域行政組合　一般会計</t>
    <phoneticPr fontId="2"/>
  </si>
  <si>
    <t>″安達地方地域振興事業特別会計</t>
    <phoneticPr fontId="2"/>
  </si>
  <si>
    <t>福島県後期高齢者医療広域連合一般会計</t>
    <phoneticPr fontId="2"/>
  </si>
  <si>
    <t>″後期高齢者医療特別会計</t>
    <phoneticPr fontId="2"/>
  </si>
  <si>
    <t>福島県市町村総合事務組合　一般会計</t>
    <phoneticPr fontId="2"/>
  </si>
  <si>
    <t>″消防補償等特別会計</t>
    <phoneticPr fontId="2"/>
  </si>
  <si>
    <t>″消防賞じゅつ特別会計</t>
    <phoneticPr fontId="2"/>
  </si>
  <si>
    <t>″非常勤職員公務災害補償特別会計</t>
    <phoneticPr fontId="2"/>
  </si>
  <si>
    <t>″自治会館管理特別会計</t>
    <phoneticPr fontId="2"/>
  </si>
  <si>
    <t>福島県市民交通災害共済組合</t>
    <phoneticPr fontId="2"/>
  </si>
  <si>
    <t>教育施設等整備事業基金</t>
    <phoneticPr fontId="5"/>
  </si>
  <si>
    <t>地域福祉基金</t>
    <phoneticPr fontId="5"/>
  </si>
  <si>
    <t>市営住宅等管理基金</t>
    <phoneticPr fontId="5"/>
  </si>
  <si>
    <t>本宮駅東西自由通路等整備基金積立金</t>
    <phoneticPr fontId="5"/>
  </si>
  <si>
    <t>五百川駅前広場等整備基金</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</si>
  <si>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</si>
  <si>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</si>
  <si>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</si>
  <si>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</si>
  <si>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</si>
  <si>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</si>
  <si>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</si>
  <si>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</si>
  <si>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</si>
  <si>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</si>
  <si>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将来負担比率は、前年度比1.6ポイント増となっている。令和元年度に発生した令和元年東日本台風の影響により、地方債残高が493,404千円増加したことが主な要因である。
　実質公債費比率は、前年度比0.5ポイント減となっている。令和元年度は、平成３０年度に工業用地資産運用事業出資事業債の繰上償還を行ったことから満期一括償還地方債の１年当たりの地方債が減少し、債務負担行為については、新規設定がなされたが、総借入残高は順調に減少しており、一部事務組合への地方債に係る補助金、負担金も減少した。</t>
    <rPh sb="1" eb="3">
      <t>ショウライ</t>
    </rPh>
    <rPh sb="3" eb="5">
      <t>フタン</t>
    </rPh>
    <rPh sb="5" eb="7">
      <t>ヒリツ</t>
    </rPh>
    <rPh sb="9" eb="13">
      <t>ゼンネンドヒ</t>
    </rPh>
    <rPh sb="20" eb="21">
      <t>ゾウ</t>
    </rPh>
    <rPh sb="28" eb="30">
      <t>レイワ</t>
    </rPh>
    <rPh sb="30" eb="32">
      <t>ガンネン</t>
    </rPh>
    <rPh sb="32" eb="33">
      <t>ド</t>
    </rPh>
    <rPh sb="34" eb="36">
      <t>ハッセイ</t>
    </rPh>
    <rPh sb="38" eb="40">
      <t>レイワ</t>
    </rPh>
    <rPh sb="40" eb="42">
      <t>ガンネン</t>
    </rPh>
    <rPh sb="42" eb="43">
      <t>ヒガシ</t>
    </rPh>
    <rPh sb="43" eb="45">
      <t>ニホン</t>
    </rPh>
    <rPh sb="45" eb="47">
      <t>タイフウ</t>
    </rPh>
    <rPh sb="48" eb="50">
      <t>エイキョウ</t>
    </rPh>
    <rPh sb="54" eb="57">
      <t>チホウサイ</t>
    </rPh>
    <rPh sb="57" eb="59">
      <t>ザンダカ</t>
    </rPh>
    <rPh sb="67" eb="68">
      <t>チ</t>
    </rPh>
    <rPh sb="68" eb="69">
      <t>エン</t>
    </rPh>
    <rPh sb="69" eb="71">
      <t>ゾウカ</t>
    </rPh>
    <rPh sb="76" eb="77">
      <t>オモ</t>
    </rPh>
    <rPh sb="78" eb="80">
      <t>ヨウイン</t>
    </rPh>
    <rPh sb="86" eb="88">
      <t>ジッシツ</t>
    </rPh>
    <rPh sb="88" eb="91">
      <t>コウサイヒ</t>
    </rPh>
    <rPh sb="91" eb="93">
      <t>ヒリツ</t>
    </rPh>
    <rPh sb="95" eb="99">
      <t>ゼンネンドヒ</t>
    </rPh>
    <rPh sb="106" eb="107">
      <t>ゲン</t>
    </rPh>
    <phoneticPr fontId="2"/>
  </si>
  <si>
    <t>　将来負担比率は、前年度比1.6ポイント増となっている。令和元年度に発生した令和元年東日本台風の影響により、地方債残高が493,404千円増加したことが主な要因である。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</si>
</sst>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81768</c:v>
                </c:pt>
                <c:pt idx="1">
                  <c:v>65876</c:v>
                </c:pt>
                <c:pt idx="2">
                  <c:v>68468</c:v>
                </c:pt>
                <c:pt idx="3">
                  <c:v>69729</c:v>
                </c:pt>
                <c:pt idx="4">
                  <c:v>74581</c:v>
                </c:pt>
              </c:numCache>
            </c:numRef>
          </c:val>
          <c:smooth val="0"/>
          <c:extLst>
            <c:ext xmlns:c16="http://schemas.microsoft.com/office/drawing/2014/chart" uri="{C3380CC4-5D6E-409C-BE32-E72D297353CC}">
              <c16:uniqueId val="{00000000-9A2E-49A7-B789-63C1D389B5D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144385</c:v>
                </c:pt>
                <c:pt idx="1">
                  <c:v>105311</c:v>
                </c:pt>
                <c:pt idx="2">
                  <c:v>49037</c:v>
                </c:pt>
                <c:pt idx="3">
                  <c:v>57377</c:v>
                </c:pt>
                <c:pt idx="4">
                  <c:v>67989</c:v>
                </c:pt>
              </c:numCache>
            </c:numRef>
          </c:val>
          <c:smooth val="0"/>
          <c:extLst>
            <c:ext xmlns:c16="http://schemas.microsoft.com/office/drawing/2014/chart" uri="{C3380CC4-5D6E-409C-BE32-E72D297353CC}">
              <c16:uniqueId val="{00000001-9A2E-49A7-B789-63C1D389B5D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11.36</c:v>
                </c:pt>
                <c:pt idx="1">
                  <c:v>9.02</c:v>
                </c:pt>
                <c:pt idx="2">
                  <c:v>8.66</c:v>
                </c:pt>
                <c:pt idx="3">
                  <c:v>7.47</c:v>
                </c:pt>
                <c:pt idx="4">
                  <c:v>12.97</c:v>
                </c:pt>
              </c:numCache>
            </c:numRef>
          </c:val>
          <c:extLst>
            <c:ext xmlns:c16="http://schemas.microsoft.com/office/drawing/2014/chart" uri="{C3380CC4-5D6E-409C-BE32-E72D297353CC}">
              <c16:uniqueId val="{00000000-4981-4114-B087-3488A91B6A3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16.12</c:v>
                </c:pt>
                <c:pt idx="1">
                  <c:v>17.46</c:v>
                </c:pt>
                <c:pt idx="2">
                  <c:v>18.2</c:v>
                </c:pt>
                <c:pt idx="3">
                  <c:v>18.47</c:v>
                </c:pt>
                <c:pt idx="4">
                  <c:v>17.59</c:v>
                </c:pt>
              </c:numCache>
            </c:numRef>
          </c:val>
          <c:extLst>
            <c:ext xmlns:c16="http://schemas.microsoft.com/office/drawing/2014/chart" uri="{C3380CC4-5D6E-409C-BE32-E72D297353CC}">
              <c16:uniqueId val="{00000001-4981-4114-B087-3488A91B6A3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-3.48</c:v>
                </c:pt>
                <c:pt idx="1">
                  <c:v>-3.04</c:v>
                </c:pt>
                <c:pt idx="2">
                  <c:v>0.54</c:v>
                </c:pt>
                <c:pt idx="3">
                  <c:v>-0.65</c:v>
                </c:pt>
                <c:pt idx="4">
                  <c:v>3.29</c:v>
                </c:pt>
              </c:numCache>
            </c:numRef>
          </c:val>
          <c:smooth val="0"/>
          <c:extLst>
            <c:ext xmlns:c16="http://schemas.microsoft.com/office/drawing/2014/chart" uri="{C3380CC4-5D6E-409C-BE32-E72D297353CC}">
              <c16:uniqueId val="{00000002-4981-4114-B087-3488A91B6A3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1.1299999999999999</c:v>
                </c:pt>
                <c:pt idx="2">
                  <c:v>#N/A</c:v>
                </c:pt>
                <c:pt idx="3">
                  <c:v>0.39</c:v>
                </c:pt>
                <c:pt idx="4">
                  <c:v>#N/A</c:v>
                </c:pt>
                <c:pt idx="5">
                  <c:v>0.44</c:v>
                </c:pt>
                <c:pt idx="6">
                  <c:v>#N/A</c:v>
                </c:pt>
                <c:pt idx="7">
                  <c:v>2.31</c:v>
                </c:pt>
                <c:pt idx="8">
                  <c:v>#N/A</c:v>
                </c:pt>
                <c:pt idx="9">
                  <c:v>0</c:v>
                </c:pt>
              </c:numCache>
            </c:numRef>
          </c:val>
          <c:extLst>
            <c:ext xmlns:c16="http://schemas.microsoft.com/office/drawing/2014/chart" uri="{C3380CC4-5D6E-409C-BE32-E72D297353CC}">
              <c16:uniqueId val="{00000000-1586-4966-9ECA-449FC8A0381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586-4966-9ECA-449FC8A0381A}"/>
            </c:ext>
          </c:extLst>
        </c:ser>
        <c:ser>
          <c:idx val="2"/>
          <c:order val="2"/>
          <c:tx>
            <c:strRef>
              <c:f>データシート!$A$29</c:f>
              <c:strCache>
                <c:ptCount val="1"/>
                <c:pt idx="0">
                  <c:v>国民健康保険特別会計（直診勘定）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7.0000000000000007E-2</c:v>
                </c:pt>
                <c:pt idx="2">
                  <c:v>#N/A</c:v>
                </c:pt>
                <c:pt idx="3">
                  <c:v>0.1</c:v>
                </c:pt>
                <c:pt idx="4">
                  <c:v>#N/A</c:v>
                </c:pt>
                <c:pt idx="5">
                  <c:v>0.08</c:v>
                </c:pt>
                <c:pt idx="6">
                  <c:v>#N/A</c:v>
                </c:pt>
                <c:pt idx="7">
                  <c:v>0.14000000000000001</c:v>
                </c:pt>
                <c:pt idx="8">
                  <c:v>#N/A</c:v>
                </c:pt>
                <c:pt idx="9">
                  <c:v>0.09</c:v>
                </c:pt>
              </c:numCache>
            </c:numRef>
          </c:val>
          <c:extLst>
            <c:ext xmlns:c16="http://schemas.microsoft.com/office/drawing/2014/chart" uri="{C3380CC4-5D6E-409C-BE32-E72D297353CC}">
              <c16:uniqueId val="{00000002-1586-4966-9ECA-449FC8A0381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0.01</c:v>
                </c:pt>
                <c:pt idx="2">
                  <c:v>#N/A</c:v>
                </c:pt>
                <c:pt idx="3">
                  <c:v>0.03</c:v>
                </c:pt>
                <c:pt idx="4">
                  <c:v>#N/A</c:v>
                </c:pt>
                <c:pt idx="5">
                  <c:v>0.05</c:v>
                </c:pt>
                <c:pt idx="6">
                  <c:v>#N/A</c:v>
                </c:pt>
                <c:pt idx="7">
                  <c:v>0.02</c:v>
                </c:pt>
                <c:pt idx="8">
                  <c:v>#N/A</c:v>
                </c:pt>
                <c:pt idx="9">
                  <c:v>0.11</c:v>
                </c:pt>
              </c:numCache>
            </c:numRef>
          </c:val>
          <c:extLst>
            <c:ext xmlns:c16="http://schemas.microsoft.com/office/drawing/2014/chart" uri="{C3380CC4-5D6E-409C-BE32-E72D297353CC}">
              <c16:uniqueId val="{00000003-1586-4966-9ECA-449FC8A0381A}"/>
            </c:ext>
          </c:extLst>
        </c:ser>
        <c:ser>
          <c:idx val="4"/>
          <c:order val="4"/>
          <c:tx>
            <c:strRef>
              <c:f>データシート!$A$31</c:f>
              <c:strCache>
                <c:ptCount val="1"/>
                <c:pt idx="0">
                  <c:v>工業用地造成事業特別会計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1.05</c:v>
                </c:pt>
                <c:pt idx="2">
                  <c:v>#N/A</c:v>
                </c:pt>
                <c:pt idx="3">
                  <c:v>1.05</c:v>
                </c:pt>
                <c:pt idx="4">
                  <c:v>#N/A</c:v>
                </c:pt>
                <c:pt idx="5">
                  <c:v>1.04</c:v>
                </c:pt>
                <c:pt idx="6">
                  <c:v>#N/A</c:v>
                </c:pt>
                <c:pt idx="7">
                  <c:v>1.02</c:v>
                </c:pt>
                <c:pt idx="8">
                  <c:v>#N/A</c:v>
                </c:pt>
                <c:pt idx="9">
                  <c:v>1.01</c:v>
                </c:pt>
              </c:numCache>
            </c:numRef>
          </c:val>
          <c:extLst>
            <c:ext xmlns:c16="http://schemas.microsoft.com/office/drawing/2014/chart" uri="{C3380CC4-5D6E-409C-BE32-E72D297353CC}">
              <c16:uniqueId val="{00000004-1586-4966-9ECA-449FC8A0381A}"/>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3.37</c:v>
                </c:pt>
                <c:pt idx="2">
                  <c:v>#N/A</c:v>
                </c:pt>
                <c:pt idx="3">
                  <c:v>4.91</c:v>
                </c:pt>
                <c:pt idx="4">
                  <c:v>#N/A</c:v>
                </c:pt>
                <c:pt idx="5">
                  <c:v>3.73</c:v>
                </c:pt>
                <c:pt idx="6">
                  <c:v>#N/A</c:v>
                </c:pt>
                <c:pt idx="7">
                  <c:v>1.44</c:v>
                </c:pt>
                <c:pt idx="8">
                  <c:v>#N/A</c:v>
                </c:pt>
                <c:pt idx="9">
                  <c:v>1.74</c:v>
                </c:pt>
              </c:numCache>
            </c:numRef>
          </c:val>
          <c:extLst>
            <c:ext xmlns:c16="http://schemas.microsoft.com/office/drawing/2014/chart" uri="{C3380CC4-5D6E-409C-BE32-E72D297353CC}">
              <c16:uniqueId val="{00000005-1586-4966-9ECA-449FC8A0381A}"/>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1.81</c:v>
                </c:pt>
              </c:numCache>
            </c:numRef>
          </c:val>
          <c:extLst>
            <c:ext xmlns:c16="http://schemas.microsoft.com/office/drawing/2014/chart" uri="{C3380CC4-5D6E-409C-BE32-E72D297353CC}">
              <c16:uniqueId val="{00000006-1586-4966-9ECA-449FC8A0381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#N/A</c:v>
                </c:pt>
                <c:pt idx="3">
                  <c:v>1.1299999999999999</c:v>
                </c:pt>
                <c:pt idx="4">
                  <c:v>#N/A</c:v>
                </c:pt>
                <c:pt idx="5">
                  <c:v>0.99</c:v>
                </c:pt>
                <c:pt idx="6">
                  <c:v>#N/A</c:v>
                </c:pt>
                <c:pt idx="7">
                  <c:v>1.26</c:v>
                </c:pt>
                <c:pt idx="8">
                  <c:v>#N/A</c:v>
                </c:pt>
                <c:pt idx="9">
                  <c:v>2.13</c:v>
                </c:pt>
              </c:numCache>
            </c:numRef>
          </c:val>
          <c:extLst>
            <c:ext xmlns:c16="http://schemas.microsoft.com/office/drawing/2014/chart" uri="{C3380CC4-5D6E-409C-BE32-E72D297353CC}">
              <c16:uniqueId val="{00000007-1586-4966-9ECA-449FC8A0381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11.79</c:v>
                </c:pt>
                <c:pt idx="2">
                  <c:v>#N/A</c:v>
                </c:pt>
                <c:pt idx="3">
                  <c:v>12.8</c:v>
                </c:pt>
                <c:pt idx="4">
                  <c:v>#N/A</c:v>
                </c:pt>
                <c:pt idx="5">
                  <c:v>13.14</c:v>
                </c:pt>
                <c:pt idx="6">
                  <c:v>#N/A</c:v>
                </c:pt>
                <c:pt idx="7">
                  <c:v>11.05</c:v>
                </c:pt>
                <c:pt idx="8">
                  <c:v>#N/A</c:v>
                </c:pt>
                <c:pt idx="9">
                  <c:v>9.68</c:v>
                </c:pt>
              </c:numCache>
            </c:numRef>
          </c:val>
          <c:extLst>
            <c:ext xmlns:c16="http://schemas.microsoft.com/office/drawing/2014/chart" uri="{C3380CC4-5D6E-409C-BE32-E72D297353CC}">
              <c16:uniqueId val="{00000008-1586-4966-9ECA-449FC8A0381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11.41</c:v>
                </c:pt>
                <c:pt idx="2">
                  <c:v>#N/A</c:v>
                </c:pt>
                <c:pt idx="3">
                  <c:v>9.02</c:v>
                </c:pt>
                <c:pt idx="4">
                  <c:v>#N/A</c:v>
                </c:pt>
                <c:pt idx="5">
                  <c:v>8.66</c:v>
                </c:pt>
                <c:pt idx="6">
                  <c:v>#N/A</c:v>
                </c:pt>
                <c:pt idx="7">
                  <c:v>7.46</c:v>
                </c:pt>
                <c:pt idx="8">
                  <c:v>#N/A</c:v>
                </c:pt>
                <c:pt idx="9">
                  <c:v>12.96</c:v>
                </c:pt>
              </c:numCache>
            </c:numRef>
          </c:val>
          <c:extLst>
            <c:ext xmlns:c16="http://schemas.microsoft.com/office/drawing/2014/chart" uri="{C3380CC4-5D6E-409C-BE32-E72D297353CC}">
              <c16:uniqueId val="{00000009-1586-4966-9ECA-449FC8A0381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898</c:v>
                </c:pt>
                <c:pt idx="5">
                  <c:v>920</c:v>
                </c:pt>
                <c:pt idx="8">
                  <c:v>1006</c:v>
                </c:pt>
                <c:pt idx="11">
                  <c:v>1004</c:v>
                </c:pt>
                <c:pt idx="14">
                  <c:v>1009</c:v>
                </c:pt>
              </c:numCache>
            </c:numRef>
          </c:val>
          <c:extLst>
            <c:ext xmlns:c16="http://schemas.microsoft.com/office/drawing/2014/chart" uri="{C3380CC4-5D6E-409C-BE32-E72D297353CC}">
              <c16:uniqueId val="{00000000-016F-42A9-AB0A-DC7E4DC71DE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16F-42A9-AB0A-DC7E4DC71DE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53</c:v>
                </c:pt>
                <c:pt idx="3">
                  <c:v>38</c:v>
                </c:pt>
                <c:pt idx="6">
                  <c:v>35</c:v>
                </c:pt>
                <c:pt idx="9">
                  <c:v>30</c:v>
                </c:pt>
                <c:pt idx="12">
                  <c:v>23</c:v>
                </c:pt>
              </c:numCache>
            </c:numRef>
          </c:val>
          <c:extLst>
            <c:ext xmlns:c16="http://schemas.microsoft.com/office/drawing/2014/chart" uri="{C3380CC4-5D6E-409C-BE32-E72D297353CC}">
              <c16:uniqueId val="{00000002-016F-42A9-AB0A-DC7E4DC71DE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100</c:v>
                </c:pt>
                <c:pt idx="3">
                  <c:v>96</c:v>
                </c:pt>
                <c:pt idx="6">
                  <c:v>92</c:v>
                </c:pt>
                <c:pt idx="9">
                  <c:v>48</c:v>
                </c:pt>
                <c:pt idx="12">
                  <c:v>44</c:v>
                </c:pt>
              </c:numCache>
            </c:numRef>
          </c:val>
          <c:extLst>
            <c:ext xmlns:c16="http://schemas.microsoft.com/office/drawing/2014/chart" uri="{C3380CC4-5D6E-409C-BE32-E72D297353CC}">
              <c16:uniqueId val="{00000003-016F-42A9-AB0A-DC7E4DC71DE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347</c:v>
                </c:pt>
                <c:pt idx="3">
                  <c:v>322</c:v>
                </c:pt>
                <c:pt idx="6">
                  <c:v>329</c:v>
                </c:pt>
                <c:pt idx="9">
                  <c:v>328</c:v>
                </c:pt>
                <c:pt idx="12">
                  <c:v>328</c:v>
                </c:pt>
              </c:numCache>
            </c:numRef>
          </c:val>
          <c:extLst>
            <c:ext xmlns:c16="http://schemas.microsoft.com/office/drawing/2014/chart" uri="{C3380CC4-5D6E-409C-BE32-E72D297353CC}">
              <c16:uniqueId val="{00000004-016F-42A9-AB0A-DC7E4DC71DE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100</c:v>
                </c:pt>
                <c:pt idx="3">
                  <c:v>100</c:v>
                </c:pt>
                <c:pt idx="6">
                  <c:v>89</c:v>
                </c:pt>
                <c:pt idx="9">
                  <c:v>77</c:v>
                </c:pt>
                <c:pt idx="12">
                  <c:v>64</c:v>
                </c:pt>
              </c:numCache>
            </c:numRef>
          </c:val>
          <c:extLst>
            <c:ext xmlns:c16="http://schemas.microsoft.com/office/drawing/2014/chart" uri="{C3380CC4-5D6E-409C-BE32-E72D297353CC}">
              <c16:uniqueId val="{00000005-016F-42A9-AB0A-DC7E4DC71DE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16F-42A9-AB0A-DC7E4DC71DE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963</c:v>
                </c:pt>
                <c:pt idx="3">
                  <c:v>942</c:v>
                </c:pt>
                <c:pt idx="6">
                  <c:v>1011</c:v>
                </c:pt>
                <c:pt idx="9">
                  <c:v>1039</c:v>
                </c:pt>
                <c:pt idx="12">
                  <c:v>1050</c:v>
                </c:pt>
              </c:numCache>
            </c:numRef>
          </c:val>
          <c:extLst>
            <c:ext xmlns:c16="http://schemas.microsoft.com/office/drawing/2014/chart" uri="{C3380CC4-5D6E-409C-BE32-E72D297353CC}">
              <c16:uniqueId val="{00000007-016F-42A9-AB0A-DC7E4DC71DE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665</c:v>
                </c:pt>
                <c:pt idx="2">
                  <c:v>#N/A</c:v>
                </c:pt>
                <c:pt idx="3">
                  <c:v>#N/A</c:v>
                </c:pt>
                <c:pt idx="4">
                  <c:v>578</c:v>
                </c:pt>
                <c:pt idx="5">
                  <c:v>#N/A</c:v>
                </c:pt>
                <c:pt idx="6">
                  <c:v>#N/A</c:v>
                </c:pt>
                <c:pt idx="7">
                  <c:v>550</c:v>
                </c:pt>
                <c:pt idx="8">
                  <c:v>#N/A</c:v>
                </c:pt>
                <c:pt idx="9">
                  <c:v>#N/A</c:v>
                </c:pt>
                <c:pt idx="10">
                  <c:v>518</c:v>
                </c:pt>
                <c:pt idx="11">
                  <c:v>#N/A</c:v>
                </c:pt>
                <c:pt idx="12">
                  <c:v>#N/A</c:v>
                </c:pt>
                <c:pt idx="13">
                  <c:v>500</c:v>
                </c:pt>
                <c:pt idx="14">
                  <c:v>#N/A</c:v>
                </c:pt>
              </c:numCache>
            </c:numRef>
          </c:val>
          <c:smooth val="0"/>
          <c:extLst>
            <c:ext xmlns:c16="http://schemas.microsoft.com/office/drawing/2014/chart" uri="{C3380CC4-5D6E-409C-BE32-E72D297353CC}">
              <c16:uniqueId val="{00000008-016F-42A9-AB0A-DC7E4DC71DE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12361</c:v>
                </c:pt>
                <c:pt idx="5">
                  <c:v>12151</c:v>
                </c:pt>
                <c:pt idx="8">
                  <c:v>11935</c:v>
                </c:pt>
                <c:pt idx="11">
                  <c:v>11971</c:v>
                </c:pt>
                <c:pt idx="14">
                  <c:v>11961</c:v>
                </c:pt>
              </c:numCache>
            </c:numRef>
          </c:val>
          <c:extLst>
            <c:ext xmlns:c16="http://schemas.microsoft.com/office/drawing/2014/chart" uri="{C3380CC4-5D6E-409C-BE32-E72D297353CC}">
              <c16:uniqueId val="{00000000-EDAD-4680-817A-2F13D4EA555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2131</c:v>
                </c:pt>
                <c:pt idx="5">
                  <c:v>2251</c:v>
                </c:pt>
                <c:pt idx="8">
                  <c:v>2243</c:v>
                </c:pt>
                <c:pt idx="11">
                  <c:v>2148</c:v>
                </c:pt>
                <c:pt idx="14">
                  <c:v>2149</c:v>
                </c:pt>
              </c:numCache>
            </c:numRef>
          </c:val>
          <c:extLst>
            <c:ext xmlns:c16="http://schemas.microsoft.com/office/drawing/2014/chart" uri="{C3380CC4-5D6E-409C-BE32-E72D297353CC}">
              <c16:uniqueId val="{00000001-EDAD-4680-817A-2F13D4EA555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3285</c:v>
                </c:pt>
                <c:pt idx="5">
                  <c:v>3519</c:v>
                </c:pt>
                <c:pt idx="8">
                  <c:v>3556</c:v>
                </c:pt>
                <c:pt idx="11">
                  <c:v>3986</c:v>
                </c:pt>
                <c:pt idx="14">
                  <c:v>3661</c:v>
                </c:pt>
              </c:numCache>
            </c:numRef>
          </c:val>
          <c:extLst>
            <c:ext xmlns:c16="http://schemas.microsoft.com/office/drawing/2014/chart" uri="{C3380CC4-5D6E-409C-BE32-E72D297353CC}">
              <c16:uniqueId val="{00000002-EDAD-4680-817A-2F13D4EA555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DAD-4680-817A-2F13D4EA555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DAD-4680-817A-2F13D4EA555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DAD-4680-817A-2F13D4EA555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1915</c:v>
                </c:pt>
                <c:pt idx="3">
                  <c:v>1982</c:v>
                </c:pt>
                <c:pt idx="6">
                  <c:v>1930</c:v>
                </c:pt>
                <c:pt idx="9">
                  <c:v>1781</c:v>
                </c:pt>
                <c:pt idx="12">
                  <c:v>1754</c:v>
                </c:pt>
              </c:numCache>
            </c:numRef>
          </c:val>
          <c:extLst>
            <c:ext xmlns:c16="http://schemas.microsoft.com/office/drawing/2014/chart" uri="{C3380CC4-5D6E-409C-BE32-E72D297353CC}">
              <c16:uniqueId val="{00000006-EDAD-4680-817A-2F13D4EA555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317</c:v>
                </c:pt>
                <c:pt idx="3">
                  <c:v>212</c:v>
                </c:pt>
                <c:pt idx="6">
                  <c:v>128</c:v>
                </c:pt>
                <c:pt idx="9">
                  <c:v>78</c:v>
                </c:pt>
                <c:pt idx="12">
                  <c:v>43</c:v>
                </c:pt>
              </c:numCache>
            </c:numRef>
          </c:val>
          <c:extLst>
            <c:ext xmlns:c16="http://schemas.microsoft.com/office/drawing/2014/chart" uri="{C3380CC4-5D6E-409C-BE32-E72D297353CC}">
              <c16:uniqueId val="{00000007-EDAD-4680-817A-2F13D4EA555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4472</c:v>
                </c:pt>
                <c:pt idx="3">
                  <c:v>4037</c:v>
                </c:pt>
                <c:pt idx="6">
                  <c:v>3831</c:v>
                </c:pt>
                <c:pt idx="9">
                  <c:v>3735</c:v>
                </c:pt>
                <c:pt idx="12">
                  <c:v>3692</c:v>
                </c:pt>
              </c:numCache>
            </c:numRef>
          </c:val>
          <c:extLst>
            <c:ext xmlns:c16="http://schemas.microsoft.com/office/drawing/2014/chart" uri="{C3380CC4-5D6E-409C-BE32-E72D297353CC}">
              <c16:uniqueId val="{00000008-EDAD-4680-817A-2F13D4EA555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3534</c:v>
                </c:pt>
                <c:pt idx="3">
                  <c:v>2979</c:v>
                </c:pt>
                <c:pt idx="6">
                  <c:v>2413</c:v>
                </c:pt>
                <c:pt idx="9">
                  <c:v>1836</c:v>
                </c:pt>
                <c:pt idx="12">
                  <c:v>1264</c:v>
                </c:pt>
              </c:numCache>
            </c:numRef>
          </c:val>
          <c:extLst>
            <c:ext xmlns:c16="http://schemas.microsoft.com/office/drawing/2014/chart" uri="{C3380CC4-5D6E-409C-BE32-E72D297353CC}">
              <c16:uniqueId val="{00000009-EDAD-4680-817A-2F13D4EA555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15229</c:v>
                </c:pt>
                <c:pt idx="3">
                  <c:v>15367</c:v>
                </c:pt>
                <c:pt idx="6">
                  <c:v>14999</c:v>
                </c:pt>
                <c:pt idx="9">
                  <c:v>14928</c:v>
                </c:pt>
                <c:pt idx="12">
                  <c:v>15421</c:v>
                </c:pt>
              </c:numCache>
            </c:numRef>
          </c:val>
          <c:extLst>
            <c:ext xmlns:c16="http://schemas.microsoft.com/office/drawing/2014/chart" uri="{C3380CC4-5D6E-409C-BE32-E72D297353CC}">
              <c16:uniqueId val="{0000000A-EDAD-4680-817A-2F13D4EA555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7690</c:v>
                </c:pt>
                <c:pt idx="2">
                  <c:v>#N/A</c:v>
                </c:pt>
                <c:pt idx="3">
                  <c:v>#N/A</c:v>
                </c:pt>
                <c:pt idx="4">
                  <c:v>6656</c:v>
                </c:pt>
                <c:pt idx="5">
                  <c:v>#N/A</c:v>
                </c:pt>
                <c:pt idx="6">
                  <c:v>#N/A</c:v>
                </c:pt>
                <c:pt idx="7">
                  <c:v>5566</c:v>
                </c:pt>
                <c:pt idx="8">
                  <c:v>#N/A</c:v>
                </c:pt>
                <c:pt idx="9">
                  <c:v>#N/A</c:v>
                </c:pt>
                <c:pt idx="10">
                  <c:v>4254</c:v>
                </c:pt>
                <c:pt idx="11">
                  <c:v>#N/A</c:v>
                </c:pt>
                <c:pt idx="12">
                  <c:v>#N/A</c:v>
                </c:pt>
                <c:pt idx="13">
                  <c:v>4402</c:v>
                </c:pt>
                <c:pt idx="14">
                  <c:v>#N/A</c:v>
                </c:pt>
              </c:numCache>
            </c:numRef>
          </c:val>
          <c:smooth val="0"/>
          <c:extLst>
            <c:ext xmlns:c16="http://schemas.microsoft.com/office/drawing/2014/chart" uri="{C3380CC4-5D6E-409C-BE32-E72D297353CC}">
              <c16:uniqueId val="{0000000B-EDAD-4680-817A-2F13D4EA555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1489</c:v>
                </c:pt>
                <c:pt idx="1">
                  <c:v>1529</c:v>
                </c:pt>
                <c:pt idx="2">
                  <c:v>1466</c:v>
                </c:pt>
              </c:numCache>
            </c:numRef>
          </c:val>
          <c:extLst>
            <c:ext xmlns:c16="http://schemas.microsoft.com/office/drawing/2014/chart" uri="{C3380CC4-5D6E-409C-BE32-E72D297353CC}">
              <c16:uniqueId val="{00000000-C5B6-4BAA-92C2-B91C73058E7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102</c:v>
                </c:pt>
                <c:pt idx="1">
                  <c:v>127</c:v>
                </c:pt>
                <c:pt idx="2">
                  <c:v>2</c:v>
                </c:pt>
              </c:numCache>
            </c:numRef>
          </c:val>
          <c:extLst>
            <c:ext xmlns:c16="http://schemas.microsoft.com/office/drawing/2014/chart" uri="{C3380CC4-5D6E-409C-BE32-E72D297353CC}">
              <c16:uniqueId val="{00000001-C5B6-4BAA-92C2-B91C73058E7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1837</c:v>
                </c:pt>
                <c:pt idx="1">
                  <c:v>1881</c:v>
                </c:pt>
                <c:pt idx="2">
                  <c:v>1445</c:v>
                </c:pt>
              </c:numCache>
            </c:numRef>
          </c:val>
          <c:extLst>
            <c:ext xmlns:c16="http://schemas.microsoft.com/office/drawing/2014/chart" uri="{C3380CC4-5D6E-409C-BE32-E72D297353CC}">
              <c16:uniqueId val="{00000002-C5B6-4BAA-92C2-B91C73058E7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{C7ECDDA3-7020-4DF5-A7A3-92B02BE8DB20}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84FF-4F0C-9563-142CB5226CD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{25556F1F-B029-46E2-9085-AEC6F6681E1A}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4FF-4F0C-9563-142CB5226CD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{B13F6275-3479-4440-A424-7B8AA54D7449}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4FF-4F0C-9563-142CB5226CD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{C7F1A235-4EDE-44E9-ACB1-70DE880D1BED}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4FF-4F0C-9563-142CB5226CD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{BDA0ADA7-25DC-477F-934F-702B552CC283}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4FF-4F0C-9563-142CB5226CD1}"/>
                </c:ext>
              </c:extLst>
            </c:dLbl>
            <c:dLbl>
              <c:idx val="8"/>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{9314E12E-F9FB-4EE4-8AA0-8B4A09F46246}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84FF-4F0C-9563-142CB5226CD1}"/>
                </c:ext>
              </c:extLst>
            </c:dLbl>
            <c:dLbl>
              <c:idx val="16"/>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{8EA05216-40DE-485C-8512-6FB39C26600E}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84FF-4F0C-9563-142CB5226CD1}"/>
                </c:ext>
              </c:extLst>
            </c:dLbl>
            <c:dLbl>
              <c:idx val="24"/>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{9A8C328C-D7B4-45DF-97FA-E6A78D80750C}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84FF-4F0C-9563-142CB5226CD1}"/>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{43E37235-1267-445C-8949-110B3A311A22}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84FF-4F0C-9563-142CB5226CD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32.799999999999997</c:v>
                </c:pt>
                <c:pt idx="8">
                  <c:v>34.5</c:v>
                </c:pt>
                <c:pt idx="16">
                  <c:v>35.4</c:v>
                </c:pt>
                <c:pt idx="24">
                  <c:v>37</c:v>
                </c:pt>
              </c:numCache>
            </c:numRef>
          </c:xVal>
          <c:yVal>
            <c:numRef>
              <c:f>公会計指標分析・財政指標組合せ分析表!$BP$51:$DC$51</c:f>
              <c:numCache>
                <c:formatCode>#,##0.0;"▲ "#,##0.0</c:formatCode>
                <c:ptCount val="40"/>
                <c:pt idx="0">
                  <c:v>106</c:v>
                </c:pt>
                <c:pt idx="8">
                  <c:v>93.3</c:v>
                </c:pt>
                <c:pt idx="16">
                  <c:v>77.400000000000006</c:v>
                </c:pt>
                <c:pt idx="24">
                  <c:v>58.3</c:v>
                </c:pt>
              </c:numCache>
            </c:numRef>
          </c:yVal>
          <c:smooth val="0"/>
          <c:extLst>
            <c:ext xmlns:c16="http://schemas.microsoft.com/office/drawing/2014/chart" uri="{C3380CC4-5D6E-409C-BE32-E72D297353CC}">
              <c16:uniqueId val="{00000009-84FF-4F0C-9563-142CB5226CD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{3A80BAAC-7B5D-4F5E-8F82-EF0502E80C60}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84FF-4F0C-9563-142CB5226CD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{65C072D0-6E89-47DB-93C6-091E57C14DDB}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4FF-4F0C-9563-142CB5226CD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{6EB9DE83-016E-4DF8-A195-F640FD0C4F5F}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4FF-4F0C-9563-142CB5226CD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{D3296A22-DC39-4368-B004-FC9E17685E36}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4FF-4F0C-9563-142CB5226CD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{07320B18-E6F3-465B-9C73-EB5073C8C011}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4FF-4F0C-9563-142CB5226CD1}"/>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{A2D3E50E-D029-4875-ADF0-5622030697AB}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84FF-4F0C-9563-142CB5226CD1}"/>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{956B4A7F-629A-40F5-9093-43A2B0AD7484}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84FF-4F0C-9563-142CB5226CD1}"/>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{FD30106E-A206-45DF-9EBC-7A0D62C3705D}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84FF-4F0C-9563-142CB5226CD1}"/>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{65B3F80E-949A-4435-88E2-6FBDA2393D0A}</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84FF-4F0C-9563-142CB5226CD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54</c:v>
                </c:pt>
                <c:pt idx="8">
                  <c:v>57.1</c:v>
                </c:pt>
                <c:pt idx="16">
                  <c:v>58.7</c:v>
                </c:pt>
                <c:pt idx="24">
                  <c:v>59.9</c:v>
                </c:pt>
              </c:numCache>
            </c:numRef>
          </c:xVal>
          <c:yVal>
            <c:numRef>
              <c:f>公会計指標分析・財政指標組合せ分析表!$BP$55:$DC$55</c:f>
              <c:numCache>
                <c:formatCode>#,##0.0;"▲ "#,##0.0</c:formatCode>
                <c:ptCount val="40"/>
                <c:pt idx="0">
                  <c:v>56.8</c:v>
                </c:pt>
                <c:pt idx="8">
                  <c:v>52.3</c:v>
                </c:pt>
                <c:pt idx="16">
                  <c:v>55.4</c:v>
                </c:pt>
                <c:pt idx="24">
                  <c:v>52.7</c:v>
                </c:pt>
              </c:numCache>
            </c:numRef>
          </c:yVal>
          <c:smooth val="0"/>
          <c:extLst>
            <c:ext xmlns:c16="http://schemas.microsoft.com/office/drawing/2014/chart" uri="{C3380CC4-5D6E-409C-BE32-E72D297353CC}">
              <c16:uniqueId val="{00000013-84FF-4F0C-9563-142CB5226CD1}"/>
            </c:ext>
          </c:extLst>
        </c:ser>
        <c:dLbls>
          <c:showLegendKey val="0"/>
          <c:showVal val="1"/>
          <c:showCatName val="0"/>
          <c:showSerName val="0"/>
          <c:showPercent val="0"/>
          <c:showBubbleSize val="0"/>
        </c:dLbls>
        <c:axId val="46179840"/>
        <c:axId val="46181760"/>
      </c:scatterChart>
      <c:valAx>
        <c:axId val="46179840"/>
        <c:scaling>
          <c:orientation val="minMax"/>
          <c:max val="63"/>
          <c:min val="3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15"/>
          <c:min val="4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{36F426C5-DEB9-47D2-9218-3F022BCFA271}</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4C6A-4C16-96B7-AB080D4DD69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{A07C4A51-4BE8-4EBB-8574-4CEBC3FA80B9}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C6A-4C16-96B7-AB080D4DD69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{4BE5C5A6-1ADC-48A7-B69D-AE78E108B2AE}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C6A-4C16-96B7-AB080D4DD69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{C3E153E5-2E5B-4C53-8875-1BDB47F781CF}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C6A-4C16-96B7-AB080D4DD69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{018672AE-4F8C-4E59-A7B0-C27F662B398D}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C6A-4C16-96B7-AB080D4DD69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{30A60B2F-EA05-4025-9FE5-02E46A40C967}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4C6A-4C16-96B7-AB080D4DD69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{FC2555D3-4CAE-4175-85E5-9A8AB95D26DD}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4C6A-4C16-96B7-AB080D4DD69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{F24FCCFC-A315-481B-9F77-8D3F54ACDAF6}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4C6A-4C16-96B7-AB080D4DD69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{DBB841A3-250A-45F3-B111-EA776A5A40C9}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4C6A-4C16-96B7-AB080D4DD69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11.1</c:v>
                </c:pt>
                <c:pt idx="8">
                  <c:v>9.4</c:v>
                </c:pt>
                <c:pt idx="16">
                  <c:v>8.3000000000000007</c:v>
                </c:pt>
                <c:pt idx="24">
                  <c:v>7.6</c:v>
                </c:pt>
                <c:pt idx="32">
                  <c:v>7.1</c:v>
                </c:pt>
              </c:numCache>
            </c:numRef>
          </c:xVal>
          <c:yVal>
            <c:numRef>
              <c:f>公会計指標分析・財政指標組合せ分析表!$BP$73:$DC$73</c:f>
              <c:numCache>
                <c:formatCode>#,##0.0;"▲ "#,##0.0</c:formatCode>
                <c:ptCount val="40"/>
                <c:pt idx="0">
                  <c:v>106</c:v>
                </c:pt>
                <c:pt idx="8">
                  <c:v>93.3</c:v>
                </c:pt>
                <c:pt idx="16">
                  <c:v>77.400000000000006</c:v>
                </c:pt>
                <c:pt idx="24">
                  <c:v>58.3</c:v>
                </c:pt>
                <c:pt idx="32">
                  <c:v>59.9</c:v>
                </c:pt>
              </c:numCache>
            </c:numRef>
          </c:yVal>
          <c:smooth val="0"/>
          <c:extLst>
            <c:ext xmlns:c16="http://schemas.microsoft.com/office/drawing/2014/chart" uri="{C3380CC4-5D6E-409C-BE32-E72D297353CC}">
              <c16:uniqueId val="{00000009-4C6A-4C16-96B7-AB080D4DD69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{BB03BA4B-3A9D-4044-AE54-1DA475DE9C2B}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4C6A-4C16-96B7-AB080D4DD69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{79D56CCF-3107-4435-9892-DE0B86582FEE}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C6A-4C16-96B7-AB080D4DD69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{C1E7E86F-C662-4B89-8305-727EAA80064A}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C6A-4C16-96B7-AB080D4DD69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{6597A1E7-1685-430D-AB3C-517E03917373}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C6A-4C16-96B7-AB080D4DD69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{3B22E065-3573-49DF-9CE8-80C9A647F9FA}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C6A-4C16-96B7-AB080D4DD69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{6F10A3F8-6BFB-4F33-B947-D23F13CC9FBB}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4C6A-4C16-96B7-AB080D4DD69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{8ED3A32F-E2D1-4E73-8366-8FEFDE6E8A5C}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4C6A-4C16-96B7-AB080D4DD69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{9292922E-7E14-4961-A55C-347B08FCC174}</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4C6A-4C16-96B7-AB080D4DD69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{3E02A2A1-C71F-428C-A042-7639AF336D66}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4C6A-4C16-96B7-AB080D4DD69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10.199999999999999</c:v>
                </c:pt>
                <c:pt idx="8">
                  <c:v>10</c:v>
                </c:pt>
                <c:pt idx="16">
                  <c:v>9.6999999999999993</c:v>
                </c:pt>
                <c:pt idx="24">
                  <c:v>9.5</c:v>
                </c:pt>
                <c:pt idx="32">
                  <c:v>9.1999999999999993</c:v>
                </c:pt>
              </c:numCache>
            </c:numRef>
          </c:xVal>
          <c:yVal>
            <c:numRef>
              <c:f>公会計指標分析・財政指標組合せ分析表!$BP$77:$DC$77</c:f>
              <c:numCache>
                <c:formatCode>#,##0.0;"▲ "#,##0.0</c:formatCode>
                <c:ptCount val="40"/>
                <c:pt idx="0">
                  <c:v>56.8</c:v>
                </c:pt>
                <c:pt idx="8">
                  <c:v>52.3</c:v>
                </c:pt>
                <c:pt idx="16">
                  <c:v>55.4</c:v>
                </c:pt>
                <c:pt idx="24">
                  <c:v>52.7</c:v>
                </c:pt>
                <c:pt idx="32">
                  <c:v>49.7</c:v>
                </c:pt>
              </c:numCache>
            </c:numRef>
          </c:yVal>
          <c:smooth val="0"/>
          <c:extLst>
            <c:ext xmlns:c16="http://schemas.microsoft.com/office/drawing/2014/chart" uri="{C3380CC4-5D6E-409C-BE32-E72D297353CC}">
              <c16:uniqueId val="{00000013-4C6A-4C16-96B7-AB080D4DD690}"/>
            </c:ext>
          </c:extLst>
        </c:ser>
        <c:dLbls>
          <c:showLegendKey val="0"/>
          <c:showVal val="1"/>
          <c:showCatName val="0"/>
          <c:showSerName val="0"/>
          <c:showPercent val="0"/>
          <c:showBubbleSize val="0"/>
        </c:dLbls>
        <c:axId val="84219776"/>
        <c:axId val="84234240"/>
      </c:scatterChart>
      <c:valAx>
        <c:axId val="84219776"/>
        <c:scaling>
          <c:orientation val="minMax"/>
          <c:max val="11.5"/>
          <c:min val="6.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16"/>
          <c:min val="4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福島県本宮市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市の自主的財政健全化計画に基づき、計画的に償還を行うことにより平成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年度から償還金の額が減少しているが、東日本大震災による災害復旧事業に係る地方債の据置期間が過ぎたため、平成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年度が増加に転じている。</a:t>
          </a:r>
          <a:endParaRPr lang="ja-JP" altLang="ja-JP" sz="1400">
            <a:effectLst/>
          </a:endParaRPr>
        </a:p>
        <a:p>
          <a:r>
            <a:rPr kumimoji="1" lang="ja-JP" altLang="ja-JP" sz="1100">
              <a:solidFill>
                <a:schemeClr val="dk1"/>
              </a:solidFill>
              <a:effectLst/>
              <a:latin typeface="+mn-lt"/>
              <a:ea typeface="+mn-ea"/>
              <a:cs typeface="+mn-cs"/>
            </a:rPr>
            <a:t>　債務負担行為についても新たな設定を抑えていることから支出額が減少している。</a:t>
          </a:r>
          <a:endParaRPr lang="ja-JP" altLang="ja-JP" sz="1400">
            <a:effectLst/>
          </a:endParaRPr>
        </a:p>
        <a:p>
          <a:r>
            <a:rPr kumimoji="1" lang="ja-JP" altLang="ja-JP" sz="1100">
              <a:solidFill>
                <a:schemeClr val="dk1"/>
              </a:solidFill>
              <a:effectLst/>
              <a:latin typeface="+mn-lt"/>
              <a:ea typeface="+mn-ea"/>
              <a:cs typeface="+mn-cs"/>
            </a:rPr>
            <a:t>　今後も、自主的財政健全化計画を堅持し計画的な市債の発行と債務の償還により健全な財政運営に努める。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当該減債基金は満期一括償還に対応するため、積立てを行なっているものであるが、繰上償還を行なうことで、利子軽減が図られ</a:t>
          </a:r>
          <a:r>
            <a:rPr kumimoji="1" lang="ja-JP" altLang="en-US" sz="1100">
              <a:solidFill>
                <a:schemeClr val="dk1"/>
              </a:solidFill>
              <a:effectLst/>
              <a:latin typeface="+mn-lt"/>
              <a:ea typeface="+mn-ea"/>
              <a:cs typeface="+mn-cs"/>
            </a:rPr>
            <a:t>ている。</a:t>
          </a:r>
          <a:endParaRPr lang="ja-JP" altLang="ja-JP">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福島県本宮市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市の自主的財政健全化計画を</a:t>
          </a:r>
          <a:r>
            <a:rPr kumimoji="1" lang="ja-JP" altLang="en-US" sz="1100">
              <a:solidFill>
                <a:schemeClr val="dk1"/>
              </a:solidFill>
              <a:effectLst/>
              <a:latin typeface="+mn-lt"/>
              <a:ea typeface="+mn-ea"/>
              <a:cs typeface="+mn-cs"/>
            </a:rPr>
            <a:t>順守</a:t>
          </a:r>
          <a:r>
            <a:rPr kumimoji="1" lang="ja-JP" altLang="ja-JP" sz="1100">
              <a:solidFill>
                <a:schemeClr val="dk1"/>
              </a:solidFill>
              <a:effectLst/>
              <a:latin typeface="+mn-lt"/>
              <a:ea typeface="+mn-ea"/>
              <a:cs typeface="+mn-cs"/>
            </a:rPr>
            <a:t>し計画的に債務の償還を行って</a:t>
          </a:r>
          <a:r>
            <a:rPr kumimoji="1" lang="ja-JP" altLang="en-US" sz="1100">
              <a:solidFill>
                <a:schemeClr val="dk1"/>
              </a:solidFill>
              <a:effectLst/>
              <a:latin typeface="+mn-lt"/>
              <a:ea typeface="+mn-ea"/>
              <a:cs typeface="+mn-cs"/>
            </a:rPr>
            <a:t>きた</a:t>
          </a:r>
          <a:r>
            <a:rPr kumimoji="1" lang="ja-JP" altLang="ja-JP" sz="1100">
              <a:solidFill>
                <a:schemeClr val="dk1"/>
              </a:solidFill>
              <a:effectLst/>
              <a:latin typeface="+mn-lt"/>
              <a:ea typeface="+mn-ea"/>
              <a:cs typeface="+mn-cs"/>
            </a:rPr>
            <a:t>結果、債務負担行為が着実に減少</a:t>
          </a:r>
          <a:r>
            <a:rPr kumimoji="1" lang="ja-JP" altLang="en-US" sz="1100">
              <a:solidFill>
                <a:schemeClr val="dk1"/>
              </a:solidFill>
              <a:effectLst/>
              <a:latin typeface="+mn-lt"/>
              <a:ea typeface="+mn-ea"/>
              <a:cs typeface="+mn-cs"/>
            </a:rPr>
            <a:t>していたが、令和元年東日本台風の影響により、地方債の借入が増加したため、地方債残高が増加となった。</a:t>
          </a:r>
          <a:endParaRPr lang="ja-JP" altLang="ja-JP" sz="1400">
            <a:effectLst/>
          </a:endParaRPr>
        </a:p>
        <a:p>
          <a:r>
            <a:rPr kumimoji="1" lang="ja-JP" altLang="ja-JP" sz="1100">
              <a:solidFill>
                <a:schemeClr val="dk1"/>
              </a:solidFill>
              <a:effectLst/>
              <a:latin typeface="+mn-lt"/>
              <a:ea typeface="+mn-ea"/>
              <a:cs typeface="+mn-cs"/>
            </a:rPr>
            <a:t>　依然将来負担比率が高い数値となっていることから、今後も自主的財政健全化計画に基づき、計画的な市債の発行と債務の償還により健全な財政運営に努める。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福島県本宮市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長期避難者生活拠点形成基金の基金廃止及び減債基金の積立金減少等により、基金全体として残高が減少した。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本宮駅東西アクセス整備事業の完了による本宮駅東西自由通路等整備基金の取り崩し、また各教育施設の耐震改修事業等による教育施設等整備事業基金の取り崩しにより、中長期的に特定目的基金の減少傾向であると思わ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教育施設等整備事業基金：本宮市教育施設及び児童福祉施設の整備事業に資するため。</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地域福祉基金：長寿社会に備えて在宅福祉の向上、健康づくり、ボランティア活動の活発化等を推進するため。</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市営住宅等管理基金：福島復興再生特別措置法第</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条第</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項に規定する長期避難者生活拠点形成交付金事業等に要する経費の財源に充てるため。</a:t>
          </a:r>
          <a:endParaRPr lang="ja-JP" altLang="ja-JP" sz="1400">
            <a:effectLst/>
          </a:endParaRPr>
        </a:p>
        <a:p>
          <a:r>
            <a:rPr kumimoji="1" lang="ja-JP" altLang="ja-JP" sz="1100">
              <a:solidFill>
                <a:schemeClr val="dk1"/>
              </a:solidFill>
              <a:effectLst/>
              <a:latin typeface="+mn-lt"/>
              <a:ea typeface="+mn-ea"/>
              <a:cs typeface="+mn-cs"/>
            </a:rPr>
            <a:t>本宮駅東西自由通路等整備基金：本宮駅東西自由通路及び同駅周辺整備推進の資金の一部に充てるため。</a:t>
          </a:r>
          <a:endParaRPr lang="ja-JP" altLang="ja-JP" sz="1400">
            <a:effectLst/>
          </a:endParaRPr>
        </a:p>
        <a:p>
          <a:r>
            <a:rPr kumimoji="1" lang="ja-JP" altLang="en-US" sz="1100">
              <a:solidFill>
                <a:schemeClr val="dk1"/>
              </a:solidFill>
              <a:effectLst/>
              <a:latin typeface="+mn-lt"/>
              <a:ea typeface="+mn-ea"/>
              <a:cs typeface="+mn-cs"/>
            </a:rPr>
            <a:t>五百川駅前広場等整備基金：五百川駅前広場等の整備資金の一部に充てるため。</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教育施設等整備事業基金：保育所の新設や、教育施設等の耐震改修に</a:t>
          </a:r>
          <a:r>
            <a:rPr kumimoji="1" lang="ja-JP" altLang="en-US" sz="1100">
              <a:solidFill>
                <a:schemeClr val="dk1"/>
              </a:solidFill>
              <a:effectLst/>
              <a:latin typeface="+mn-lt"/>
              <a:ea typeface="+mn-ea"/>
              <a:cs typeface="+mn-cs"/>
            </a:rPr>
            <a:t>充てたため減</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市営住宅等管理基金：</a:t>
          </a:r>
          <a:r>
            <a:rPr kumimoji="1" lang="ja-JP" altLang="en-US" sz="1100">
              <a:solidFill>
                <a:schemeClr val="dk1"/>
              </a:solidFill>
              <a:effectLst/>
              <a:latin typeface="+mn-lt"/>
              <a:ea typeface="+mn-ea"/>
              <a:cs typeface="+mn-cs"/>
            </a:rPr>
            <a:t>公営住宅の修繕等に対応するため、長期避難者生活拠点形成交付金を基金に積み立てたため増。</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教育施設等整備事業基金：学校、保育所、社会教育施設等の耐震改修を行っていくため、計画的な管理を行う。</a:t>
          </a:r>
          <a:endParaRPr lang="ja-JP" altLang="ja-JP" sz="1400">
            <a:effectLst/>
          </a:endParaRPr>
        </a:p>
        <a:p>
          <a:r>
            <a:rPr kumimoji="1" lang="ja-JP" altLang="ja-JP" sz="1100">
              <a:solidFill>
                <a:schemeClr val="dk1"/>
              </a:solidFill>
              <a:effectLst/>
              <a:latin typeface="+mn-lt"/>
              <a:ea typeface="+mn-ea"/>
              <a:cs typeface="+mn-cs"/>
            </a:rPr>
            <a:t>地域福祉基金：地域福祉の向上に資するため、計画的な管理を行う。</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市営住宅等管理基金：公営住宅の修繕、改修、長寿命化など行っていくため、計画的な管理を行う。</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本宮駅東西自由通路等整備基金：</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年度までの年次計画の事業となるため、事業完了に伴い減少</a:t>
          </a:r>
          <a:r>
            <a:rPr kumimoji="1" lang="ja-JP" altLang="en-US" sz="1100">
              <a:solidFill>
                <a:schemeClr val="dk1"/>
              </a:solidFill>
              <a:effectLst/>
              <a:latin typeface="+mn-lt"/>
              <a:ea typeface="+mn-ea"/>
              <a:cs typeface="+mn-cs"/>
            </a:rPr>
            <a:t>する</a:t>
          </a:r>
          <a:r>
            <a:rPr kumimoji="1" lang="ja-JP" altLang="ja-JP" sz="1100">
              <a:solidFill>
                <a:schemeClr val="dk1"/>
              </a:solidFill>
              <a:effectLst/>
              <a:latin typeface="+mn-lt"/>
              <a:ea typeface="+mn-ea"/>
              <a:cs typeface="+mn-cs"/>
            </a:rPr>
            <a:t>予定。</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五百川駅前広場等整備基金：五百川駅前広場等の整備資金の一部に充てるため</a:t>
          </a:r>
          <a:r>
            <a:rPr kumimoji="1" lang="ja-JP" altLang="en-US" sz="1100">
              <a:solidFill>
                <a:schemeClr val="dk1"/>
              </a:solidFill>
              <a:effectLst/>
              <a:latin typeface="+mn-lt"/>
              <a:ea typeface="+mn-ea"/>
              <a:cs typeface="+mn-cs"/>
            </a:rPr>
            <a:t>、計画的な積み立てを行う。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令和元年東日本台風への対応のため取り崩し額が増となり、基金残高が減少した。</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今後も財政支出を抑制し、健全な財政運営を図るため、標準財政規模に対して適正な基金を確保していく。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将来世代の負担を抑えるために、将来負担額の大きい地方債について平成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及び令和元年度に</a:t>
          </a:r>
          <a:r>
            <a:rPr kumimoji="1" lang="ja-JP" altLang="ja-JP" sz="1100">
              <a:solidFill>
                <a:schemeClr val="dk1"/>
              </a:solidFill>
              <a:effectLst/>
              <a:latin typeface="+mn-lt"/>
              <a:ea typeface="+mn-ea"/>
              <a:cs typeface="+mn-cs"/>
            </a:rPr>
            <a:t>繰上償還を実施している状況であるが、</a:t>
          </a:r>
          <a:r>
            <a:rPr kumimoji="1" lang="ja-JP" altLang="en-US" sz="1100">
              <a:solidFill>
                <a:schemeClr val="dk1"/>
              </a:solidFill>
              <a:effectLst/>
              <a:latin typeface="+mn-lt"/>
              <a:ea typeface="+mn-ea"/>
              <a:cs typeface="+mn-cs"/>
            </a:rPr>
            <a:t>令和元年度の減債基金への積立額減少により基金残高が減少している。</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a:t>
          </a:r>
          <a:r>
            <a:rPr kumimoji="1" lang="ja-JP" altLang="en-US" sz="1100">
              <a:solidFill>
                <a:schemeClr val="dk1"/>
              </a:solidFill>
              <a:effectLst/>
              <a:latin typeface="+mn-lt"/>
              <a:ea typeface="+mn-ea"/>
              <a:cs typeface="+mn-cs"/>
            </a:rPr>
            <a:t>後年度財政負担の軽減を図るため</a:t>
          </a:r>
          <a:r>
            <a:rPr kumimoji="1" lang="ja-JP" altLang="ja-JP" sz="1100">
              <a:solidFill>
                <a:schemeClr val="dk1"/>
              </a:solidFill>
              <a:effectLst/>
              <a:latin typeface="+mn-lt"/>
              <a:ea typeface="+mn-ea"/>
              <a:cs typeface="+mn-cs"/>
            </a:rPr>
            <a:t>繰上償還を実施し、健全な財政運営を目指す。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0756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4516100" y="190500"/>
          <a:ext cx="3359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4512925" y="215900"/>
          <a:ext cx="33432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4538325" y="241300"/>
          <a:ext cx="328612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122150"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147550"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172950" y="241300"/>
          <a:ext cx="2178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2545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245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68592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30,371
30,124
88.02
19,859,802
17,418,364
1,080,249
8,331,875
15,422,095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81940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11480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583247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696595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11480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589597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445625"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658350"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658350" y="1219200"/>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658350" y="1562100"/>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55357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55357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59802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518650" y="1562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59802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518650" y="1943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098550" y="4254500"/>
          <a:ext cx="36131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19439" y="4624642"/>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xdr:cNvSpPr/>
      </xdr:nvSpPr>
      <xdr:spPr>
        <a:xfrm>
          <a:off x="3440562" y="4607971"/>
          <a:ext cx="39915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6609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6609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59563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59563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3787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3787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098550" y="4953000"/>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4949825"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4949825"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49974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0795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098550" y="7112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75185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098550" y="6803572"/>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75185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098550" y="6495143"/>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75185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098550" y="6186714"/>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75185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098550" y="5878286"/>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75185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098550" y="5569857"/>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75185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098550" y="5261428"/>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75185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098550" y="4953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75185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098550" y="4953000"/>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28212</xdr:rowOff>
    </xdr:to>
    <xdr:cxnSp macro="">
      <xdr:nvCxnSpPr>
        <xdr:cNvPr id="67" name="直線コネクタ 66"/>
        <xdr:cNvCxnSpPr/>
      </xdr:nvCxnSpPr>
      <xdr:spPr>
        <a:xfrm flipV="1">
          <a:off x="4074795" y="5471160"/>
          <a:ext cx="1270" cy="1329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68" name="有形固定資産減価償却率最小値テキスト"/>
        <xdr:cNvSpPr txBox="1"/>
      </xdr:nvSpPr>
      <xdr:spPr>
        <a:xfrm>
          <a:off x="41275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69" name="直線コネクタ 68"/>
        <xdr:cNvCxnSpPr/>
      </xdr:nvCxnSpPr>
      <xdr:spPr>
        <a:xfrm>
          <a:off x="3987800" y="680048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0" name="有形固定資産減価償却率最大値テキスト"/>
        <xdr:cNvSpPr txBox="1"/>
      </xdr:nvSpPr>
      <xdr:spPr>
        <a:xfrm>
          <a:off x="41275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1" name="直線コネクタ 70"/>
        <xdr:cNvCxnSpPr/>
      </xdr:nvCxnSpPr>
      <xdr:spPr>
        <a:xfrm>
          <a:off x="3987800" y="547116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46372</xdr:rowOff>
    </xdr:from>
    <xdr:ext cx="405111" cy="259045"/>
    <xdr:sp macro="" textlink="">
      <xdr:nvSpPr>
        <xdr:cNvPr id="72" name="有形固定資産減価償却率平均値テキスト"/>
        <xdr:cNvSpPr txBox="1"/>
      </xdr:nvSpPr>
      <xdr:spPr>
        <a:xfrm>
          <a:off x="4127500" y="613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3" name="フローチャート: 判断 72"/>
        <xdr:cNvSpPr/>
      </xdr:nvSpPr>
      <xdr:spPr>
        <a:xfrm>
          <a:off x="40259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4" name="フローチャート: 判断 73"/>
        <xdr:cNvSpPr/>
      </xdr:nvSpPr>
      <xdr:spPr>
        <a:xfrm>
          <a:off x="3429000" y="61328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9344</xdr:rowOff>
    </xdr:from>
    <xdr:to>
      <xdr:col>15</xdr:col>
      <xdr:colOff>187325</xdr:colOff>
      <xdr:row>31</xdr:row>
      <xdr:rowOff>110944</xdr:rowOff>
    </xdr:to>
    <xdr:sp macro="" textlink="">
      <xdr:nvSpPr>
        <xdr:cNvPr id="75" name="フローチャート: 判断 74"/>
        <xdr:cNvSpPr/>
      </xdr:nvSpPr>
      <xdr:spPr>
        <a:xfrm>
          <a:off x="2781300" y="609581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131445</xdr:rowOff>
    </xdr:from>
    <xdr:to>
      <xdr:col>11</xdr:col>
      <xdr:colOff>187325</xdr:colOff>
      <xdr:row>31</xdr:row>
      <xdr:rowOff>61595</xdr:rowOff>
    </xdr:to>
    <xdr:sp macro="" textlink="">
      <xdr:nvSpPr>
        <xdr:cNvPr id="76" name="フローチャート: 判断 75"/>
        <xdr:cNvSpPr/>
      </xdr:nvSpPr>
      <xdr:spPr>
        <a:xfrm>
          <a:off x="2133600" y="604647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35832</xdr:rowOff>
    </xdr:from>
    <xdr:to>
      <xdr:col>7</xdr:col>
      <xdr:colOff>187325</xdr:colOff>
      <xdr:row>30</xdr:row>
      <xdr:rowOff>137432</xdr:rowOff>
    </xdr:to>
    <xdr:sp macro="" textlink="">
      <xdr:nvSpPr>
        <xdr:cNvPr id="77" name="フローチャート: 判断 76"/>
        <xdr:cNvSpPr/>
      </xdr:nvSpPr>
      <xdr:spPr>
        <a:xfrm>
          <a:off x="1485900" y="595085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392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330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2682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0351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38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25853</xdr:rowOff>
    </xdr:from>
    <xdr:to>
      <xdr:col>19</xdr:col>
      <xdr:colOff>187325</xdr:colOff>
      <xdr:row>27</xdr:row>
      <xdr:rowOff>127453</xdr:rowOff>
    </xdr:to>
    <xdr:sp macro="" textlink="">
      <xdr:nvSpPr>
        <xdr:cNvPr id="83" name="楕円 82"/>
        <xdr:cNvSpPr/>
      </xdr:nvSpPr>
      <xdr:spPr>
        <a:xfrm>
          <a:off x="3429000" y="542652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26</xdr:row>
      <xdr:rowOff>147955</xdr:rowOff>
    </xdr:from>
    <xdr:to>
      <xdr:col>15</xdr:col>
      <xdr:colOff>187325</xdr:colOff>
      <xdr:row>27</xdr:row>
      <xdr:rowOff>78105</xdr:rowOff>
    </xdr:to>
    <xdr:sp macro="" textlink="">
      <xdr:nvSpPr>
        <xdr:cNvPr id="84" name="楕円 83"/>
        <xdr:cNvSpPr/>
      </xdr:nvSpPr>
      <xdr:spPr>
        <a:xfrm>
          <a:off x="2781300" y="53771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27305</xdr:rowOff>
    </xdr:from>
    <xdr:to>
      <xdr:col>19</xdr:col>
      <xdr:colOff>136525</xdr:colOff>
      <xdr:row>27</xdr:row>
      <xdr:rowOff>76653</xdr:rowOff>
    </xdr:to>
    <xdr:cxnSp macro="">
      <xdr:nvCxnSpPr>
        <xdr:cNvPr id="85" name="直線コネクタ 84"/>
        <xdr:cNvCxnSpPr/>
      </xdr:nvCxnSpPr>
      <xdr:spPr>
        <a:xfrm>
          <a:off x="2832100" y="5427980"/>
          <a:ext cx="6477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120197</xdr:rowOff>
    </xdr:from>
    <xdr:to>
      <xdr:col>11</xdr:col>
      <xdr:colOff>187325</xdr:colOff>
      <xdr:row>27</xdr:row>
      <xdr:rowOff>50347</xdr:rowOff>
    </xdr:to>
    <xdr:sp macro="" textlink="">
      <xdr:nvSpPr>
        <xdr:cNvPr id="86" name="楕円 85"/>
        <xdr:cNvSpPr/>
      </xdr:nvSpPr>
      <xdr:spPr>
        <a:xfrm>
          <a:off x="2133600" y="534942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170997</xdr:rowOff>
    </xdr:from>
    <xdr:to>
      <xdr:col>15</xdr:col>
      <xdr:colOff>136525</xdr:colOff>
      <xdr:row>27</xdr:row>
      <xdr:rowOff>27305</xdr:rowOff>
    </xdr:to>
    <xdr:cxnSp macro="">
      <xdr:nvCxnSpPr>
        <xdr:cNvPr id="87" name="直線コネクタ 86"/>
        <xdr:cNvCxnSpPr/>
      </xdr:nvCxnSpPr>
      <xdr:spPr>
        <a:xfrm>
          <a:off x="2184400" y="5400222"/>
          <a:ext cx="6477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67764</xdr:rowOff>
    </xdr:from>
    <xdr:to>
      <xdr:col>7</xdr:col>
      <xdr:colOff>187325</xdr:colOff>
      <xdr:row>26</xdr:row>
      <xdr:rowOff>169364</xdr:rowOff>
    </xdr:to>
    <xdr:sp macro="" textlink="">
      <xdr:nvSpPr>
        <xdr:cNvPr id="88" name="楕円 87"/>
        <xdr:cNvSpPr/>
      </xdr:nvSpPr>
      <xdr:spPr>
        <a:xfrm>
          <a:off x="1485900" y="529698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118564</xdr:rowOff>
    </xdr:from>
    <xdr:to>
      <xdr:col>11</xdr:col>
      <xdr:colOff>136525</xdr:colOff>
      <xdr:row>26</xdr:row>
      <xdr:rowOff>170997</xdr:rowOff>
    </xdr:to>
    <xdr:cxnSp macro="">
      <xdr:nvCxnSpPr>
        <xdr:cNvPr id="89" name="直線コネクタ 88"/>
        <xdr:cNvCxnSpPr/>
      </xdr:nvCxnSpPr>
      <xdr:spPr>
        <a:xfrm>
          <a:off x="1536700" y="5347789"/>
          <a:ext cx="6477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90" name="n_1aveValue有形固定資産減価償却率"/>
        <xdr:cNvSpPr txBox="1"/>
      </xdr:nvSpPr>
      <xdr:spPr>
        <a:xfrm>
          <a:off x="3293119"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102071</xdr:rowOff>
    </xdr:from>
    <xdr:ext cx="405111" cy="259045"/>
    <xdr:sp macro="" textlink="">
      <xdr:nvSpPr>
        <xdr:cNvPr id="91" name="n_2aveValue有形固定資産減価償却率"/>
        <xdr:cNvSpPr txBox="1"/>
      </xdr:nvSpPr>
      <xdr:spPr>
        <a:xfrm>
          <a:off x="2658119" y="6188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52722</xdr:rowOff>
    </xdr:from>
    <xdr:ext cx="405111" cy="259045"/>
    <xdr:sp macro="" textlink="">
      <xdr:nvSpPr>
        <xdr:cNvPr id="92" name="n_3aveValue有形固定資産減価償却率"/>
        <xdr:cNvSpPr txBox="1"/>
      </xdr:nvSpPr>
      <xdr:spPr>
        <a:xfrm>
          <a:off x="2010419"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128559</xdr:rowOff>
    </xdr:from>
    <xdr:ext cx="405111" cy="259045"/>
    <xdr:sp macro="" textlink="">
      <xdr:nvSpPr>
        <xdr:cNvPr id="93" name="n_4aveValue有形固定資産減価償却率"/>
        <xdr:cNvSpPr txBox="1"/>
      </xdr:nvSpPr>
      <xdr:spPr>
        <a:xfrm>
          <a:off x="1362719" y="604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143980</xdr:rowOff>
    </xdr:from>
    <xdr:ext cx="405111" cy="259045"/>
    <xdr:sp macro="" textlink="">
      <xdr:nvSpPr>
        <xdr:cNvPr id="94" name="n_1mainValue有形固定資産減価償却率"/>
        <xdr:cNvSpPr txBox="1"/>
      </xdr:nvSpPr>
      <xdr:spPr>
        <a:xfrm>
          <a:off x="3293119" y="5201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94632</xdr:rowOff>
    </xdr:from>
    <xdr:ext cx="405111" cy="259045"/>
    <xdr:sp macro="" textlink="">
      <xdr:nvSpPr>
        <xdr:cNvPr id="95" name="n_2mainValue有形固定資産減価償却率"/>
        <xdr:cNvSpPr txBox="1"/>
      </xdr:nvSpPr>
      <xdr:spPr>
        <a:xfrm>
          <a:off x="2658119" y="515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66874</xdr:rowOff>
    </xdr:from>
    <xdr:ext cx="405111" cy="259045"/>
    <xdr:sp macro="" textlink="">
      <xdr:nvSpPr>
        <xdr:cNvPr id="96" name="n_3mainValue有形固定資産減価償却率"/>
        <xdr:cNvSpPr txBox="1"/>
      </xdr:nvSpPr>
      <xdr:spPr>
        <a:xfrm>
          <a:off x="2010419" y="5124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14441</xdr:rowOff>
    </xdr:from>
    <xdr:ext cx="405111" cy="259045"/>
    <xdr:sp macro="" textlink="">
      <xdr:nvSpPr>
        <xdr:cNvPr id="97" name="n_4mainValue有形固定資産減価償却率"/>
        <xdr:cNvSpPr txBox="1"/>
      </xdr:nvSpPr>
      <xdr:spPr>
        <a:xfrm>
          <a:off x="1362719" y="5072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9645650" y="4254500"/>
          <a:ext cx="35845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xdr:cNvSpPr/>
      </xdr:nvSpPr>
      <xdr:spPr>
        <a:xfrm>
          <a:off x="10544443" y="4624642"/>
          <a:ext cx="89163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xdr:cNvSpPr/>
      </xdr:nvSpPr>
      <xdr:spPr>
        <a:xfrm>
          <a:off x="11760740" y="4607971"/>
          <a:ext cx="81489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32080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32080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45034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45034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5897225"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5897225"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9645650" y="4953000"/>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3468350"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3468350"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35445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前年度比</a:t>
          </a:r>
          <a:r>
            <a:rPr kumimoji="1" lang="en-US" altLang="ja-JP" sz="1100">
              <a:latin typeface="ＭＳ Ｐゴシック" panose="020B0600070205080204" pitchFamily="50" charset="-128"/>
              <a:ea typeface="ＭＳ Ｐゴシック" panose="020B0600070205080204" pitchFamily="50" charset="-128"/>
            </a:rPr>
            <a:t>147.4</a:t>
          </a:r>
          <a:r>
            <a:rPr kumimoji="1" lang="ja-JP" altLang="en-US" sz="1100">
              <a:latin typeface="ＭＳ Ｐゴシック" panose="020B0600070205080204" pitchFamily="50" charset="-128"/>
              <a:ea typeface="ＭＳ Ｐゴシック" panose="020B0600070205080204" pitchFamily="50" charset="-128"/>
            </a:rPr>
            <a:t>ポイント増となり、類似団体内平均値を上回っている。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令和元年度に発生した令和元年東日本台風の影響により、地方債残高が</a:t>
          </a:r>
          <a:r>
            <a:rPr kumimoji="1" lang="en-US" altLang="ja-JP" sz="1100">
              <a:latin typeface="ＭＳ Ｐゴシック" panose="020B0600070205080204" pitchFamily="50" charset="-128"/>
              <a:ea typeface="ＭＳ Ｐゴシック" panose="020B0600070205080204" pitchFamily="50" charset="-128"/>
            </a:rPr>
            <a:t>493,404</a:t>
          </a:r>
          <a:r>
            <a:rPr kumimoji="1" lang="ja-JP" altLang="en-US" sz="1100">
              <a:latin typeface="ＭＳ Ｐゴシック" panose="020B0600070205080204" pitchFamily="50" charset="-128"/>
              <a:ea typeface="ＭＳ Ｐゴシック" panose="020B0600070205080204" pitchFamily="50" charset="-128"/>
            </a:rPr>
            <a:t>千円増加したことが主な要因である。令和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年度には、工業等団地用地取得事業債に係るシンジケートローンが償還完了となることから、債務残高は減少していくことが想定される。</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今後も、市の自主的財政健全化計画に基づき、計画的な市債の発行と債務の償還に努め、当該比率を減少させていく。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960755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9645650" y="7112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xdr:cNvSpPr txBox="1"/>
      </xdr:nvSpPr>
      <xdr:spPr>
        <a:xfrm>
          <a:off x="917552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4" name="直線コネクタ 113"/>
        <xdr:cNvCxnSpPr/>
      </xdr:nvCxnSpPr>
      <xdr:spPr>
        <a:xfrm>
          <a:off x="9645650" y="675216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5" name="テキスト ボックス 114"/>
        <xdr:cNvSpPr txBox="1"/>
      </xdr:nvSpPr>
      <xdr:spPr>
        <a:xfrm>
          <a:off x="917552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6" name="直線コネクタ 115"/>
        <xdr:cNvCxnSpPr/>
      </xdr:nvCxnSpPr>
      <xdr:spPr>
        <a:xfrm>
          <a:off x="9645650" y="639233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7" name="テキスト ボックス 116"/>
        <xdr:cNvSpPr txBox="1"/>
      </xdr:nvSpPr>
      <xdr:spPr>
        <a:xfrm>
          <a:off x="917552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xdr:cNvCxnSpPr/>
      </xdr:nvCxnSpPr>
      <xdr:spPr>
        <a:xfrm>
          <a:off x="9645650" y="60325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9" name="テキスト ボックス 118"/>
        <xdr:cNvSpPr txBox="1"/>
      </xdr:nvSpPr>
      <xdr:spPr>
        <a:xfrm>
          <a:off x="92286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0" name="直線コネクタ 119"/>
        <xdr:cNvCxnSpPr/>
      </xdr:nvCxnSpPr>
      <xdr:spPr>
        <a:xfrm>
          <a:off x="9645650" y="567266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1" name="テキスト ボックス 120"/>
        <xdr:cNvSpPr txBox="1"/>
      </xdr:nvSpPr>
      <xdr:spPr>
        <a:xfrm>
          <a:off x="92286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2" name="直線コネクタ 121"/>
        <xdr:cNvCxnSpPr/>
      </xdr:nvCxnSpPr>
      <xdr:spPr>
        <a:xfrm>
          <a:off x="9645650" y="531283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3" name="テキスト ボックス 122"/>
        <xdr:cNvSpPr txBox="1"/>
      </xdr:nvSpPr>
      <xdr:spPr>
        <a:xfrm>
          <a:off x="92286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xdr:cNvCxnSpPr/>
      </xdr:nvCxnSpPr>
      <xdr:spPr>
        <a:xfrm>
          <a:off x="9645650" y="4953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5" name="テキスト ボックス 124"/>
        <xdr:cNvSpPr txBox="1"/>
      </xdr:nvSpPr>
      <xdr:spPr>
        <a:xfrm>
          <a:off x="93312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9645650" y="4953000"/>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90205</xdr:rowOff>
    </xdr:from>
    <xdr:to>
      <xdr:col>76</xdr:col>
      <xdr:colOff>21589</xdr:colOff>
      <xdr:row>34</xdr:row>
      <xdr:rowOff>82014</xdr:rowOff>
    </xdr:to>
    <xdr:cxnSp macro="">
      <xdr:nvCxnSpPr>
        <xdr:cNvPr id="127" name="直線コネクタ 126"/>
        <xdr:cNvCxnSpPr/>
      </xdr:nvCxnSpPr>
      <xdr:spPr>
        <a:xfrm flipV="1">
          <a:off x="12593320" y="5319430"/>
          <a:ext cx="1269" cy="1363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85841</xdr:rowOff>
    </xdr:from>
    <xdr:ext cx="560923" cy="259045"/>
    <xdr:sp macro="" textlink="">
      <xdr:nvSpPr>
        <xdr:cNvPr id="128" name="債務償還比率最小値テキスト"/>
        <xdr:cNvSpPr txBox="1"/>
      </xdr:nvSpPr>
      <xdr:spPr>
        <a:xfrm>
          <a:off x="12646025" y="668666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82014</xdr:rowOff>
    </xdr:from>
    <xdr:to>
      <xdr:col>76</xdr:col>
      <xdr:colOff>111125</xdr:colOff>
      <xdr:row>34</xdr:row>
      <xdr:rowOff>82014</xdr:rowOff>
    </xdr:to>
    <xdr:cxnSp macro="">
      <xdr:nvCxnSpPr>
        <xdr:cNvPr id="129" name="直線コネクタ 128"/>
        <xdr:cNvCxnSpPr/>
      </xdr:nvCxnSpPr>
      <xdr:spPr>
        <a:xfrm>
          <a:off x="12534900" y="66828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36882</xdr:rowOff>
    </xdr:from>
    <xdr:ext cx="469744" cy="259045"/>
    <xdr:sp macro="" textlink="">
      <xdr:nvSpPr>
        <xdr:cNvPr id="130" name="債務償還比率最大値テキスト"/>
        <xdr:cNvSpPr txBox="1"/>
      </xdr:nvSpPr>
      <xdr:spPr>
        <a:xfrm>
          <a:off x="12646025" y="509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90205</xdr:rowOff>
    </xdr:from>
    <xdr:to>
      <xdr:col>76</xdr:col>
      <xdr:colOff>111125</xdr:colOff>
      <xdr:row>26</xdr:row>
      <xdr:rowOff>90205</xdr:rowOff>
    </xdr:to>
    <xdr:cxnSp macro="">
      <xdr:nvCxnSpPr>
        <xdr:cNvPr id="131" name="直線コネクタ 130"/>
        <xdr:cNvCxnSpPr/>
      </xdr:nvCxnSpPr>
      <xdr:spPr>
        <a:xfrm>
          <a:off x="12534900" y="531943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31788</xdr:rowOff>
    </xdr:from>
    <xdr:ext cx="469744" cy="259045"/>
    <xdr:sp macro="" textlink="">
      <xdr:nvSpPr>
        <xdr:cNvPr id="132" name="債務償還比率平均値テキスト"/>
        <xdr:cNvSpPr txBox="1"/>
      </xdr:nvSpPr>
      <xdr:spPr>
        <a:xfrm>
          <a:off x="12646025" y="5603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8911</xdr:rowOff>
    </xdr:from>
    <xdr:to>
      <xdr:col>76</xdr:col>
      <xdr:colOff>73025</xdr:colOff>
      <xdr:row>29</xdr:row>
      <xdr:rowOff>110511</xdr:rowOff>
    </xdr:to>
    <xdr:sp macro="" textlink="">
      <xdr:nvSpPr>
        <xdr:cNvPr id="133" name="フローチャート: 判断 132"/>
        <xdr:cNvSpPr/>
      </xdr:nvSpPr>
      <xdr:spPr>
        <a:xfrm>
          <a:off x="12573000" y="575248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5193</xdr:rowOff>
    </xdr:from>
    <xdr:to>
      <xdr:col>72</xdr:col>
      <xdr:colOff>123825</xdr:colOff>
      <xdr:row>29</xdr:row>
      <xdr:rowOff>106793</xdr:rowOff>
    </xdr:to>
    <xdr:sp macro="" textlink="">
      <xdr:nvSpPr>
        <xdr:cNvPr id="134" name="フローチャート: 判断 133"/>
        <xdr:cNvSpPr/>
      </xdr:nvSpPr>
      <xdr:spPr>
        <a:xfrm>
          <a:off x="11947525" y="57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10950</xdr:rowOff>
    </xdr:from>
    <xdr:to>
      <xdr:col>68</xdr:col>
      <xdr:colOff>123825</xdr:colOff>
      <xdr:row>29</xdr:row>
      <xdr:rowOff>112550</xdr:rowOff>
    </xdr:to>
    <xdr:sp macro="" textlink="">
      <xdr:nvSpPr>
        <xdr:cNvPr id="135" name="フローチャート: 判断 134"/>
        <xdr:cNvSpPr/>
      </xdr:nvSpPr>
      <xdr:spPr>
        <a:xfrm>
          <a:off x="11299825" y="575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147496</xdr:rowOff>
    </xdr:from>
    <xdr:to>
      <xdr:col>64</xdr:col>
      <xdr:colOff>123825</xdr:colOff>
      <xdr:row>29</xdr:row>
      <xdr:rowOff>77646</xdr:rowOff>
    </xdr:to>
    <xdr:sp macro="" textlink="">
      <xdr:nvSpPr>
        <xdr:cNvPr id="136" name="フローチャート: 判断 135"/>
        <xdr:cNvSpPr/>
      </xdr:nvSpPr>
      <xdr:spPr>
        <a:xfrm>
          <a:off x="10652125" y="57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108034</xdr:rowOff>
    </xdr:from>
    <xdr:to>
      <xdr:col>60</xdr:col>
      <xdr:colOff>123825</xdr:colOff>
      <xdr:row>29</xdr:row>
      <xdr:rowOff>38184</xdr:rowOff>
    </xdr:to>
    <xdr:sp macro="" textlink="">
      <xdr:nvSpPr>
        <xdr:cNvPr id="137" name="フローチャート: 判断 136"/>
        <xdr:cNvSpPr/>
      </xdr:nvSpPr>
      <xdr:spPr>
        <a:xfrm>
          <a:off x="10004425" y="568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244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18491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12014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0553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990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101268</xdr:rowOff>
    </xdr:from>
    <xdr:to>
      <xdr:col>76</xdr:col>
      <xdr:colOff>73025</xdr:colOff>
      <xdr:row>30</xdr:row>
      <xdr:rowOff>31418</xdr:rowOff>
    </xdr:to>
    <xdr:sp macro="" textlink="">
      <xdr:nvSpPr>
        <xdr:cNvPr id="143" name="楕円 142"/>
        <xdr:cNvSpPr/>
      </xdr:nvSpPr>
      <xdr:spPr>
        <a:xfrm>
          <a:off x="12573000" y="584484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79695</xdr:rowOff>
    </xdr:from>
    <xdr:ext cx="469744" cy="259045"/>
    <xdr:sp macro="" textlink="">
      <xdr:nvSpPr>
        <xdr:cNvPr id="144" name="債務償還比率該当値テキスト"/>
        <xdr:cNvSpPr txBox="1"/>
      </xdr:nvSpPr>
      <xdr:spPr>
        <a:xfrm>
          <a:off x="12646025" y="5823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95920</xdr:rowOff>
    </xdr:from>
    <xdr:to>
      <xdr:col>72</xdr:col>
      <xdr:colOff>123825</xdr:colOff>
      <xdr:row>29</xdr:row>
      <xdr:rowOff>26070</xdr:rowOff>
    </xdr:to>
    <xdr:sp macro="" textlink="">
      <xdr:nvSpPr>
        <xdr:cNvPr id="145" name="楕円 144"/>
        <xdr:cNvSpPr/>
      </xdr:nvSpPr>
      <xdr:spPr>
        <a:xfrm>
          <a:off x="11947525" y="566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146720</xdr:rowOff>
    </xdr:from>
    <xdr:to>
      <xdr:col>76</xdr:col>
      <xdr:colOff>22225</xdr:colOff>
      <xdr:row>29</xdr:row>
      <xdr:rowOff>152068</xdr:rowOff>
    </xdr:to>
    <xdr:cxnSp macro="">
      <xdr:nvCxnSpPr>
        <xdr:cNvPr id="146" name="直線コネクタ 145"/>
        <xdr:cNvCxnSpPr/>
      </xdr:nvCxnSpPr>
      <xdr:spPr>
        <a:xfrm>
          <a:off x="11998325" y="5718845"/>
          <a:ext cx="596900" cy="17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16708</xdr:rowOff>
    </xdr:from>
    <xdr:to>
      <xdr:col>68</xdr:col>
      <xdr:colOff>123825</xdr:colOff>
      <xdr:row>29</xdr:row>
      <xdr:rowOff>118308</xdr:rowOff>
    </xdr:to>
    <xdr:sp macro="" textlink="">
      <xdr:nvSpPr>
        <xdr:cNvPr id="147" name="楕円 146"/>
        <xdr:cNvSpPr/>
      </xdr:nvSpPr>
      <xdr:spPr>
        <a:xfrm>
          <a:off x="11299825" y="576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146720</xdr:rowOff>
    </xdr:from>
    <xdr:to>
      <xdr:col>72</xdr:col>
      <xdr:colOff>73025</xdr:colOff>
      <xdr:row>29</xdr:row>
      <xdr:rowOff>67508</xdr:rowOff>
    </xdr:to>
    <xdr:cxnSp macro="">
      <xdr:nvCxnSpPr>
        <xdr:cNvPr id="148" name="直線コネクタ 147"/>
        <xdr:cNvCxnSpPr/>
      </xdr:nvCxnSpPr>
      <xdr:spPr>
        <a:xfrm flipV="1">
          <a:off x="11350625" y="5718845"/>
          <a:ext cx="647700" cy="9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88314</xdr:rowOff>
    </xdr:from>
    <xdr:to>
      <xdr:col>64</xdr:col>
      <xdr:colOff>123825</xdr:colOff>
      <xdr:row>30</xdr:row>
      <xdr:rowOff>18464</xdr:rowOff>
    </xdr:to>
    <xdr:sp macro="" textlink="">
      <xdr:nvSpPr>
        <xdr:cNvPr id="149" name="楕円 148"/>
        <xdr:cNvSpPr/>
      </xdr:nvSpPr>
      <xdr:spPr>
        <a:xfrm>
          <a:off x="10652125" y="583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67508</xdr:rowOff>
    </xdr:from>
    <xdr:to>
      <xdr:col>68</xdr:col>
      <xdr:colOff>73025</xdr:colOff>
      <xdr:row>29</xdr:row>
      <xdr:rowOff>139114</xdr:rowOff>
    </xdr:to>
    <xdr:cxnSp macro="">
      <xdr:nvCxnSpPr>
        <xdr:cNvPr id="150" name="直線コネクタ 149"/>
        <xdr:cNvCxnSpPr/>
      </xdr:nvCxnSpPr>
      <xdr:spPr>
        <a:xfrm flipV="1">
          <a:off x="10702925" y="5811083"/>
          <a:ext cx="647700" cy="7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945</xdr:rowOff>
    </xdr:from>
    <xdr:to>
      <xdr:col>60</xdr:col>
      <xdr:colOff>123825</xdr:colOff>
      <xdr:row>30</xdr:row>
      <xdr:rowOff>102545</xdr:rowOff>
    </xdr:to>
    <xdr:sp macro="" textlink="">
      <xdr:nvSpPr>
        <xdr:cNvPr id="151" name="楕円 150"/>
        <xdr:cNvSpPr/>
      </xdr:nvSpPr>
      <xdr:spPr>
        <a:xfrm>
          <a:off x="10004425" y="591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139114</xdr:rowOff>
    </xdr:from>
    <xdr:to>
      <xdr:col>64</xdr:col>
      <xdr:colOff>73025</xdr:colOff>
      <xdr:row>30</xdr:row>
      <xdr:rowOff>51745</xdr:rowOff>
    </xdr:to>
    <xdr:cxnSp macro="">
      <xdr:nvCxnSpPr>
        <xdr:cNvPr id="152" name="直線コネクタ 151"/>
        <xdr:cNvCxnSpPr/>
      </xdr:nvCxnSpPr>
      <xdr:spPr>
        <a:xfrm flipV="1">
          <a:off x="10055225" y="5882689"/>
          <a:ext cx="647700" cy="8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97920</xdr:rowOff>
    </xdr:from>
    <xdr:ext cx="469744" cy="259045"/>
    <xdr:sp macro="" textlink="">
      <xdr:nvSpPr>
        <xdr:cNvPr id="153" name="n_1aveValue債務償還比率"/>
        <xdr:cNvSpPr txBox="1"/>
      </xdr:nvSpPr>
      <xdr:spPr>
        <a:xfrm>
          <a:off x="11779327" y="584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129077</xdr:rowOff>
    </xdr:from>
    <xdr:ext cx="469744" cy="259045"/>
    <xdr:sp macro="" textlink="">
      <xdr:nvSpPr>
        <xdr:cNvPr id="154" name="n_2aveValue債務償還比率"/>
        <xdr:cNvSpPr txBox="1"/>
      </xdr:nvSpPr>
      <xdr:spPr>
        <a:xfrm>
          <a:off x="11144327" y="552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94173</xdr:rowOff>
    </xdr:from>
    <xdr:ext cx="469744" cy="259045"/>
    <xdr:sp macro="" textlink="">
      <xdr:nvSpPr>
        <xdr:cNvPr id="155" name="n_3aveValue債務償還比率"/>
        <xdr:cNvSpPr txBox="1"/>
      </xdr:nvSpPr>
      <xdr:spPr>
        <a:xfrm>
          <a:off x="10496627" y="549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54711</xdr:rowOff>
    </xdr:from>
    <xdr:ext cx="469744" cy="259045"/>
    <xdr:sp macro="" textlink="">
      <xdr:nvSpPr>
        <xdr:cNvPr id="156" name="n_4aveValue債務償還比率"/>
        <xdr:cNvSpPr txBox="1"/>
      </xdr:nvSpPr>
      <xdr:spPr>
        <a:xfrm>
          <a:off x="9848927" y="5455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42597</xdr:rowOff>
    </xdr:from>
    <xdr:ext cx="469744" cy="259045"/>
    <xdr:sp macro="" textlink="">
      <xdr:nvSpPr>
        <xdr:cNvPr id="157" name="n_1mainValue債務償還比率"/>
        <xdr:cNvSpPr txBox="1"/>
      </xdr:nvSpPr>
      <xdr:spPr>
        <a:xfrm>
          <a:off x="11779327" y="544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109435</xdr:rowOff>
    </xdr:from>
    <xdr:ext cx="469744" cy="259045"/>
    <xdr:sp macro="" textlink="">
      <xdr:nvSpPr>
        <xdr:cNvPr id="158" name="n_2mainValue債務償還比率"/>
        <xdr:cNvSpPr txBox="1"/>
      </xdr:nvSpPr>
      <xdr:spPr>
        <a:xfrm>
          <a:off x="11144327" y="585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9591</xdr:rowOff>
    </xdr:from>
    <xdr:ext cx="469744" cy="259045"/>
    <xdr:sp macro="" textlink="">
      <xdr:nvSpPr>
        <xdr:cNvPr id="159" name="n_3mainValue債務償還比率"/>
        <xdr:cNvSpPr txBox="1"/>
      </xdr:nvSpPr>
      <xdr:spPr>
        <a:xfrm>
          <a:off x="10496627" y="592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93672</xdr:rowOff>
    </xdr:from>
    <xdr:ext cx="469744" cy="259045"/>
    <xdr:sp macro="" textlink="">
      <xdr:nvSpPr>
        <xdr:cNvPr id="160" name="n_4mainValue債務償還比率"/>
        <xdr:cNvSpPr txBox="1"/>
      </xdr:nvSpPr>
      <xdr:spPr>
        <a:xfrm>
          <a:off x="9848927" y="600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098550" y="800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098550" y="1181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8001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59563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8001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59563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30,371
30,124
88.02
19,859,802
17,418,364
1,080,249
8,331,875
15,422,095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1277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662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662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6591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89263</xdr:rowOff>
    </xdr:from>
    <xdr:to>
      <xdr:col>24</xdr:col>
      <xdr:colOff>62865</xdr:colOff>
      <xdr:row>41</xdr:row>
      <xdr:rowOff>138249</xdr:rowOff>
    </xdr:to>
    <xdr:cxnSp macro="">
      <xdr:nvCxnSpPr>
        <xdr:cNvPr id="58" name="直線コネクタ 57"/>
        <xdr:cNvCxnSpPr/>
      </xdr:nvCxnSpPr>
      <xdr:spPr>
        <a:xfrm flipV="1">
          <a:off x="3949065" y="5918563"/>
          <a:ext cx="0" cy="1249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142076</xdr:rowOff>
    </xdr:from>
    <xdr:ext cx="405111" cy="259045"/>
    <xdr:sp macro="" textlink="">
      <xdr:nvSpPr>
        <xdr:cNvPr id="59" name="【道路】&#10;有形固定資産減価償却率最小値テキスト"/>
        <xdr:cNvSpPr txBox="1"/>
      </xdr:nvSpPr>
      <xdr:spPr>
        <a:xfrm>
          <a:off x="3987800" y="7171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138249</xdr:rowOff>
    </xdr:from>
    <xdr:to>
      <xdr:col>24</xdr:col>
      <xdr:colOff>152400</xdr:colOff>
      <xdr:row>41</xdr:row>
      <xdr:rowOff>138249</xdr:rowOff>
    </xdr:to>
    <xdr:cxnSp macro="">
      <xdr:nvCxnSpPr>
        <xdr:cNvPr id="60" name="直線コネクタ 59"/>
        <xdr:cNvCxnSpPr/>
      </xdr:nvCxnSpPr>
      <xdr:spPr>
        <a:xfrm>
          <a:off x="3889375" y="716769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35940</xdr:rowOff>
    </xdr:from>
    <xdr:ext cx="405111" cy="259045"/>
    <xdr:sp macro="" textlink="">
      <xdr:nvSpPr>
        <xdr:cNvPr id="61" name="【道路】&#10;有形固定資産減価償却率最大値テキスト"/>
        <xdr:cNvSpPr txBox="1"/>
      </xdr:nvSpPr>
      <xdr:spPr>
        <a:xfrm>
          <a:off x="3987800" y="5693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89263</xdr:rowOff>
    </xdr:from>
    <xdr:to>
      <xdr:col>24</xdr:col>
      <xdr:colOff>152400</xdr:colOff>
      <xdr:row>34</xdr:row>
      <xdr:rowOff>89263</xdr:rowOff>
    </xdr:to>
    <xdr:cxnSp macro="">
      <xdr:nvCxnSpPr>
        <xdr:cNvPr id="62" name="直線コネクタ 61"/>
        <xdr:cNvCxnSpPr/>
      </xdr:nvCxnSpPr>
      <xdr:spPr>
        <a:xfrm>
          <a:off x="3889375" y="591856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82204</xdr:rowOff>
    </xdr:from>
    <xdr:ext cx="405111" cy="259045"/>
    <xdr:sp macro="" textlink="">
      <xdr:nvSpPr>
        <xdr:cNvPr id="63" name="【道路】&#10;有形固定資産減価償却率平均値テキスト"/>
        <xdr:cNvSpPr txBox="1"/>
      </xdr:nvSpPr>
      <xdr:spPr>
        <a:xfrm>
          <a:off x="3987800" y="659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103777</xdr:rowOff>
    </xdr:from>
    <xdr:to>
      <xdr:col>24</xdr:col>
      <xdr:colOff>114300</xdr:colOff>
      <xdr:row>39</xdr:row>
      <xdr:rowOff>33927</xdr:rowOff>
    </xdr:to>
    <xdr:sp macro="" textlink="">
      <xdr:nvSpPr>
        <xdr:cNvPr id="64" name="フローチャート: 判断 63"/>
        <xdr:cNvSpPr/>
      </xdr:nvSpPr>
      <xdr:spPr>
        <a:xfrm>
          <a:off x="3898900" y="66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61323</xdr:rowOff>
    </xdr:from>
    <xdr:to>
      <xdr:col>20</xdr:col>
      <xdr:colOff>38100</xdr:colOff>
      <xdr:row>38</xdr:row>
      <xdr:rowOff>162923</xdr:rowOff>
    </xdr:to>
    <xdr:sp macro="" textlink="">
      <xdr:nvSpPr>
        <xdr:cNvPr id="65" name="フローチャート: 判断 64"/>
        <xdr:cNvSpPr/>
      </xdr:nvSpPr>
      <xdr:spPr>
        <a:xfrm>
          <a:off x="3203575" y="657642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40096</xdr:rowOff>
    </xdr:from>
    <xdr:to>
      <xdr:col>15</xdr:col>
      <xdr:colOff>101600</xdr:colOff>
      <xdr:row>38</xdr:row>
      <xdr:rowOff>141696</xdr:rowOff>
    </xdr:to>
    <xdr:sp macro="" textlink="">
      <xdr:nvSpPr>
        <xdr:cNvPr id="66" name="フローチャート: 判断 65"/>
        <xdr:cNvSpPr/>
      </xdr:nvSpPr>
      <xdr:spPr>
        <a:xfrm>
          <a:off x="2428875"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10704</xdr:rowOff>
    </xdr:from>
    <xdr:to>
      <xdr:col>10</xdr:col>
      <xdr:colOff>165100</xdr:colOff>
      <xdr:row>38</xdr:row>
      <xdr:rowOff>112304</xdr:rowOff>
    </xdr:to>
    <xdr:sp macro="" textlink="">
      <xdr:nvSpPr>
        <xdr:cNvPr id="67" name="フローチャート: 判断 66"/>
        <xdr:cNvSpPr/>
      </xdr:nvSpPr>
      <xdr:spPr>
        <a:xfrm>
          <a:off x="168275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126637</xdr:rowOff>
    </xdr:from>
    <xdr:to>
      <xdr:col>6</xdr:col>
      <xdr:colOff>38100</xdr:colOff>
      <xdr:row>38</xdr:row>
      <xdr:rowOff>56787</xdr:rowOff>
    </xdr:to>
    <xdr:sp macro="" textlink="">
      <xdr:nvSpPr>
        <xdr:cNvPr id="68" name="フローチャート: 判断 67"/>
        <xdr:cNvSpPr/>
      </xdr:nvSpPr>
      <xdr:spPr>
        <a:xfrm>
          <a:off x="936625" y="647028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41728</xdr:rowOff>
    </xdr:from>
    <xdr:to>
      <xdr:col>20</xdr:col>
      <xdr:colOff>38100</xdr:colOff>
      <xdr:row>34</xdr:row>
      <xdr:rowOff>143328</xdr:rowOff>
    </xdr:to>
    <xdr:sp macro="" textlink="">
      <xdr:nvSpPr>
        <xdr:cNvPr id="74" name="楕円 73"/>
        <xdr:cNvSpPr/>
      </xdr:nvSpPr>
      <xdr:spPr>
        <a:xfrm>
          <a:off x="3203575" y="587102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34</xdr:row>
      <xdr:rowOff>9072</xdr:rowOff>
    </xdr:from>
    <xdr:to>
      <xdr:col>15</xdr:col>
      <xdr:colOff>101600</xdr:colOff>
      <xdr:row>34</xdr:row>
      <xdr:rowOff>110672</xdr:rowOff>
    </xdr:to>
    <xdr:sp macro="" textlink="">
      <xdr:nvSpPr>
        <xdr:cNvPr id="75" name="楕円 74"/>
        <xdr:cNvSpPr/>
      </xdr:nvSpPr>
      <xdr:spPr>
        <a:xfrm>
          <a:off x="2428875" y="58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59872</xdr:rowOff>
    </xdr:from>
    <xdr:to>
      <xdr:col>19</xdr:col>
      <xdr:colOff>177800</xdr:colOff>
      <xdr:row>34</xdr:row>
      <xdr:rowOff>92528</xdr:rowOff>
    </xdr:to>
    <xdr:cxnSp macro="">
      <xdr:nvCxnSpPr>
        <xdr:cNvPr id="76" name="直線コネクタ 75"/>
        <xdr:cNvCxnSpPr/>
      </xdr:nvCxnSpPr>
      <xdr:spPr>
        <a:xfrm>
          <a:off x="2479675" y="5889172"/>
          <a:ext cx="75565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147864</xdr:rowOff>
    </xdr:from>
    <xdr:to>
      <xdr:col>10</xdr:col>
      <xdr:colOff>165100</xdr:colOff>
      <xdr:row>34</xdr:row>
      <xdr:rowOff>78014</xdr:rowOff>
    </xdr:to>
    <xdr:sp macro="" textlink="">
      <xdr:nvSpPr>
        <xdr:cNvPr id="77" name="楕円 76"/>
        <xdr:cNvSpPr/>
      </xdr:nvSpPr>
      <xdr:spPr>
        <a:xfrm>
          <a:off x="1682750" y="580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27214</xdr:rowOff>
    </xdr:from>
    <xdr:to>
      <xdr:col>15</xdr:col>
      <xdr:colOff>50800</xdr:colOff>
      <xdr:row>34</xdr:row>
      <xdr:rowOff>59872</xdr:rowOff>
    </xdr:to>
    <xdr:cxnSp macro="">
      <xdr:nvCxnSpPr>
        <xdr:cNvPr id="78" name="直線コネクタ 77"/>
        <xdr:cNvCxnSpPr/>
      </xdr:nvCxnSpPr>
      <xdr:spPr>
        <a:xfrm>
          <a:off x="1733550" y="5856514"/>
          <a:ext cx="746125"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116840</xdr:rowOff>
    </xdr:from>
    <xdr:to>
      <xdr:col>6</xdr:col>
      <xdr:colOff>38100</xdr:colOff>
      <xdr:row>34</xdr:row>
      <xdr:rowOff>46990</xdr:rowOff>
    </xdr:to>
    <xdr:sp macro="" textlink="">
      <xdr:nvSpPr>
        <xdr:cNvPr id="79" name="楕円 78"/>
        <xdr:cNvSpPr/>
      </xdr:nvSpPr>
      <xdr:spPr>
        <a:xfrm>
          <a:off x="936625" y="577469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167640</xdr:rowOff>
    </xdr:from>
    <xdr:to>
      <xdr:col>10</xdr:col>
      <xdr:colOff>114300</xdr:colOff>
      <xdr:row>34</xdr:row>
      <xdr:rowOff>27214</xdr:rowOff>
    </xdr:to>
    <xdr:cxnSp macro="">
      <xdr:nvCxnSpPr>
        <xdr:cNvPr id="80" name="直線コネクタ 79"/>
        <xdr:cNvCxnSpPr/>
      </xdr:nvCxnSpPr>
      <xdr:spPr>
        <a:xfrm>
          <a:off x="968375" y="5825490"/>
          <a:ext cx="765175"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154050</xdr:rowOff>
    </xdr:from>
    <xdr:ext cx="405111" cy="259045"/>
    <xdr:sp macro="" textlink="">
      <xdr:nvSpPr>
        <xdr:cNvPr id="81" name="n_1aveValue【道路】&#10;有形固定資産減価償却率"/>
        <xdr:cNvSpPr txBox="1"/>
      </xdr:nvSpPr>
      <xdr:spPr>
        <a:xfrm>
          <a:off x="306769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132823</xdr:rowOff>
    </xdr:from>
    <xdr:ext cx="405111" cy="259045"/>
    <xdr:sp macro="" textlink="">
      <xdr:nvSpPr>
        <xdr:cNvPr id="82" name="n_2aveValue【道路】&#10;有形固定資産減価償却率"/>
        <xdr:cNvSpPr txBox="1"/>
      </xdr:nvSpPr>
      <xdr:spPr>
        <a:xfrm>
          <a:off x="230569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103431</xdr:rowOff>
    </xdr:from>
    <xdr:ext cx="405111" cy="259045"/>
    <xdr:sp macro="" textlink="">
      <xdr:nvSpPr>
        <xdr:cNvPr id="83" name="n_3aveValue【道路】&#10;有形固定資産減価償却率"/>
        <xdr:cNvSpPr txBox="1"/>
      </xdr:nvSpPr>
      <xdr:spPr>
        <a:xfrm>
          <a:off x="1559569"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47914</xdr:rowOff>
    </xdr:from>
    <xdr:ext cx="405111" cy="259045"/>
    <xdr:sp macro="" textlink="">
      <xdr:nvSpPr>
        <xdr:cNvPr id="84" name="n_4aveValue【道路】&#10;有形固定資産減価償却率"/>
        <xdr:cNvSpPr txBox="1"/>
      </xdr:nvSpPr>
      <xdr:spPr>
        <a:xfrm>
          <a:off x="813444" y="656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159855</xdr:rowOff>
    </xdr:from>
    <xdr:ext cx="405111" cy="259045"/>
    <xdr:sp macro="" textlink="">
      <xdr:nvSpPr>
        <xdr:cNvPr id="85" name="n_1mainValue【道路】&#10;有形固定資産減価償却率"/>
        <xdr:cNvSpPr txBox="1"/>
      </xdr:nvSpPr>
      <xdr:spPr>
        <a:xfrm>
          <a:off x="3067694" y="564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127199</xdr:rowOff>
    </xdr:from>
    <xdr:ext cx="405111" cy="259045"/>
    <xdr:sp macro="" textlink="">
      <xdr:nvSpPr>
        <xdr:cNvPr id="86" name="n_2mainValue【道路】&#10;有形固定資産減価償却率"/>
        <xdr:cNvSpPr txBox="1"/>
      </xdr:nvSpPr>
      <xdr:spPr>
        <a:xfrm>
          <a:off x="2305694" y="561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94541</xdr:rowOff>
    </xdr:from>
    <xdr:ext cx="405111" cy="259045"/>
    <xdr:sp macro="" textlink="">
      <xdr:nvSpPr>
        <xdr:cNvPr id="87" name="n_3mainValue【道路】&#10;有形固定資産減価償却率"/>
        <xdr:cNvSpPr txBox="1"/>
      </xdr:nvSpPr>
      <xdr:spPr>
        <a:xfrm>
          <a:off x="1559569" y="558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63517</xdr:rowOff>
    </xdr:from>
    <xdr:ext cx="405111" cy="259045"/>
    <xdr:sp macro="" textlink="">
      <xdr:nvSpPr>
        <xdr:cNvPr id="88" name="n_4mainValue【道路】&#10;有形固定資産減価償却率"/>
        <xdr:cNvSpPr txBox="1"/>
      </xdr:nvSpPr>
      <xdr:spPr>
        <a:xfrm>
          <a:off x="813444" y="554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517735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517735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517735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517735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517735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66065</xdr:rowOff>
    </xdr:from>
    <xdr:to>
      <xdr:col>54</xdr:col>
      <xdr:colOff>189865</xdr:colOff>
      <xdr:row>41</xdr:row>
      <xdr:rowOff>54711</xdr:rowOff>
    </xdr:to>
    <xdr:cxnSp macro="">
      <xdr:nvCxnSpPr>
        <xdr:cNvPr id="112" name="直線コネクタ 111"/>
        <xdr:cNvCxnSpPr/>
      </xdr:nvCxnSpPr>
      <xdr:spPr>
        <a:xfrm flipV="1">
          <a:off x="8905240" y="5723915"/>
          <a:ext cx="0" cy="1360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58538</xdr:rowOff>
    </xdr:from>
    <xdr:ext cx="469744" cy="259045"/>
    <xdr:sp macro="" textlink="">
      <xdr:nvSpPr>
        <xdr:cNvPr id="113" name="【道路】&#10;一人当たり延長最小値テキスト"/>
        <xdr:cNvSpPr txBox="1"/>
      </xdr:nvSpPr>
      <xdr:spPr>
        <a:xfrm>
          <a:off x="8943975" y="708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54711</xdr:rowOff>
    </xdr:from>
    <xdr:to>
      <xdr:col>55</xdr:col>
      <xdr:colOff>88900</xdr:colOff>
      <xdr:row>41</xdr:row>
      <xdr:rowOff>54711</xdr:rowOff>
    </xdr:to>
    <xdr:cxnSp macro="">
      <xdr:nvCxnSpPr>
        <xdr:cNvPr id="114" name="直線コネクタ 113"/>
        <xdr:cNvCxnSpPr/>
      </xdr:nvCxnSpPr>
      <xdr:spPr>
        <a:xfrm>
          <a:off x="8845550" y="70841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12742</xdr:rowOff>
    </xdr:from>
    <xdr:ext cx="534377" cy="259045"/>
    <xdr:sp macro="" textlink="">
      <xdr:nvSpPr>
        <xdr:cNvPr id="115" name="【道路】&#10;一人当たり延長最大値テキスト"/>
        <xdr:cNvSpPr txBox="1"/>
      </xdr:nvSpPr>
      <xdr:spPr>
        <a:xfrm>
          <a:off x="8943975" y="549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66065</xdr:rowOff>
    </xdr:from>
    <xdr:to>
      <xdr:col>55</xdr:col>
      <xdr:colOff>88900</xdr:colOff>
      <xdr:row>33</xdr:row>
      <xdr:rowOff>66065</xdr:rowOff>
    </xdr:to>
    <xdr:cxnSp macro="">
      <xdr:nvCxnSpPr>
        <xdr:cNvPr id="116" name="直線コネクタ 115"/>
        <xdr:cNvCxnSpPr/>
      </xdr:nvCxnSpPr>
      <xdr:spPr>
        <a:xfrm>
          <a:off x="8845550" y="57239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37888</xdr:rowOff>
    </xdr:from>
    <xdr:ext cx="534377" cy="259045"/>
    <xdr:sp macro="" textlink="">
      <xdr:nvSpPr>
        <xdr:cNvPr id="117" name="【道路】&#10;一人当たり延長平均値テキスト"/>
        <xdr:cNvSpPr txBox="1"/>
      </xdr:nvSpPr>
      <xdr:spPr>
        <a:xfrm>
          <a:off x="8943975" y="655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59461</xdr:rowOff>
    </xdr:from>
    <xdr:to>
      <xdr:col>55</xdr:col>
      <xdr:colOff>50800</xdr:colOff>
      <xdr:row>38</xdr:row>
      <xdr:rowOff>161061</xdr:rowOff>
    </xdr:to>
    <xdr:sp macro="" textlink="">
      <xdr:nvSpPr>
        <xdr:cNvPr id="118" name="フローチャート: 判断 117"/>
        <xdr:cNvSpPr/>
      </xdr:nvSpPr>
      <xdr:spPr>
        <a:xfrm>
          <a:off x="8883650" y="657456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60071</xdr:rowOff>
    </xdr:from>
    <xdr:to>
      <xdr:col>50</xdr:col>
      <xdr:colOff>165100</xdr:colOff>
      <xdr:row>38</xdr:row>
      <xdr:rowOff>161671</xdr:rowOff>
    </xdr:to>
    <xdr:sp macro="" textlink="">
      <xdr:nvSpPr>
        <xdr:cNvPr id="119" name="フローチャート: 判断 118"/>
        <xdr:cNvSpPr/>
      </xdr:nvSpPr>
      <xdr:spPr>
        <a:xfrm>
          <a:off x="8159750" y="657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54204</xdr:rowOff>
    </xdr:from>
    <xdr:to>
      <xdr:col>46</xdr:col>
      <xdr:colOff>38100</xdr:colOff>
      <xdr:row>38</xdr:row>
      <xdr:rowOff>155804</xdr:rowOff>
    </xdr:to>
    <xdr:sp macro="" textlink="">
      <xdr:nvSpPr>
        <xdr:cNvPr id="120" name="フローチャート: 判断 119"/>
        <xdr:cNvSpPr/>
      </xdr:nvSpPr>
      <xdr:spPr>
        <a:xfrm>
          <a:off x="7413625" y="656930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44145</xdr:rowOff>
    </xdr:from>
    <xdr:to>
      <xdr:col>41</xdr:col>
      <xdr:colOff>101600</xdr:colOff>
      <xdr:row>38</xdr:row>
      <xdr:rowOff>145745</xdr:rowOff>
    </xdr:to>
    <xdr:sp macro="" textlink="">
      <xdr:nvSpPr>
        <xdr:cNvPr id="121" name="フローチャート: 判断 120"/>
        <xdr:cNvSpPr/>
      </xdr:nvSpPr>
      <xdr:spPr>
        <a:xfrm>
          <a:off x="6638925"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40374</xdr:rowOff>
    </xdr:from>
    <xdr:to>
      <xdr:col>36</xdr:col>
      <xdr:colOff>165100</xdr:colOff>
      <xdr:row>38</xdr:row>
      <xdr:rowOff>141974</xdr:rowOff>
    </xdr:to>
    <xdr:sp macro="" textlink="">
      <xdr:nvSpPr>
        <xdr:cNvPr id="122" name="フローチャート: 判断 121"/>
        <xdr:cNvSpPr/>
      </xdr:nvSpPr>
      <xdr:spPr>
        <a:xfrm>
          <a:off x="58928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7684</xdr:rowOff>
    </xdr:from>
    <xdr:to>
      <xdr:col>50</xdr:col>
      <xdr:colOff>165100</xdr:colOff>
      <xdr:row>35</xdr:row>
      <xdr:rowOff>109284</xdr:rowOff>
    </xdr:to>
    <xdr:sp macro="" textlink="">
      <xdr:nvSpPr>
        <xdr:cNvPr id="128" name="楕円 127"/>
        <xdr:cNvSpPr/>
      </xdr:nvSpPr>
      <xdr:spPr>
        <a:xfrm>
          <a:off x="8159750" y="600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35</xdr:row>
      <xdr:rowOff>24638</xdr:rowOff>
    </xdr:from>
    <xdr:to>
      <xdr:col>46</xdr:col>
      <xdr:colOff>38100</xdr:colOff>
      <xdr:row>35</xdr:row>
      <xdr:rowOff>126238</xdr:rowOff>
    </xdr:to>
    <xdr:sp macro="" textlink="">
      <xdr:nvSpPr>
        <xdr:cNvPr id="129" name="楕円 128"/>
        <xdr:cNvSpPr/>
      </xdr:nvSpPr>
      <xdr:spPr>
        <a:xfrm>
          <a:off x="7413625" y="602538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58484</xdr:rowOff>
    </xdr:from>
    <xdr:to>
      <xdr:col>50</xdr:col>
      <xdr:colOff>114300</xdr:colOff>
      <xdr:row>35</xdr:row>
      <xdr:rowOff>75438</xdr:rowOff>
    </xdr:to>
    <xdr:cxnSp macro="">
      <xdr:nvCxnSpPr>
        <xdr:cNvPr id="130" name="直線コネクタ 129"/>
        <xdr:cNvCxnSpPr/>
      </xdr:nvCxnSpPr>
      <xdr:spPr>
        <a:xfrm flipV="1">
          <a:off x="7445375" y="6059234"/>
          <a:ext cx="765175"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30962</xdr:rowOff>
    </xdr:from>
    <xdr:to>
      <xdr:col>41</xdr:col>
      <xdr:colOff>101600</xdr:colOff>
      <xdr:row>35</xdr:row>
      <xdr:rowOff>132562</xdr:rowOff>
    </xdr:to>
    <xdr:sp macro="" textlink="">
      <xdr:nvSpPr>
        <xdr:cNvPr id="131" name="楕円 130"/>
        <xdr:cNvSpPr/>
      </xdr:nvSpPr>
      <xdr:spPr>
        <a:xfrm>
          <a:off x="6638925" y="603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75438</xdr:rowOff>
    </xdr:from>
    <xdr:to>
      <xdr:col>45</xdr:col>
      <xdr:colOff>177800</xdr:colOff>
      <xdr:row>35</xdr:row>
      <xdr:rowOff>81762</xdr:rowOff>
    </xdr:to>
    <xdr:cxnSp macro="">
      <xdr:nvCxnSpPr>
        <xdr:cNvPr id="132" name="直線コネクタ 131"/>
        <xdr:cNvCxnSpPr/>
      </xdr:nvCxnSpPr>
      <xdr:spPr>
        <a:xfrm flipV="1">
          <a:off x="6689725" y="6076188"/>
          <a:ext cx="755650"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39421</xdr:rowOff>
    </xdr:from>
    <xdr:to>
      <xdr:col>36</xdr:col>
      <xdr:colOff>165100</xdr:colOff>
      <xdr:row>35</xdr:row>
      <xdr:rowOff>141021</xdr:rowOff>
    </xdr:to>
    <xdr:sp macro="" textlink="">
      <xdr:nvSpPr>
        <xdr:cNvPr id="133" name="楕円 132"/>
        <xdr:cNvSpPr/>
      </xdr:nvSpPr>
      <xdr:spPr>
        <a:xfrm>
          <a:off x="5892800" y="604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81762</xdr:rowOff>
    </xdr:from>
    <xdr:to>
      <xdr:col>41</xdr:col>
      <xdr:colOff>50800</xdr:colOff>
      <xdr:row>35</xdr:row>
      <xdr:rowOff>90221</xdr:rowOff>
    </xdr:to>
    <xdr:cxnSp macro="">
      <xdr:nvCxnSpPr>
        <xdr:cNvPr id="134" name="直線コネクタ 133"/>
        <xdr:cNvCxnSpPr/>
      </xdr:nvCxnSpPr>
      <xdr:spPr>
        <a:xfrm flipV="1">
          <a:off x="5943600" y="6082512"/>
          <a:ext cx="746125"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152798</xdr:rowOff>
    </xdr:from>
    <xdr:ext cx="534377" cy="259045"/>
    <xdr:sp macro="" textlink="">
      <xdr:nvSpPr>
        <xdr:cNvPr id="135" name="n_1aveValue【道路】&#10;一人当たり延長"/>
        <xdr:cNvSpPr txBox="1"/>
      </xdr:nvSpPr>
      <xdr:spPr>
        <a:xfrm>
          <a:off x="7959236" y="666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146931</xdr:rowOff>
    </xdr:from>
    <xdr:ext cx="534377" cy="259045"/>
    <xdr:sp macro="" textlink="">
      <xdr:nvSpPr>
        <xdr:cNvPr id="136" name="n_2aveValue【道路】&#10;一人当たり延長"/>
        <xdr:cNvSpPr txBox="1"/>
      </xdr:nvSpPr>
      <xdr:spPr>
        <a:xfrm>
          <a:off x="7225811" y="666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136872</xdr:rowOff>
    </xdr:from>
    <xdr:ext cx="534377" cy="259045"/>
    <xdr:sp macro="" textlink="">
      <xdr:nvSpPr>
        <xdr:cNvPr id="137" name="n_3aveValue【道路】&#10;一人当たり延長"/>
        <xdr:cNvSpPr txBox="1"/>
      </xdr:nvSpPr>
      <xdr:spPr>
        <a:xfrm>
          <a:off x="6479686" y="665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133101</xdr:rowOff>
    </xdr:from>
    <xdr:ext cx="534377" cy="259045"/>
    <xdr:sp macro="" textlink="">
      <xdr:nvSpPr>
        <xdr:cNvPr id="138" name="n_4aveValue【道路】&#10;一人当たり延長"/>
        <xdr:cNvSpPr txBox="1"/>
      </xdr:nvSpPr>
      <xdr:spPr>
        <a:xfrm>
          <a:off x="5704986" y="664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125811</xdr:rowOff>
    </xdr:from>
    <xdr:ext cx="534377" cy="259045"/>
    <xdr:sp macro="" textlink="">
      <xdr:nvSpPr>
        <xdr:cNvPr id="139" name="n_1mainValue【道路】&#10;一人当たり延長"/>
        <xdr:cNvSpPr txBox="1"/>
      </xdr:nvSpPr>
      <xdr:spPr>
        <a:xfrm>
          <a:off x="7959236" y="578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142765</xdr:rowOff>
    </xdr:from>
    <xdr:ext cx="534377" cy="259045"/>
    <xdr:sp macro="" textlink="">
      <xdr:nvSpPr>
        <xdr:cNvPr id="140" name="n_2mainValue【道路】&#10;一人当たり延長"/>
        <xdr:cNvSpPr txBox="1"/>
      </xdr:nvSpPr>
      <xdr:spPr>
        <a:xfrm>
          <a:off x="7225811" y="580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149089</xdr:rowOff>
    </xdr:from>
    <xdr:ext cx="534377" cy="259045"/>
    <xdr:sp macro="" textlink="">
      <xdr:nvSpPr>
        <xdr:cNvPr id="141" name="n_3mainValue【道路】&#10;一人当たり延長"/>
        <xdr:cNvSpPr txBox="1"/>
      </xdr:nvSpPr>
      <xdr:spPr>
        <a:xfrm>
          <a:off x="6479686" y="580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157548</xdr:rowOff>
    </xdr:from>
    <xdr:ext cx="534377" cy="259045"/>
    <xdr:sp macro="" textlink="">
      <xdr:nvSpPr>
        <xdr:cNvPr id="142" name="n_4mainValue【道路】&#10;一人当たり延長"/>
        <xdr:cNvSpPr txBox="1"/>
      </xdr:nvSpPr>
      <xdr:spPr>
        <a:xfrm>
          <a:off x="5704986" y="581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662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5" name="テキスト ボックス 154"/>
        <xdr:cNvSpPr txBox="1"/>
      </xdr:nvSpPr>
      <xdr:spPr>
        <a:xfrm>
          <a:off x="2662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3" name="テキスト ボックス 162"/>
        <xdr:cNvSpPr txBox="1"/>
      </xdr:nvSpPr>
      <xdr:spPr>
        <a:xfrm>
          <a:off x="3208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xdr:cNvSpPr txBox="1"/>
      </xdr:nvSpPr>
      <xdr:spPr>
        <a:xfrm>
          <a:off x="36591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28575</xdr:rowOff>
    </xdr:from>
    <xdr:to>
      <xdr:col>24</xdr:col>
      <xdr:colOff>62865</xdr:colOff>
      <xdr:row>63</xdr:row>
      <xdr:rowOff>116205</xdr:rowOff>
    </xdr:to>
    <xdr:cxnSp macro="">
      <xdr:nvCxnSpPr>
        <xdr:cNvPr id="167" name="直線コネクタ 166"/>
        <xdr:cNvCxnSpPr/>
      </xdr:nvCxnSpPr>
      <xdr:spPr>
        <a:xfrm flipV="1">
          <a:off x="3949065" y="945832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120032</xdr:rowOff>
    </xdr:from>
    <xdr:ext cx="405111" cy="259045"/>
    <xdr:sp macro="" textlink="">
      <xdr:nvSpPr>
        <xdr:cNvPr id="168" name="【橋りょう・トンネル】&#10;有形固定資産減価償却率最小値テキスト"/>
        <xdr:cNvSpPr txBox="1"/>
      </xdr:nvSpPr>
      <xdr:spPr>
        <a:xfrm>
          <a:off x="39878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116205</xdr:rowOff>
    </xdr:from>
    <xdr:to>
      <xdr:col>24</xdr:col>
      <xdr:colOff>152400</xdr:colOff>
      <xdr:row>63</xdr:row>
      <xdr:rowOff>116205</xdr:rowOff>
    </xdr:to>
    <xdr:cxnSp macro="">
      <xdr:nvCxnSpPr>
        <xdr:cNvPr id="169" name="直線コネクタ 168"/>
        <xdr:cNvCxnSpPr/>
      </xdr:nvCxnSpPr>
      <xdr:spPr>
        <a:xfrm>
          <a:off x="3889375" y="1091755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146702</xdr:rowOff>
    </xdr:from>
    <xdr:ext cx="405111" cy="259045"/>
    <xdr:sp macro="" textlink="">
      <xdr:nvSpPr>
        <xdr:cNvPr id="170" name="【橋りょう・トンネル】&#10;有形固定資産減価償却率最大値テキスト"/>
        <xdr:cNvSpPr txBox="1"/>
      </xdr:nvSpPr>
      <xdr:spPr>
        <a:xfrm>
          <a:off x="3987800" y="923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28575</xdr:rowOff>
    </xdr:from>
    <xdr:to>
      <xdr:col>24</xdr:col>
      <xdr:colOff>152400</xdr:colOff>
      <xdr:row>55</xdr:row>
      <xdr:rowOff>28575</xdr:rowOff>
    </xdr:to>
    <xdr:cxnSp macro="">
      <xdr:nvCxnSpPr>
        <xdr:cNvPr id="171" name="直線コネクタ 170"/>
        <xdr:cNvCxnSpPr/>
      </xdr:nvCxnSpPr>
      <xdr:spPr>
        <a:xfrm>
          <a:off x="3889375" y="945832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129557</xdr:rowOff>
    </xdr:from>
    <xdr:ext cx="405111" cy="259045"/>
    <xdr:sp macro="" textlink="">
      <xdr:nvSpPr>
        <xdr:cNvPr id="172" name="【橋りょう・トンネル】&#10;有形固定資産減価償却率平均値テキスト"/>
        <xdr:cNvSpPr txBox="1"/>
      </xdr:nvSpPr>
      <xdr:spPr>
        <a:xfrm>
          <a:off x="3987800" y="1024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151130</xdr:rowOff>
    </xdr:from>
    <xdr:to>
      <xdr:col>24</xdr:col>
      <xdr:colOff>114300</xdr:colOff>
      <xdr:row>60</xdr:row>
      <xdr:rowOff>81280</xdr:rowOff>
    </xdr:to>
    <xdr:sp macro="" textlink="">
      <xdr:nvSpPr>
        <xdr:cNvPr id="173" name="フローチャート: 判断 172"/>
        <xdr:cNvSpPr/>
      </xdr:nvSpPr>
      <xdr:spPr>
        <a:xfrm>
          <a:off x="38989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133985</xdr:rowOff>
    </xdr:from>
    <xdr:to>
      <xdr:col>20</xdr:col>
      <xdr:colOff>38100</xdr:colOff>
      <xdr:row>60</xdr:row>
      <xdr:rowOff>64135</xdr:rowOff>
    </xdr:to>
    <xdr:sp macro="" textlink="">
      <xdr:nvSpPr>
        <xdr:cNvPr id="174" name="フローチャート: 判断 173"/>
        <xdr:cNvSpPr/>
      </xdr:nvSpPr>
      <xdr:spPr>
        <a:xfrm>
          <a:off x="3203575" y="1024953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107315</xdr:rowOff>
    </xdr:from>
    <xdr:to>
      <xdr:col>15</xdr:col>
      <xdr:colOff>101600</xdr:colOff>
      <xdr:row>60</xdr:row>
      <xdr:rowOff>37465</xdr:rowOff>
    </xdr:to>
    <xdr:sp macro="" textlink="">
      <xdr:nvSpPr>
        <xdr:cNvPr id="175" name="フローチャート: 判断 174"/>
        <xdr:cNvSpPr/>
      </xdr:nvSpPr>
      <xdr:spPr>
        <a:xfrm>
          <a:off x="2428875"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73025</xdr:rowOff>
    </xdr:from>
    <xdr:to>
      <xdr:col>10</xdr:col>
      <xdr:colOff>165100</xdr:colOff>
      <xdr:row>60</xdr:row>
      <xdr:rowOff>3175</xdr:rowOff>
    </xdr:to>
    <xdr:sp macro="" textlink="">
      <xdr:nvSpPr>
        <xdr:cNvPr id="176" name="フローチャート: 判断 175"/>
        <xdr:cNvSpPr/>
      </xdr:nvSpPr>
      <xdr:spPr>
        <a:xfrm>
          <a:off x="168275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57785</xdr:rowOff>
    </xdr:from>
    <xdr:to>
      <xdr:col>6</xdr:col>
      <xdr:colOff>38100</xdr:colOff>
      <xdr:row>59</xdr:row>
      <xdr:rowOff>159385</xdr:rowOff>
    </xdr:to>
    <xdr:sp macro="" textlink="">
      <xdr:nvSpPr>
        <xdr:cNvPr id="177" name="フローチャート: 判断 176"/>
        <xdr:cNvSpPr/>
      </xdr:nvSpPr>
      <xdr:spPr>
        <a:xfrm>
          <a:off x="936625" y="1017333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21590</xdr:rowOff>
    </xdr:from>
    <xdr:to>
      <xdr:col>20</xdr:col>
      <xdr:colOff>38100</xdr:colOff>
      <xdr:row>58</xdr:row>
      <xdr:rowOff>123190</xdr:rowOff>
    </xdr:to>
    <xdr:sp macro="" textlink="">
      <xdr:nvSpPr>
        <xdr:cNvPr id="183" name="楕円 182"/>
        <xdr:cNvSpPr/>
      </xdr:nvSpPr>
      <xdr:spPr>
        <a:xfrm>
          <a:off x="3203575" y="996569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19685</xdr:rowOff>
    </xdr:from>
    <xdr:to>
      <xdr:col>15</xdr:col>
      <xdr:colOff>101600</xdr:colOff>
      <xdr:row>58</xdr:row>
      <xdr:rowOff>121285</xdr:rowOff>
    </xdr:to>
    <xdr:sp macro="" textlink="">
      <xdr:nvSpPr>
        <xdr:cNvPr id="184" name="楕円 183"/>
        <xdr:cNvSpPr/>
      </xdr:nvSpPr>
      <xdr:spPr>
        <a:xfrm>
          <a:off x="2428875" y="99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70485</xdr:rowOff>
    </xdr:from>
    <xdr:to>
      <xdr:col>19</xdr:col>
      <xdr:colOff>177800</xdr:colOff>
      <xdr:row>58</xdr:row>
      <xdr:rowOff>72390</xdr:rowOff>
    </xdr:to>
    <xdr:cxnSp macro="">
      <xdr:nvCxnSpPr>
        <xdr:cNvPr id="185" name="直線コネクタ 184"/>
        <xdr:cNvCxnSpPr/>
      </xdr:nvCxnSpPr>
      <xdr:spPr>
        <a:xfrm>
          <a:off x="2479675" y="10014585"/>
          <a:ext cx="7556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130175</xdr:rowOff>
    </xdr:from>
    <xdr:to>
      <xdr:col>10</xdr:col>
      <xdr:colOff>165100</xdr:colOff>
      <xdr:row>58</xdr:row>
      <xdr:rowOff>60325</xdr:rowOff>
    </xdr:to>
    <xdr:sp macro="" textlink="">
      <xdr:nvSpPr>
        <xdr:cNvPr id="186" name="楕円 185"/>
        <xdr:cNvSpPr/>
      </xdr:nvSpPr>
      <xdr:spPr>
        <a:xfrm>
          <a:off x="168275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9525</xdr:rowOff>
    </xdr:from>
    <xdr:to>
      <xdr:col>15</xdr:col>
      <xdr:colOff>50800</xdr:colOff>
      <xdr:row>58</xdr:row>
      <xdr:rowOff>70485</xdr:rowOff>
    </xdr:to>
    <xdr:cxnSp macro="">
      <xdr:nvCxnSpPr>
        <xdr:cNvPr id="187" name="直線コネクタ 186"/>
        <xdr:cNvCxnSpPr/>
      </xdr:nvCxnSpPr>
      <xdr:spPr>
        <a:xfrm>
          <a:off x="1733550" y="9953625"/>
          <a:ext cx="746125"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99695</xdr:rowOff>
    </xdr:from>
    <xdr:to>
      <xdr:col>6</xdr:col>
      <xdr:colOff>38100</xdr:colOff>
      <xdr:row>58</xdr:row>
      <xdr:rowOff>29845</xdr:rowOff>
    </xdr:to>
    <xdr:sp macro="" textlink="">
      <xdr:nvSpPr>
        <xdr:cNvPr id="188" name="楕円 187"/>
        <xdr:cNvSpPr/>
      </xdr:nvSpPr>
      <xdr:spPr>
        <a:xfrm>
          <a:off x="936625" y="987234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150495</xdr:rowOff>
    </xdr:from>
    <xdr:to>
      <xdr:col>10</xdr:col>
      <xdr:colOff>114300</xdr:colOff>
      <xdr:row>58</xdr:row>
      <xdr:rowOff>9525</xdr:rowOff>
    </xdr:to>
    <xdr:cxnSp macro="">
      <xdr:nvCxnSpPr>
        <xdr:cNvPr id="189" name="直線コネクタ 188"/>
        <xdr:cNvCxnSpPr/>
      </xdr:nvCxnSpPr>
      <xdr:spPr>
        <a:xfrm>
          <a:off x="968375" y="9923145"/>
          <a:ext cx="76517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55262</xdr:rowOff>
    </xdr:from>
    <xdr:ext cx="405111" cy="259045"/>
    <xdr:sp macro="" textlink="">
      <xdr:nvSpPr>
        <xdr:cNvPr id="190" name="n_1aveValue【橋りょう・トンネル】&#10;有形固定資産減価償却率"/>
        <xdr:cNvSpPr txBox="1"/>
      </xdr:nvSpPr>
      <xdr:spPr>
        <a:xfrm>
          <a:off x="306769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28592</xdr:rowOff>
    </xdr:from>
    <xdr:ext cx="405111" cy="259045"/>
    <xdr:sp macro="" textlink="">
      <xdr:nvSpPr>
        <xdr:cNvPr id="191" name="n_2aveValue【橋りょう・トンネル】&#10;有形固定資産減価償却率"/>
        <xdr:cNvSpPr txBox="1"/>
      </xdr:nvSpPr>
      <xdr:spPr>
        <a:xfrm>
          <a:off x="230569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165752</xdr:rowOff>
    </xdr:from>
    <xdr:ext cx="405111" cy="259045"/>
    <xdr:sp macro="" textlink="">
      <xdr:nvSpPr>
        <xdr:cNvPr id="192" name="n_3aveValue【橋りょう・トンネル】&#10;有形固定資産減価償却率"/>
        <xdr:cNvSpPr txBox="1"/>
      </xdr:nvSpPr>
      <xdr:spPr>
        <a:xfrm>
          <a:off x="1559569" y="1028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150512</xdr:rowOff>
    </xdr:from>
    <xdr:ext cx="405111" cy="259045"/>
    <xdr:sp macro="" textlink="">
      <xdr:nvSpPr>
        <xdr:cNvPr id="193" name="n_4aveValue【橋りょう・トンネル】&#10;有形固定資産減価償却率"/>
        <xdr:cNvSpPr txBox="1"/>
      </xdr:nvSpPr>
      <xdr:spPr>
        <a:xfrm>
          <a:off x="813444" y="1026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139717</xdr:rowOff>
    </xdr:from>
    <xdr:ext cx="405111" cy="259045"/>
    <xdr:sp macro="" textlink="">
      <xdr:nvSpPr>
        <xdr:cNvPr id="194" name="n_1mainValue【橋りょう・トンネル】&#10;有形固定資産減価償却率"/>
        <xdr:cNvSpPr txBox="1"/>
      </xdr:nvSpPr>
      <xdr:spPr>
        <a:xfrm>
          <a:off x="306769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137812</xdr:rowOff>
    </xdr:from>
    <xdr:ext cx="405111" cy="259045"/>
    <xdr:sp macro="" textlink="">
      <xdr:nvSpPr>
        <xdr:cNvPr id="195" name="n_2mainValue【橋りょう・トンネル】&#10;有形固定資産減価償却率"/>
        <xdr:cNvSpPr txBox="1"/>
      </xdr:nvSpPr>
      <xdr:spPr>
        <a:xfrm>
          <a:off x="2305694" y="973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76852</xdr:rowOff>
    </xdr:from>
    <xdr:ext cx="405111" cy="259045"/>
    <xdr:sp macro="" textlink="">
      <xdr:nvSpPr>
        <xdr:cNvPr id="196" name="n_3mainValue【橋りょう・トンネル】&#10;有形固定資産減価償却率"/>
        <xdr:cNvSpPr txBox="1"/>
      </xdr:nvSpPr>
      <xdr:spPr>
        <a:xfrm>
          <a:off x="1559569" y="967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46372</xdr:rowOff>
    </xdr:from>
    <xdr:ext cx="405111" cy="259045"/>
    <xdr:sp macro="" textlink="">
      <xdr:nvSpPr>
        <xdr:cNvPr id="197" name="n_4mainValue【橋りょう・トンネル】&#10;有形固定資産減価償却率"/>
        <xdr:cNvSpPr txBox="1"/>
      </xdr:nvSpPr>
      <xdr:spPr>
        <a:xfrm>
          <a:off x="81344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8" name="直線コネクタ 207"/>
        <xdr:cNvCxnSpPr/>
      </xdr:nvCxnSpPr>
      <xdr:spPr>
        <a:xfrm>
          <a:off x="5632450" y="11103428"/>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9" name="テキスト ボックス 208"/>
        <xdr:cNvSpPr txBox="1"/>
      </xdr:nvSpPr>
      <xdr:spPr>
        <a:xfrm>
          <a:off x="5412239"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0" name="直線コネクタ 209"/>
        <xdr:cNvCxnSpPr/>
      </xdr:nvCxnSpPr>
      <xdr:spPr>
        <a:xfrm>
          <a:off x="5632450" y="1077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1" name="テキスト ボックス 210"/>
        <xdr:cNvSpPr txBox="1"/>
      </xdr:nvSpPr>
      <xdr:spPr>
        <a:xfrm>
          <a:off x="5122756"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2" name="直線コネクタ 211"/>
        <xdr:cNvCxnSpPr/>
      </xdr:nvCxnSpPr>
      <xdr:spPr>
        <a:xfrm>
          <a:off x="5632450" y="1045028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3" name="テキスト ボックス 212"/>
        <xdr:cNvSpPr txBox="1"/>
      </xdr:nvSpPr>
      <xdr:spPr>
        <a:xfrm>
          <a:off x="5122756"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4" name="直線コネクタ 213"/>
        <xdr:cNvCxnSpPr/>
      </xdr:nvCxnSpPr>
      <xdr:spPr>
        <a:xfrm>
          <a:off x="5632450" y="1012371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5" name="テキスト ボックス 214"/>
        <xdr:cNvSpPr txBox="1"/>
      </xdr:nvSpPr>
      <xdr:spPr>
        <a:xfrm>
          <a:off x="5122756"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6" name="直線コネクタ 215"/>
        <xdr:cNvCxnSpPr/>
      </xdr:nvCxnSpPr>
      <xdr:spPr>
        <a:xfrm>
          <a:off x="5632450" y="979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17" name="テキスト ボックス 216"/>
        <xdr:cNvSpPr txBox="1"/>
      </xdr:nvSpPr>
      <xdr:spPr>
        <a:xfrm>
          <a:off x="5122756"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8" name="直線コネクタ 217"/>
        <xdr:cNvCxnSpPr/>
      </xdr:nvCxnSpPr>
      <xdr:spPr>
        <a:xfrm>
          <a:off x="5632450" y="9470572"/>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9" name="テキスト ボックス 218"/>
        <xdr:cNvSpPr txBox="1"/>
      </xdr:nvSpPr>
      <xdr:spPr>
        <a:xfrm>
          <a:off x="5032603"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1" name="テキスト ボックス 220"/>
        <xdr:cNvSpPr txBox="1"/>
      </xdr:nvSpPr>
      <xdr:spPr>
        <a:xfrm>
          <a:off x="503260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38695</xdr:rowOff>
    </xdr:from>
    <xdr:to>
      <xdr:col>54</xdr:col>
      <xdr:colOff>189865</xdr:colOff>
      <xdr:row>64</xdr:row>
      <xdr:rowOff>127965</xdr:rowOff>
    </xdr:to>
    <xdr:cxnSp macro="">
      <xdr:nvCxnSpPr>
        <xdr:cNvPr id="223" name="直線コネクタ 222"/>
        <xdr:cNvCxnSpPr/>
      </xdr:nvCxnSpPr>
      <xdr:spPr>
        <a:xfrm flipV="1">
          <a:off x="8905240" y="9639895"/>
          <a:ext cx="0" cy="1460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131792</xdr:rowOff>
    </xdr:from>
    <xdr:ext cx="469744" cy="259045"/>
    <xdr:sp macro="" textlink="">
      <xdr:nvSpPr>
        <xdr:cNvPr id="224" name="【橋りょう・トンネル】&#10;一人当たり有形固定資産（償却資産）額最小値テキスト"/>
        <xdr:cNvSpPr txBox="1"/>
      </xdr:nvSpPr>
      <xdr:spPr>
        <a:xfrm>
          <a:off x="8943975" y="1110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127965</xdr:rowOff>
    </xdr:from>
    <xdr:to>
      <xdr:col>55</xdr:col>
      <xdr:colOff>88900</xdr:colOff>
      <xdr:row>64</xdr:row>
      <xdr:rowOff>127965</xdr:rowOff>
    </xdr:to>
    <xdr:cxnSp macro="">
      <xdr:nvCxnSpPr>
        <xdr:cNvPr id="225" name="直線コネクタ 224"/>
        <xdr:cNvCxnSpPr/>
      </xdr:nvCxnSpPr>
      <xdr:spPr>
        <a:xfrm>
          <a:off x="8845550" y="1110076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156822</xdr:rowOff>
    </xdr:from>
    <xdr:ext cx="599010" cy="259045"/>
    <xdr:sp macro="" textlink="">
      <xdr:nvSpPr>
        <xdr:cNvPr id="226" name="【橋りょう・トンネル】&#10;一人当たり有形固定資産（償却資産）額最大値テキスト"/>
        <xdr:cNvSpPr txBox="1"/>
      </xdr:nvSpPr>
      <xdr:spPr>
        <a:xfrm>
          <a:off x="8943975" y="941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38695</xdr:rowOff>
    </xdr:from>
    <xdr:to>
      <xdr:col>55</xdr:col>
      <xdr:colOff>88900</xdr:colOff>
      <xdr:row>56</xdr:row>
      <xdr:rowOff>38695</xdr:rowOff>
    </xdr:to>
    <xdr:cxnSp macro="">
      <xdr:nvCxnSpPr>
        <xdr:cNvPr id="227" name="直線コネクタ 226"/>
        <xdr:cNvCxnSpPr/>
      </xdr:nvCxnSpPr>
      <xdr:spPr>
        <a:xfrm>
          <a:off x="8845550" y="96398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5202</xdr:rowOff>
    </xdr:from>
    <xdr:ext cx="599010" cy="259045"/>
    <xdr:sp macro="" textlink="">
      <xdr:nvSpPr>
        <xdr:cNvPr id="228" name="【橋りょう・トンネル】&#10;一人当たり有形固定資産（償却資産）額平均値テキスト"/>
        <xdr:cNvSpPr txBox="1"/>
      </xdr:nvSpPr>
      <xdr:spPr>
        <a:xfrm>
          <a:off x="8943975" y="10635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26775</xdr:rowOff>
    </xdr:from>
    <xdr:to>
      <xdr:col>55</xdr:col>
      <xdr:colOff>50800</xdr:colOff>
      <xdr:row>62</xdr:row>
      <xdr:rowOff>128375</xdr:rowOff>
    </xdr:to>
    <xdr:sp macro="" textlink="">
      <xdr:nvSpPr>
        <xdr:cNvPr id="229" name="フローチャート: 判断 228"/>
        <xdr:cNvSpPr/>
      </xdr:nvSpPr>
      <xdr:spPr>
        <a:xfrm>
          <a:off x="8883650" y="1065667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49084</xdr:rowOff>
    </xdr:from>
    <xdr:to>
      <xdr:col>50</xdr:col>
      <xdr:colOff>165100</xdr:colOff>
      <xdr:row>62</xdr:row>
      <xdr:rowOff>150684</xdr:rowOff>
    </xdr:to>
    <xdr:sp macro="" textlink="">
      <xdr:nvSpPr>
        <xdr:cNvPr id="230" name="フローチャート: 判断 229"/>
        <xdr:cNvSpPr/>
      </xdr:nvSpPr>
      <xdr:spPr>
        <a:xfrm>
          <a:off x="815975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44446</xdr:rowOff>
    </xdr:from>
    <xdr:to>
      <xdr:col>46</xdr:col>
      <xdr:colOff>38100</xdr:colOff>
      <xdr:row>62</xdr:row>
      <xdr:rowOff>146046</xdr:rowOff>
    </xdr:to>
    <xdr:sp macro="" textlink="">
      <xdr:nvSpPr>
        <xdr:cNvPr id="231" name="フローチャート: 判断 230"/>
        <xdr:cNvSpPr/>
      </xdr:nvSpPr>
      <xdr:spPr>
        <a:xfrm>
          <a:off x="7413625" y="1067434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31408</xdr:rowOff>
    </xdr:from>
    <xdr:to>
      <xdr:col>41</xdr:col>
      <xdr:colOff>101600</xdr:colOff>
      <xdr:row>62</xdr:row>
      <xdr:rowOff>133008</xdr:rowOff>
    </xdr:to>
    <xdr:sp macro="" textlink="">
      <xdr:nvSpPr>
        <xdr:cNvPr id="232" name="フローチャート: 判断 231"/>
        <xdr:cNvSpPr/>
      </xdr:nvSpPr>
      <xdr:spPr>
        <a:xfrm>
          <a:off x="6638925" y="1066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30456</xdr:rowOff>
    </xdr:from>
    <xdr:to>
      <xdr:col>36</xdr:col>
      <xdr:colOff>165100</xdr:colOff>
      <xdr:row>62</xdr:row>
      <xdr:rowOff>132056</xdr:rowOff>
    </xdr:to>
    <xdr:sp macro="" textlink="">
      <xdr:nvSpPr>
        <xdr:cNvPr id="233" name="フローチャート: 判断 232"/>
        <xdr:cNvSpPr/>
      </xdr:nvSpPr>
      <xdr:spPr>
        <a:xfrm>
          <a:off x="5892800" y="1066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113516</xdr:rowOff>
    </xdr:from>
    <xdr:to>
      <xdr:col>50</xdr:col>
      <xdr:colOff>165100</xdr:colOff>
      <xdr:row>63</xdr:row>
      <xdr:rowOff>43666</xdr:rowOff>
    </xdr:to>
    <xdr:sp macro="" textlink="">
      <xdr:nvSpPr>
        <xdr:cNvPr id="239" name="楕円 238"/>
        <xdr:cNvSpPr/>
      </xdr:nvSpPr>
      <xdr:spPr>
        <a:xfrm>
          <a:off x="8159750" y="1074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146851</xdr:rowOff>
    </xdr:from>
    <xdr:to>
      <xdr:col>46</xdr:col>
      <xdr:colOff>38100</xdr:colOff>
      <xdr:row>63</xdr:row>
      <xdr:rowOff>77001</xdr:rowOff>
    </xdr:to>
    <xdr:sp macro="" textlink="">
      <xdr:nvSpPr>
        <xdr:cNvPr id="240" name="楕円 239"/>
        <xdr:cNvSpPr/>
      </xdr:nvSpPr>
      <xdr:spPr>
        <a:xfrm>
          <a:off x="7413625" y="1077675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164316</xdr:rowOff>
    </xdr:from>
    <xdr:to>
      <xdr:col>50</xdr:col>
      <xdr:colOff>114300</xdr:colOff>
      <xdr:row>63</xdr:row>
      <xdr:rowOff>26201</xdr:rowOff>
    </xdr:to>
    <xdr:cxnSp macro="">
      <xdr:nvCxnSpPr>
        <xdr:cNvPr id="241" name="直線コネクタ 240"/>
        <xdr:cNvCxnSpPr/>
      </xdr:nvCxnSpPr>
      <xdr:spPr>
        <a:xfrm flipV="1">
          <a:off x="7445375" y="10794216"/>
          <a:ext cx="765175" cy="3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114865</xdr:rowOff>
    </xdr:from>
    <xdr:to>
      <xdr:col>41</xdr:col>
      <xdr:colOff>101600</xdr:colOff>
      <xdr:row>63</xdr:row>
      <xdr:rowOff>45015</xdr:rowOff>
    </xdr:to>
    <xdr:sp macro="" textlink="">
      <xdr:nvSpPr>
        <xdr:cNvPr id="242" name="楕円 241"/>
        <xdr:cNvSpPr/>
      </xdr:nvSpPr>
      <xdr:spPr>
        <a:xfrm>
          <a:off x="6638925" y="1074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165665</xdr:rowOff>
    </xdr:from>
    <xdr:to>
      <xdr:col>45</xdr:col>
      <xdr:colOff>177800</xdr:colOff>
      <xdr:row>63</xdr:row>
      <xdr:rowOff>26201</xdr:rowOff>
    </xdr:to>
    <xdr:cxnSp macro="">
      <xdr:nvCxnSpPr>
        <xdr:cNvPr id="243" name="直線コネクタ 242"/>
        <xdr:cNvCxnSpPr/>
      </xdr:nvCxnSpPr>
      <xdr:spPr>
        <a:xfrm>
          <a:off x="6689725" y="10795565"/>
          <a:ext cx="755650" cy="3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115156</xdr:rowOff>
    </xdr:from>
    <xdr:to>
      <xdr:col>36</xdr:col>
      <xdr:colOff>165100</xdr:colOff>
      <xdr:row>63</xdr:row>
      <xdr:rowOff>45306</xdr:rowOff>
    </xdr:to>
    <xdr:sp macro="" textlink="">
      <xdr:nvSpPr>
        <xdr:cNvPr id="244" name="楕円 243"/>
        <xdr:cNvSpPr/>
      </xdr:nvSpPr>
      <xdr:spPr>
        <a:xfrm>
          <a:off x="5892800" y="1074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165665</xdr:rowOff>
    </xdr:from>
    <xdr:to>
      <xdr:col>41</xdr:col>
      <xdr:colOff>50800</xdr:colOff>
      <xdr:row>62</xdr:row>
      <xdr:rowOff>165956</xdr:rowOff>
    </xdr:to>
    <xdr:cxnSp macro="">
      <xdr:nvCxnSpPr>
        <xdr:cNvPr id="245" name="直線コネクタ 244"/>
        <xdr:cNvCxnSpPr/>
      </xdr:nvCxnSpPr>
      <xdr:spPr>
        <a:xfrm flipV="1">
          <a:off x="5943600" y="10795565"/>
          <a:ext cx="746125" cy="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167211</xdr:rowOff>
    </xdr:from>
    <xdr:ext cx="599010" cy="259045"/>
    <xdr:sp macro="" textlink="">
      <xdr:nvSpPr>
        <xdr:cNvPr id="246" name="n_1aveValue【橋りょう・トンネル】&#10;一人当たり有形固定資産（償却資産）額"/>
        <xdr:cNvSpPr txBox="1"/>
      </xdr:nvSpPr>
      <xdr:spPr>
        <a:xfrm>
          <a:off x="7936445" y="1045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162573</xdr:rowOff>
    </xdr:from>
    <xdr:ext cx="599010" cy="259045"/>
    <xdr:sp macro="" textlink="">
      <xdr:nvSpPr>
        <xdr:cNvPr id="247" name="n_2aveValue【橋りょう・トンネル】&#10;一人当たり有形固定資産（償却資産）額"/>
        <xdr:cNvSpPr txBox="1"/>
      </xdr:nvSpPr>
      <xdr:spPr>
        <a:xfrm>
          <a:off x="7193495" y="1044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149535</xdr:rowOff>
    </xdr:from>
    <xdr:ext cx="599010" cy="259045"/>
    <xdr:sp macro="" textlink="">
      <xdr:nvSpPr>
        <xdr:cNvPr id="248" name="n_3aveValue【橋りょう・トンネル】&#10;一人当たり有形固定資産（償却資産）額"/>
        <xdr:cNvSpPr txBox="1"/>
      </xdr:nvSpPr>
      <xdr:spPr>
        <a:xfrm>
          <a:off x="6447370" y="10436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148583</xdr:rowOff>
    </xdr:from>
    <xdr:ext cx="599010" cy="259045"/>
    <xdr:sp macro="" textlink="">
      <xdr:nvSpPr>
        <xdr:cNvPr id="249" name="n_4aveValue【橋りょう・トンネル】&#10;一人当たり有形固定資産（償却資産）額"/>
        <xdr:cNvSpPr txBox="1"/>
      </xdr:nvSpPr>
      <xdr:spPr>
        <a:xfrm>
          <a:off x="5672670" y="104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34793</xdr:rowOff>
    </xdr:from>
    <xdr:ext cx="599010" cy="259045"/>
    <xdr:sp macro="" textlink="">
      <xdr:nvSpPr>
        <xdr:cNvPr id="250" name="n_1mainValue【橋りょう・トンネル】&#10;一人当たり有形固定資産（償却資産）額"/>
        <xdr:cNvSpPr txBox="1"/>
      </xdr:nvSpPr>
      <xdr:spPr>
        <a:xfrm>
          <a:off x="7936445" y="10836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68128</xdr:rowOff>
    </xdr:from>
    <xdr:ext cx="599010" cy="259045"/>
    <xdr:sp macro="" textlink="">
      <xdr:nvSpPr>
        <xdr:cNvPr id="251" name="n_2mainValue【橋りょう・トンネル】&#10;一人当たり有形固定資産（償却資産）額"/>
        <xdr:cNvSpPr txBox="1"/>
      </xdr:nvSpPr>
      <xdr:spPr>
        <a:xfrm>
          <a:off x="7193495" y="10869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36142</xdr:rowOff>
    </xdr:from>
    <xdr:ext cx="599010" cy="259045"/>
    <xdr:sp macro="" textlink="">
      <xdr:nvSpPr>
        <xdr:cNvPr id="252" name="n_3mainValue【橋りょう・トンネル】&#10;一人当たり有形固定資産（償却資産）額"/>
        <xdr:cNvSpPr txBox="1"/>
      </xdr:nvSpPr>
      <xdr:spPr>
        <a:xfrm>
          <a:off x="6447370" y="1083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36433</xdr:rowOff>
    </xdr:from>
    <xdr:ext cx="599010" cy="259045"/>
    <xdr:sp macro="" textlink="">
      <xdr:nvSpPr>
        <xdr:cNvPr id="253" name="n_4mainValue【橋りょう・トンネル】&#10;一人当たり有形固定資産（償却資産）額"/>
        <xdr:cNvSpPr txBox="1"/>
      </xdr:nvSpPr>
      <xdr:spPr>
        <a:xfrm>
          <a:off x="5672670" y="1083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4" name="テキスト ボックス 263"/>
        <xdr:cNvSpPr txBox="1"/>
      </xdr:nvSpPr>
      <xdr:spPr>
        <a:xfrm>
          <a:off x="2662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5" name="直線コネクタ 264"/>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6" name="テキスト ボックス 265"/>
        <xdr:cNvSpPr txBox="1"/>
      </xdr:nvSpPr>
      <xdr:spPr>
        <a:xfrm>
          <a:off x="2662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7" name="直線コネクタ 266"/>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8" name="テキスト ボックス 267"/>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9" name="直線コネクタ 268"/>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0" name="テキスト ボックス 269"/>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1" name="直線コネクタ 270"/>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2" name="テキスト ボックス 271"/>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3" name="直線コネクタ 272"/>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4" name="テキスト ボックス 273"/>
        <xdr:cNvSpPr txBox="1"/>
      </xdr:nvSpPr>
      <xdr:spPr>
        <a:xfrm>
          <a:off x="3208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6" name="テキスト ボックス 275"/>
        <xdr:cNvSpPr txBox="1"/>
      </xdr:nvSpPr>
      <xdr:spPr>
        <a:xfrm>
          <a:off x="36591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7" name="【公営住宅】&#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40005</xdr:rowOff>
    </xdr:from>
    <xdr:to>
      <xdr:col>24</xdr:col>
      <xdr:colOff>62865</xdr:colOff>
      <xdr:row>86</xdr:row>
      <xdr:rowOff>78105</xdr:rowOff>
    </xdr:to>
    <xdr:cxnSp macro="">
      <xdr:nvCxnSpPr>
        <xdr:cNvPr id="278" name="直線コネクタ 277"/>
        <xdr:cNvCxnSpPr/>
      </xdr:nvCxnSpPr>
      <xdr:spPr>
        <a:xfrm flipV="1">
          <a:off x="3949065" y="13241655"/>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81932</xdr:rowOff>
    </xdr:from>
    <xdr:ext cx="405111" cy="259045"/>
    <xdr:sp macro="" textlink="">
      <xdr:nvSpPr>
        <xdr:cNvPr id="279" name="【公営住宅】&#10;有形固定資産減価償却率最小値テキスト"/>
        <xdr:cNvSpPr txBox="1"/>
      </xdr:nvSpPr>
      <xdr:spPr>
        <a:xfrm>
          <a:off x="3987800"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78105</xdr:rowOff>
    </xdr:from>
    <xdr:to>
      <xdr:col>24</xdr:col>
      <xdr:colOff>152400</xdr:colOff>
      <xdr:row>86</xdr:row>
      <xdr:rowOff>78105</xdr:rowOff>
    </xdr:to>
    <xdr:cxnSp macro="">
      <xdr:nvCxnSpPr>
        <xdr:cNvPr id="280" name="直線コネクタ 279"/>
        <xdr:cNvCxnSpPr/>
      </xdr:nvCxnSpPr>
      <xdr:spPr>
        <a:xfrm>
          <a:off x="3889375" y="1482280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158132</xdr:rowOff>
    </xdr:from>
    <xdr:ext cx="405111" cy="259045"/>
    <xdr:sp macro="" textlink="">
      <xdr:nvSpPr>
        <xdr:cNvPr id="281" name="【公営住宅】&#10;有形固定資産減価償却率最大値テキスト"/>
        <xdr:cNvSpPr txBox="1"/>
      </xdr:nvSpPr>
      <xdr:spPr>
        <a:xfrm>
          <a:off x="39878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40005</xdr:rowOff>
    </xdr:from>
    <xdr:to>
      <xdr:col>24</xdr:col>
      <xdr:colOff>152400</xdr:colOff>
      <xdr:row>77</xdr:row>
      <xdr:rowOff>40005</xdr:rowOff>
    </xdr:to>
    <xdr:cxnSp macro="">
      <xdr:nvCxnSpPr>
        <xdr:cNvPr id="282" name="直線コネクタ 281"/>
        <xdr:cNvCxnSpPr/>
      </xdr:nvCxnSpPr>
      <xdr:spPr>
        <a:xfrm>
          <a:off x="3889375" y="1324165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30497</xdr:rowOff>
    </xdr:from>
    <xdr:ext cx="405111" cy="259045"/>
    <xdr:sp macro="" textlink="">
      <xdr:nvSpPr>
        <xdr:cNvPr id="283" name="【公営住宅】&#10;有形固定資産減価償却率平均値テキスト"/>
        <xdr:cNvSpPr txBox="1"/>
      </xdr:nvSpPr>
      <xdr:spPr>
        <a:xfrm>
          <a:off x="3987800" y="1408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84" name="フローチャート: 判断 283"/>
        <xdr:cNvSpPr/>
      </xdr:nvSpPr>
      <xdr:spPr>
        <a:xfrm>
          <a:off x="38989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85" name="フローチャート: 判断 284"/>
        <xdr:cNvSpPr/>
      </xdr:nvSpPr>
      <xdr:spPr>
        <a:xfrm>
          <a:off x="3203575" y="1408048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6350</xdr:rowOff>
    </xdr:from>
    <xdr:to>
      <xdr:col>15</xdr:col>
      <xdr:colOff>101600</xdr:colOff>
      <xdr:row>82</xdr:row>
      <xdr:rowOff>107950</xdr:rowOff>
    </xdr:to>
    <xdr:sp macro="" textlink="">
      <xdr:nvSpPr>
        <xdr:cNvPr id="286" name="フローチャート: 判断 285"/>
        <xdr:cNvSpPr/>
      </xdr:nvSpPr>
      <xdr:spPr>
        <a:xfrm>
          <a:off x="2428875"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13970</xdr:rowOff>
    </xdr:from>
    <xdr:to>
      <xdr:col>10</xdr:col>
      <xdr:colOff>165100</xdr:colOff>
      <xdr:row>82</xdr:row>
      <xdr:rowOff>115570</xdr:rowOff>
    </xdr:to>
    <xdr:sp macro="" textlink="">
      <xdr:nvSpPr>
        <xdr:cNvPr id="287" name="フローチャート: 判断 286"/>
        <xdr:cNvSpPr/>
      </xdr:nvSpPr>
      <xdr:spPr>
        <a:xfrm>
          <a:off x="168275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31114</xdr:rowOff>
    </xdr:from>
    <xdr:to>
      <xdr:col>6</xdr:col>
      <xdr:colOff>38100</xdr:colOff>
      <xdr:row>82</xdr:row>
      <xdr:rowOff>132714</xdr:rowOff>
    </xdr:to>
    <xdr:sp macro="" textlink="">
      <xdr:nvSpPr>
        <xdr:cNvPr id="288" name="フローチャート: 判断 287"/>
        <xdr:cNvSpPr/>
      </xdr:nvSpPr>
      <xdr:spPr>
        <a:xfrm>
          <a:off x="936625" y="1409001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36830</xdr:rowOff>
    </xdr:from>
    <xdr:to>
      <xdr:col>20</xdr:col>
      <xdr:colOff>38100</xdr:colOff>
      <xdr:row>82</xdr:row>
      <xdr:rowOff>138430</xdr:rowOff>
    </xdr:to>
    <xdr:sp macro="" textlink="">
      <xdr:nvSpPr>
        <xdr:cNvPr id="294" name="楕円 293"/>
        <xdr:cNvSpPr/>
      </xdr:nvSpPr>
      <xdr:spPr>
        <a:xfrm>
          <a:off x="3203575" y="140957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164464</xdr:rowOff>
    </xdr:from>
    <xdr:to>
      <xdr:col>15</xdr:col>
      <xdr:colOff>101600</xdr:colOff>
      <xdr:row>82</xdr:row>
      <xdr:rowOff>94614</xdr:rowOff>
    </xdr:to>
    <xdr:sp macro="" textlink="">
      <xdr:nvSpPr>
        <xdr:cNvPr id="295" name="楕円 294"/>
        <xdr:cNvSpPr/>
      </xdr:nvSpPr>
      <xdr:spPr>
        <a:xfrm>
          <a:off x="2428875"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43814</xdr:rowOff>
    </xdr:from>
    <xdr:to>
      <xdr:col>19</xdr:col>
      <xdr:colOff>177800</xdr:colOff>
      <xdr:row>82</xdr:row>
      <xdr:rowOff>87630</xdr:rowOff>
    </xdr:to>
    <xdr:cxnSp macro="">
      <xdr:nvCxnSpPr>
        <xdr:cNvPr id="296" name="直線コネクタ 295"/>
        <xdr:cNvCxnSpPr/>
      </xdr:nvCxnSpPr>
      <xdr:spPr>
        <a:xfrm>
          <a:off x="2479675" y="14102714"/>
          <a:ext cx="75565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118745</xdr:rowOff>
    </xdr:from>
    <xdr:to>
      <xdr:col>10</xdr:col>
      <xdr:colOff>165100</xdr:colOff>
      <xdr:row>82</xdr:row>
      <xdr:rowOff>48895</xdr:rowOff>
    </xdr:to>
    <xdr:sp macro="" textlink="">
      <xdr:nvSpPr>
        <xdr:cNvPr id="297" name="楕円 296"/>
        <xdr:cNvSpPr/>
      </xdr:nvSpPr>
      <xdr:spPr>
        <a:xfrm>
          <a:off x="168275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169545</xdr:rowOff>
    </xdr:from>
    <xdr:to>
      <xdr:col>15</xdr:col>
      <xdr:colOff>50800</xdr:colOff>
      <xdr:row>82</xdr:row>
      <xdr:rowOff>43814</xdr:rowOff>
    </xdr:to>
    <xdr:cxnSp macro="">
      <xdr:nvCxnSpPr>
        <xdr:cNvPr id="298" name="直線コネクタ 297"/>
        <xdr:cNvCxnSpPr/>
      </xdr:nvCxnSpPr>
      <xdr:spPr>
        <a:xfrm>
          <a:off x="1733550" y="14056995"/>
          <a:ext cx="746125"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151130</xdr:rowOff>
    </xdr:from>
    <xdr:to>
      <xdr:col>6</xdr:col>
      <xdr:colOff>38100</xdr:colOff>
      <xdr:row>84</xdr:row>
      <xdr:rowOff>81280</xdr:rowOff>
    </xdr:to>
    <xdr:sp macro="" textlink="">
      <xdr:nvSpPr>
        <xdr:cNvPr id="299" name="楕円 298"/>
        <xdr:cNvSpPr/>
      </xdr:nvSpPr>
      <xdr:spPr>
        <a:xfrm>
          <a:off x="936625" y="143814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169545</xdr:rowOff>
    </xdr:from>
    <xdr:to>
      <xdr:col>10</xdr:col>
      <xdr:colOff>114300</xdr:colOff>
      <xdr:row>84</xdr:row>
      <xdr:rowOff>30480</xdr:rowOff>
    </xdr:to>
    <xdr:cxnSp macro="">
      <xdr:nvCxnSpPr>
        <xdr:cNvPr id="300" name="直線コネクタ 299"/>
        <xdr:cNvCxnSpPr/>
      </xdr:nvCxnSpPr>
      <xdr:spPr>
        <a:xfrm flipV="1">
          <a:off x="968375" y="14056995"/>
          <a:ext cx="765175" cy="37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139716</xdr:rowOff>
    </xdr:from>
    <xdr:ext cx="405111" cy="259045"/>
    <xdr:sp macro="" textlink="">
      <xdr:nvSpPr>
        <xdr:cNvPr id="301" name="n_1aveValue【公営住宅】&#10;有形固定資産減価償却率"/>
        <xdr:cNvSpPr txBox="1"/>
      </xdr:nvSpPr>
      <xdr:spPr>
        <a:xfrm>
          <a:off x="306769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99077</xdr:rowOff>
    </xdr:from>
    <xdr:ext cx="405111" cy="259045"/>
    <xdr:sp macro="" textlink="">
      <xdr:nvSpPr>
        <xdr:cNvPr id="302" name="n_2aveValue【公営住宅】&#10;有形固定資産減価償却率"/>
        <xdr:cNvSpPr txBox="1"/>
      </xdr:nvSpPr>
      <xdr:spPr>
        <a:xfrm>
          <a:off x="230569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106697</xdr:rowOff>
    </xdr:from>
    <xdr:ext cx="405111" cy="259045"/>
    <xdr:sp macro="" textlink="">
      <xdr:nvSpPr>
        <xdr:cNvPr id="303" name="n_3aveValue【公営住宅】&#10;有形固定資産減価償却率"/>
        <xdr:cNvSpPr txBox="1"/>
      </xdr:nvSpPr>
      <xdr:spPr>
        <a:xfrm>
          <a:off x="1559569"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149241</xdr:rowOff>
    </xdr:from>
    <xdr:ext cx="405111" cy="259045"/>
    <xdr:sp macro="" textlink="">
      <xdr:nvSpPr>
        <xdr:cNvPr id="304" name="n_4aveValue【公営住宅】&#10;有形固定資産減価償却率"/>
        <xdr:cNvSpPr txBox="1"/>
      </xdr:nvSpPr>
      <xdr:spPr>
        <a:xfrm>
          <a:off x="8134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129557</xdr:rowOff>
    </xdr:from>
    <xdr:ext cx="405111" cy="259045"/>
    <xdr:sp macro="" textlink="">
      <xdr:nvSpPr>
        <xdr:cNvPr id="305" name="n_1mainValue【公営住宅】&#10;有形固定資産減価償却率"/>
        <xdr:cNvSpPr txBox="1"/>
      </xdr:nvSpPr>
      <xdr:spPr>
        <a:xfrm>
          <a:off x="306769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111141</xdr:rowOff>
    </xdr:from>
    <xdr:ext cx="405111" cy="259045"/>
    <xdr:sp macro="" textlink="">
      <xdr:nvSpPr>
        <xdr:cNvPr id="306" name="n_2mainValue【公営住宅】&#10;有形固定資産減価償却率"/>
        <xdr:cNvSpPr txBox="1"/>
      </xdr:nvSpPr>
      <xdr:spPr>
        <a:xfrm>
          <a:off x="230569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65422</xdr:rowOff>
    </xdr:from>
    <xdr:ext cx="405111" cy="259045"/>
    <xdr:sp macro="" textlink="">
      <xdr:nvSpPr>
        <xdr:cNvPr id="307" name="n_3mainValue【公営住宅】&#10;有形固定資産減価償却率"/>
        <xdr:cNvSpPr txBox="1"/>
      </xdr:nvSpPr>
      <xdr:spPr>
        <a:xfrm>
          <a:off x="1559569"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72407</xdr:rowOff>
    </xdr:from>
    <xdr:ext cx="405111" cy="259045"/>
    <xdr:sp macro="" textlink="">
      <xdr:nvSpPr>
        <xdr:cNvPr id="308" name="n_4mainValue【公営住宅】&#10;有形固定資産減価償却率"/>
        <xdr:cNvSpPr txBox="1"/>
      </xdr:nvSpPr>
      <xdr:spPr>
        <a:xfrm>
          <a:off x="813444" y="1447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9" name="直線コネクタ 318"/>
        <xdr:cNvCxnSpPr/>
      </xdr:nvCxnSpPr>
      <xdr:spPr>
        <a:xfrm>
          <a:off x="5632450" y="1485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0" name="テキスト ボックス 319"/>
        <xdr:cNvSpPr txBox="1"/>
      </xdr:nvSpPr>
      <xdr:spPr>
        <a:xfrm>
          <a:off x="52224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1" name="直線コネクタ 320"/>
        <xdr:cNvCxnSpPr/>
      </xdr:nvCxnSpPr>
      <xdr:spPr>
        <a:xfrm>
          <a:off x="5632450" y="1447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2" name="テキスト ボックス 321"/>
        <xdr:cNvSpPr txBox="1"/>
      </xdr:nvSpPr>
      <xdr:spPr>
        <a:xfrm>
          <a:off x="52224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3" name="直線コネクタ 322"/>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4" name="テキスト ボックス 323"/>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5" name="直線コネクタ 324"/>
        <xdr:cNvCxnSpPr/>
      </xdr:nvCxnSpPr>
      <xdr:spPr>
        <a:xfrm>
          <a:off x="5632450" y="1371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6" name="テキスト ボックス 325"/>
        <xdr:cNvSpPr txBox="1"/>
      </xdr:nvSpPr>
      <xdr:spPr>
        <a:xfrm>
          <a:off x="52224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7" name="直線コネクタ 326"/>
        <xdr:cNvCxnSpPr/>
      </xdr:nvCxnSpPr>
      <xdr:spPr>
        <a:xfrm>
          <a:off x="5632450" y="1333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8" name="テキスト ボックス 327"/>
        <xdr:cNvSpPr txBox="1"/>
      </xdr:nvSpPr>
      <xdr:spPr>
        <a:xfrm>
          <a:off x="52224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0" name="テキスト ボックス 329"/>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公営住宅】&#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15621</xdr:rowOff>
    </xdr:from>
    <xdr:to>
      <xdr:col>54</xdr:col>
      <xdr:colOff>189865</xdr:colOff>
      <xdr:row>86</xdr:row>
      <xdr:rowOff>93345</xdr:rowOff>
    </xdr:to>
    <xdr:cxnSp macro="">
      <xdr:nvCxnSpPr>
        <xdr:cNvPr id="332" name="直線コネクタ 331"/>
        <xdr:cNvCxnSpPr/>
      </xdr:nvCxnSpPr>
      <xdr:spPr>
        <a:xfrm flipV="1">
          <a:off x="8905240" y="13388721"/>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33" name="【公営住宅】&#10;一人当たり面積最小値テキスト"/>
        <xdr:cNvSpPr txBox="1"/>
      </xdr:nvSpPr>
      <xdr:spPr>
        <a:xfrm>
          <a:off x="8943975"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34" name="直線コネクタ 333"/>
        <xdr:cNvCxnSpPr/>
      </xdr:nvCxnSpPr>
      <xdr:spPr>
        <a:xfrm>
          <a:off x="8845550" y="148380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133748</xdr:rowOff>
    </xdr:from>
    <xdr:ext cx="469744" cy="259045"/>
    <xdr:sp macro="" textlink="">
      <xdr:nvSpPr>
        <xdr:cNvPr id="335" name="【公営住宅】&#10;一人当たり面積最大値テキスト"/>
        <xdr:cNvSpPr txBox="1"/>
      </xdr:nvSpPr>
      <xdr:spPr>
        <a:xfrm>
          <a:off x="8943975" y="1316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15621</xdr:rowOff>
    </xdr:from>
    <xdr:to>
      <xdr:col>55</xdr:col>
      <xdr:colOff>88900</xdr:colOff>
      <xdr:row>78</xdr:row>
      <xdr:rowOff>15621</xdr:rowOff>
    </xdr:to>
    <xdr:cxnSp macro="">
      <xdr:nvCxnSpPr>
        <xdr:cNvPr id="336" name="直線コネクタ 335"/>
        <xdr:cNvCxnSpPr/>
      </xdr:nvCxnSpPr>
      <xdr:spPr>
        <a:xfrm>
          <a:off x="8845550" y="1338872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97553</xdr:rowOff>
    </xdr:from>
    <xdr:ext cx="469744" cy="259045"/>
    <xdr:sp macro="" textlink="">
      <xdr:nvSpPr>
        <xdr:cNvPr id="337" name="【公営住宅】&#10;一人当たり面積平均値テキスト"/>
        <xdr:cNvSpPr txBox="1"/>
      </xdr:nvSpPr>
      <xdr:spPr>
        <a:xfrm>
          <a:off x="8943975" y="14499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119126</xdr:rowOff>
    </xdr:from>
    <xdr:to>
      <xdr:col>55</xdr:col>
      <xdr:colOff>50800</xdr:colOff>
      <xdr:row>85</xdr:row>
      <xdr:rowOff>49276</xdr:rowOff>
    </xdr:to>
    <xdr:sp macro="" textlink="">
      <xdr:nvSpPr>
        <xdr:cNvPr id="338" name="フローチャート: 判断 337"/>
        <xdr:cNvSpPr/>
      </xdr:nvSpPr>
      <xdr:spPr>
        <a:xfrm>
          <a:off x="8883650" y="1452092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121413</xdr:rowOff>
    </xdr:from>
    <xdr:to>
      <xdr:col>50</xdr:col>
      <xdr:colOff>165100</xdr:colOff>
      <xdr:row>85</xdr:row>
      <xdr:rowOff>51563</xdr:rowOff>
    </xdr:to>
    <xdr:sp macro="" textlink="">
      <xdr:nvSpPr>
        <xdr:cNvPr id="339" name="フローチャート: 判断 338"/>
        <xdr:cNvSpPr/>
      </xdr:nvSpPr>
      <xdr:spPr>
        <a:xfrm>
          <a:off x="815975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130938</xdr:rowOff>
    </xdr:from>
    <xdr:to>
      <xdr:col>46</xdr:col>
      <xdr:colOff>38100</xdr:colOff>
      <xdr:row>85</xdr:row>
      <xdr:rowOff>61088</xdr:rowOff>
    </xdr:to>
    <xdr:sp macro="" textlink="">
      <xdr:nvSpPr>
        <xdr:cNvPr id="340" name="フローチャート: 判断 339"/>
        <xdr:cNvSpPr/>
      </xdr:nvSpPr>
      <xdr:spPr>
        <a:xfrm>
          <a:off x="7413625" y="1453273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109982</xdr:rowOff>
    </xdr:from>
    <xdr:to>
      <xdr:col>41</xdr:col>
      <xdr:colOff>101600</xdr:colOff>
      <xdr:row>85</xdr:row>
      <xdr:rowOff>40132</xdr:rowOff>
    </xdr:to>
    <xdr:sp macro="" textlink="">
      <xdr:nvSpPr>
        <xdr:cNvPr id="341" name="フローチャート: 判断 340"/>
        <xdr:cNvSpPr/>
      </xdr:nvSpPr>
      <xdr:spPr>
        <a:xfrm>
          <a:off x="6638925" y="1451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11303</xdr:rowOff>
    </xdr:from>
    <xdr:to>
      <xdr:col>36</xdr:col>
      <xdr:colOff>165100</xdr:colOff>
      <xdr:row>84</xdr:row>
      <xdr:rowOff>112903</xdr:rowOff>
    </xdr:to>
    <xdr:sp macro="" textlink="">
      <xdr:nvSpPr>
        <xdr:cNvPr id="342" name="フローチャート: 判断 341"/>
        <xdr:cNvSpPr/>
      </xdr:nvSpPr>
      <xdr:spPr>
        <a:xfrm>
          <a:off x="5892800" y="144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52832</xdr:rowOff>
    </xdr:from>
    <xdr:to>
      <xdr:col>50</xdr:col>
      <xdr:colOff>165100</xdr:colOff>
      <xdr:row>84</xdr:row>
      <xdr:rowOff>154432</xdr:rowOff>
    </xdr:to>
    <xdr:sp macro="" textlink="">
      <xdr:nvSpPr>
        <xdr:cNvPr id="348" name="楕円 347"/>
        <xdr:cNvSpPr/>
      </xdr:nvSpPr>
      <xdr:spPr>
        <a:xfrm>
          <a:off x="8159750" y="1445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42926</xdr:rowOff>
    </xdr:from>
    <xdr:to>
      <xdr:col>46</xdr:col>
      <xdr:colOff>38100</xdr:colOff>
      <xdr:row>84</xdr:row>
      <xdr:rowOff>144526</xdr:rowOff>
    </xdr:to>
    <xdr:sp macro="" textlink="">
      <xdr:nvSpPr>
        <xdr:cNvPr id="349" name="楕円 348"/>
        <xdr:cNvSpPr/>
      </xdr:nvSpPr>
      <xdr:spPr>
        <a:xfrm>
          <a:off x="7413625" y="1444472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93726</xdr:rowOff>
    </xdr:from>
    <xdr:to>
      <xdr:col>50</xdr:col>
      <xdr:colOff>114300</xdr:colOff>
      <xdr:row>84</xdr:row>
      <xdr:rowOff>103632</xdr:rowOff>
    </xdr:to>
    <xdr:cxnSp macro="">
      <xdr:nvCxnSpPr>
        <xdr:cNvPr id="350" name="直線コネクタ 349"/>
        <xdr:cNvCxnSpPr/>
      </xdr:nvCxnSpPr>
      <xdr:spPr>
        <a:xfrm>
          <a:off x="7445375" y="14495526"/>
          <a:ext cx="765175"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44069</xdr:rowOff>
    </xdr:from>
    <xdr:to>
      <xdr:col>41</xdr:col>
      <xdr:colOff>101600</xdr:colOff>
      <xdr:row>84</xdr:row>
      <xdr:rowOff>145669</xdr:rowOff>
    </xdr:to>
    <xdr:sp macro="" textlink="">
      <xdr:nvSpPr>
        <xdr:cNvPr id="351" name="楕円 350"/>
        <xdr:cNvSpPr/>
      </xdr:nvSpPr>
      <xdr:spPr>
        <a:xfrm>
          <a:off x="6638925" y="1444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93726</xdr:rowOff>
    </xdr:from>
    <xdr:to>
      <xdr:col>45</xdr:col>
      <xdr:colOff>177800</xdr:colOff>
      <xdr:row>84</xdr:row>
      <xdr:rowOff>94869</xdr:rowOff>
    </xdr:to>
    <xdr:cxnSp macro="">
      <xdr:nvCxnSpPr>
        <xdr:cNvPr id="352" name="直線コネクタ 351"/>
        <xdr:cNvCxnSpPr/>
      </xdr:nvCxnSpPr>
      <xdr:spPr>
        <a:xfrm flipV="1">
          <a:off x="6689725" y="14495526"/>
          <a:ext cx="75565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128651</xdr:rowOff>
    </xdr:from>
    <xdr:to>
      <xdr:col>36</xdr:col>
      <xdr:colOff>165100</xdr:colOff>
      <xdr:row>85</xdr:row>
      <xdr:rowOff>58801</xdr:rowOff>
    </xdr:to>
    <xdr:sp macro="" textlink="">
      <xdr:nvSpPr>
        <xdr:cNvPr id="353" name="楕円 352"/>
        <xdr:cNvSpPr/>
      </xdr:nvSpPr>
      <xdr:spPr>
        <a:xfrm>
          <a:off x="5892800" y="1453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94869</xdr:rowOff>
    </xdr:from>
    <xdr:to>
      <xdr:col>41</xdr:col>
      <xdr:colOff>50800</xdr:colOff>
      <xdr:row>85</xdr:row>
      <xdr:rowOff>8001</xdr:rowOff>
    </xdr:to>
    <xdr:cxnSp macro="">
      <xdr:nvCxnSpPr>
        <xdr:cNvPr id="354" name="直線コネクタ 353"/>
        <xdr:cNvCxnSpPr/>
      </xdr:nvCxnSpPr>
      <xdr:spPr>
        <a:xfrm flipV="1">
          <a:off x="5943600" y="14496669"/>
          <a:ext cx="746125"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42690</xdr:rowOff>
    </xdr:from>
    <xdr:ext cx="469744" cy="259045"/>
    <xdr:sp macro="" textlink="">
      <xdr:nvSpPr>
        <xdr:cNvPr id="355" name="n_1aveValue【公営住宅】&#10;一人当たり面積"/>
        <xdr:cNvSpPr txBox="1"/>
      </xdr:nvSpPr>
      <xdr:spPr>
        <a:xfrm>
          <a:off x="7991552" y="1461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52215</xdr:rowOff>
    </xdr:from>
    <xdr:ext cx="469744" cy="259045"/>
    <xdr:sp macro="" textlink="">
      <xdr:nvSpPr>
        <xdr:cNvPr id="356" name="n_2aveValue【公営住宅】&#10;一人当たり面積"/>
        <xdr:cNvSpPr txBox="1"/>
      </xdr:nvSpPr>
      <xdr:spPr>
        <a:xfrm>
          <a:off x="7258127" y="1462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31259</xdr:rowOff>
    </xdr:from>
    <xdr:ext cx="469744" cy="259045"/>
    <xdr:sp macro="" textlink="">
      <xdr:nvSpPr>
        <xdr:cNvPr id="357" name="n_3aveValue【公営住宅】&#10;一人当たり面積"/>
        <xdr:cNvSpPr txBox="1"/>
      </xdr:nvSpPr>
      <xdr:spPr>
        <a:xfrm>
          <a:off x="6483427" y="146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129430</xdr:rowOff>
    </xdr:from>
    <xdr:ext cx="469744" cy="259045"/>
    <xdr:sp macro="" textlink="">
      <xdr:nvSpPr>
        <xdr:cNvPr id="358" name="n_4aveValue【公営住宅】&#10;一人当たり面積"/>
        <xdr:cNvSpPr txBox="1"/>
      </xdr:nvSpPr>
      <xdr:spPr>
        <a:xfrm>
          <a:off x="5737302" y="1418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170959</xdr:rowOff>
    </xdr:from>
    <xdr:ext cx="469744" cy="259045"/>
    <xdr:sp macro="" textlink="">
      <xdr:nvSpPr>
        <xdr:cNvPr id="359" name="n_1mainValue【公営住宅】&#10;一人当たり面積"/>
        <xdr:cNvSpPr txBox="1"/>
      </xdr:nvSpPr>
      <xdr:spPr>
        <a:xfrm>
          <a:off x="7991552" y="1422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161053</xdr:rowOff>
    </xdr:from>
    <xdr:ext cx="469744" cy="259045"/>
    <xdr:sp macro="" textlink="">
      <xdr:nvSpPr>
        <xdr:cNvPr id="360" name="n_2mainValue【公営住宅】&#10;一人当たり面積"/>
        <xdr:cNvSpPr txBox="1"/>
      </xdr:nvSpPr>
      <xdr:spPr>
        <a:xfrm>
          <a:off x="7258127" y="1421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162196</xdr:rowOff>
    </xdr:from>
    <xdr:ext cx="469744" cy="259045"/>
    <xdr:sp macro="" textlink="">
      <xdr:nvSpPr>
        <xdr:cNvPr id="361" name="n_3mainValue【公営住宅】&#10;一人当たり面積"/>
        <xdr:cNvSpPr txBox="1"/>
      </xdr:nvSpPr>
      <xdr:spPr>
        <a:xfrm>
          <a:off x="6483427" y="1422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49928</xdr:rowOff>
    </xdr:from>
    <xdr:ext cx="469744" cy="259045"/>
    <xdr:sp macro="" textlink="">
      <xdr:nvSpPr>
        <xdr:cNvPr id="362" name="n_4mainValue【公営住宅】&#10;一人当たり面積"/>
        <xdr:cNvSpPr txBox="1"/>
      </xdr:nvSpPr>
      <xdr:spPr>
        <a:xfrm>
          <a:off x="5737302" y="1462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3" name="正方形/長方形 362"/>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4" name="正方形/長方形 363"/>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5" name="正方形/長方形 364"/>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6" name="正方形/長方形 365"/>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7" name="正方形/長方形 366"/>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8" name="正方形/長方形 367"/>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9" name="正方形/長方形 368"/>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0" name="正方形/長方形 369"/>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1" name="正方形/長方形 370"/>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2" name="正方形/長方形 371"/>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3" name="正方形/長方形 372"/>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4" name="正方形/長方形 373"/>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5" name="正方形/長方形 374"/>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6" name="正方形/長方形 375"/>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7" name="正方形/長方形 376"/>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8" name="正方形/長方形 377"/>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9" name="正方形/長方形 378"/>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0" name="正方形/長方形 379"/>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1" name="正方形/長方形 380"/>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2" name="正方形/長方形 381"/>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3" name="正方形/長方形 382"/>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4" name="正方形/長方形 383"/>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5" name="正方形/長方形 384"/>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6" name="正方形/長方形 385"/>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7" name="テキスト ボックス 386"/>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8" name="直線コネクタ 387"/>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9" name="テキスト ボックス 388"/>
        <xdr:cNvSpPr txBox="1"/>
      </xdr:nvSpPr>
      <xdr:spPr>
        <a:xfrm>
          <a:off x="101976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0" name="直線コネクタ 389"/>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1" name="テキスト ボックス 390"/>
        <xdr:cNvSpPr txBox="1"/>
      </xdr:nvSpPr>
      <xdr:spPr>
        <a:xfrm>
          <a:off x="101976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2" name="直線コネクタ 391"/>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3" name="テキスト ボックス 392"/>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4" name="直線コネクタ 393"/>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5" name="テキスト ボックス 394"/>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6" name="直線コネクタ 395"/>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7" name="テキスト ボックス 396"/>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8" name="直線コネクタ 397"/>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9" name="テキスト ボックス 398"/>
        <xdr:cNvSpPr txBox="1"/>
      </xdr:nvSpPr>
      <xdr:spPr>
        <a:xfrm>
          <a:off x="10242716"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0" name="直線コネクタ 399"/>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1" name="テキスト ボックス 400"/>
        <xdr:cNvSpPr txBox="1"/>
      </xdr:nvSpPr>
      <xdr:spPr>
        <a:xfrm>
          <a:off x="10306836"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2" name="【認定こども園・幼稚園・保育所】&#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38100</xdr:rowOff>
    </xdr:to>
    <xdr:cxnSp macro="">
      <xdr:nvCxnSpPr>
        <xdr:cNvPr id="403" name="直線コネクタ 402"/>
        <xdr:cNvCxnSpPr/>
      </xdr:nvCxnSpPr>
      <xdr:spPr>
        <a:xfrm flipV="1">
          <a:off x="13889989" y="572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4" name="【認定こども園・幼稚園・保育所】&#10;有形固定資産減価償却率最小値テキスト"/>
        <xdr:cNvSpPr txBox="1"/>
      </xdr:nvSpPr>
      <xdr:spPr>
        <a:xfrm>
          <a:off x="13928725"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5" name="直線コネクタ 404"/>
        <xdr:cNvCxnSpPr/>
      </xdr:nvCxnSpPr>
      <xdr:spPr>
        <a:xfrm>
          <a:off x="13801725" y="723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406" name="【認定こども園・幼稚園・保育所】&#10;有形固定資産減価償却率最大値テキスト"/>
        <xdr:cNvSpPr txBox="1"/>
      </xdr:nvSpPr>
      <xdr:spPr>
        <a:xfrm>
          <a:off x="13928725"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07" name="直線コネクタ 406"/>
        <xdr:cNvCxnSpPr/>
      </xdr:nvCxnSpPr>
      <xdr:spPr>
        <a:xfrm>
          <a:off x="13801725" y="57226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80027</xdr:rowOff>
    </xdr:from>
    <xdr:ext cx="405111" cy="259045"/>
    <xdr:sp macro="" textlink="">
      <xdr:nvSpPr>
        <xdr:cNvPr id="408" name="【認定こども園・幼稚園・保育所】&#10;有形固定資産減価償却率平均値テキスト"/>
        <xdr:cNvSpPr txBox="1"/>
      </xdr:nvSpPr>
      <xdr:spPr>
        <a:xfrm>
          <a:off x="13928725" y="6252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101600</xdr:rowOff>
    </xdr:from>
    <xdr:to>
      <xdr:col>85</xdr:col>
      <xdr:colOff>177800</xdr:colOff>
      <xdr:row>37</xdr:row>
      <xdr:rowOff>31750</xdr:rowOff>
    </xdr:to>
    <xdr:sp macro="" textlink="">
      <xdr:nvSpPr>
        <xdr:cNvPr id="409" name="フローチャート: 判断 408"/>
        <xdr:cNvSpPr/>
      </xdr:nvSpPr>
      <xdr:spPr>
        <a:xfrm>
          <a:off x="13839825" y="62738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130175</xdr:rowOff>
    </xdr:from>
    <xdr:to>
      <xdr:col>81</xdr:col>
      <xdr:colOff>101600</xdr:colOff>
      <xdr:row>37</xdr:row>
      <xdr:rowOff>60325</xdr:rowOff>
    </xdr:to>
    <xdr:sp macro="" textlink="">
      <xdr:nvSpPr>
        <xdr:cNvPr id="410" name="フローチャート: 判断 409"/>
        <xdr:cNvSpPr/>
      </xdr:nvSpPr>
      <xdr:spPr>
        <a:xfrm>
          <a:off x="13115925"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xdr:rowOff>
    </xdr:from>
    <xdr:to>
      <xdr:col>76</xdr:col>
      <xdr:colOff>165100</xdr:colOff>
      <xdr:row>37</xdr:row>
      <xdr:rowOff>109855</xdr:rowOff>
    </xdr:to>
    <xdr:sp macro="" textlink="">
      <xdr:nvSpPr>
        <xdr:cNvPr id="411" name="フローチャート: 判断 410"/>
        <xdr:cNvSpPr/>
      </xdr:nvSpPr>
      <xdr:spPr>
        <a:xfrm>
          <a:off x="123698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147320</xdr:rowOff>
    </xdr:from>
    <xdr:to>
      <xdr:col>72</xdr:col>
      <xdr:colOff>38100</xdr:colOff>
      <xdr:row>37</xdr:row>
      <xdr:rowOff>77470</xdr:rowOff>
    </xdr:to>
    <xdr:sp macro="" textlink="">
      <xdr:nvSpPr>
        <xdr:cNvPr id="412" name="フローチャート: 判断 411"/>
        <xdr:cNvSpPr/>
      </xdr:nvSpPr>
      <xdr:spPr>
        <a:xfrm>
          <a:off x="11623675" y="63195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122555</xdr:rowOff>
    </xdr:from>
    <xdr:to>
      <xdr:col>67</xdr:col>
      <xdr:colOff>101600</xdr:colOff>
      <xdr:row>37</xdr:row>
      <xdr:rowOff>52705</xdr:rowOff>
    </xdr:to>
    <xdr:sp macro="" textlink="">
      <xdr:nvSpPr>
        <xdr:cNvPr id="413" name="フローチャート: 判断 412"/>
        <xdr:cNvSpPr/>
      </xdr:nvSpPr>
      <xdr:spPr>
        <a:xfrm>
          <a:off x="10848975"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143510</xdr:rowOff>
    </xdr:from>
    <xdr:to>
      <xdr:col>81</xdr:col>
      <xdr:colOff>101600</xdr:colOff>
      <xdr:row>39</xdr:row>
      <xdr:rowOff>73660</xdr:rowOff>
    </xdr:to>
    <xdr:sp macro="" textlink="">
      <xdr:nvSpPr>
        <xdr:cNvPr id="419" name="楕円 418"/>
        <xdr:cNvSpPr/>
      </xdr:nvSpPr>
      <xdr:spPr>
        <a:xfrm>
          <a:off x="13115925"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113030</xdr:rowOff>
    </xdr:from>
    <xdr:to>
      <xdr:col>76</xdr:col>
      <xdr:colOff>165100</xdr:colOff>
      <xdr:row>39</xdr:row>
      <xdr:rowOff>43180</xdr:rowOff>
    </xdr:to>
    <xdr:sp macro="" textlink="">
      <xdr:nvSpPr>
        <xdr:cNvPr id="420" name="楕円 419"/>
        <xdr:cNvSpPr/>
      </xdr:nvSpPr>
      <xdr:spPr>
        <a:xfrm>
          <a:off x="123698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163830</xdr:rowOff>
    </xdr:from>
    <xdr:to>
      <xdr:col>81</xdr:col>
      <xdr:colOff>50800</xdr:colOff>
      <xdr:row>39</xdr:row>
      <xdr:rowOff>22860</xdr:rowOff>
    </xdr:to>
    <xdr:cxnSp macro="">
      <xdr:nvCxnSpPr>
        <xdr:cNvPr id="421" name="直線コネクタ 420"/>
        <xdr:cNvCxnSpPr/>
      </xdr:nvCxnSpPr>
      <xdr:spPr>
        <a:xfrm>
          <a:off x="12420600" y="6678930"/>
          <a:ext cx="74612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132080</xdr:rowOff>
    </xdr:from>
    <xdr:to>
      <xdr:col>72</xdr:col>
      <xdr:colOff>38100</xdr:colOff>
      <xdr:row>39</xdr:row>
      <xdr:rowOff>62230</xdr:rowOff>
    </xdr:to>
    <xdr:sp macro="" textlink="">
      <xdr:nvSpPr>
        <xdr:cNvPr id="422" name="楕円 421"/>
        <xdr:cNvSpPr/>
      </xdr:nvSpPr>
      <xdr:spPr>
        <a:xfrm>
          <a:off x="11623675" y="66471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163830</xdr:rowOff>
    </xdr:from>
    <xdr:to>
      <xdr:col>76</xdr:col>
      <xdr:colOff>114300</xdr:colOff>
      <xdr:row>39</xdr:row>
      <xdr:rowOff>11430</xdr:rowOff>
    </xdr:to>
    <xdr:cxnSp macro="">
      <xdr:nvCxnSpPr>
        <xdr:cNvPr id="423" name="直線コネクタ 422"/>
        <xdr:cNvCxnSpPr/>
      </xdr:nvCxnSpPr>
      <xdr:spPr>
        <a:xfrm flipV="1">
          <a:off x="11655425" y="6678930"/>
          <a:ext cx="7651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97790</xdr:rowOff>
    </xdr:from>
    <xdr:to>
      <xdr:col>67</xdr:col>
      <xdr:colOff>101600</xdr:colOff>
      <xdr:row>39</xdr:row>
      <xdr:rowOff>27940</xdr:rowOff>
    </xdr:to>
    <xdr:sp macro="" textlink="">
      <xdr:nvSpPr>
        <xdr:cNvPr id="424" name="楕円 423"/>
        <xdr:cNvSpPr/>
      </xdr:nvSpPr>
      <xdr:spPr>
        <a:xfrm>
          <a:off x="10848975"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148590</xdr:rowOff>
    </xdr:from>
    <xdr:to>
      <xdr:col>71</xdr:col>
      <xdr:colOff>177800</xdr:colOff>
      <xdr:row>39</xdr:row>
      <xdr:rowOff>11430</xdr:rowOff>
    </xdr:to>
    <xdr:cxnSp macro="">
      <xdr:nvCxnSpPr>
        <xdr:cNvPr id="425" name="直線コネクタ 424"/>
        <xdr:cNvCxnSpPr/>
      </xdr:nvCxnSpPr>
      <xdr:spPr>
        <a:xfrm>
          <a:off x="10899775" y="6663690"/>
          <a:ext cx="7556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76852</xdr:rowOff>
    </xdr:from>
    <xdr:ext cx="405111" cy="259045"/>
    <xdr:sp macro="" textlink="">
      <xdr:nvSpPr>
        <xdr:cNvPr id="426" name="n_1aveValue【認定こども園・幼稚園・保育所】&#10;有形固定資産減価償却率"/>
        <xdr:cNvSpPr txBox="1"/>
      </xdr:nvSpPr>
      <xdr:spPr>
        <a:xfrm>
          <a:off x="129800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126382</xdr:rowOff>
    </xdr:from>
    <xdr:ext cx="405111" cy="259045"/>
    <xdr:sp macro="" textlink="">
      <xdr:nvSpPr>
        <xdr:cNvPr id="427" name="n_2aveValue【認定こども園・幼稚園・保育所】&#10;有形固定資産減価償却率"/>
        <xdr:cNvSpPr txBox="1"/>
      </xdr:nvSpPr>
      <xdr:spPr>
        <a:xfrm>
          <a:off x="12246619"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93997</xdr:rowOff>
    </xdr:from>
    <xdr:ext cx="405111" cy="259045"/>
    <xdr:sp macro="" textlink="">
      <xdr:nvSpPr>
        <xdr:cNvPr id="428" name="n_3aveValue【認定こども園・幼稚園・保育所】&#10;有形固定資産減価償却率"/>
        <xdr:cNvSpPr txBox="1"/>
      </xdr:nvSpPr>
      <xdr:spPr>
        <a:xfrm>
          <a:off x="1150049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69232</xdr:rowOff>
    </xdr:from>
    <xdr:ext cx="405111" cy="259045"/>
    <xdr:sp macro="" textlink="">
      <xdr:nvSpPr>
        <xdr:cNvPr id="429" name="n_4aveValue【認定こども園・幼稚園・保育所】&#10;有形固定資産減価償却率"/>
        <xdr:cNvSpPr txBox="1"/>
      </xdr:nvSpPr>
      <xdr:spPr>
        <a:xfrm>
          <a:off x="1072579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64787</xdr:rowOff>
    </xdr:from>
    <xdr:ext cx="405111" cy="259045"/>
    <xdr:sp macro="" textlink="">
      <xdr:nvSpPr>
        <xdr:cNvPr id="430" name="n_1mainValue【認定こども園・幼稚園・保育所】&#10;有形固定資産減価償却率"/>
        <xdr:cNvSpPr txBox="1"/>
      </xdr:nvSpPr>
      <xdr:spPr>
        <a:xfrm>
          <a:off x="12980044" y="675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34307</xdr:rowOff>
    </xdr:from>
    <xdr:ext cx="405111" cy="259045"/>
    <xdr:sp macro="" textlink="">
      <xdr:nvSpPr>
        <xdr:cNvPr id="431" name="n_2mainValue【認定こども園・幼稚園・保育所】&#10;有形固定資産減価償却率"/>
        <xdr:cNvSpPr txBox="1"/>
      </xdr:nvSpPr>
      <xdr:spPr>
        <a:xfrm>
          <a:off x="12246619"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53357</xdr:rowOff>
    </xdr:from>
    <xdr:ext cx="405111" cy="259045"/>
    <xdr:sp macro="" textlink="">
      <xdr:nvSpPr>
        <xdr:cNvPr id="432" name="n_3mainValue【認定こども園・幼稚園・保育所】&#10;有形固定資産減価償却率"/>
        <xdr:cNvSpPr txBox="1"/>
      </xdr:nvSpPr>
      <xdr:spPr>
        <a:xfrm>
          <a:off x="11500494"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19067</xdr:rowOff>
    </xdr:from>
    <xdr:ext cx="405111" cy="259045"/>
    <xdr:sp macro="" textlink="">
      <xdr:nvSpPr>
        <xdr:cNvPr id="433" name="n_4mainValue【認定こども園・幼稚園・保育所】&#10;有形固定資産減価償却率"/>
        <xdr:cNvSpPr txBox="1"/>
      </xdr:nvSpPr>
      <xdr:spPr>
        <a:xfrm>
          <a:off x="1072579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4" name="正方形/長方形 433"/>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5" name="正方形/長方形 434"/>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6" name="正方形/長方形 435"/>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7" name="正方形/長方形 436"/>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8" name="正方形/長方形 437"/>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9" name="正方形/長方形 438"/>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0" name="正方形/長方形 439"/>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1" name="正方形/長方形 440"/>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2" name="テキスト ボックス 441"/>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3" name="直線コネクタ 442"/>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4" name="直線コネクタ 443"/>
        <xdr:cNvCxnSpPr/>
      </xdr:nvCxnSpPr>
      <xdr:spPr>
        <a:xfrm>
          <a:off x="15544800" y="716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5" name="テキスト ボックス 444"/>
        <xdr:cNvSpPr txBox="1"/>
      </xdr:nvSpPr>
      <xdr:spPr>
        <a:xfrm>
          <a:off x="15163346"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6" name="直線コネクタ 445"/>
        <xdr:cNvCxnSpPr/>
      </xdr:nvCxnSpPr>
      <xdr:spPr>
        <a:xfrm>
          <a:off x="15544800" y="670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7" name="テキスト ボックス 446"/>
        <xdr:cNvSpPr txBox="1"/>
      </xdr:nvSpPr>
      <xdr:spPr>
        <a:xfrm>
          <a:off x="15163346"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8" name="直線コネクタ 447"/>
        <xdr:cNvCxnSpPr/>
      </xdr:nvCxnSpPr>
      <xdr:spPr>
        <a:xfrm>
          <a:off x="15544800" y="624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9" name="テキスト ボックス 448"/>
        <xdr:cNvSpPr txBox="1"/>
      </xdr:nvSpPr>
      <xdr:spPr>
        <a:xfrm>
          <a:off x="15163346"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0" name="直線コネクタ 449"/>
        <xdr:cNvCxnSpPr/>
      </xdr:nvCxnSpPr>
      <xdr:spPr>
        <a:xfrm>
          <a:off x="15544800" y="579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1" name="テキスト ボックス 450"/>
        <xdr:cNvSpPr txBox="1"/>
      </xdr:nvSpPr>
      <xdr:spPr>
        <a:xfrm>
          <a:off x="15163346"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3" name="テキスト ボックス 452"/>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認定こども園・幼稚園・保育所】&#10;一人当たり面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108204</xdr:rowOff>
    </xdr:from>
    <xdr:to>
      <xdr:col>116</xdr:col>
      <xdr:colOff>62864</xdr:colOff>
      <xdr:row>41</xdr:row>
      <xdr:rowOff>105918</xdr:rowOff>
    </xdr:to>
    <xdr:cxnSp macro="">
      <xdr:nvCxnSpPr>
        <xdr:cNvPr id="455" name="直線コネクタ 454"/>
        <xdr:cNvCxnSpPr/>
      </xdr:nvCxnSpPr>
      <xdr:spPr>
        <a:xfrm flipV="1">
          <a:off x="18846164" y="5937504"/>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109745</xdr:rowOff>
    </xdr:from>
    <xdr:ext cx="469744" cy="259045"/>
    <xdr:sp macro="" textlink="">
      <xdr:nvSpPr>
        <xdr:cNvPr id="456" name="【認定こども園・幼稚園・保育所】&#10;一人当たり面積最小値テキスト"/>
        <xdr:cNvSpPr txBox="1"/>
      </xdr:nvSpPr>
      <xdr:spPr>
        <a:xfrm>
          <a:off x="18884900" y="713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105918</xdr:rowOff>
    </xdr:from>
    <xdr:to>
      <xdr:col>116</xdr:col>
      <xdr:colOff>152400</xdr:colOff>
      <xdr:row>41</xdr:row>
      <xdr:rowOff>105918</xdr:rowOff>
    </xdr:to>
    <xdr:cxnSp macro="">
      <xdr:nvCxnSpPr>
        <xdr:cNvPr id="457" name="直線コネクタ 456"/>
        <xdr:cNvCxnSpPr/>
      </xdr:nvCxnSpPr>
      <xdr:spPr>
        <a:xfrm>
          <a:off x="18786475" y="713536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54881</xdr:rowOff>
    </xdr:from>
    <xdr:ext cx="469744" cy="259045"/>
    <xdr:sp macro="" textlink="">
      <xdr:nvSpPr>
        <xdr:cNvPr id="458" name="【認定こども園・幼稚園・保育所】&#10;一人当たり面積最大値テキスト"/>
        <xdr:cNvSpPr txBox="1"/>
      </xdr:nvSpPr>
      <xdr:spPr>
        <a:xfrm>
          <a:off x="18884900" y="571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108204</xdr:rowOff>
    </xdr:from>
    <xdr:to>
      <xdr:col>116</xdr:col>
      <xdr:colOff>152400</xdr:colOff>
      <xdr:row>34</xdr:row>
      <xdr:rowOff>108204</xdr:rowOff>
    </xdr:to>
    <xdr:cxnSp macro="">
      <xdr:nvCxnSpPr>
        <xdr:cNvPr id="459" name="直線コネクタ 458"/>
        <xdr:cNvCxnSpPr/>
      </xdr:nvCxnSpPr>
      <xdr:spPr>
        <a:xfrm>
          <a:off x="18786475" y="593750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143273</xdr:rowOff>
    </xdr:from>
    <xdr:ext cx="469744" cy="259045"/>
    <xdr:sp macro="" textlink="">
      <xdr:nvSpPr>
        <xdr:cNvPr id="460" name="【認定こども園・幼稚園・保育所】&#10;一人当たり面積平均値テキスト"/>
        <xdr:cNvSpPr txBox="1"/>
      </xdr:nvSpPr>
      <xdr:spPr>
        <a:xfrm>
          <a:off x="18884900" y="66583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164846</xdr:rowOff>
    </xdr:from>
    <xdr:to>
      <xdr:col>116</xdr:col>
      <xdr:colOff>114300</xdr:colOff>
      <xdr:row>39</xdr:row>
      <xdr:rowOff>94996</xdr:rowOff>
    </xdr:to>
    <xdr:sp macro="" textlink="">
      <xdr:nvSpPr>
        <xdr:cNvPr id="461" name="フローチャート: 判断 460"/>
        <xdr:cNvSpPr/>
      </xdr:nvSpPr>
      <xdr:spPr>
        <a:xfrm>
          <a:off x="187960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462" name="フローチャート: 判断 461"/>
        <xdr:cNvSpPr/>
      </xdr:nvSpPr>
      <xdr:spPr>
        <a:xfrm>
          <a:off x="18100675" y="669137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463" name="フローチャート: 判断 462"/>
        <xdr:cNvSpPr/>
      </xdr:nvSpPr>
      <xdr:spPr>
        <a:xfrm>
          <a:off x="17325975"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16256</xdr:rowOff>
    </xdr:from>
    <xdr:to>
      <xdr:col>102</xdr:col>
      <xdr:colOff>165100</xdr:colOff>
      <xdr:row>39</xdr:row>
      <xdr:rowOff>117856</xdr:rowOff>
    </xdr:to>
    <xdr:sp macro="" textlink="">
      <xdr:nvSpPr>
        <xdr:cNvPr id="464" name="フローチャート: 判断 463"/>
        <xdr:cNvSpPr/>
      </xdr:nvSpPr>
      <xdr:spPr>
        <a:xfrm>
          <a:off x="1657985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465" name="フローチャート: 判断 464"/>
        <xdr:cNvSpPr/>
      </xdr:nvSpPr>
      <xdr:spPr>
        <a:xfrm>
          <a:off x="15833725" y="668909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84836</xdr:rowOff>
    </xdr:from>
    <xdr:to>
      <xdr:col>112</xdr:col>
      <xdr:colOff>38100</xdr:colOff>
      <xdr:row>39</xdr:row>
      <xdr:rowOff>14986</xdr:rowOff>
    </xdr:to>
    <xdr:sp macro="" textlink="">
      <xdr:nvSpPr>
        <xdr:cNvPr id="471" name="楕円 470"/>
        <xdr:cNvSpPr/>
      </xdr:nvSpPr>
      <xdr:spPr>
        <a:xfrm>
          <a:off x="18100675" y="659993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84836</xdr:rowOff>
    </xdr:from>
    <xdr:to>
      <xdr:col>107</xdr:col>
      <xdr:colOff>101600</xdr:colOff>
      <xdr:row>39</xdr:row>
      <xdr:rowOff>14986</xdr:rowOff>
    </xdr:to>
    <xdr:sp macro="" textlink="">
      <xdr:nvSpPr>
        <xdr:cNvPr id="472" name="楕円 471"/>
        <xdr:cNvSpPr/>
      </xdr:nvSpPr>
      <xdr:spPr>
        <a:xfrm>
          <a:off x="17325975" y="65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135636</xdr:rowOff>
    </xdr:from>
    <xdr:to>
      <xdr:col>111</xdr:col>
      <xdr:colOff>177800</xdr:colOff>
      <xdr:row>38</xdr:row>
      <xdr:rowOff>135636</xdr:rowOff>
    </xdr:to>
    <xdr:cxnSp macro="">
      <xdr:nvCxnSpPr>
        <xdr:cNvPr id="473" name="直線コネクタ 472"/>
        <xdr:cNvCxnSpPr/>
      </xdr:nvCxnSpPr>
      <xdr:spPr>
        <a:xfrm>
          <a:off x="17376775" y="6650736"/>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87122</xdr:rowOff>
    </xdr:from>
    <xdr:to>
      <xdr:col>102</xdr:col>
      <xdr:colOff>165100</xdr:colOff>
      <xdr:row>39</xdr:row>
      <xdr:rowOff>17272</xdr:rowOff>
    </xdr:to>
    <xdr:sp macro="" textlink="">
      <xdr:nvSpPr>
        <xdr:cNvPr id="474" name="楕円 473"/>
        <xdr:cNvSpPr/>
      </xdr:nvSpPr>
      <xdr:spPr>
        <a:xfrm>
          <a:off x="16579850" y="660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135636</xdr:rowOff>
    </xdr:from>
    <xdr:to>
      <xdr:col>107</xdr:col>
      <xdr:colOff>50800</xdr:colOff>
      <xdr:row>38</xdr:row>
      <xdr:rowOff>137922</xdr:rowOff>
    </xdr:to>
    <xdr:cxnSp macro="">
      <xdr:nvCxnSpPr>
        <xdr:cNvPr id="475" name="直線コネクタ 474"/>
        <xdr:cNvCxnSpPr/>
      </xdr:nvCxnSpPr>
      <xdr:spPr>
        <a:xfrm flipV="1">
          <a:off x="16630650" y="6650736"/>
          <a:ext cx="74612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87122</xdr:rowOff>
    </xdr:from>
    <xdr:to>
      <xdr:col>98</xdr:col>
      <xdr:colOff>38100</xdr:colOff>
      <xdr:row>39</xdr:row>
      <xdr:rowOff>17272</xdr:rowOff>
    </xdr:to>
    <xdr:sp macro="" textlink="">
      <xdr:nvSpPr>
        <xdr:cNvPr id="476" name="楕円 475"/>
        <xdr:cNvSpPr/>
      </xdr:nvSpPr>
      <xdr:spPr>
        <a:xfrm>
          <a:off x="15833725" y="660222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137922</xdr:rowOff>
    </xdr:from>
    <xdr:to>
      <xdr:col>102</xdr:col>
      <xdr:colOff>114300</xdr:colOff>
      <xdr:row>38</xdr:row>
      <xdr:rowOff>137922</xdr:rowOff>
    </xdr:to>
    <xdr:cxnSp macro="">
      <xdr:nvCxnSpPr>
        <xdr:cNvPr id="477" name="直線コネクタ 476"/>
        <xdr:cNvCxnSpPr/>
      </xdr:nvCxnSpPr>
      <xdr:spPr>
        <a:xfrm>
          <a:off x="15865475" y="6653022"/>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97553</xdr:rowOff>
    </xdr:from>
    <xdr:ext cx="469744" cy="259045"/>
    <xdr:sp macro="" textlink="">
      <xdr:nvSpPr>
        <xdr:cNvPr id="478" name="n_1aveValue【認定こども園・幼稚園・保育所】&#10;一人当たり面積"/>
        <xdr:cNvSpPr txBox="1"/>
      </xdr:nvSpPr>
      <xdr:spPr>
        <a:xfrm>
          <a:off x="1793247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106697</xdr:rowOff>
    </xdr:from>
    <xdr:ext cx="469744" cy="259045"/>
    <xdr:sp macro="" textlink="">
      <xdr:nvSpPr>
        <xdr:cNvPr id="479" name="n_2aveValue【認定こども園・幼稚園・保育所】&#10;一人当たり面積"/>
        <xdr:cNvSpPr txBox="1"/>
      </xdr:nvSpPr>
      <xdr:spPr>
        <a:xfrm>
          <a:off x="1717047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108983</xdr:rowOff>
    </xdr:from>
    <xdr:ext cx="469744" cy="259045"/>
    <xdr:sp macro="" textlink="">
      <xdr:nvSpPr>
        <xdr:cNvPr id="480" name="n_3aveValue【認定こども園・幼稚園・保育所】&#10;一人当たり面積"/>
        <xdr:cNvSpPr txBox="1"/>
      </xdr:nvSpPr>
      <xdr:spPr>
        <a:xfrm>
          <a:off x="16424352" y="679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95267</xdr:rowOff>
    </xdr:from>
    <xdr:ext cx="469744" cy="259045"/>
    <xdr:sp macro="" textlink="">
      <xdr:nvSpPr>
        <xdr:cNvPr id="481" name="n_4aveValue【認定こども園・幼稚園・保育所】&#10;一人当たり面積"/>
        <xdr:cNvSpPr txBox="1"/>
      </xdr:nvSpPr>
      <xdr:spPr>
        <a:xfrm>
          <a:off x="156782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31513</xdr:rowOff>
    </xdr:from>
    <xdr:ext cx="469744" cy="259045"/>
    <xdr:sp macro="" textlink="">
      <xdr:nvSpPr>
        <xdr:cNvPr id="482" name="n_1mainValue【認定こども園・幼稚園・保育所】&#10;一人当たり面積"/>
        <xdr:cNvSpPr txBox="1"/>
      </xdr:nvSpPr>
      <xdr:spPr>
        <a:xfrm>
          <a:off x="1793247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31513</xdr:rowOff>
    </xdr:from>
    <xdr:ext cx="469744" cy="259045"/>
    <xdr:sp macro="" textlink="">
      <xdr:nvSpPr>
        <xdr:cNvPr id="483" name="n_2mainValue【認定こども園・幼稚園・保育所】&#10;一人当たり面積"/>
        <xdr:cNvSpPr txBox="1"/>
      </xdr:nvSpPr>
      <xdr:spPr>
        <a:xfrm>
          <a:off x="1717047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33799</xdr:rowOff>
    </xdr:from>
    <xdr:ext cx="469744" cy="259045"/>
    <xdr:sp macro="" textlink="">
      <xdr:nvSpPr>
        <xdr:cNvPr id="484" name="n_3mainValue【認定こども園・幼稚園・保育所】&#10;一人当たり面積"/>
        <xdr:cNvSpPr txBox="1"/>
      </xdr:nvSpPr>
      <xdr:spPr>
        <a:xfrm>
          <a:off x="16424352" y="637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33799</xdr:rowOff>
    </xdr:from>
    <xdr:ext cx="469744" cy="259045"/>
    <xdr:sp macro="" textlink="">
      <xdr:nvSpPr>
        <xdr:cNvPr id="485" name="n_4mainValue【認定こども園・幼稚園・保育所】&#10;一人当たり面積"/>
        <xdr:cNvSpPr txBox="1"/>
      </xdr:nvSpPr>
      <xdr:spPr>
        <a:xfrm>
          <a:off x="15678227" y="637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4" name="テキスト ボックス 493"/>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5" name="直線コネクタ 494"/>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6" name="テキスト ボックス 495"/>
        <xdr:cNvSpPr txBox="1"/>
      </xdr:nvSpPr>
      <xdr:spPr>
        <a:xfrm>
          <a:off x="101976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97" name="直線コネクタ 496"/>
        <xdr:cNvCxnSpPr/>
      </xdr:nvCxnSpPr>
      <xdr:spPr>
        <a:xfrm>
          <a:off x="10588625" y="109728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98" name="テキスト ボックス 497"/>
        <xdr:cNvSpPr txBox="1"/>
      </xdr:nvSpPr>
      <xdr:spPr>
        <a:xfrm>
          <a:off x="10242716"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99" name="直線コネクタ 498"/>
        <xdr:cNvCxnSpPr/>
      </xdr:nvCxnSpPr>
      <xdr:spPr>
        <a:xfrm>
          <a:off x="10588625" y="105156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00" name="テキスト ボックス 499"/>
        <xdr:cNvSpPr txBox="1"/>
      </xdr:nvSpPr>
      <xdr:spPr>
        <a:xfrm>
          <a:off x="10242716"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01" name="直線コネクタ 500"/>
        <xdr:cNvCxnSpPr/>
      </xdr:nvCxnSpPr>
      <xdr:spPr>
        <a:xfrm>
          <a:off x="10588625" y="100584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02" name="テキスト ボックス 501"/>
        <xdr:cNvSpPr txBox="1"/>
      </xdr:nvSpPr>
      <xdr:spPr>
        <a:xfrm>
          <a:off x="10242716"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03" name="直線コネクタ 502"/>
        <xdr:cNvCxnSpPr/>
      </xdr:nvCxnSpPr>
      <xdr:spPr>
        <a:xfrm>
          <a:off x="10588625" y="96012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04" name="テキスト ボックス 503"/>
        <xdr:cNvSpPr txBox="1"/>
      </xdr:nvSpPr>
      <xdr:spPr>
        <a:xfrm>
          <a:off x="10242716"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6" name="テキスト ボックス 505"/>
        <xdr:cNvSpPr txBox="1"/>
      </xdr:nvSpPr>
      <xdr:spPr>
        <a:xfrm>
          <a:off x="10306836"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13716</xdr:rowOff>
    </xdr:from>
    <xdr:to>
      <xdr:col>85</xdr:col>
      <xdr:colOff>126364</xdr:colOff>
      <xdr:row>64</xdr:row>
      <xdr:rowOff>70866</xdr:rowOff>
    </xdr:to>
    <xdr:cxnSp macro="">
      <xdr:nvCxnSpPr>
        <xdr:cNvPr id="508" name="直線コネクタ 507"/>
        <xdr:cNvCxnSpPr/>
      </xdr:nvCxnSpPr>
      <xdr:spPr>
        <a:xfrm flipV="1">
          <a:off x="13889989" y="978636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74693</xdr:rowOff>
    </xdr:from>
    <xdr:ext cx="405111" cy="259045"/>
    <xdr:sp macro="" textlink="">
      <xdr:nvSpPr>
        <xdr:cNvPr id="509" name="【学校施設】&#10;有形固定資産減価償却率最小値テキスト"/>
        <xdr:cNvSpPr txBox="1"/>
      </xdr:nvSpPr>
      <xdr:spPr>
        <a:xfrm>
          <a:off x="13928725" y="1104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70866</xdr:rowOff>
    </xdr:from>
    <xdr:to>
      <xdr:col>86</xdr:col>
      <xdr:colOff>25400</xdr:colOff>
      <xdr:row>64</xdr:row>
      <xdr:rowOff>70866</xdr:rowOff>
    </xdr:to>
    <xdr:cxnSp macro="">
      <xdr:nvCxnSpPr>
        <xdr:cNvPr id="510" name="直線コネクタ 509"/>
        <xdr:cNvCxnSpPr/>
      </xdr:nvCxnSpPr>
      <xdr:spPr>
        <a:xfrm>
          <a:off x="13801725" y="1104366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131843</xdr:rowOff>
    </xdr:from>
    <xdr:ext cx="405111" cy="259045"/>
    <xdr:sp macro="" textlink="">
      <xdr:nvSpPr>
        <xdr:cNvPr id="511" name="【学校施設】&#10;有形固定資産減価償却率最大値テキスト"/>
        <xdr:cNvSpPr txBox="1"/>
      </xdr:nvSpPr>
      <xdr:spPr>
        <a:xfrm>
          <a:off x="13928725" y="9561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13716</xdr:rowOff>
    </xdr:from>
    <xdr:to>
      <xdr:col>86</xdr:col>
      <xdr:colOff>25400</xdr:colOff>
      <xdr:row>57</xdr:row>
      <xdr:rowOff>13716</xdr:rowOff>
    </xdr:to>
    <xdr:cxnSp macro="">
      <xdr:nvCxnSpPr>
        <xdr:cNvPr id="512" name="直線コネクタ 511"/>
        <xdr:cNvCxnSpPr/>
      </xdr:nvCxnSpPr>
      <xdr:spPr>
        <a:xfrm>
          <a:off x="13801725" y="978636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5351</xdr:rowOff>
    </xdr:from>
    <xdr:ext cx="405111" cy="259045"/>
    <xdr:sp macro="" textlink="">
      <xdr:nvSpPr>
        <xdr:cNvPr id="513" name="【学校施設】&#10;有形固定資産減価償却率平均値テキスト"/>
        <xdr:cNvSpPr txBox="1"/>
      </xdr:nvSpPr>
      <xdr:spPr>
        <a:xfrm>
          <a:off x="13928725" y="10463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26924</xdr:rowOff>
    </xdr:from>
    <xdr:to>
      <xdr:col>85</xdr:col>
      <xdr:colOff>177800</xdr:colOff>
      <xdr:row>61</xdr:row>
      <xdr:rowOff>128524</xdr:rowOff>
    </xdr:to>
    <xdr:sp macro="" textlink="">
      <xdr:nvSpPr>
        <xdr:cNvPr id="514" name="フローチャート: 判断 513"/>
        <xdr:cNvSpPr/>
      </xdr:nvSpPr>
      <xdr:spPr>
        <a:xfrm>
          <a:off x="13839825" y="104853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56642</xdr:rowOff>
    </xdr:from>
    <xdr:to>
      <xdr:col>81</xdr:col>
      <xdr:colOff>101600</xdr:colOff>
      <xdr:row>61</xdr:row>
      <xdr:rowOff>158242</xdr:rowOff>
    </xdr:to>
    <xdr:sp macro="" textlink="">
      <xdr:nvSpPr>
        <xdr:cNvPr id="515" name="フローチャート: 判断 514"/>
        <xdr:cNvSpPr/>
      </xdr:nvSpPr>
      <xdr:spPr>
        <a:xfrm>
          <a:off x="13115925"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17780</xdr:rowOff>
    </xdr:from>
    <xdr:to>
      <xdr:col>76</xdr:col>
      <xdr:colOff>165100</xdr:colOff>
      <xdr:row>61</xdr:row>
      <xdr:rowOff>119380</xdr:rowOff>
    </xdr:to>
    <xdr:sp macro="" textlink="">
      <xdr:nvSpPr>
        <xdr:cNvPr id="516" name="フローチャート: 判断 515"/>
        <xdr:cNvSpPr/>
      </xdr:nvSpPr>
      <xdr:spPr>
        <a:xfrm>
          <a:off x="123698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1778</xdr:rowOff>
    </xdr:from>
    <xdr:to>
      <xdr:col>72</xdr:col>
      <xdr:colOff>38100</xdr:colOff>
      <xdr:row>61</xdr:row>
      <xdr:rowOff>103378</xdr:rowOff>
    </xdr:to>
    <xdr:sp macro="" textlink="">
      <xdr:nvSpPr>
        <xdr:cNvPr id="517" name="フローチャート: 判断 516"/>
        <xdr:cNvSpPr/>
      </xdr:nvSpPr>
      <xdr:spPr>
        <a:xfrm>
          <a:off x="11623675" y="1046022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102362</xdr:rowOff>
    </xdr:from>
    <xdr:to>
      <xdr:col>67</xdr:col>
      <xdr:colOff>101600</xdr:colOff>
      <xdr:row>61</xdr:row>
      <xdr:rowOff>32512</xdr:rowOff>
    </xdr:to>
    <xdr:sp macro="" textlink="">
      <xdr:nvSpPr>
        <xdr:cNvPr id="518" name="フローチャート: 判断 517"/>
        <xdr:cNvSpPr/>
      </xdr:nvSpPr>
      <xdr:spPr>
        <a:xfrm>
          <a:off x="10848975"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104648</xdr:rowOff>
    </xdr:from>
    <xdr:to>
      <xdr:col>81</xdr:col>
      <xdr:colOff>101600</xdr:colOff>
      <xdr:row>60</xdr:row>
      <xdr:rowOff>34798</xdr:rowOff>
    </xdr:to>
    <xdr:sp macro="" textlink="">
      <xdr:nvSpPr>
        <xdr:cNvPr id="524" name="楕円 523"/>
        <xdr:cNvSpPr/>
      </xdr:nvSpPr>
      <xdr:spPr>
        <a:xfrm>
          <a:off x="13115925" y="1022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65786</xdr:rowOff>
    </xdr:from>
    <xdr:to>
      <xdr:col>76</xdr:col>
      <xdr:colOff>165100</xdr:colOff>
      <xdr:row>59</xdr:row>
      <xdr:rowOff>167386</xdr:rowOff>
    </xdr:to>
    <xdr:sp macro="" textlink="">
      <xdr:nvSpPr>
        <xdr:cNvPr id="525" name="楕円 524"/>
        <xdr:cNvSpPr/>
      </xdr:nvSpPr>
      <xdr:spPr>
        <a:xfrm>
          <a:off x="12369800" y="1018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116586</xdr:rowOff>
    </xdr:from>
    <xdr:to>
      <xdr:col>81</xdr:col>
      <xdr:colOff>50800</xdr:colOff>
      <xdr:row>59</xdr:row>
      <xdr:rowOff>155448</xdr:rowOff>
    </xdr:to>
    <xdr:cxnSp macro="">
      <xdr:nvCxnSpPr>
        <xdr:cNvPr id="526" name="直線コネクタ 525"/>
        <xdr:cNvCxnSpPr/>
      </xdr:nvCxnSpPr>
      <xdr:spPr>
        <a:xfrm>
          <a:off x="12420600" y="10232136"/>
          <a:ext cx="746125"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31496</xdr:rowOff>
    </xdr:from>
    <xdr:to>
      <xdr:col>72</xdr:col>
      <xdr:colOff>38100</xdr:colOff>
      <xdr:row>59</xdr:row>
      <xdr:rowOff>133096</xdr:rowOff>
    </xdr:to>
    <xdr:sp macro="" textlink="">
      <xdr:nvSpPr>
        <xdr:cNvPr id="527" name="楕円 526"/>
        <xdr:cNvSpPr/>
      </xdr:nvSpPr>
      <xdr:spPr>
        <a:xfrm>
          <a:off x="11623675" y="1014704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82296</xdr:rowOff>
    </xdr:from>
    <xdr:to>
      <xdr:col>76</xdr:col>
      <xdr:colOff>114300</xdr:colOff>
      <xdr:row>59</xdr:row>
      <xdr:rowOff>116586</xdr:rowOff>
    </xdr:to>
    <xdr:cxnSp macro="">
      <xdr:nvCxnSpPr>
        <xdr:cNvPr id="528" name="直線コネクタ 527"/>
        <xdr:cNvCxnSpPr/>
      </xdr:nvCxnSpPr>
      <xdr:spPr>
        <a:xfrm>
          <a:off x="11655425" y="10197846"/>
          <a:ext cx="76517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29210</xdr:rowOff>
    </xdr:from>
    <xdr:to>
      <xdr:col>67</xdr:col>
      <xdr:colOff>101600</xdr:colOff>
      <xdr:row>59</xdr:row>
      <xdr:rowOff>130810</xdr:rowOff>
    </xdr:to>
    <xdr:sp macro="" textlink="">
      <xdr:nvSpPr>
        <xdr:cNvPr id="529" name="楕円 528"/>
        <xdr:cNvSpPr/>
      </xdr:nvSpPr>
      <xdr:spPr>
        <a:xfrm>
          <a:off x="10848975"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80010</xdr:rowOff>
    </xdr:from>
    <xdr:to>
      <xdr:col>71</xdr:col>
      <xdr:colOff>177800</xdr:colOff>
      <xdr:row>59</xdr:row>
      <xdr:rowOff>82296</xdr:rowOff>
    </xdr:to>
    <xdr:cxnSp macro="">
      <xdr:nvCxnSpPr>
        <xdr:cNvPr id="530" name="直線コネクタ 529"/>
        <xdr:cNvCxnSpPr/>
      </xdr:nvCxnSpPr>
      <xdr:spPr>
        <a:xfrm>
          <a:off x="10899775" y="10195560"/>
          <a:ext cx="7556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149369</xdr:rowOff>
    </xdr:from>
    <xdr:ext cx="405111" cy="259045"/>
    <xdr:sp macro="" textlink="">
      <xdr:nvSpPr>
        <xdr:cNvPr id="531" name="n_1aveValue【学校施設】&#10;有形固定資産減価償却率"/>
        <xdr:cNvSpPr txBox="1"/>
      </xdr:nvSpPr>
      <xdr:spPr>
        <a:xfrm>
          <a:off x="12980044" y="1060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110507</xdr:rowOff>
    </xdr:from>
    <xdr:ext cx="405111" cy="259045"/>
    <xdr:sp macro="" textlink="">
      <xdr:nvSpPr>
        <xdr:cNvPr id="532" name="n_2aveValue【学校施設】&#10;有形固定資産減価償却率"/>
        <xdr:cNvSpPr txBox="1"/>
      </xdr:nvSpPr>
      <xdr:spPr>
        <a:xfrm>
          <a:off x="12246619"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94505</xdr:rowOff>
    </xdr:from>
    <xdr:ext cx="405111" cy="259045"/>
    <xdr:sp macro="" textlink="">
      <xdr:nvSpPr>
        <xdr:cNvPr id="533" name="n_3aveValue【学校施設】&#10;有形固定資産減価償却率"/>
        <xdr:cNvSpPr txBox="1"/>
      </xdr:nvSpPr>
      <xdr:spPr>
        <a:xfrm>
          <a:off x="11500494" y="1055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23639</xdr:rowOff>
    </xdr:from>
    <xdr:ext cx="405111" cy="259045"/>
    <xdr:sp macro="" textlink="">
      <xdr:nvSpPr>
        <xdr:cNvPr id="534" name="n_4aveValue【学校施設】&#10;有形固定資産減価償却率"/>
        <xdr:cNvSpPr txBox="1"/>
      </xdr:nvSpPr>
      <xdr:spPr>
        <a:xfrm>
          <a:off x="10725794" y="10482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51325</xdr:rowOff>
    </xdr:from>
    <xdr:ext cx="405111" cy="259045"/>
    <xdr:sp macro="" textlink="">
      <xdr:nvSpPr>
        <xdr:cNvPr id="535" name="n_1mainValue【学校施設】&#10;有形固定資産減価償却率"/>
        <xdr:cNvSpPr txBox="1"/>
      </xdr:nvSpPr>
      <xdr:spPr>
        <a:xfrm>
          <a:off x="12980044" y="999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12463</xdr:rowOff>
    </xdr:from>
    <xdr:ext cx="405111" cy="259045"/>
    <xdr:sp macro="" textlink="">
      <xdr:nvSpPr>
        <xdr:cNvPr id="536" name="n_2mainValue【学校施設】&#10;有形固定資産減価償却率"/>
        <xdr:cNvSpPr txBox="1"/>
      </xdr:nvSpPr>
      <xdr:spPr>
        <a:xfrm>
          <a:off x="12246619" y="995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149623</xdr:rowOff>
    </xdr:from>
    <xdr:ext cx="405111" cy="259045"/>
    <xdr:sp macro="" textlink="">
      <xdr:nvSpPr>
        <xdr:cNvPr id="537" name="n_3mainValue【学校施設】&#10;有形固定資産減価償却率"/>
        <xdr:cNvSpPr txBox="1"/>
      </xdr:nvSpPr>
      <xdr:spPr>
        <a:xfrm>
          <a:off x="11500494" y="99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538" name="n_4mainValue【学校施設】&#10;有形固定資産減価償却率"/>
        <xdr:cNvSpPr txBox="1"/>
      </xdr:nvSpPr>
      <xdr:spPr>
        <a:xfrm>
          <a:off x="1072579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9" name="テキスト ボックス 548"/>
        <xdr:cNvSpPr txBox="1"/>
      </xdr:nvSpPr>
      <xdr:spPr>
        <a:xfrm>
          <a:off x="151633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50" name="直線コネクタ 549"/>
        <xdr:cNvCxnSpPr/>
      </xdr:nvCxnSpPr>
      <xdr:spPr>
        <a:xfrm>
          <a:off x="155448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1" name="テキスト ボックス 550"/>
        <xdr:cNvSpPr txBox="1"/>
      </xdr:nvSpPr>
      <xdr:spPr>
        <a:xfrm>
          <a:off x="151633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2" name="直線コネクタ 551"/>
        <xdr:cNvCxnSpPr/>
      </xdr:nvCxnSpPr>
      <xdr:spPr>
        <a:xfrm>
          <a:off x="155448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3" name="テキスト ボックス 552"/>
        <xdr:cNvSpPr txBox="1"/>
      </xdr:nvSpPr>
      <xdr:spPr>
        <a:xfrm>
          <a:off x="1516334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4" name="直線コネクタ 553"/>
        <xdr:cNvCxnSpPr/>
      </xdr:nvCxnSpPr>
      <xdr:spPr>
        <a:xfrm>
          <a:off x="155448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5" name="テキスト ボックス 554"/>
        <xdr:cNvSpPr txBox="1"/>
      </xdr:nvSpPr>
      <xdr:spPr>
        <a:xfrm>
          <a:off x="1516334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6" name="直線コネクタ 555"/>
        <xdr:cNvCxnSpPr/>
      </xdr:nvCxnSpPr>
      <xdr:spPr>
        <a:xfrm>
          <a:off x="155448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7" name="テキスト ボックス 556"/>
        <xdr:cNvSpPr txBox="1"/>
      </xdr:nvSpPr>
      <xdr:spPr>
        <a:xfrm>
          <a:off x="15163346"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8" name="直線コネクタ 557"/>
        <xdr:cNvCxnSpPr/>
      </xdr:nvCxnSpPr>
      <xdr:spPr>
        <a:xfrm>
          <a:off x="155448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9" name="テキスト ボックス 558"/>
        <xdr:cNvSpPr txBox="1"/>
      </xdr:nvSpPr>
      <xdr:spPr>
        <a:xfrm>
          <a:off x="151633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0" name="直線コネクタ 559"/>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1" name="テキスト ボックス 560"/>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2" name="【学校施設】&#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104394</xdr:rowOff>
    </xdr:from>
    <xdr:to>
      <xdr:col>116</xdr:col>
      <xdr:colOff>62864</xdr:colOff>
      <xdr:row>64</xdr:row>
      <xdr:rowOff>69342</xdr:rowOff>
    </xdr:to>
    <xdr:cxnSp macro="">
      <xdr:nvCxnSpPr>
        <xdr:cNvPr id="563" name="直線コネクタ 562"/>
        <xdr:cNvCxnSpPr/>
      </xdr:nvCxnSpPr>
      <xdr:spPr>
        <a:xfrm flipV="1">
          <a:off x="18846164" y="9705594"/>
          <a:ext cx="0"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73169</xdr:rowOff>
    </xdr:from>
    <xdr:ext cx="469744" cy="259045"/>
    <xdr:sp macro="" textlink="">
      <xdr:nvSpPr>
        <xdr:cNvPr id="564" name="【学校施設】&#10;一人当たり面積最小値テキスト"/>
        <xdr:cNvSpPr txBox="1"/>
      </xdr:nvSpPr>
      <xdr:spPr>
        <a:xfrm>
          <a:off x="18884900" y="1104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69342</xdr:rowOff>
    </xdr:from>
    <xdr:to>
      <xdr:col>116</xdr:col>
      <xdr:colOff>152400</xdr:colOff>
      <xdr:row>64</xdr:row>
      <xdr:rowOff>69342</xdr:rowOff>
    </xdr:to>
    <xdr:cxnSp macro="">
      <xdr:nvCxnSpPr>
        <xdr:cNvPr id="565" name="直線コネクタ 564"/>
        <xdr:cNvCxnSpPr/>
      </xdr:nvCxnSpPr>
      <xdr:spPr>
        <a:xfrm>
          <a:off x="18786475" y="1104214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51071</xdr:rowOff>
    </xdr:from>
    <xdr:ext cx="469744" cy="259045"/>
    <xdr:sp macro="" textlink="">
      <xdr:nvSpPr>
        <xdr:cNvPr id="566" name="【学校施設】&#10;一人当たり面積最大値テキスト"/>
        <xdr:cNvSpPr txBox="1"/>
      </xdr:nvSpPr>
      <xdr:spPr>
        <a:xfrm>
          <a:off x="18884900" y="948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104394</xdr:rowOff>
    </xdr:from>
    <xdr:to>
      <xdr:col>116</xdr:col>
      <xdr:colOff>152400</xdr:colOff>
      <xdr:row>56</xdr:row>
      <xdr:rowOff>104394</xdr:rowOff>
    </xdr:to>
    <xdr:cxnSp macro="">
      <xdr:nvCxnSpPr>
        <xdr:cNvPr id="567" name="直線コネクタ 566"/>
        <xdr:cNvCxnSpPr/>
      </xdr:nvCxnSpPr>
      <xdr:spPr>
        <a:xfrm>
          <a:off x="18786475" y="970559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170705</xdr:rowOff>
    </xdr:from>
    <xdr:ext cx="469744" cy="259045"/>
    <xdr:sp macro="" textlink="">
      <xdr:nvSpPr>
        <xdr:cNvPr id="568" name="【学校施設】&#10;一人当たり面積平均値テキスト"/>
        <xdr:cNvSpPr txBox="1"/>
      </xdr:nvSpPr>
      <xdr:spPr>
        <a:xfrm>
          <a:off x="18884900" y="10286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20828</xdr:rowOff>
    </xdr:from>
    <xdr:to>
      <xdr:col>116</xdr:col>
      <xdr:colOff>114300</xdr:colOff>
      <xdr:row>60</xdr:row>
      <xdr:rowOff>122428</xdr:rowOff>
    </xdr:to>
    <xdr:sp macro="" textlink="">
      <xdr:nvSpPr>
        <xdr:cNvPr id="569" name="フローチャート: 判断 568"/>
        <xdr:cNvSpPr/>
      </xdr:nvSpPr>
      <xdr:spPr>
        <a:xfrm>
          <a:off x="18796000" y="1030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26162</xdr:rowOff>
    </xdr:from>
    <xdr:to>
      <xdr:col>112</xdr:col>
      <xdr:colOff>38100</xdr:colOff>
      <xdr:row>60</xdr:row>
      <xdr:rowOff>127762</xdr:rowOff>
    </xdr:to>
    <xdr:sp macro="" textlink="">
      <xdr:nvSpPr>
        <xdr:cNvPr id="570" name="フローチャート: 判断 569"/>
        <xdr:cNvSpPr/>
      </xdr:nvSpPr>
      <xdr:spPr>
        <a:xfrm>
          <a:off x="18100675" y="1031316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29972</xdr:rowOff>
    </xdr:from>
    <xdr:to>
      <xdr:col>107</xdr:col>
      <xdr:colOff>101600</xdr:colOff>
      <xdr:row>60</xdr:row>
      <xdr:rowOff>131572</xdr:rowOff>
    </xdr:to>
    <xdr:sp macro="" textlink="">
      <xdr:nvSpPr>
        <xdr:cNvPr id="571" name="フローチャート: 判断 570"/>
        <xdr:cNvSpPr/>
      </xdr:nvSpPr>
      <xdr:spPr>
        <a:xfrm>
          <a:off x="17325975" y="1031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19304</xdr:rowOff>
    </xdr:from>
    <xdr:to>
      <xdr:col>102</xdr:col>
      <xdr:colOff>165100</xdr:colOff>
      <xdr:row>60</xdr:row>
      <xdr:rowOff>120904</xdr:rowOff>
    </xdr:to>
    <xdr:sp macro="" textlink="">
      <xdr:nvSpPr>
        <xdr:cNvPr id="572" name="フローチャート: 判断 571"/>
        <xdr:cNvSpPr/>
      </xdr:nvSpPr>
      <xdr:spPr>
        <a:xfrm>
          <a:off x="16579850" y="1030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4064</xdr:rowOff>
    </xdr:from>
    <xdr:to>
      <xdr:col>98</xdr:col>
      <xdr:colOff>38100</xdr:colOff>
      <xdr:row>60</xdr:row>
      <xdr:rowOff>105664</xdr:rowOff>
    </xdr:to>
    <xdr:sp macro="" textlink="">
      <xdr:nvSpPr>
        <xdr:cNvPr id="573" name="フローチャート: 判断 572"/>
        <xdr:cNvSpPr/>
      </xdr:nvSpPr>
      <xdr:spPr>
        <a:xfrm>
          <a:off x="15833725" y="1029106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4" name="テキスト ボックス 573"/>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5" name="テキスト ボックス 574"/>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6" name="テキスト ボックス 575"/>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7" name="テキスト ボックス 576"/>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8" name="テキスト ボックス 577"/>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62738</xdr:rowOff>
    </xdr:from>
    <xdr:to>
      <xdr:col>112</xdr:col>
      <xdr:colOff>38100</xdr:colOff>
      <xdr:row>60</xdr:row>
      <xdr:rowOff>164338</xdr:rowOff>
    </xdr:to>
    <xdr:sp macro="" textlink="">
      <xdr:nvSpPr>
        <xdr:cNvPr id="579" name="楕円 578"/>
        <xdr:cNvSpPr/>
      </xdr:nvSpPr>
      <xdr:spPr>
        <a:xfrm>
          <a:off x="18100675" y="1034973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64262</xdr:rowOff>
    </xdr:from>
    <xdr:to>
      <xdr:col>107</xdr:col>
      <xdr:colOff>101600</xdr:colOff>
      <xdr:row>60</xdr:row>
      <xdr:rowOff>165862</xdr:rowOff>
    </xdr:to>
    <xdr:sp macro="" textlink="">
      <xdr:nvSpPr>
        <xdr:cNvPr id="580" name="楕円 579"/>
        <xdr:cNvSpPr/>
      </xdr:nvSpPr>
      <xdr:spPr>
        <a:xfrm>
          <a:off x="17325975" y="1035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113538</xdr:rowOff>
    </xdr:from>
    <xdr:to>
      <xdr:col>111</xdr:col>
      <xdr:colOff>177800</xdr:colOff>
      <xdr:row>60</xdr:row>
      <xdr:rowOff>115062</xdr:rowOff>
    </xdr:to>
    <xdr:cxnSp macro="">
      <xdr:nvCxnSpPr>
        <xdr:cNvPr id="581" name="直線コネクタ 580"/>
        <xdr:cNvCxnSpPr/>
      </xdr:nvCxnSpPr>
      <xdr:spPr>
        <a:xfrm flipV="1">
          <a:off x="17376775" y="10400538"/>
          <a:ext cx="7556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68834</xdr:rowOff>
    </xdr:from>
    <xdr:to>
      <xdr:col>102</xdr:col>
      <xdr:colOff>165100</xdr:colOff>
      <xdr:row>60</xdr:row>
      <xdr:rowOff>170434</xdr:rowOff>
    </xdr:to>
    <xdr:sp macro="" textlink="">
      <xdr:nvSpPr>
        <xdr:cNvPr id="582" name="楕円 581"/>
        <xdr:cNvSpPr/>
      </xdr:nvSpPr>
      <xdr:spPr>
        <a:xfrm>
          <a:off x="16579850" y="1035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115062</xdr:rowOff>
    </xdr:from>
    <xdr:to>
      <xdr:col>107</xdr:col>
      <xdr:colOff>50800</xdr:colOff>
      <xdr:row>60</xdr:row>
      <xdr:rowOff>119634</xdr:rowOff>
    </xdr:to>
    <xdr:cxnSp macro="">
      <xdr:nvCxnSpPr>
        <xdr:cNvPr id="583" name="直線コネクタ 582"/>
        <xdr:cNvCxnSpPr/>
      </xdr:nvCxnSpPr>
      <xdr:spPr>
        <a:xfrm flipV="1">
          <a:off x="16630650" y="10402062"/>
          <a:ext cx="74612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70358</xdr:rowOff>
    </xdr:from>
    <xdr:to>
      <xdr:col>98</xdr:col>
      <xdr:colOff>38100</xdr:colOff>
      <xdr:row>61</xdr:row>
      <xdr:rowOff>508</xdr:rowOff>
    </xdr:to>
    <xdr:sp macro="" textlink="">
      <xdr:nvSpPr>
        <xdr:cNvPr id="584" name="楕円 583"/>
        <xdr:cNvSpPr/>
      </xdr:nvSpPr>
      <xdr:spPr>
        <a:xfrm>
          <a:off x="15833725" y="1035735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119634</xdr:rowOff>
    </xdr:from>
    <xdr:to>
      <xdr:col>102</xdr:col>
      <xdr:colOff>114300</xdr:colOff>
      <xdr:row>60</xdr:row>
      <xdr:rowOff>121158</xdr:rowOff>
    </xdr:to>
    <xdr:cxnSp macro="">
      <xdr:nvCxnSpPr>
        <xdr:cNvPr id="585" name="直線コネクタ 584"/>
        <xdr:cNvCxnSpPr/>
      </xdr:nvCxnSpPr>
      <xdr:spPr>
        <a:xfrm flipV="1">
          <a:off x="15865475" y="10406634"/>
          <a:ext cx="765175"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144289</xdr:rowOff>
    </xdr:from>
    <xdr:ext cx="469744" cy="259045"/>
    <xdr:sp macro="" textlink="">
      <xdr:nvSpPr>
        <xdr:cNvPr id="586" name="n_1aveValue【学校施設】&#10;一人当たり面積"/>
        <xdr:cNvSpPr txBox="1"/>
      </xdr:nvSpPr>
      <xdr:spPr>
        <a:xfrm>
          <a:off x="17932477" y="1008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148099</xdr:rowOff>
    </xdr:from>
    <xdr:ext cx="469744" cy="259045"/>
    <xdr:sp macro="" textlink="">
      <xdr:nvSpPr>
        <xdr:cNvPr id="587" name="n_2aveValue【学校施設】&#10;一人当たり面積"/>
        <xdr:cNvSpPr txBox="1"/>
      </xdr:nvSpPr>
      <xdr:spPr>
        <a:xfrm>
          <a:off x="17170477" y="1009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137431</xdr:rowOff>
    </xdr:from>
    <xdr:ext cx="469744" cy="259045"/>
    <xdr:sp macro="" textlink="">
      <xdr:nvSpPr>
        <xdr:cNvPr id="588" name="n_3aveValue【学校施設】&#10;一人当たり面積"/>
        <xdr:cNvSpPr txBox="1"/>
      </xdr:nvSpPr>
      <xdr:spPr>
        <a:xfrm>
          <a:off x="16424352" y="1008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122191</xdr:rowOff>
    </xdr:from>
    <xdr:ext cx="469744" cy="259045"/>
    <xdr:sp macro="" textlink="">
      <xdr:nvSpPr>
        <xdr:cNvPr id="589" name="n_4aveValue【学校施設】&#10;一人当たり面積"/>
        <xdr:cNvSpPr txBox="1"/>
      </xdr:nvSpPr>
      <xdr:spPr>
        <a:xfrm>
          <a:off x="15678227" y="100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155465</xdr:rowOff>
    </xdr:from>
    <xdr:ext cx="469744" cy="259045"/>
    <xdr:sp macro="" textlink="">
      <xdr:nvSpPr>
        <xdr:cNvPr id="590" name="n_1mainValue【学校施設】&#10;一人当たり面積"/>
        <xdr:cNvSpPr txBox="1"/>
      </xdr:nvSpPr>
      <xdr:spPr>
        <a:xfrm>
          <a:off x="17932477" y="1044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156989</xdr:rowOff>
    </xdr:from>
    <xdr:ext cx="469744" cy="259045"/>
    <xdr:sp macro="" textlink="">
      <xdr:nvSpPr>
        <xdr:cNvPr id="591" name="n_2mainValue【学校施設】&#10;一人当たり面積"/>
        <xdr:cNvSpPr txBox="1"/>
      </xdr:nvSpPr>
      <xdr:spPr>
        <a:xfrm>
          <a:off x="17170477" y="10443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161561</xdr:rowOff>
    </xdr:from>
    <xdr:ext cx="469744" cy="259045"/>
    <xdr:sp macro="" textlink="">
      <xdr:nvSpPr>
        <xdr:cNvPr id="592" name="n_3mainValue【学校施設】&#10;一人当たり面積"/>
        <xdr:cNvSpPr txBox="1"/>
      </xdr:nvSpPr>
      <xdr:spPr>
        <a:xfrm>
          <a:off x="16424352" y="1044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163085</xdr:rowOff>
    </xdr:from>
    <xdr:ext cx="469744" cy="259045"/>
    <xdr:sp macro="" textlink="">
      <xdr:nvSpPr>
        <xdr:cNvPr id="593" name="n_4mainValue【学校施設】&#10;一人当たり面積"/>
        <xdr:cNvSpPr txBox="1"/>
      </xdr:nvSpPr>
      <xdr:spPr>
        <a:xfrm>
          <a:off x="15678227" y="1045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4" name="正方形/長方形 593"/>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5" name="正方形/長方形 594"/>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6" name="正方形/長方形 595"/>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7" name="正方形/長方形 596"/>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8" name="正方形/長方形 597"/>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9" name="正方形/長方形 598"/>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0" name="正方形/長方形 599"/>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1" name="正方形/長方形 600"/>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2" name="テキスト ボックス 601"/>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3" name="直線コネクタ 602"/>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4" name="テキスト ボックス 603"/>
        <xdr:cNvSpPr txBox="1"/>
      </xdr:nvSpPr>
      <xdr:spPr>
        <a:xfrm>
          <a:off x="101976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5" name="直線コネクタ 604"/>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6" name="テキスト ボックス 605"/>
        <xdr:cNvSpPr txBox="1"/>
      </xdr:nvSpPr>
      <xdr:spPr>
        <a:xfrm>
          <a:off x="1019764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7" name="直線コネクタ 606"/>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8" name="テキスト ボックス 607"/>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9" name="直線コネクタ 608"/>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0" name="テキスト ボックス 609"/>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1" name="直線コネクタ 610"/>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2" name="テキスト ボックス 611"/>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3" name="直線コネクタ 612"/>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4" name="テキスト ボックス 613"/>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5" name="直線コネクタ 614"/>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6" name="テキスト ボックス 615"/>
        <xdr:cNvSpPr txBox="1"/>
      </xdr:nvSpPr>
      <xdr:spPr>
        <a:xfrm>
          <a:off x="10306836"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7" name="直線コネクタ 616"/>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8" name="【児童館】&#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144236</xdr:rowOff>
    </xdr:from>
    <xdr:to>
      <xdr:col>85</xdr:col>
      <xdr:colOff>126364</xdr:colOff>
      <xdr:row>86</xdr:row>
      <xdr:rowOff>168729</xdr:rowOff>
    </xdr:to>
    <xdr:cxnSp macro="">
      <xdr:nvCxnSpPr>
        <xdr:cNvPr id="619" name="直線コネクタ 618"/>
        <xdr:cNvCxnSpPr/>
      </xdr:nvCxnSpPr>
      <xdr:spPr>
        <a:xfrm flipV="1">
          <a:off x="13889989" y="1334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20" name="【児童館】&#10;有形固定資産減価償却率最小値テキスト"/>
        <xdr:cNvSpPr txBox="1"/>
      </xdr:nvSpPr>
      <xdr:spPr>
        <a:xfrm>
          <a:off x="13928725"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1" name="直線コネクタ 620"/>
        <xdr:cNvCxnSpPr/>
      </xdr:nvCxnSpPr>
      <xdr:spPr>
        <a:xfrm>
          <a:off x="13801725" y="1491342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90913</xdr:rowOff>
    </xdr:from>
    <xdr:ext cx="340478" cy="259045"/>
    <xdr:sp macro="" textlink="">
      <xdr:nvSpPr>
        <xdr:cNvPr id="622" name="【児童館】&#10;有形固定資産減価償却率最大値テキスト"/>
        <xdr:cNvSpPr txBox="1"/>
      </xdr:nvSpPr>
      <xdr:spPr>
        <a:xfrm>
          <a:off x="13928725" y="1312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144236</xdr:rowOff>
    </xdr:from>
    <xdr:to>
      <xdr:col>86</xdr:col>
      <xdr:colOff>25400</xdr:colOff>
      <xdr:row>77</xdr:row>
      <xdr:rowOff>144236</xdr:rowOff>
    </xdr:to>
    <xdr:cxnSp macro="">
      <xdr:nvCxnSpPr>
        <xdr:cNvPr id="623" name="直線コネクタ 622"/>
        <xdr:cNvCxnSpPr/>
      </xdr:nvCxnSpPr>
      <xdr:spPr>
        <a:xfrm>
          <a:off x="13801725" y="133458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44104</xdr:rowOff>
    </xdr:from>
    <xdr:ext cx="405111" cy="259045"/>
    <xdr:sp macro="" textlink="">
      <xdr:nvSpPr>
        <xdr:cNvPr id="624" name="【児童館】&#10;有形固定資産減価償却率平均値テキスト"/>
        <xdr:cNvSpPr txBox="1"/>
      </xdr:nvSpPr>
      <xdr:spPr>
        <a:xfrm>
          <a:off x="13928725" y="139315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65677</xdr:rowOff>
    </xdr:from>
    <xdr:to>
      <xdr:col>85</xdr:col>
      <xdr:colOff>177800</xdr:colOff>
      <xdr:row>81</xdr:row>
      <xdr:rowOff>167277</xdr:rowOff>
    </xdr:to>
    <xdr:sp macro="" textlink="">
      <xdr:nvSpPr>
        <xdr:cNvPr id="625" name="フローチャート: 判断 624"/>
        <xdr:cNvSpPr/>
      </xdr:nvSpPr>
      <xdr:spPr>
        <a:xfrm>
          <a:off x="13839825" y="139531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139156</xdr:rowOff>
    </xdr:from>
    <xdr:to>
      <xdr:col>81</xdr:col>
      <xdr:colOff>101600</xdr:colOff>
      <xdr:row>82</xdr:row>
      <xdr:rowOff>69306</xdr:rowOff>
    </xdr:to>
    <xdr:sp macro="" textlink="">
      <xdr:nvSpPr>
        <xdr:cNvPr id="626" name="フローチャート: 判断 625"/>
        <xdr:cNvSpPr/>
      </xdr:nvSpPr>
      <xdr:spPr>
        <a:xfrm>
          <a:off x="13115925" y="140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119562</xdr:rowOff>
    </xdr:from>
    <xdr:to>
      <xdr:col>76</xdr:col>
      <xdr:colOff>165100</xdr:colOff>
      <xdr:row>82</xdr:row>
      <xdr:rowOff>49712</xdr:rowOff>
    </xdr:to>
    <xdr:sp macro="" textlink="">
      <xdr:nvSpPr>
        <xdr:cNvPr id="627" name="フローチャート: 判断 626"/>
        <xdr:cNvSpPr/>
      </xdr:nvSpPr>
      <xdr:spPr>
        <a:xfrm>
          <a:off x="123698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114663</xdr:rowOff>
    </xdr:from>
    <xdr:to>
      <xdr:col>72</xdr:col>
      <xdr:colOff>38100</xdr:colOff>
      <xdr:row>82</xdr:row>
      <xdr:rowOff>44813</xdr:rowOff>
    </xdr:to>
    <xdr:sp macro="" textlink="">
      <xdr:nvSpPr>
        <xdr:cNvPr id="628" name="フローチャート: 判断 627"/>
        <xdr:cNvSpPr/>
      </xdr:nvSpPr>
      <xdr:spPr>
        <a:xfrm>
          <a:off x="11623675" y="1400211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166914</xdr:rowOff>
    </xdr:from>
    <xdr:to>
      <xdr:col>67</xdr:col>
      <xdr:colOff>101600</xdr:colOff>
      <xdr:row>81</xdr:row>
      <xdr:rowOff>97064</xdr:rowOff>
    </xdr:to>
    <xdr:sp macro="" textlink="">
      <xdr:nvSpPr>
        <xdr:cNvPr id="629" name="フローチャート: 判断 628"/>
        <xdr:cNvSpPr/>
      </xdr:nvSpPr>
      <xdr:spPr>
        <a:xfrm>
          <a:off x="10848975" y="1388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0" name="テキスト ボックス 629"/>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1" name="テキスト ボックス 630"/>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2" name="テキスト ボックス 631"/>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3" name="テキスト ボックス 632"/>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4" name="テキスト ボックス 633"/>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70576</xdr:rowOff>
    </xdr:from>
    <xdr:to>
      <xdr:col>81</xdr:col>
      <xdr:colOff>101600</xdr:colOff>
      <xdr:row>87</xdr:row>
      <xdr:rowOff>726</xdr:rowOff>
    </xdr:to>
    <xdr:sp macro="" textlink="">
      <xdr:nvSpPr>
        <xdr:cNvPr id="635" name="楕円 634"/>
        <xdr:cNvSpPr/>
      </xdr:nvSpPr>
      <xdr:spPr>
        <a:xfrm>
          <a:off x="13115925" y="1481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86</xdr:row>
      <xdr:rowOff>65677</xdr:rowOff>
    </xdr:from>
    <xdr:to>
      <xdr:col>76</xdr:col>
      <xdr:colOff>165100</xdr:colOff>
      <xdr:row>86</xdr:row>
      <xdr:rowOff>167277</xdr:rowOff>
    </xdr:to>
    <xdr:sp macro="" textlink="">
      <xdr:nvSpPr>
        <xdr:cNvPr id="636" name="楕円 635"/>
        <xdr:cNvSpPr/>
      </xdr:nvSpPr>
      <xdr:spPr>
        <a:xfrm>
          <a:off x="123698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116477</xdr:rowOff>
    </xdr:from>
    <xdr:to>
      <xdr:col>81</xdr:col>
      <xdr:colOff>50800</xdr:colOff>
      <xdr:row>86</xdr:row>
      <xdr:rowOff>121376</xdr:rowOff>
    </xdr:to>
    <xdr:cxnSp macro="">
      <xdr:nvCxnSpPr>
        <xdr:cNvPr id="637" name="直線コネクタ 636"/>
        <xdr:cNvCxnSpPr/>
      </xdr:nvCxnSpPr>
      <xdr:spPr>
        <a:xfrm>
          <a:off x="12420600" y="14861177"/>
          <a:ext cx="746125"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83638</xdr:rowOff>
    </xdr:from>
    <xdr:to>
      <xdr:col>72</xdr:col>
      <xdr:colOff>38100</xdr:colOff>
      <xdr:row>87</xdr:row>
      <xdr:rowOff>13788</xdr:rowOff>
    </xdr:to>
    <xdr:sp macro="" textlink="">
      <xdr:nvSpPr>
        <xdr:cNvPr id="638" name="楕円 637"/>
        <xdr:cNvSpPr/>
      </xdr:nvSpPr>
      <xdr:spPr>
        <a:xfrm>
          <a:off x="11623675" y="1482833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116477</xdr:rowOff>
    </xdr:from>
    <xdr:to>
      <xdr:col>76</xdr:col>
      <xdr:colOff>114300</xdr:colOff>
      <xdr:row>86</xdr:row>
      <xdr:rowOff>134438</xdr:rowOff>
    </xdr:to>
    <xdr:cxnSp macro="">
      <xdr:nvCxnSpPr>
        <xdr:cNvPr id="639" name="直線コネクタ 638"/>
        <xdr:cNvCxnSpPr/>
      </xdr:nvCxnSpPr>
      <xdr:spPr>
        <a:xfrm flipV="1">
          <a:off x="11655425" y="14861177"/>
          <a:ext cx="765175"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85833</xdr:rowOff>
    </xdr:from>
    <xdr:ext cx="405111" cy="259045"/>
    <xdr:sp macro="" textlink="">
      <xdr:nvSpPr>
        <xdr:cNvPr id="640" name="n_1aveValue【児童館】&#10;有形固定資産減価償却率"/>
        <xdr:cNvSpPr txBox="1"/>
      </xdr:nvSpPr>
      <xdr:spPr>
        <a:xfrm>
          <a:off x="12980044"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66239</xdr:rowOff>
    </xdr:from>
    <xdr:ext cx="405111" cy="259045"/>
    <xdr:sp macro="" textlink="">
      <xdr:nvSpPr>
        <xdr:cNvPr id="641" name="n_2aveValue【児童館】&#10;有形固定資産減価償却率"/>
        <xdr:cNvSpPr txBox="1"/>
      </xdr:nvSpPr>
      <xdr:spPr>
        <a:xfrm>
          <a:off x="12246619"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61340</xdr:rowOff>
    </xdr:from>
    <xdr:ext cx="405111" cy="259045"/>
    <xdr:sp macro="" textlink="">
      <xdr:nvSpPr>
        <xdr:cNvPr id="642" name="n_3aveValue【児童館】&#10;有形固定資産減価償却率"/>
        <xdr:cNvSpPr txBox="1"/>
      </xdr:nvSpPr>
      <xdr:spPr>
        <a:xfrm>
          <a:off x="1150049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113591</xdr:rowOff>
    </xdr:from>
    <xdr:ext cx="405111" cy="259045"/>
    <xdr:sp macro="" textlink="">
      <xdr:nvSpPr>
        <xdr:cNvPr id="643" name="n_4aveValue【児童館】&#10;有形固定資産減価償却率"/>
        <xdr:cNvSpPr txBox="1"/>
      </xdr:nvSpPr>
      <xdr:spPr>
        <a:xfrm>
          <a:off x="10725794" y="1365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163303</xdr:rowOff>
    </xdr:from>
    <xdr:ext cx="405111" cy="259045"/>
    <xdr:sp macro="" textlink="">
      <xdr:nvSpPr>
        <xdr:cNvPr id="644" name="n_1mainValue【児童館】&#10;有形固定資産減価償却率"/>
        <xdr:cNvSpPr txBox="1"/>
      </xdr:nvSpPr>
      <xdr:spPr>
        <a:xfrm>
          <a:off x="12980044" y="1490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158404</xdr:rowOff>
    </xdr:from>
    <xdr:ext cx="405111" cy="259045"/>
    <xdr:sp macro="" textlink="">
      <xdr:nvSpPr>
        <xdr:cNvPr id="645" name="n_2mainValue【児童館】&#10;有形固定資産減価償却率"/>
        <xdr:cNvSpPr txBox="1"/>
      </xdr:nvSpPr>
      <xdr:spPr>
        <a:xfrm>
          <a:off x="12246619" y="1490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87</xdr:row>
      <xdr:rowOff>4915</xdr:rowOff>
    </xdr:from>
    <xdr:ext cx="405111" cy="259045"/>
    <xdr:sp macro="" textlink="">
      <xdr:nvSpPr>
        <xdr:cNvPr id="646" name="n_3mainValue【児童館】&#10;有形固定資産減価償却率"/>
        <xdr:cNvSpPr txBox="1"/>
      </xdr:nvSpPr>
      <xdr:spPr>
        <a:xfrm>
          <a:off x="11500494" y="1492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7" name="正方形/長方形 646"/>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8" name="正方形/長方形 647"/>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9" name="正方形/長方形 648"/>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0" name="正方形/長方形 649"/>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1" name="正方形/長方形 650"/>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2" name="正方形/長方形 651"/>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3" name="正方形/長方形 652"/>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4" name="正方形/長方形 653"/>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5" name="テキスト ボックス 654"/>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6" name="直線コネクタ 655"/>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7" name="直線コネクタ 656"/>
        <xdr:cNvCxnSpPr/>
      </xdr:nvCxnSpPr>
      <xdr:spPr>
        <a:xfrm>
          <a:off x="155448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8" name="テキスト ボックス 657"/>
        <xdr:cNvSpPr txBox="1"/>
      </xdr:nvSpPr>
      <xdr:spPr>
        <a:xfrm>
          <a:off x="1516334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9" name="直線コネクタ 658"/>
        <xdr:cNvCxnSpPr/>
      </xdr:nvCxnSpPr>
      <xdr:spPr>
        <a:xfrm>
          <a:off x="155448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0" name="テキスト ボックス 659"/>
        <xdr:cNvSpPr txBox="1"/>
      </xdr:nvSpPr>
      <xdr:spPr>
        <a:xfrm>
          <a:off x="1516334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1" name="直線コネクタ 660"/>
        <xdr:cNvCxnSpPr/>
      </xdr:nvCxnSpPr>
      <xdr:spPr>
        <a:xfrm>
          <a:off x="155448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2" name="テキスト ボックス 661"/>
        <xdr:cNvSpPr txBox="1"/>
      </xdr:nvSpPr>
      <xdr:spPr>
        <a:xfrm>
          <a:off x="1516334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3" name="直線コネクタ 662"/>
        <xdr:cNvCxnSpPr/>
      </xdr:nvCxnSpPr>
      <xdr:spPr>
        <a:xfrm>
          <a:off x="155448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4" name="テキスト ボックス 663"/>
        <xdr:cNvSpPr txBox="1"/>
      </xdr:nvSpPr>
      <xdr:spPr>
        <a:xfrm>
          <a:off x="151633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5" name="直線コネクタ 664"/>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6" name="テキスト ボックス 665"/>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7" name="【児童館】&#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47244</xdr:rowOff>
    </xdr:from>
    <xdr:to>
      <xdr:col>116</xdr:col>
      <xdr:colOff>62864</xdr:colOff>
      <xdr:row>86</xdr:row>
      <xdr:rowOff>24385</xdr:rowOff>
    </xdr:to>
    <xdr:cxnSp macro="">
      <xdr:nvCxnSpPr>
        <xdr:cNvPr id="668" name="直線コネクタ 667"/>
        <xdr:cNvCxnSpPr/>
      </xdr:nvCxnSpPr>
      <xdr:spPr>
        <a:xfrm flipV="1">
          <a:off x="18846164" y="13420344"/>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69" name="【児童館】&#10;一人当たり面積最小値テキスト"/>
        <xdr:cNvSpPr txBox="1"/>
      </xdr:nvSpPr>
      <xdr:spPr>
        <a:xfrm>
          <a:off x="188849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70" name="直線コネクタ 669"/>
        <xdr:cNvCxnSpPr/>
      </xdr:nvCxnSpPr>
      <xdr:spPr>
        <a:xfrm>
          <a:off x="18786475" y="147690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165371</xdr:rowOff>
    </xdr:from>
    <xdr:ext cx="469744" cy="259045"/>
    <xdr:sp macro="" textlink="">
      <xdr:nvSpPr>
        <xdr:cNvPr id="671" name="【児童館】&#10;一人当たり面積最大値テキスト"/>
        <xdr:cNvSpPr txBox="1"/>
      </xdr:nvSpPr>
      <xdr:spPr>
        <a:xfrm>
          <a:off x="18884900" y="1319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47244</xdr:rowOff>
    </xdr:from>
    <xdr:to>
      <xdr:col>116</xdr:col>
      <xdr:colOff>152400</xdr:colOff>
      <xdr:row>78</xdr:row>
      <xdr:rowOff>47244</xdr:rowOff>
    </xdr:to>
    <xdr:cxnSp macro="">
      <xdr:nvCxnSpPr>
        <xdr:cNvPr id="672" name="直線コネクタ 671"/>
        <xdr:cNvCxnSpPr/>
      </xdr:nvCxnSpPr>
      <xdr:spPr>
        <a:xfrm>
          <a:off x="18786475" y="1342034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125747</xdr:rowOff>
    </xdr:from>
    <xdr:ext cx="469744" cy="259045"/>
    <xdr:sp macro="" textlink="">
      <xdr:nvSpPr>
        <xdr:cNvPr id="673" name="【児童館】&#10;一人当たり面積平均値テキスト"/>
        <xdr:cNvSpPr txBox="1"/>
      </xdr:nvSpPr>
      <xdr:spPr>
        <a:xfrm>
          <a:off x="18884900" y="1452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674" name="フローチャート: 判断 673"/>
        <xdr:cNvSpPr/>
      </xdr:nvSpPr>
      <xdr:spPr>
        <a:xfrm>
          <a:off x="187960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675" name="フローチャート: 判断 674"/>
        <xdr:cNvSpPr/>
      </xdr:nvSpPr>
      <xdr:spPr>
        <a:xfrm>
          <a:off x="18100675" y="145491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142748</xdr:rowOff>
    </xdr:from>
    <xdr:to>
      <xdr:col>107</xdr:col>
      <xdr:colOff>101600</xdr:colOff>
      <xdr:row>85</xdr:row>
      <xdr:rowOff>72898</xdr:rowOff>
    </xdr:to>
    <xdr:sp macro="" textlink="">
      <xdr:nvSpPr>
        <xdr:cNvPr id="676" name="フローチャート: 判断 675"/>
        <xdr:cNvSpPr/>
      </xdr:nvSpPr>
      <xdr:spPr>
        <a:xfrm>
          <a:off x="17325975"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165608</xdr:rowOff>
    </xdr:from>
    <xdr:to>
      <xdr:col>102</xdr:col>
      <xdr:colOff>165100</xdr:colOff>
      <xdr:row>85</xdr:row>
      <xdr:rowOff>95758</xdr:rowOff>
    </xdr:to>
    <xdr:sp macro="" textlink="">
      <xdr:nvSpPr>
        <xdr:cNvPr id="677" name="フローチャート: 判断 676"/>
        <xdr:cNvSpPr/>
      </xdr:nvSpPr>
      <xdr:spPr>
        <a:xfrm>
          <a:off x="1657985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156463</xdr:rowOff>
    </xdr:from>
    <xdr:to>
      <xdr:col>98</xdr:col>
      <xdr:colOff>38100</xdr:colOff>
      <xdr:row>85</xdr:row>
      <xdr:rowOff>86613</xdr:rowOff>
    </xdr:to>
    <xdr:sp macro="" textlink="">
      <xdr:nvSpPr>
        <xdr:cNvPr id="678" name="フローチャート: 判断 677"/>
        <xdr:cNvSpPr/>
      </xdr:nvSpPr>
      <xdr:spPr>
        <a:xfrm>
          <a:off x="15833725" y="1455826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9" name="テキスト ボックス 678"/>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0" name="テキスト ボックス 679"/>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1" name="テキスト ボックス 680"/>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2" name="テキスト ボックス 681"/>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3" name="テキスト ボックス 682"/>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122174</xdr:rowOff>
    </xdr:from>
    <xdr:to>
      <xdr:col>112</xdr:col>
      <xdr:colOff>38100</xdr:colOff>
      <xdr:row>86</xdr:row>
      <xdr:rowOff>52324</xdr:rowOff>
    </xdr:to>
    <xdr:sp macro="" textlink="">
      <xdr:nvSpPr>
        <xdr:cNvPr id="684" name="楕円 683"/>
        <xdr:cNvSpPr/>
      </xdr:nvSpPr>
      <xdr:spPr>
        <a:xfrm>
          <a:off x="18100675" y="1469542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122174</xdr:rowOff>
    </xdr:from>
    <xdr:to>
      <xdr:col>107</xdr:col>
      <xdr:colOff>101600</xdr:colOff>
      <xdr:row>86</xdr:row>
      <xdr:rowOff>52324</xdr:rowOff>
    </xdr:to>
    <xdr:sp macro="" textlink="">
      <xdr:nvSpPr>
        <xdr:cNvPr id="685" name="楕円 684"/>
        <xdr:cNvSpPr/>
      </xdr:nvSpPr>
      <xdr:spPr>
        <a:xfrm>
          <a:off x="17325975"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1524</xdr:rowOff>
    </xdr:from>
    <xdr:to>
      <xdr:col>111</xdr:col>
      <xdr:colOff>177800</xdr:colOff>
      <xdr:row>86</xdr:row>
      <xdr:rowOff>1524</xdr:rowOff>
    </xdr:to>
    <xdr:cxnSp macro="">
      <xdr:nvCxnSpPr>
        <xdr:cNvPr id="686" name="直線コネクタ 685"/>
        <xdr:cNvCxnSpPr/>
      </xdr:nvCxnSpPr>
      <xdr:spPr>
        <a:xfrm>
          <a:off x="17376775" y="14746224"/>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122174</xdr:rowOff>
    </xdr:from>
    <xdr:to>
      <xdr:col>102</xdr:col>
      <xdr:colOff>165100</xdr:colOff>
      <xdr:row>86</xdr:row>
      <xdr:rowOff>52324</xdr:rowOff>
    </xdr:to>
    <xdr:sp macro="" textlink="">
      <xdr:nvSpPr>
        <xdr:cNvPr id="687" name="楕円 686"/>
        <xdr:cNvSpPr/>
      </xdr:nvSpPr>
      <xdr:spPr>
        <a:xfrm>
          <a:off x="1657985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1524</xdr:rowOff>
    </xdr:from>
    <xdr:to>
      <xdr:col>107</xdr:col>
      <xdr:colOff>50800</xdr:colOff>
      <xdr:row>86</xdr:row>
      <xdr:rowOff>1524</xdr:rowOff>
    </xdr:to>
    <xdr:cxnSp macro="">
      <xdr:nvCxnSpPr>
        <xdr:cNvPr id="688" name="直線コネクタ 687"/>
        <xdr:cNvCxnSpPr/>
      </xdr:nvCxnSpPr>
      <xdr:spPr>
        <a:xfrm>
          <a:off x="16630650" y="14746224"/>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122174</xdr:rowOff>
    </xdr:from>
    <xdr:to>
      <xdr:col>98</xdr:col>
      <xdr:colOff>38100</xdr:colOff>
      <xdr:row>86</xdr:row>
      <xdr:rowOff>52324</xdr:rowOff>
    </xdr:to>
    <xdr:sp macro="" textlink="">
      <xdr:nvSpPr>
        <xdr:cNvPr id="689" name="楕円 688"/>
        <xdr:cNvSpPr/>
      </xdr:nvSpPr>
      <xdr:spPr>
        <a:xfrm>
          <a:off x="15833725" y="1469542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1524</xdr:rowOff>
    </xdr:from>
    <xdr:to>
      <xdr:col>102</xdr:col>
      <xdr:colOff>114300</xdr:colOff>
      <xdr:row>86</xdr:row>
      <xdr:rowOff>1524</xdr:rowOff>
    </xdr:to>
    <xdr:cxnSp macro="">
      <xdr:nvCxnSpPr>
        <xdr:cNvPr id="690" name="直線コネクタ 689"/>
        <xdr:cNvCxnSpPr/>
      </xdr:nvCxnSpPr>
      <xdr:spPr>
        <a:xfrm>
          <a:off x="15865475" y="14746224"/>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691" name="n_1aveValue【児童館】&#10;一人当たり面積"/>
        <xdr:cNvSpPr txBox="1"/>
      </xdr:nvSpPr>
      <xdr:spPr>
        <a:xfrm>
          <a:off x="1793247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89425</xdr:rowOff>
    </xdr:from>
    <xdr:ext cx="469744" cy="259045"/>
    <xdr:sp macro="" textlink="">
      <xdr:nvSpPr>
        <xdr:cNvPr id="692" name="n_2aveValue【児童館】&#10;一人当たり面積"/>
        <xdr:cNvSpPr txBox="1"/>
      </xdr:nvSpPr>
      <xdr:spPr>
        <a:xfrm>
          <a:off x="1717047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112285</xdr:rowOff>
    </xdr:from>
    <xdr:ext cx="469744" cy="259045"/>
    <xdr:sp macro="" textlink="">
      <xdr:nvSpPr>
        <xdr:cNvPr id="693" name="n_3aveValue【児童館】&#10;一人当たり面積"/>
        <xdr:cNvSpPr txBox="1"/>
      </xdr:nvSpPr>
      <xdr:spPr>
        <a:xfrm>
          <a:off x="16424352"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103140</xdr:rowOff>
    </xdr:from>
    <xdr:ext cx="469744" cy="259045"/>
    <xdr:sp macro="" textlink="">
      <xdr:nvSpPr>
        <xdr:cNvPr id="694" name="n_4aveValue【児童館】&#10;一人当たり面積"/>
        <xdr:cNvSpPr txBox="1"/>
      </xdr:nvSpPr>
      <xdr:spPr>
        <a:xfrm>
          <a:off x="156782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43451</xdr:rowOff>
    </xdr:from>
    <xdr:ext cx="469744" cy="259045"/>
    <xdr:sp macro="" textlink="">
      <xdr:nvSpPr>
        <xdr:cNvPr id="695" name="n_1mainValue【児童館】&#10;一人当たり面積"/>
        <xdr:cNvSpPr txBox="1"/>
      </xdr:nvSpPr>
      <xdr:spPr>
        <a:xfrm>
          <a:off x="1793247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43451</xdr:rowOff>
    </xdr:from>
    <xdr:ext cx="469744" cy="259045"/>
    <xdr:sp macro="" textlink="">
      <xdr:nvSpPr>
        <xdr:cNvPr id="696" name="n_2mainValue【児童館】&#10;一人当たり面積"/>
        <xdr:cNvSpPr txBox="1"/>
      </xdr:nvSpPr>
      <xdr:spPr>
        <a:xfrm>
          <a:off x="1717047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43451</xdr:rowOff>
    </xdr:from>
    <xdr:ext cx="469744" cy="259045"/>
    <xdr:sp macro="" textlink="">
      <xdr:nvSpPr>
        <xdr:cNvPr id="697" name="n_3mainValue【児童館】&#10;一人当たり面積"/>
        <xdr:cNvSpPr txBox="1"/>
      </xdr:nvSpPr>
      <xdr:spPr>
        <a:xfrm>
          <a:off x="16424352"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43451</xdr:rowOff>
    </xdr:from>
    <xdr:ext cx="469744" cy="259045"/>
    <xdr:sp macro="" textlink="">
      <xdr:nvSpPr>
        <xdr:cNvPr id="698" name="n_4mainValue【児童館】&#10;一人当たり面積"/>
        <xdr:cNvSpPr txBox="1"/>
      </xdr:nvSpPr>
      <xdr:spPr>
        <a:xfrm>
          <a:off x="156782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9" name="正方形/長方形 698"/>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0" name="正方形/長方形 699"/>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1" name="正方形/長方形 700"/>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2" name="正方形/長方形 701"/>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3" name="正方形/長方形 702"/>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4" name="正方形/長方形 703"/>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5" name="正方形/長方形 704"/>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6" name="正方形/長方形 705"/>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7" name="テキスト ボックス 706"/>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8" name="直線コネクタ 707"/>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9" name="テキスト ボックス 708"/>
        <xdr:cNvSpPr txBox="1"/>
      </xdr:nvSpPr>
      <xdr:spPr>
        <a:xfrm>
          <a:off x="101976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10" name="直線コネクタ 709"/>
        <xdr:cNvCxnSpPr/>
      </xdr:nvCxnSpPr>
      <xdr:spPr>
        <a:xfrm>
          <a:off x="10588625" y="185928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11" name="テキスト ボックス 710"/>
        <xdr:cNvSpPr txBox="1"/>
      </xdr:nvSpPr>
      <xdr:spPr>
        <a:xfrm>
          <a:off x="10197646"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12" name="直線コネクタ 711"/>
        <xdr:cNvCxnSpPr/>
      </xdr:nvCxnSpPr>
      <xdr:spPr>
        <a:xfrm>
          <a:off x="10588625" y="181356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13" name="テキスト ボックス 712"/>
        <xdr:cNvSpPr txBox="1"/>
      </xdr:nvSpPr>
      <xdr:spPr>
        <a:xfrm>
          <a:off x="10242716"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14" name="直線コネクタ 713"/>
        <xdr:cNvCxnSpPr/>
      </xdr:nvCxnSpPr>
      <xdr:spPr>
        <a:xfrm>
          <a:off x="10588625" y="176784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15" name="テキスト ボックス 714"/>
        <xdr:cNvSpPr txBox="1"/>
      </xdr:nvSpPr>
      <xdr:spPr>
        <a:xfrm>
          <a:off x="10242716"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16" name="直線コネクタ 715"/>
        <xdr:cNvCxnSpPr/>
      </xdr:nvCxnSpPr>
      <xdr:spPr>
        <a:xfrm>
          <a:off x="10588625" y="172212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17" name="テキスト ボックス 716"/>
        <xdr:cNvSpPr txBox="1"/>
      </xdr:nvSpPr>
      <xdr:spPr>
        <a:xfrm>
          <a:off x="10242716"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8" name="直線コネクタ 717"/>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19" name="テキスト ボックス 718"/>
        <xdr:cNvSpPr txBox="1"/>
      </xdr:nvSpPr>
      <xdr:spPr>
        <a:xfrm>
          <a:off x="10242716"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0" name="【公民館】&#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44196</xdr:rowOff>
    </xdr:from>
    <xdr:to>
      <xdr:col>85</xdr:col>
      <xdr:colOff>126364</xdr:colOff>
      <xdr:row>108</xdr:row>
      <xdr:rowOff>3048</xdr:rowOff>
    </xdr:to>
    <xdr:cxnSp macro="">
      <xdr:nvCxnSpPr>
        <xdr:cNvPr id="721" name="直線コネクタ 720"/>
        <xdr:cNvCxnSpPr/>
      </xdr:nvCxnSpPr>
      <xdr:spPr>
        <a:xfrm flipV="1">
          <a:off x="13889989" y="1718919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6875</xdr:rowOff>
    </xdr:from>
    <xdr:ext cx="405111" cy="259045"/>
    <xdr:sp macro="" textlink="">
      <xdr:nvSpPr>
        <xdr:cNvPr id="722" name="【公民館】&#10;有形固定資産減価償却率最小値テキスト"/>
        <xdr:cNvSpPr txBox="1"/>
      </xdr:nvSpPr>
      <xdr:spPr>
        <a:xfrm>
          <a:off x="13928725" y="1852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3048</xdr:rowOff>
    </xdr:from>
    <xdr:to>
      <xdr:col>86</xdr:col>
      <xdr:colOff>25400</xdr:colOff>
      <xdr:row>108</xdr:row>
      <xdr:rowOff>3048</xdr:rowOff>
    </xdr:to>
    <xdr:cxnSp macro="">
      <xdr:nvCxnSpPr>
        <xdr:cNvPr id="723" name="直線コネクタ 722"/>
        <xdr:cNvCxnSpPr/>
      </xdr:nvCxnSpPr>
      <xdr:spPr>
        <a:xfrm>
          <a:off x="13801725" y="1851964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162323</xdr:rowOff>
    </xdr:from>
    <xdr:ext cx="405111" cy="259045"/>
    <xdr:sp macro="" textlink="">
      <xdr:nvSpPr>
        <xdr:cNvPr id="724" name="【公民館】&#10;有形固定資産減価償却率最大値テキスト"/>
        <xdr:cNvSpPr txBox="1"/>
      </xdr:nvSpPr>
      <xdr:spPr>
        <a:xfrm>
          <a:off x="13928725" y="1696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44196</xdr:rowOff>
    </xdr:from>
    <xdr:to>
      <xdr:col>86</xdr:col>
      <xdr:colOff>25400</xdr:colOff>
      <xdr:row>100</xdr:row>
      <xdr:rowOff>44196</xdr:rowOff>
    </xdr:to>
    <xdr:cxnSp macro="">
      <xdr:nvCxnSpPr>
        <xdr:cNvPr id="725" name="直線コネクタ 724"/>
        <xdr:cNvCxnSpPr/>
      </xdr:nvCxnSpPr>
      <xdr:spPr>
        <a:xfrm>
          <a:off x="13801725" y="1718919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72407</xdr:rowOff>
    </xdr:from>
    <xdr:ext cx="405111" cy="259045"/>
    <xdr:sp macro="" textlink="">
      <xdr:nvSpPr>
        <xdr:cNvPr id="726" name="【公民館】&#10;有形固定資産減価償却率平均値テキスト"/>
        <xdr:cNvSpPr txBox="1"/>
      </xdr:nvSpPr>
      <xdr:spPr>
        <a:xfrm>
          <a:off x="13928725" y="1773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727" name="フローチャート: 判断 726"/>
        <xdr:cNvSpPr/>
      </xdr:nvSpPr>
      <xdr:spPr>
        <a:xfrm>
          <a:off x="13839825" y="177533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55118</xdr:rowOff>
    </xdr:from>
    <xdr:to>
      <xdr:col>81</xdr:col>
      <xdr:colOff>101600</xdr:colOff>
      <xdr:row>103</xdr:row>
      <xdr:rowOff>156718</xdr:rowOff>
    </xdr:to>
    <xdr:sp macro="" textlink="">
      <xdr:nvSpPr>
        <xdr:cNvPr id="728" name="フローチャート: 判断 727"/>
        <xdr:cNvSpPr/>
      </xdr:nvSpPr>
      <xdr:spPr>
        <a:xfrm>
          <a:off x="13115925" y="177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52832</xdr:rowOff>
    </xdr:from>
    <xdr:to>
      <xdr:col>76</xdr:col>
      <xdr:colOff>165100</xdr:colOff>
      <xdr:row>103</xdr:row>
      <xdr:rowOff>154432</xdr:rowOff>
    </xdr:to>
    <xdr:sp macro="" textlink="">
      <xdr:nvSpPr>
        <xdr:cNvPr id="729" name="フローチャート: 判断 728"/>
        <xdr:cNvSpPr/>
      </xdr:nvSpPr>
      <xdr:spPr>
        <a:xfrm>
          <a:off x="12369800" y="1771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7113</xdr:rowOff>
    </xdr:from>
    <xdr:to>
      <xdr:col>72</xdr:col>
      <xdr:colOff>38100</xdr:colOff>
      <xdr:row>103</xdr:row>
      <xdr:rowOff>108713</xdr:rowOff>
    </xdr:to>
    <xdr:sp macro="" textlink="">
      <xdr:nvSpPr>
        <xdr:cNvPr id="730" name="フローチャート: 判断 729"/>
        <xdr:cNvSpPr/>
      </xdr:nvSpPr>
      <xdr:spPr>
        <a:xfrm>
          <a:off x="11623675" y="1766646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29972</xdr:rowOff>
    </xdr:from>
    <xdr:to>
      <xdr:col>67</xdr:col>
      <xdr:colOff>101600</xdr:colOff>
      <xdr:row>103</xdr:row>
      <xdr:rowOff>131572</xdr:rowOff>
    </xdr:to>
    <xdr:sp macro="" textlink="">
      <xdr:nvSpPr>
        <xdr:cNvPr id="731" name="フローチャート: 判断 730"/>
        <xdr:cNvSpPr/>
      </xdr:nvSpPr>
      <xdr:spPr>
        <a:xfrm>
          <a:off x="10848975" y="176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2" name="テキスト ボックス 731"/>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3" name="テキスト ボックス 732"/>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4" name="テキスト ボックス 733"/>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5" name="テキスト ボックス 734"/>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6" name="テキスト ボックス 735"/>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39115</xdr:rowOff>
    </xdr:from>
    <xdr:to>
      <xdr:col>81</xdr:col>
      <xdr:colOff>101600</xdr:colOff>
      <xdr:row>106</xdr:row>
      <xdr:rowOff>140715</xdr:rowOff>
    </xdr:to>
    <xdr:sp macro="" textlink="">
      <xdr:nvSpPr>
        <xdr:cNvPr id="737" name="楕円 736"/>
        <xdr:cNvSpPr/>
      </xdr:nvSpPr>
      <xdr:spPr>
        <a:xfrm>
          <a:off x="13115925"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4826</xdr:rowOff>
    </xdr:from>
    <xdr:to>
      <xdr:col>76</xdr:col>
      <xdr:colOff>165100</xdr:colOff>
      <xdr:row>106</xdr:row>
      <xdr:rowOff>106426</xdr:rowOff>
    </xdr:to>
    <xdr:sp macro="" textlink="">
      <xdr:nvSpPr>
        <xdr:cNvPr id="738" name="楕円 737"/>
        <xdr:cNvSpPr/>
      </xdr:nvSpPr>
      <xdr:spPr>
        <a:xfrm>
          <a:off x="12369800" y="1817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55626</xdr:rowOff>
    </xdr:from>
    <xdr:to>
      <xdr:col>81</xdr:col>
      <xdr:colOff>50800</xdr:colOff>
      <xdr:row>106</xdr:row>
      <xdr:rowOff>89915</xdr:rowOff>
    </xdr:to>
    <xdr:cxnSp macro="">
      <xdr:nvCxnSpPr>
        <xdr:cNvPr id="739" name="直線コネクタ 738"/>
        <xdr:cNvCxnSpPr/>
      </xdr:nvCxnSpPr>
      <xdr:spPr>
        <a:xfrm>
          <a:off x="12420600" y="18229326"/>
          <a:ext cx="746125"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137413</xdr:rowOff>
    </xdr:from>
    <xdr:to>
      <xdr:col>72</xdr:col>
      <xdr:colOff>38100</xdr:colOff>
      <xdr:row>106</xdr:row>
      <xdr:rowOff>67563</xdr:rowOff>
    </xdr:to>
    <xdr:sp macro="" textlink="">
      <xdr:nvSpPr>
        <xdr:cNvPr id="740" name="楕円 739"/>
        <xdr:cNvSpPr/>
      </xdr:nvSpPr>
      <xdr:spPr>
        <a:xfrm>
          <a:off x="11623675" y="1813966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16763</xdr:rowOff>
    </xdr:from>
    <xdr:to>
      <xdr:col>76</xdr:col>
      <xdr:colOff>114300</xdr:colOff>
      <xdr:row>106</xdr:row>
      <xdr:rowOff>55626</xdr:rowOff>
    </xdr:to>
    <xdr:cxnSp macro="">
      <xdr:nvCxnSpPr>
        <xdr:cNvPr id="741" name="直線コネクタ 740"/>
        <xdr:cNvCxnSpPr/>
      </xdr:nvCxnSpPr>
      <xdr:spPr>
        <a:xfrm>
          <a:off x="11655425" y="18190463"/>
          <a:ext cx="765175"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91694</xdr:rowOff>
    </xdr:from>
    <xdr:to>
      <xdr:col>67</xdr:col>
      <xdr:colOff>101600</xdr:colOff>
      <xdr:row>106</xdr:row>
      <xdr:rowOff>21844</xdr:rowOff>
    </xdr:to>
    <xdr:sp macro="" textlink="">
      <xdr:nvSpPr>
        <xdr:cNvPr id="742" name="楕円 741"/>
        <xdr:cNvSpPr/>
      </xdr:nvSpPr>
      <xdr:spPr>
        <a:xfrm>
          <a:off x="10848975" y="1809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142494</xdr:rowOff>
    </xdr:from>
    <xdr:to>
      <xdr:col>71</xdr:col>
      <xdr:colOff>177800</xdr:colOff>
      <xdr:row>106</xdr:row>
      <xdr:rowOff>16763</xdr:rowOff>
    </xdr:to>
    <xdr:cxnSp macro="">
      <xdr:nvCxnSpPr>
        <xdr:cNvPr id="743" name="直線コネクタ 742"/>
        <xdr:cNvCxnSpPr/>
      </xdr:nvCxnSpPr>
      <xdr:spPr>
        <a:xfrm>
          <a:off x="10899775" y="18144744"/>
          <a:ext cx="75565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1795</xdr:rowOff>
    </xdr:from>
    <xdr:ext cx="405111" cy="259045"/>
    <xdr:sp macro="" textlink="">
      <xdr:nvSpPr>
        <xdr:cNvPr id="744" name="n_1aveValue【公民館】&#10;有形固定資産減価償却率"/>
        <xdr:cNvSpPr txBox="1"/>
      </xdr:nvSpPr>
      <xdr:spPr>
        <a:xfrm>
          <a:off x="12980044" y="1748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170959</xdr:rowOff>
    </xdr:from>
    <xdr:ext cx="405111" cy="259045"/>
    <xdr:sp macro="" textlink="">
      <xdr:nvSpPr>
        <xdr:cNvPr id="745" name="n_2aveValue【公民館】&#10;有形固定資産減価償却率"/>
        <xdr:cNvSpPr txBox="1"/>
      </xdr:nvSpPr>
      <xdr:spPr>
        <a:xfrm>
          <a:off x="12246619" y="1748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125240</xdr:rowOff>
    </xdr:from>
    <xdr:ext cx="405111" cy="259045"/>
    <xdr:sp macro="" textlink="">
      <xdr:nvSpPr>
        <xdr:cNvPr id="746" name="n_3aveValue【公民館】&#10;有形固定資産減価償却率"/>
        <xdr:cNvSpPr txBox="1"/>
      </xdr:nvSpPr>
      <xdr:spPr>
        <a:xfrm>
          <a:off x="11500494" y="1744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148099</xdr:rowOff>
    </xdr:from>
    <xdr:ext cx="405111" cy="259045"/>
    <xdr:sp macro="" textlink="">
      <xdr:nvSpPr>
        <xdr:cNvPr id="747" name="n_4aveValue【公民館】&#10;有形固定資産減価償却率"/>
        <xdr:cNvSpPr txBox="1"/>
      </xdr:nvSpPr>
      <xdr:spPr>
        <a:xfrm>
          <a:off x="10725794" y="1746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131842</xdr:rowOff>
    </xdr:from>
    <xdr:ext cx="405111" cy="259045"/>
    <xdr:sp macro="" textlink="">
      <xdr:nvSpPr>
        <xdr:cNvPr id="748" name="n_1mainValue【公民館】&#10;有形固定資産減価償却率"/>
        <xdr:cNvSpPr txBox="1"/>
      </xdr:nvSpPr>
      <xdr:spPr>
        <a:xfrm>
          <a:off x="12980044" y="1830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97553</xdr:rowOff>
    </xdr:from>
    <xdr:ext cx="405111" cy="259045"/>
    <xdr:sp macro="" textlink="">
      <xdr:nvSpPr>
        <xdr:cNvPr id="749" name="n_2mainValue【公民館】&#10;有形固定資産減価償却率"/>
        <xdr:cNvSpPr txBox="1"/>
      </xdr:nvSpPr>
      <xdr:spPr>
        <a:xfrm>
          <a:off x="12246619" y="1827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58690</xdr:rowOff>
    </xdr:from>
    <xdr:ext cx="405111" cy="259045"/>
    <xdr:sp macro="" textlink="">
      <xdr:nvSpPr>
        <xdr:cNvPr id="750" name="n_3mainValue【公民館】&#10;有形固定資産減価償却率"/>
        <xdr:cNvSpPr txBox="1"/>
      </xdr:nvSpPr>
      <xdr:spPr>
        <a:xfrm>
          <a:off x="11500494" y="18232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12971</xdr:rowOff>
    </xdr:from>
    <xdr:ext cx="405111" cy="259045"/>
    <xdr:sp macro="" textlink="">
      <xdr:nvSpPr>
        <xdr:cNvPr id="751" name="n_4mainValue【公民館】&#10;有形固定資産減価償却率"/>
        <xdr:cNvSpPr txBox="1"/>
      </xdr:nvSpPr>
      <xdr:spPr>
        <a:xfrm>
          <a:off x="10725794" y="1818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2" name="正方形/長方形 751"/>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3" name="正方形/長方形 752"/>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4" name="正方形/長方形 753"/>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5" name="正方形/長方形 754"/>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6" name="正方形/長方形 755"/>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7" name="正方形/長方形 756"/>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8" name="正方形/長方形 757"/>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9" name="正方形/長方形 758"/>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0" name="テキスト ボックス 759"/>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1" name="直線コネクタ 760"/>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62" name="直線コネクタ 761"/>
        <xdr:cNvCxnSpPr/>
      </xdr:nvCxnSpPr>
      <xdr:spPr>
        <a:xfrm>
          <a:off x="15544800" y="1859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63" name="テキスト ボックス 762"/>
        <xdr:cNvSpPr txBox="1"/>
      </xdr:nvSpPr>
      <xdr:spPr>
        <a:xfrm>
          <a:off x="15163346"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64" name="直線コネクタ 763"/>
        <xdr:cNvCxnSpPr/>
      </xdr:nvCxnSpPr>
      <xdr:spPr>
        <a:xfrm>
          <a:off x="15544800" y="1813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65" name="テキスト ボックス 764"/>
        <xdr:cNvSpPr txBox="1"/>
      </xdr:nvSpPr>
      <xdr:spPr>
        <a:xfrm>
          <a:off x="15163346"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66" name="直線コネクタ 765"/>
        <xdr:cNvCxnSpPr/>
      </xdr:nvCxnSpPr>
      <xdr:spPr>
        <a:xfrm>
          <a:off x="15544800" y="1767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67" name="テキスト ボックス 766"/>
        <xdr:cNvSpPr txBox="1"/>
      </xdr:nvSpPr>
      <xdr:spPr>
        <a:xfrm>
          <a:off x="15163346"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68" name="直線コネクタ 767"/>
        <xdr:cNvCxnSpPr/>
      </xdr:nvCxnSpPr>
      <xdr:spPr>
        <a:xfrm>
          <a:off x="15544800" y="1722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69" name="テキスト ボックス 768"/>
        <xdr:cNvSpPr txBox="1"/>
      </xdr:nvSpPr>
      <xdr:spPr>
        <a:xfrm>
          <a:off x="15163346"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0" name="直線コネクタ 769"/>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1" name="テキスト ボックス 770"/>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2" name="【公民館】&#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112776</xdr:rowOff>
    </xdr:from>
    <xdr:to>
      <xdr:col>116</xdr:col>
      <xdr:colOff>62864</xdr:colOff>
      <xdr:row>108</xdr:row>
      <xdr:rowOff>35052</xdr:rowOff>
    </xdr:to>
    <xdr:cxnSp macro="">
      <xdr:nvCxnSpPr>
        <xdr:cNvPr id="773" name="直線コネクタ 772"/>
        <xdr:cNvCxnSpPr/>
      </xdr:nvCxnSpPr>
      <xdr:spPr>
        <a:xfrm flipV="1">
          <a:off x="18846164" y="17257776"/>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774" name="【公民館】&#10;一人当たり面積最小値テキスト"/>
        <xdr:cNvSpPr txBox="1"/>
      </xdr:nvSpPr>
      <xdr:spPr>
        <a:xfrm>
          <a:off x="188849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775" name="直線コネクタ 774"/>
        <xdr:cNvCxnSpPr/>
      </xdr:nvCxnSpPr>
      <xdr:spPr>
        <a:xfrm>
          <a:off x="18786475" y="1855165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59453</xdr:rowOff>
    </xdr:from>
    <xdr:ext cx="469744" cy="259045"/>
    <xdr:sp macro="" textlink="">
      <xdr:nvSpPr>
        <xdr:cNvPr id="776" name="【公民館】&#10;一人当たり面積最大値テキスト"/>
        <xdr:cNvSpPr txBox="1"/>
      </xdr:nvSpPr>
      <xdr:spPr>
        <a:xfrm>
          <a:off x="18884900" y="1703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112776</xdr:rowOff>
    </xdr:from>
    <xdr:to>
      <xdr:col>116</xdr:col>
      <xdr:colOff>152400</xdr:colOff>
      <xdr:row>100</xdr:row>
      <xdr:rowOff>112776</xdr:rowOff>
    </xdr:to>
    <xdr:cxnSp macro="">
      <xdr:nvCxnSpPr>
        <xdr:cNvPr id="777" name="直線コネクタ 776"/>
        <xdr:cNvCxnSpPr/>
      </xdr:nvCxnSpPr>
      <xdr:spPr>
        <a:xfrm>
          <a:off x="18786475" y="1725777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92981</xdr:rowOff>
    </xdr:from>
    <xdr:ext cx="469744" cy="259045"/>
    <xdr:sp macro="" textlink="">
      <xdr:nvSpPr>
        <xdr:cNvPr id="778" name="【公民館】&#10;一人当たり面積平均値テキスト"/>
        <xdr:cNvSpPr txBox="1"/>
      </xdr:nvSpPr>
      <xdr:spPr>
        <a:xfrm>
          <a:off x="18884900" y="1809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114554</xdr:rowOff>
    </xdr:from>
    <xdr:to>
      <xdr:col>116</xdr:col>
      <xdr:colOff>114300</xdr:colOff>
      <xdr:row>106</xdr:row>
      <xdr:rowOff>44704</xdr:rowOff>
    </xdr:to>
    <xdr:sp macro="" textlink="">
      <xdr:nvSpPr>
        <xdr:cNvPr id="779" name="フローチャート: 判断 778"/>
        <xdr:cNvSpPr/>
      </xdr:nvSpPr>
      <xdr:spPr>
        <a:xfrm>
          <a:off x="187960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100837</xdr:rowOff>
    </xdr:from>
    <xdr:to>
      <xdr:col>112</xdr:col>
      <xdr:colOff>38100</xdr:colOff>
      <xdr:row>106</xdr:row>
      <xdr:rowOff>30987</xdr:rowOff>
    </xdr:to>
    <xdr:sp macro="" textlink="">
      <xdr:nvSpPr>
        <xdr:cNvPr id="780" name="フローチャート: 判断 779"/>
        <xdr:cNvSpPr/>
      </xdr:nvSpPr>
      <xdr:spPr>
        <a:xfrm>
          <a:off x="18100675" y="1810308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114554</xdr:rowOff>
    </xdr:from>
    <xdr:to>
      <xdr:col>107</xdr:col>
      <xdr:colOff>101600</xdr:colOff>
      <xdr:row>106</xdr:row>
      <xdr:rowOff>44704</xdr:rowOff>
    </xdr:to>
    <xdr:sp macro="" textlink="">
      <xdr:nvSpPr>
        <xdr:cNvPr id="781" name="フローチャート: 判断 780"/>
        <xdr:cNvSpPr/>
      </xdr:nvSpPr>
      <xdr:spPr>
        <a:xfrm>
          <a:off x="17325975"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119126</xdr:rowOff>
    </xdr:from>
    <xdr:to>
      <xdr:col>102</xdr:col>
      <xdr:colOff>165100</xdr:colOff>
      <xdr:row>106</xdr:row>
      <xdr:rowOff>49276</xdr:rowOff>
    </xdr:to>
    <xdr:sp macro="" textlink="">
      <xdr:nvSpPr>
        <xdr:cNvPr id="782" name="フローチャート: 判断 781"/>
        <xdr:cNvSpPr/>
      </xdr:nvSpPr>
      <xdr:spPr>
        <a:xfrm>
          <a:off x="1657985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783" name="フローチャート: 判断 782"/>
        <xdr:cNvSpPr/>
      </xdr:nvSpPr>
      <xdr:spPr>
        <a:xfrm>
          <a:off x="15833725" y="1809851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4" name="テキスト ボックス 783"/>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5" name="テキスト ボックス 784"/>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6" name="テキスト ボックス 785"/>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7" name="テキスト ボックス 786"/>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8" name="テキスト ボックス 787"/>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155702</xdr:rowOff>
    </xdr:from>
    <xdr:to>
      <xdr:col>112</xdr:col>
      <xdr:colOff>38100</xdr:colOff>
      <xdr:row>105</xdr:row>
      <xdr:rowOff>85852</xdr:rowOff>
    </xdr:to>
    <xdr:sp macro="" textlink="">
      <xdr:nvSpPr>
        <xdr:cNvPr id="789" name="楕円 788"/>
        <xdr:cNvSpPr/>
      </xdr:nvSpPr>
      <xdr:spPr>
        <a:xfrm>
          <a:off x="18100675" y="1798650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xdr:rowOff>
    </xdr:from>
    <xdr:to>
      <xdr:col>107</xdr:col>
      <xdr:colOff>101600</xdr:colOff>
      <xdr:row>105</xdr:row>
      <xdr:rowOff>110998</xdr:rowOff>
    </xdr:to>
    <xdr:sp macro="" textlink="">
      <xdr:nvSpPr>
        <xdr:cNvPr id="790" name="楕円 789"/>
        <xdr:cNvSpPr/>
      </xdr:nvSpPr>
      <xdr:spPr>
        <a:xfrm>
          <a:off x="17325975" y="1801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35052</xdr:rowOff>
    </xdr:from>
    <xdr:to>
      <xdr:col>111</xdr:col>
      <xdr:colOff>177800</xdr:colOff>
      <xdr:row>105</xdr:row>
      <xdr:rowOff>60198</xdr:rowOff>
    </xdr:to>
    <xdr:cxnSp macro="">
      <xdr:nvCxnSpPr>
        <xdr:cNvPr id="791" name="直線コネクタ 790"/>
        <xdr:cNvCxnSpPr/>
      </xdr:nvCxnSpPr>
      <xdr:spPr>
        <a:xfrm flipV="1">
          <a:off x="17376775" y="18037302"/>
          <a:ext cx="75565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11685</xdr:rowOff>
    </xdr:from>
    <xdr:to>
      <xdr:col>102</xdr:col>
      <xdr:colOff>165100</xdr:colOff>
      <xdr:row>105</xdr:row>
      <xdr:rowOff>113285</xdr:rowOff>
    </xdr:to>
    <xdr:sp macro="" textlink="">
      <xdr:nvSpPr>
        <xdr:cNvPr id="792" name="楕円 791"/>
        <xdr:cNvSpPr/>
      </xdr:nvSpPr>
      <xdr:spPr>
        <a:xfrm>
          <a:off x="16579850" y="1801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60198</xdr:rowOff>
    </xdr:from>
    <xdr:to>
      <xdr:col>107</xdr:col>
      <xdr:colOff>50800</xdr:colOff>
      <xdr:row>105</xdr:row>
      <xdr:rowOff>62485</xdr:rowOff>
    </xdr:to>
    <xdr:cxnSp macro="">
      <xdr:nvCxnSpPr>
        <xdr:cNvPr id="793" name="直線コネクタ 792"/>
        <xdr:cNvCxnSpPr/>
      </xdr:nvCxnSpPr>
      <xdr:spPr>
        <a:xfrm flipV="1">
          <a:off x="16630650" y="18062448"/>
          <a:ext cx="746125"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11685</xdr:rowOff>
    </xdr:from>
    <xdr:to>
      <xdr:col>98</xdr:col>
      <xdr:colOff>38100</xdr:colOff>
      <xdr:row>105</xdr:row>
      <xdr:rowOff>113285</xdr:rowOff>
    </xdr:to>
    <xdr:sp macro="" textlink="">
      <xdr:nvSpPr>
        <xdr:cNvPr id="794" name="楕円 793"/>
        <xdr:cNvSpPr/>
      </xdr:nvSpPr>
      <xdr:spPr>
        <a:xfrm>
          <a:off x="15833725" y="1801393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62485</xdr:rowOff>
    </xdr:from>
    <xdr:to>
      <xdr:col>102</xdr:col>
      <xdr:colOff>114300</xdr:colOff>
      <xdr:row>105</xdr:row>
      <xdr:rowOff>62485</xdr:rowOff>
    </xdr:to>
    <xdr:cxnSp macro="">
      <xdr:nvCxnSpPr>
        <xdr:cNvPr id="795" name="直線コネクタ 794"/>
        <xdr:cNvCxnSpPr/>
      </xdr:nvCxnSpPr>
      <xdr:spPr>
        <a:xfrm>
          <a:off x="15865475" y="18064735"/>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22114</xdr:rowOff>
    </xdr:from>
    <xdr:ext cx="469744" cy="259045"/>
    <xdr:sp macro="" textlink="">
      <xdr:nvSpPr>
        <xdr:cNvPr id="796" name="n_1aveValue【公民館】&#10;一人当たり面積"/>
        <xdr:cNvSpPr txBox="1"/>
      </xdr:nvSpPr>
      <xdr:spPr>
        <a:xfrm>
          <a:off x="17932477"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35831</xdr:rowOff>
    </xdr:from>
    <xdr:ext cx="469744" cy="259045"/>
    <xdr:sp macro="" textlink="">
      <xdr:nvSpPr>
        <xdr:cNvPr id="797" name="n_2aveValue【公民館】&#10;一人当たり面積"/>
        <xdr:cNvSpPr txBox="1"/>
      </xdr:nvSpPr>
      <xdr:spPr>
        <a:xfrm>
          <a:off x="1717047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40403</xdr:rowOff>
    </xdr:from>
    <xdr:ext cx="469744" cy="259045"/>
    <xdr:sp macro="" textlink="">
      <xdr:nvSpPr>
        <xdr:cNvPr id="798" name="n_3aveValue【公民館】&#10;一人当たり面積"/>
        <xdr:cNvSpPr txBox="1"/>
      </xdr:nvSpPr>
      <xdr:spPr>
        <a:xfrm>
          <a:off x="16424352" y="1821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17542</xdr:rowOff>
    </xdr:from>
    <xdr:ext cx="469744" cy="259045"/>
    <xdr:sp macro="" textlink="">
      <xdr:nvSpPr>
        <xdr:cNvPr id="799" name="n_4aveValue【公民館】&#10;一人当たり面積"/>
        <xdr:cNvSpPr txBox="1"/>
      </xdr:nvSpPr>
      <xdr:spPr>
        <a:xfrm>
          <a:off x="156782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102379</xdr:rowOff>
    </xdr:from>
    <xdr:ext cx="469744" cy="259045"/>
    <xdr:sp macro="" textlink="">
      <xdr:nvSpPr>
        <xdr:cNvPr id="800" name="n_1mainValue【公民館】&#10;一人当たり面積"/>
        <xdr:cNvSpPr txBox="1"/>
      </xdr:nvSpPr>
      <xdr:spPr>
        <a:xfrm>
          <a:off x="17932477" y="1776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127525</xdr:rowOff>
    </xdr:from>
    <xdr:ext cx="469744" cy="259045"/>
    <xdr:sp macro="" textlink="">
      <xdr:nvSpPr>
        <xdr:cNvPr id="801" name="n_2mainValue【公民館】&#10;一人当たり面積"/>
        <xdr:cNvSpPr txBox="1"/>
      </xdr:nvSpPr>
      <xdr:spPr>
        <a:xfrm>
          <a:off x="17170477" y="177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129812</xdr:rowOff>
    </xdr:from>
    <xdr:ext cx="469744" cy="259045"/>
    <xdr:sp macro="" textlink="">
      <xdr:nvSpPr>
        <xdr:cNvPr id="802" name="n_3mainValue【公民館】&#10;一人当たり面積"/>
        <xdr:cNvSpPr txBox="1"/>
      </xdr:nvSpPr>
      <xdr:spPr>
        <a:xfrm>
          <a:off x="16424352" y="1778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129812</xdr:rowOff>
    </xdr:from>
    <xdr:ext cx="469744" cy="259045"/>
    <xdr:sp macro="" textlink="">
      <xdr:nvSpPr>
        <xdr:cNvPr id="803" name="n_4mainValue【公民館】&#10;一人当たり面積"/>
        <xdr:cNvSpPr txBox="1"/>
      </xdr:nvSpPr>
      <xdr:spPr>
        <a:xfrm>
          <a:off x="15678227" y="1778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4" name="正方形/長方形 803"/>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5" name="正方形/長方形 804"/>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6" name="テキスト ボックス 805"/>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30,371
30,124
88.02
19,859,802
17,418,364
1,080,249
8,331,875
15,422,095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1277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662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662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6591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146413</xdr:rowOff>
    </xdr:from>
    <xdr:to>
      <xdr:col>24</xdr:col>
      <xdr:colOff>62865</xdr:colOff>
      <xdr:row>42</xdr:row>
      <xdr:rowOff>92528</xdr:rowOff>
    </xdr:to>
    <xdr:cxnSp macro="">
      <xdr:nvCxnSpPr>
        <xdr:cNvPr id="58" name="直線コネクタ 57"/>
        <xdr:cNvCxnSpPr/>
      </xdr:nvCxnSpPr>
      <xdr:spPr>
        <a:xfrm flipV="1">
          <a:off x="3949065" y="580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39878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3889375" y="72934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93090</xdr:rowOff>
    </xdr:from>
    <xdr:ext cx="340478" cy="259045"/>
    <xdr:sp macro="" textlink="">
      <xdr:nvSpPr>
        <xdr:cNvPr id="61" name="【図書館】&#10;有形固定資産減価償却率最大値テキスト"/>
        <xdr:cNvSpPr txBox="1"/>
      </xdr:nvSpPr>
      <xdr:spPr>
        <a:xfrm>
          <a:off x="3987800" y="557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146413</xdr:rowOff>
    </xdr:from>
    <xdr:to>
      <xdr:col>24</xdr:col>
      <xdr:colOff>152400</xdr:colOff>
      <xdr:row>33</xdr:row>
      <xdr:rowOff>146413</xdr:rowOff>
    </xdr:to>
    <xdr:cxnSp macro="">
      <xdr:nvCxnSpPr>
        <xdr:cNvPr id="62" name="直線コネクタ 61"/>
        <xdr:cNvCxnSpPr/>
      </xdr:nvCxnSpPr>
      <xdr:spPr>
        <a:xfrm>
          <a:off x="3889375" y="580426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38117</xdr:rowOff>
    </xdr:from>
    <xdr:ext cx="405111" cy="259045"/>
    <xdr:sp macro="" textlink="">
      <xdr:nvSpPr>
        <xdr:cNvPr id="63" name="【図書館】&#10;有形固定資産減価償却率平均値テキスト"/>
        <xdr:cNvSpPr txBox="1"/>
      </xdr:nvSpPr>
      <xdr:spPr>
        <a:xfrm>
          <a:off x="3987800" y="638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64" name="フローチャート: 判断 63"/>
        <xdr:cNvSpPr/>
      </xdr:nvSpPr>
      <xdr:spPr>
        <a:xfrm>
          <a:off x="38989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72753</xdr:rowOff>
    </xdr:from>
    <xdr:to>
      <xdr:col>20</xdr:col>
      <xdr:colOff>38100</xdr:colOff>
      <xdr:row>38</xdr:row>
      <xdr:rowOff>2903</xdr:rowOff>
    </xdr:to>
    <xdr:sp macro="" textlink="">
      <xdr:nvSpPr>
        <xdr:cNvPr id="65" name="フローチャート: 判断 64"/>
        <xdr:cNvSpPr/>
      </xdr:nvSpPr>
      <xdr:spPr>
        <a:xfrm>
          <a:off x="3203575" y="641640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35197</xdr:rowOff>
    </xdr:from>
    <xdr:to>
      <xdr:col>15</xdr:col>
      <xdr:colOff>101600</xdr:colOff>
      <xdr:row>37</xdr:row>
      <xdr:rowOff>136797</xdr:rowOff>
    </xdr:to>
    <xdr:sp macro="" textlink="">
      <xdr:nvSpPr>
        <xdr:cNvPr id="66" name="フローチャート: 判断 65"/>
        <xdr:cNvSpPr/>
      </xdr:nvSpPr>
      <xdr:spPr>
        <a:xfrm>
          <a:off x="2428875"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xdr:cNvSpPr/>
      </xdr:nvSpPr>
      <xdr:spPr>
        <a:xfrm>
          <a:off x="168275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72753</xdr:rowOff>
    </xdr:from>
    <xdr:to>
      <xdr:col>6</xdr:col>
      <xdr:colOff>38100</xdr:colOff>
      <xdr:row>37</xdr:row>
      <xdr:rowOff>2903</xdr:rowOff>
    </xdr:to>
    <xdr:sp macro="" textlink="">
      <xdr:nvSpPr>
        <xdr:cNvPr id="68" name="フローチャート: 判断 67"/>
        <xdr:cNvSpPr/>
      </xdr:nvSpPr>
      <xdr:spPr>
        <a:xfrm>
          <a:off x="936625" y="624495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59690</xdr:rowOff>
    </xdr:from>
    <xdr:to>
      <xdr:col>20</xdr:col>
      <xdr:colOff>38100</xdr:colOff>
      <xdr:row>37</xdr:row>
      <xdr:rowOff>161290</xdr:rowOff>
    </xdr:to>
    <xdr:sp macro="" textlink="">
      <xdr:nvSpPr>
        <xdr:cNvPr id="74" name="楕円 73"/>
        <xdr:cNvSpPr/>
      </xdr:nvSpPr>
      <xdr:spPr>
        <a:xfrm>
          <a:off x="3203575" y="640334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23767</xdr:rowOff>
    </xdr:from>
    <xdr:to>
      <xdr:col>15</xdr:col>
      <xdr:colOff>101600</xdr:colOff>
      <xdr:row>37</xdr:row>
      <xdr:rowOff>125367</xdr:rowOff>
    </xdr:to>
    <xdr:sp macro="" textlink="">
      <xdr:nvSpPr>
        <xdr:cNvPr id="75" name="楕円 74"/>
        <xdr:cNvSpPr/>
      </xdr:nvSpPr>
      <xdr:spPr>
        <a:xfrm>
          <a:off x="2428875"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74567</xdr:rowOff>
    </xdr:from>
    <xdr:to>
      <xdr:col>19</xdr:col>
      <xdr:colOff>177800</xdr:colOff>
      <xdr:row>37</xdr:row>
      <xdr:rowOff>110490</xdr:rowOff>
    </xdr:to>
    <xdr:cxnSp macro="">
      <xdr:nvCxnSpPr>
        <xdr:cNvPr id="76" name="直線コネクタ 75"/>
        <xdr:cNvCxnSpPr/>
      </xdr:nvCxnSpPr>
      <xdr:spPr>
        <a:xfrm>
          <a:off x="2479675" y="6418217"/>
          <a:ext cx="7556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159294</xdr:rowOff>
    </xdr:from>
    <xdr:to>
      <xdr:col>10</xdr:col>
      <xdr:colOff>165100</xdr:colOff>
      <xdr:row>37</xdr:row>
      <xdr:rowOff>89444</xdr:rowOff>
    </xdr:to>
    <xdr:sp macro="" textlink="">
      <xdr:nvSpPr>
        <xdr:cNvPr id="77" name="楕円 76"/>
        <xdr:cNvSpPr/>
      </xdr:nvSpPr>
      <xdr:spPr>
        <a:xfrm>
          <a:off x="1682750" y="63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38644</xdr:rowOff>
    </xdr:from>
    <xdr:to>
      <xdr:col>15</xdr:col>
      <xdr:colOff>50800</xdr:colOff>
      <xdr:row>37</xdr:row>
      <xdr:rowOff>74567</xdr:rowOff>
    </xdr:to>
    <xdr:cxnSp macro="">
      <xdr:nvCxnSpPr>
        <xdr:cNvPr id="78" name="直線コネクタ 77"/>
        <xdr:cNvCxnSpPr/>
      </xdr:nvCxnSpPr>
      <xdr:spPr>
        <a:xfrm>
          <a:off x="1733550" y="6382294"/>
          <a:ext cx="74612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123372</xdr:rowOff>
    </xdr:from>
    <xdr:to>
      <xdr:col>6</xdr:col>
      <xdr:colOff>38100</xdr:colOff>
      <xdr:row>37</xdr:row>
      <xdr:rowOff>53522</xdr:rowOff>
    </xdr:to>
    <xdr:sp macro="" textlink="">
      <xdr:nvSpPr>
        <xdr:cNvPr id="79" name="楕円 78"/>
        <xdr:cNvSpPr/>
      </xdr:nvSpPr>
      <xdr:spPr>
        <a:xfrm>
          <a:off x="936625" y="629557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2722</xdr:rowOff>
    </xdr:from>
    <xdr:to>
      <xdr:col>10</xdr:col>
      <xdr:colOff>114300</xdr:colOff>
      <xdr:row>37</xdr:row>
      <xdr:rowOff>38644</xdr:rowOff>
    </xdr:to>
    <xdr:cxnSp macro="">
      <xdr:nvCxnSpPr>
        <xdr:cNvPr id="80" name="直線コネクタ 79"/>
        <xdr:cNvCxnSpPr/>
      </xdr:nvCxnSpPr>
      <xdr:spPr>
        <a:xfrm>
          <a:off x="968375" y="6346372"/>
          <a:ext cx="765175"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165480</xdr:rowOff>
    </xdr:from>
    <xdr:ext cx="405111" cy="259045"/>
    <xdr:sp macro="" textlink="">
      <xdr:nvSpPr>
        <xdr:cNvPr id="81" name="n_1aveValue【図書館】&#10;有形固定資産減価償却率"/>
        <xdr:cNvSpPr txBox="1"/>
      </xdr:nvSpPr>
      <xdr:spPr>
        <a:xfrm>
          <a:off x="3067694" y="650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127924</xdr:rowOff>
    </xdr:from>
    <xdr:ext cx="405111" cy="259045"/>
    <xdr:sp macro="" textlink="">
      <xdr:nvSpPr>
        <xdr:cNvPr id="82" name="n_2aveValue【図書館】&#10;有形固定資産減価償却率"/>
        <xdr:cNvSpPr txBox="1"/>
      </xdr:nvSpPr>
      <xdr:spPr>
        <a:xfrm>
          <a:off x="2305694" y="647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3" name="n_3aveValue【図書館】&#10;有形固定資産減価償却率"/>
        <xdr:cNvSpPr txBox="1"/>
      </xdr:nvSpPr>
      <xdr:spPr>
        <a:xfrm>
          <a:off x="1559569"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19430</xdr:rowOff>
    </xdr:from>
    <xdr:ext cx="405111" cy="259045"/>
    <xdr:sp macro="" textlink="">
      <xdr:nvSpPr>
        <xdr:cNvPr id="84" name="n_4aveValue【図書館】&#10;有形固定資産減価償却率"/>
        <xdr:cNvSpPr txBox="1"/>
      </xdr:nvSpPr>
      <xdr:spPr>
        <a:xfrm>
          <a:off x="813444" y="602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6367</xdr:rowOff>
    </xdr:from>
    <xdr:ext cx="405111" cy="259045"/>
    <xdr:sp macro="" textlink="">
      <xdr:nvSpPr>
        <xdr:cNvPr id="85" name="n_1mainValue【図書館】&#10;有形固定資産減価償却率"/>
        <xdr:cNvSpPr txBox="1"/>
      </xdr:nvSpPr>
      <xdr:spPr>
        <a:xfrm>
          <a:off x="306769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141894</xdr:rowOff>
    </xdr:from>
    <xdr:ext cx="405111" cy="259045"/>
    <xdr:sp macro="" textlink="">
      <xdr:nvSpPr>
        <xdr:cNvPr id="86" name="n_2mainValue【図書館】&#10;有形固定資産減価償却率"/>
        <xdr:cNvSpPr txBox="1"/>
      </xdr:nvSpPr>
      <xdr:spPr>
        <a:xfrm>
          <a:off x="230569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80571</xdr:rowOff>
    </xdr:from>
    <xdr:ext cx="405111" cy="259045"/>
    <xdr:sp macro="" textlink="">
      <xdr:nvSpPr>
        <xdr:cNvPr id="87" name="n_3mainValue【図書館】&#10;有形固定資産減価償却率"/>
        <xdr:cNvSpPr txBox="1"/>
      </xdr:nvSpPr>
      <xdr:spPr>
        <a:xfrm>
          <a:off x="1559569"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8" name="n_4mainValue【図書館】&#10;有形固定資産減価償却率"/>
        <xdr:cNvSpPr txBox="1"/>
      </xdr:nvSpPr>
      <xdr:spPr>
        <a:xfrm>
          <a:off x="8134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55943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99" name="直線コネクタ 98"/>
        <xdr:cNvCxnSpPr/>
      </xdr:nvCxnSpPr>
      <xdr:spPr>
        <a:xfrm>
          <a:off x="5632450" y="733425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0" name="テキスト ボックス 99"/>
        <xdr:cNvSpPr txBox="1"/>
      </xdr:nvSpPr>
      <xdr:spPr>
        <a:xfrm>
          <a:off x="52224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1" name="直線コネクタ 100"/>
        <xdr:cNvCxnSpPr/>
      </xdr:nvCxnSpPr>
      <xdr:spPr>
        <a:xfrm>
          <a:off x="5632450" y="7048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2" name="テキスト ボックス 101"/>
        <xdr:cNvSpPr txBox="1"/>
      </xdr:nvSpPr>
      <xdr:spPr>
        <a:xfrm>
          <a:off x="52224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3" name="直線コネクタ 102"/>
        <xdr:cNvCxnSpPr/>
      </xdr:nvCxnSpPr>
      <xdr:spPr>
        <a:xfrm>
          <a:off x="5632450" y="676275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4" name="テキスト ボックス 103"/>
        <xdr:cNvSpPr txBox="1"/>
      </xdr:nvSpPr>
      <xdr:spPr>
        <a:xfrm>
          <a:off x="52224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xdr:cNvSpPr txBox="1"/>
      </xdr:nvSpPr>
      <xdr:spPr>
        <a:xfrm>
          <a:off x="52224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7" name="直線コネクタ 106"/>
        <xdr:cNvCxnSpPr/>
      </xdr:nvCxnSpPr>
      <xdr:spPr>
        <a:xfrm>
          <a:off x="5632450" y="619125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08" name="テキスト ボックス 107"/>
        <xdr:cNvSpPr txBox="1"/>
      </xdr:nvSpPr>
      <xdr:spPr>
        <a:xfrm>
          <a:off x="52224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9" name="直線コネクタ 108"/>
        <xdr:cNvCxnSpPr/>
      </xdr:nvCxnSpPr>
      <xdr:spPr>
        <a:xfrm>
          <a:off x="5632450" y="5905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0" name="テキスト ボックス 109"/>
        <xdr:cNvSpPr txBox="1"/>
      </xdr:nvSpPr>
      <xdr:spPr>
        <a:xfrm>
          <a:off x="52224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1" name="直線コネクタ 110"/>
        <xdr:cNvCxnSpPr/>
      </xdr:nvCxnSpPr>
      <xdr:spPr>
        <a:xfrm>
          <a:off x="5632450" y="561975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2" name="テキスト ボックス 111"/>
        <xdr:cNvSpPr txBox="1"/>
      </xdr:nvSpPr>
      <xdr:spPr>
        <a:xfrm>
          <a:off x="52224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xdr:cNvSpPr txBox="1"/>
      </xdr:nvSpPr>
      <xdr:spPr>
        <a:xfrm>
          <a:off x="52224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142875</xdr:rowOff>
    </xdr:from>
    <xdr:to>
      <xdr:col>54</xdr:col>
      <xdr:colOff>189865</xdr:colOff>
      <xdr:row>41</xdr:row>
      <xdr:rowOff>161925</xdr:rowOff>
    </xdr:to>
    <xdr:cxnSp macro="">
      <xdr:nvCxnSpPr>
        <xdr:cNvPr id="116" name="直線コネクタ 115"/>
        <xdr:cNvCxnSpPr/>
      </xdr:nvCxnSpPr>
      <xdr:spPr>
        <a:xfrm flipV="1">
          <a:off x="8905240" y="58007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165752</xdr:rowOff>
    </xdr:from>
    <xdr:ext cx="469744" cy="259045"/>
    <xdr:sp macro="" textlink="">
      <xdr:nvSpPr>
        <xdr:cNvPr id="117" name="【図書館】&#10;一人当たり面積最小値テキスト"/>
        <xdr:cNvSpPr txBox="1"/>
      </xdr:nvSpPr>
      <xdr:spPr>
        <a:xfrm>
          <a:off x="8943975" y="719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161925</xdr:rowOff>
    </xdr:from>
    <xdr:to>
      <xdr:col>55</xdr:col>
      <xdr:colOff>88900</xdr:colOff>
      <xdr:row>41</xdr:row>
      <xdr:rowOff>161925</xdr:rowOff>
    </xdr:to>
    <xdr:cxnSp macro="">
      <xdr:nvCxnSpPr>
        <xdr:cNvPr id="118" name="直線コネクタ 117"/>
        <xdr:cNvCxnSpPr/>
      </xdr:nvCxnSpPr>
      <xdr:spPr>
        <a:xfrm>
          <a:off x="8845550" y="719137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89552</xdr:rowOff>
    </xdr:from>
    <xdr:ext cx="469744" cy="259045"/>
    <xdr:sp macro="" textlink="">
      <xdr:nvSpPr>
        <xdr:cNvPr id="119" name="【図書館】&#10;一人当たり面積最大値テキスト"/>
        <xdr:cNvSpPr txBox="1"/>
      </xdr:nvSpPr>
      <xdr:spPr>
        <a:xfrm>
          <a:off x="8943975" y="557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142875</xdr:rowOff>
    </xdr:from>
    <xdr:to>
      <xdr:col>55</xdr:col>
      <xdr:colOff>88900</xdr:colOff>
      <xdr:row>33</xdr:row>
      <xdr:rowOff>142875</xdr:rowOff>
    </xdr:to>
    <xdr:cxnSp macro="">
      <xdr:nvCxnSpPr>
        <xdr:cNvPr id="120" name="直線コネクタ 119"/>
        <xdr:cNvCxnSpPr/>
      </xdr:nvCxnSpPr>
      <xdr:spPr>
        <a:xfrm>
          <a:off x="8845550" y="580072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156227</xdr:rowOff>
    </xdr:from>
    <xdr:ext cx="469744" cy="259045"/>
    <xdr:sp macro="" textlink="">
      <xdr:nvSpPr>
        <xdr:cNvPr id="121" name="【図書館】&#10;一人当たり面積平均値テキスト"/>
        <xdr:cNvSpPr txBox="1"/>
      </xdr:nvSpPr>
      <xdr:spPr>
        <a:xfrm>
          <a:off x="8943975" y="667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22" name="フローチャート: 判断 121"/>
        <xdr:cNvSpPr/>
      </xdr:nvSpPr>
      <xdr:spPr>
        <a:xfrm>
          <a:off x="8883650" y="66929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23" name="フローチャート: 判断 122"/>
        <xdr:cNvSpPr/>
      </xdr:nvSpPr>
      <xdr:spPr>
        <a:xfrm>
          <a:off x="815975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63500</xdr:rowOff>
    </xdr:from>
    <xdr:to>
      <xdr:col>46</xdr:col>
      <xdr:colOff>38100</xdr:colOff>
      <xdr:row>39</xdr:row>
      <xdr:rowOff>165100</xdr:rowOff>
    </xdr:to>
    <xdr:sp macro="" textlink="">
      <xdr:nvSpPr>
        <xdr:cNvPr id="124" name="フローチャート: 判断 123"/>
        <xdr:cNvSpPr/>
      </xdr:nvSpPr>
      <xdr:spPr>
        <a:xfrm>
          <a:off x="7413625" y="675005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xdr:rowOff>
    </xdr:from>
    <xdr:to>
      <xdr:col>41</xdr:col>
      <xdr:colOff>101600</xdr:colOff>
      <xdr:row>39</xdr:row>
      <xdr:rowOff>117475</xdr:rowOff>
    </xdr:to>
    <xdr:sp macro="" textlink="">
      <xdr:nvSpPr>
        <xdr:cNvPr id="125" name="フローチャート: 判断 124"/>
        <xdr:cNvSpPr/>
      </xdr:nvSpPr>
      <xdr:spPr>
        <a:xfrm>
          <a:off x="6638925" y="670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111125</xdr:rowOff>
    </xdr:from>
    <xdr:to>
      <xdr:col>36</xdr:col>
      <xdr:colOff>165100</xdr:colOff>
      <xdr:row>39</xdr:row>
      <xdr:rowOff>41275</xdr:rowOff>
    </xdr:to>
    <xdr:sp macro="" textlink="">
      <xdr:nvSpPr>
        <xdr:cNvPr id="126" name="フローチャート: 判断 125"/>
        <xdr:cNvSpPr/>
      </xdr:nvSpPr>
      <xdr:spPr>
        <a:xfrm>
          <a:off x="5892800" y="662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101600</xdr:rowOff>
    </xdr:from>
    <xdr:to>
      <xdr:col>50</xdr:col>
      <xdr:colOff>165100</xdr:colOff>
      <xdr:row>42</xdr:row>
      <xdr:rowOff>31750</xdr:rowOff>
    </xdr:to>
    <xdr:sp macro="" textlink="">
      <xdr:nvSpPr>
        <xdr:cNvPr id="132" name="楕円 131"/>
        <xdr:cNvSpPr/>
      </xdr:nvSpPr>
      <xdr:spPr>
        <a:xfrm>
          <a:off x="8159750" y="713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101600</xdr:rowOff>
    </xdr:from>
    <xdr:to>
      <xdr:col>46</xdr:col>
      <xdr:colOff>38100</xdr:colOff>
      <xdr:row>42</xdr:row>
      <xdr:rowOff>31750</xdr:rowOff>
    </xdr:to>
    <xdr:sp macro="" textlink="">
      <xdr:nvSpPr>
        <xdr:cNvPr id="133" name="楕円 132"/>
        <xdr:cNvSpPr/>
      </xdr:nvSpPr>
      <xdr:spPr>
        <a:xfrm>
          <a:off x="7413625" y="71310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152400</xdr:rowOff>
    </xdr:from>
    <xdr:to>
      <xdr:col>50</xdr:col>
      <xdr:colOff>114300</xdr:colOff>
      <xdr:row>41</xdr:row>
      <xdr:rowOff>152400</xdr:rowOff>
    </xdr:to>
    <xdr:cxnSp macro="">
      <xdr:nvCxnSpPr>
        <xdr:cNvPr id="134" name="直線コネクタ 133"/>
        <xdr:cNvCxnSpPr/>
      </xdr:nvCxnSpPr>
      <xdr:spPr>
        <a:xfrm>
          <a:off x="7445375" y="718185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101600</xdr:rowOff>
    </xdr:from>
    <xdr:to>
      <xdr:col>41</xdr:col>
      <xdr:colOff>101600</xdr:colOff>
      <xdr:row>42</xdr:row>
      <xdr:rowOff>31750</xdr:rowOff>
    </xdr:to>
    <xdr:sp macro="" textlink="">
      <xdr:nvSpPr>
        <xdr:cNvPr id="135" name="楕円 134"/>
        <xdr:cNvSpPr/>
      </xdr:nvSpPr>
      <xdr:spPr>
        <a:xfrm>
          <a:off x="6638925" y="713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152400</xdr:rowOff>
    </xdr:from>
    <xdr:to>
      <xdr:col>45</xdr:col>
      <xdr:colOff>177800</xdr:colOff>
      <xdr:row>41</xdr:row>
      <xdr:rowOff>152400</xdr:rowOff>
    </xdr:to>
    <xdr:cxnSp macro="">
      <xdr:nvCxnSpPr>
        <xdr:cNvPr id="136" name="直線コネクタ 135"/>
        <xdr:cNvCxnSpPr/>
      </xdr:nvCxnSpPr>
      <xdr:spPr>
        <a:xfrm>
          <a:off x="6689725" y="718185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101600</xdr:rowOff>
    </xdr:from>
    <xdr:to>
      <xdr:col>36</xdr:col>
      <xdr:colOff>165100</xdr:colOff>
      <xdr:row>42</xdr:row>
      <xdr:rowOff>31750</xdr:rowOff>
    </xdr:to>
    <xdr:sp macro="" textlink="">
      <xdr:nvSpPr>
        <xdr:cNvPr id="137" name="楕円 136"/>
        <xdr:cNvSpPr/>
      </xdr:nvSpPr>
      <xdr:spPr>
        <a:xfrm>
          <a:off x="5892800" y="713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152400</xdr:rowOff>
    </xdr:from>
    <xdr:to>
      <xdr:col>41</xdr:col>
      <xdr:colOff>50800</xdr:colOff>
      <xdr:row>41</xdr:row>
      <xdr:rowOff>152400</xdr:rowOff>
    </xdr:to>
    <xdr:cxnSp macro="">
      <xdr:nvCxnSpPr>
        <xdr:cNvPr id="138" name="直線コネクタ 137"/>
        <xdr:cNvCxnSpPr/>
      </xdr:nvCxnSpPr>
      <xdr:spPr>
        <a:xfrm>
          <a:off x="5943600" y="7181850"/>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162577</xdr:rowOff>
    </xdr:from>
    <xdr:ext cx="469744" cy="259045"/>
    <xdr:sp macro="" textlink="">
      <xdr:nvSpPr>
        <xdr:cNvPr id="139" name="n_1aveValue【図書館】&#10;一人当たり面積"/>
        <xdr:cNvSpPr txBox="1"/>
      </xdr:nvSpPr>
      <xdr:spPr>
        <a:xfrm>
          <a:off x="7991552"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10177</xdr:rowOff>
    </xdr:from>
    <xdr:ext cx="469744" cy="259045"/>
    <xdr:sp macro="" textlink="">
      <xdr:nvSpPr>
        <xdr:cNvPr id="140" name="n_2aveValue【図書館】&#10;一人当たり面積"/>
        <xdr:cNvSpPr txBox="1"/>
      </xdr:nvSpPr>
      <xdr:spPr>
        <a:xfrm>
          <a:off x="7258127" y="652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134002</xdr:rowOff>
    </xdr:from>
    <xdr:ext cx="469744" cy="259045"/>
    <xdr:sp macro="" textlink="">
      <xdr:nvSpPr>
        <xdr:cNvPr id="141" name="n_3aveValue【図書館】&#10;一人当たり面積"/>
        <xdr:cNvSpPr txBox="1"/>
      </xdr:nvSpPr>
      <xdr:spPr>
        <a:xfrm>
          <a:off x="6483427" y="647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57802</xdr:rowOff>
    </xdr:from>
    <xdr:ext cx="469744" cy="259045"/>
    <xdr:sp macro="" textlink="">
      <xdr:nvSpPr>
        <xdr:cNvPr id="142" name="n_4aveValue【図書館】&#10;一人当たり面積"/>
        <xdr:cNvSpPr txBox="1"/>
      </xdr:nvSpPr>
      <xdr:spPr>
        <a:xfrm>
          <a:off x="5737302" y="640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22877</xdr:rowOff>
    </xdr:from>
    <xdr:ext cx="469744" cy="259045"/>
    <xdr:sp macro="" textlink="">
      <xdr:nvSpPr>
        <xdr:cNvPr id="143" name="n_1mainValue【図書館】&#10;一人当たり面積"/>
        <xdr:cNvSpPr txBox="1"/>
      </xdr:nvSpPr>
      <xdr:spPr>
        <a:xfrm>
          <a:off x="7991552" y="722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22877</xdr:rowOff>
    </xdr:from>
    <xdr:ext cx="469744" cy="259045"/>
    <xdr:sp macro="" textlink="">
      <xdr:nvSpPr>
        <xdr:cNvPr id="144" name="n_2mainValue【図書館】&#10;一人当たり面積"/>
        <xdr:cNvSpPr txBox="1"/>
      </xdr:nvSpPr>
      <xdr:spPr>
        <a:xfrm>
          <a:off x="7258127" y="722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22877</xdr:rowOff>
    </xdr:from>
    <xdr:ext cx="469744" cy="259045"/>
    <xdr:sp macro="" textlink="">
      <xdr:nvSpPr>
        <xdr:cNvPr id="145" name="n_3mainValue【図書館】&#10;一人当たり面積"/>
        <xdr:cNvSpPr txBox="1"/>
      </xdr:nvSpPr>
      <xdr:spPr>
        <a:xfrm>
          <a:off x="6483427" y="722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22877</xdr:rowOff>
    </xdr:from>
    <xdr:ext cx="469744" cy="259045"/>
    <xdr:sp macro="" textlink="">
      <xdr:nvSpPr>
        <xdr:cNvPr id="146" name="n_4mainValue【図書館】&#10;一人当たり面積"/>
        <xdr:cNvSpPr txBox="1"/>
      </xdr:nvSpPr>
      <xdr:spPr>
        <a:xfrm>
          <a:off x="5737302" y="722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662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8" name="直線コネクタ 157"/>
        <xdr:cNvCxnSpPr/>
      </xdr:nvCxnSpPr>
      <xdr:spPr>
        <a:xfrm>
          <a:off x="647700" y="1097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9" name="テキスト ボックス 158"/>
        <xdr:cNvSpPr txBox="1"/>
      </xdr:nvSpPr>
      <xdr:spPr>
        <a:xfrm>
          <a:off x="266246"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0" name="直線コネクタ 159"/>
        <xdr:cNvCxnSpPr/>
      </xdr:nvCxnSpPr>
      <xdr:spPr>
        <a:xfrm>
          <a:off x="647700" y="1051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1" name="テキスト ボックス 160"/>
        <xdr:cNvSpPr txBox="1"/>
      </xdr:nvSpPr>
      <xdr:spPr>
        <a:xfrm>
          <a:off x="3208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2" name="直線コネクタ 161"/>
        <xdr:cNvCxnSpPr/>
      </xdr:nvCxnSpPr>
      <xdr:spPr>
        <a:xfrm>
          <a:off x="647700" y="1005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3" name="テキスト ボックス 162"/>
        <xdr:cNvSpPr txBox="1"/>
      </xdr:nvSpPr>
      <xdr:spPr>
        <a:xfrm>
          <a:off x="3208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4" name="直線コネクタ 163"/>
        <xdr:cNvCxnSpPr/>
      </xdr:nvCxnSpPr>
      <xdr:spPr>
        <a:xfrm>
          <a:off x="647700" y="960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5" name="テキスト ボックス 164"/>
        <xdr:cNvSpPr txBox="1"/>
      </xdr:nvSpPr>
      <xdr:spPr>
        <a:xfrm>
          <a:off x="3208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7" name="テキスト ボックス 166"/>
        <xdr:cNvSpPr txBox="1"/>
      </xdr:nvSpPr>
      <xdr:spPr>
        <a:xfrm>
          <a:off x="3208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148590</xdr:rowOff>
    </xdr:from>
    <xdr:to>
      <xdr:col>24</xdr:col>
      <xdr:colOff>62865</xdr:colOff>
      <xdr:row>63</xdr:row>
      <xdr:rowOff>157734</xdr:rowOff>
    </xdr:to>
    <xdr:cxnSp macro="">
      <xdr:nvCxnSpPr>
        <xdr:cNvPr id="169" name="直線コネクタ 168"/>
        <xdr:cNvCxnSpPr/>
      </xdr:nvCxnSpPr>
      <xdr:spPr>
        <a:xfrm flipV="1">
          <a:off x="3949065" y="9749790"/>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161561</xdr:rowOff>
    </xdr:from>
    <xdr:ext cx="405111" cy="259045"/>
    <xdr:sp macro="" textlink="">
      <xdr:nvSpPr>
        <xdr:cNvPr id="170" name="【体育館・プール】&#10;有形固定資産減価償却率最小値テキスト"/>
        <xdr:cNvSpPr txBox="1"/>
      </xdr:nvSpPr>
      <xdr:spPr>
        <a:xfrm>
          <a:off x="3987800" y="1096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157734</xdr:rowOff>
    </xdr:from>
    <xdr:to>
      <xdr:col>24</xdr:col>
      <xdr:colOff>152400</xdr:colOff>
      <xdr:row>63</xdr:row>
      <xdr:rowOff>157734</xdr:rowOff>
    </xdr:to>
    <xdr:cxnSp macro="">
      <xdr:nvCxnSpPr>
        <xdr:cNvPr id="171" name="直線コネクタ 170"/>
        <xdr:cNvCxnSpPr/>
      </xdr:nvCxnSpPr>
      <xdr:spPr>
        <a:xfrm>
          <a:off x="3889375" y="1095908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95267</xdr:rowOff>
    </xdr:from>
    <xdr:ext cx="405111" cy="259045"/>
    <xdr:sp macro="" textlink="">
      <xdr:nvSpPr>
        <xdr:cNvPr id="172" name="【体育館・プール】&#10;有形固定資産減価償却率最大値テキスト"/>
        <xdr:cNvSpPr txBox="1"/>
      </xdr:nvSpPr>
      <xdr:spPr>
        <a:xfrm>
          <a:off x="39878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148590</xdr:rowOff>
    </xdr:from>
    <xdr:to>
      <xdr:col>24</xdr:col>
      <xdr:colOff>152400</xdr:colOff>
      <xdr:row>56</xdr:row>
      <xdr:rowOff>148590</xdr:rowOff>
    </xdr:to>
    <xdr:cxnSp macro="">
      <xdr:nvCxnSpPr>
        <xdr:cNvPr id="173" name="直線コネクタ 172"/>
        <xdr:cNvCxnSpPr/>
      </xdr:nvCxnSpPr>
      <xdr:spPr>
        <a:xfrm>
          <a:off x="3889375" y="974979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57929</xdr:rowOff>
    </xdr:from>
    <xdr:ext cx="405111" cy="259045"/>
    <xdr:sp macro="" textlink="">
      <xdr:nvSpPr>
        <xdr:cNvPr id="174" name="【体育館・プール】&#10;有形固定資産減価償却率平均値テキスト"/>
        <xdr:cNvSpPr txBox="1"/>
      </xdr:nvSpPr>
      <xdr:spPr>
        <a:xfrm>
          <a:off x="3987800" y="10173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79502</xdr:rowOff>
    </xdr:from>
    <xdr:to>
      <xdr:col>24</xdr:col>
      <xdr:colOff>114300</xdr:colOff>
      <xdr:row>60</xdr:row>
      <xdr:rowOff>9652</xdr:rowOff>
    </xdr:to>
    <xdr:sp macro="" textlink="">
      <xdr:nvSpPr>
        <xdr:cNvPr id="175" name="フローチャート: 判断 174"/>
        <xdr:cNvSpPr/>
      </xdr:nvSpPr>
      <xdr:spPr>
        <a:xfrm>
          <a:off x="38989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166370</xdr:rowOff>
    </xdr:from>
    <xdr:to>
      <xdr:col>20</xdr:col>
      <xdr:colOff>38100</xdr:colOff>
      <xdr:row>59</xdr:row>
      <xdr:rowOff>96520</xdr:rowOff>
    </xdr:to>
    <xdr:sp macro="" textlink="">
      <xdr:nvSpPr>
        <xdr:cNvPr id="176" name="フローチャート: 判断 175"/>
        <xdr:cNvSpPr/>
      </xdr:nvSpPr>
      <xdr:spPr>
        <a:xfrm>
          <a:off x="3203575" y="1011047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70358</xdr:rowOff>
    </xdr:from>
    <xdr:to>
      <xdr:col>15</xdr:col>
      <xdr:colOff>101600</xdr:colOff>
      <xdr:row>59</xdr:row>
      <xdr:rowOff>508</xdr:rowOff>
    </xdr:to>
    <xdr:sp macro="" textlink="">
      <xdr:nvSpPr>
        <xdr:cNvPr id="177" name="フローチャート: 判断 176"/>
        <xdr:cNvSpPr/>
      </xdr:nvSpPr>
      <xdr:spPr>
        <a:xfrm>
          <a:off x="2428875" y="1001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47498</xdr:rowOff>
    </xdr:from>
    <xdr:to>
      <xdr:col>10</xdr:col>
      <xdr:colOff>165100</xdr:colOff>
      <xdr:row>58</xdr:row>
      <xdr:rowOff>149098</xdr:rowOff>
    </xdr:to>
    <xdr:sp macro="" textlink="">
      <xdr:nvSpPr>
        <xdr:cNvPr id="178" name="フローチャート: 判断 177"/>
        <xdr:cNvSpPr/>
      </xdr:nvSpPr>
      <xdr:spPr>
        <a:xfrm>
          <a:off x="1682750" y="99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65786</xdr:rowOff>
    </xdr:from>
    <xdr:to>
      <xdr:col>6</xdr:col>
      <xdr:colOff>38100</xdr:colOff>
      <xdr:row>58</xdr:row>
      <xdr:rowOff>167386</xdr:rowOff>
    </xdr:to>
    <xdr:sp macro="" textlink="">
      <xdr:nvSpPr>
        <xdr:cNvPr id="179" name="フローチャート: 判断 178"/>
        <xdr:cNvSpPr/>
      </xdr:nvSpPr>
      <xdr:spPr>
        <a:xfrm>
          <a:off x="936625" y="1000988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104648</xdr:rowOff>
    </xdr:from>
    <xdr:to>
      <xdr:col>20</xdr:col>
      <xdr:colOff>38100</xdr:colOff>
      <xdr:row>58</xdr:row>
      <xdr:rowOff>34798</xdr:rowOff>
    </xdr:to>
    <xdr:sp macro="" textlink="">
      <xdr:nvSpPr>
        <xdr:cNvPr id="185" name="楕円 184"/>
        <xdr:cNvSpPr/>
      </xdr:nvSpPr>
      <xdr:spPr>
        <a:xfrm>
          <a:off x="3203575" y="987729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52070</xdr:rowOff>
    </xdr:from>
    <xdr:to>
      <xdr:col>15</xdr:col>
      <xdr:colOff>101600</xdr:colOff>
      <xdr:row>57</xdr:row>
      <xdr:rowOff>153670</xdr:rowOff>
    </xdr:to>
    <xdr:sp macro="" textlink="">
      <xdr:nvSpPr>
        <xdr:cNvPr id="186" name="楕円 185"/>
        <xdr:cNvSpPr/>
      </xdr:nvSpPr>
      <xdr:spPr>
        <a:xfrm>
          <a:off x="2428875"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102870</xdr:rowOff>
    </xdr:from>
    <xdr:to>
      <xdr:col>19</xdr:col>
      <xdr:colOff>177800</xdr:colOff>
      <xdr:row>57</xdr:row>
      <xdr:rowOff>155448</xdr:rowOff>
    </xdr:to>
    <xdr:cxnSp macro="">
      <xdr:nvCxnSpPr>
        <xdr:cNvPr id="187" name="直線コネクタ 186"/>
        <xdr:cNvCxnSpPr/>
      </xdr:nvCxnSpPr>
      <xdr:spPr>
        <a:xfrm>
          <a:off x="2479675" y="9875520"/>
          <a:ext cx="75565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1778</xdr:rowOff>
    </xdr:from>
    <xdr:to>
      <xdr:col>10</xdr:col>
      <xdr:colOff>165100</xdr:colOff>
      <xdr:row>57</xdr:row>
      <xdr:rowOff>103378</xdr:rowOff>
    </xdr:to>
    <xdr:sp macro="" textlink="">
      <xdr:nvSpPr>
        <xdr:cNvPr id="188" name="楕円 187"/>
        <xdr:cNvSpPr/>
      </xdr:nvSpPr>
      <xdr:spPr>
        <a:xfrm>
          <a:off x="1682750" y="977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52578</xdr:rowOff>
    </xdr:from>
    <xdr:to>
      <xdr:col>15</xdr:col>
      <xdr:colOff>50800</xdr:colOff>
      <xdr:row>57</xdr:row>
      <xdr:rowOff>102870</xdr:rowOff>
    </xdr:to>
    <xdr:cxnSp macro="">
      <xdr:nvCxnSpPr>
        <xdr:cNvPr id="189" name="直線コネクタ 188"/>
        <xdr:cNvCxnSpPr/>
      </xdr:nvCxnSpPr>
      <xdr:spPr>
        <a:xfrm>
          <a:off x="1733550" y="9825228"/>
          <a:ext cx="746125"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106934</xdr:rowOff>
    </xdr:from>
    <xdr:to>
      <xdr:col>6</xdr:col>
      <xdr:colOff>38100</xdr:colOff>
      <xdr:row>58</xdr:row>
      <xdr:rowOff>37084</xdr:rowOff>
    </xdr:to>
    <xdr:sp macro="" textlink="">
      <xdr:nvSpPr>
        <xdr:cNvPr id="190" name="楕円 189"/>
        <xdr:cNvSpPr/>
      </xdr:nvSpPr>
      <xdr:spPr>
        <a:xfrm>
          <a:off x="936625" y="987958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52578</xdr:rowOff>
    </xdr:from>
    <xdr:to>
      <xdr:col>10</xdr:col>
      <xdr:colOff>114300</xdr:colOff>
      <xdr:row>57</xdr:row>
      <xdr:rowOff>157734</xdr:rowOff>
    </xdr:to>
    <xdr:cxnSp macro="">
      <xdr:nvCxnSpPr>
        <xdr:cNvPr id="191" name="直線コネクタ 190"/>
        <xdr:cNvCxnSpPr/>
      </xdr:nvCxnSpPr>
      <xdr:spPr>
        <a:xfrm flipV="1">
          <a:off x="968375" y="9825228"/>
          <a:ext cx="765175"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87647</xdr:rowOff>
    </xdr:from>
    <xdr:ext cx="405111" cy="259045"/>
    <xdr:sp macro="" textlink="">
      <xdr:nvSpPr>
        <xdr:cNvPr id="192" name="n_1aveValue【体育館・プール】&#10;有形固定資産減価償却率"/>
        <xdr:cNvSpPr txBox="1"/>
      </xdr:nvSpPr>
      <xdr:spPr>
        <a:xfrm>
          <a:off x="306769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163085</xdr:rowOff>
    </xdr:from>
    <xdr:ext cx="405111" cy="259045"/>
    <xdr:sp macro="" textlink="">
      <xdr:nvSpPr>
        <xdr:cNvPr id="193" name="n_2aveValue【体育館・プール】&#10;有形固定資産減価償却率"/>
        <xdr:cNvSpPr txBox="1"/>
      </xdr:nvSpPr>
      <xdr:spPr>
        <a:xfrm>
          <a:off x="2305694" y="1010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140225</xdr:rowOff>
    </xdr:from>
    <xdr:ext cx="405111" cy="259045"/>
    <xdr:sp macro="" textlink="">
      <xdr:nvSpPr>
        <xdr:cNvPr id="194" name="n_3aveValue【体育館・プール】&#10;有形固定資産減価償却率"/>
        <xdr:cNvSpPr txBox="1"/>
      </xdr:nvSpPr>
      <xdr:spPr>
        <a:xfrm>
          <a:off x="1559569" y="10084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158513</xdr:rowOff>
    </xdr:from>
    <xdr:ext cx="405111" cy="259045"/>
    <xdr:sp macro="" textlink="">
      <xdr:nvSpPr>
        <xdr:cNvPr id="195" name="n_4aveValue【体育館・プール】&#10;有形固定資産減価償却率"/>
        <xdr:cNvSpPr txBox="1"/>
      </xdr:nvSpPr>
      <xdr:spPr>
        <a:xfrm>
          <a:off x="813444" y="1010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51325</xdr:rowOff>
    </xdr:from>
    <xdr:ext cx="405111" cy="259045"/>
    <xdr:sp macro="" textlink="">
      <xdr:nvSpPr>
        <xdr:cNvPr id="196" name="n_1mainValue【体育館・プール】&#10;有形固定資産減価償却率"/>
        <xdr:cNvSpPr txBox="1"/>
      </xdr:nvSpPr>
      <xdr:spPr>
        <a:xfrm>
          <a:off x="3067694" y="9652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170197</xdr:rowOff>
    </xdr:from>
    <xdr:ext cx="405111" cy="259045"/>
    <xdr:sp macro="" textlink="">
      <xdr:nvSpPr>
        <xdr:cNvPr id="197" name="n_2mainValue【体育館・プール】&#10;有形固定資産減価償却率"/>
        <xdr:cNvSpPr txBox="1"/>
      </xdr:nvSpPr>
      <xdr:spPr>
        <a:xfrm>
          <a:off x="230569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119905</xdr:rowOff>
    </xdr:from>
    <xdr:ext cx="405111" cy="259045"/>
    <xdr:sp macro="" textlink="">
      <xdr:nvSpPr>
        <xdr:cNvPr id="198" name="n_3mainValue【体育館・プール】&#10;有形固定資産減価償却率"/>
        <xdr:cNvSpPr txBox="1"/>
      </xdr:nvSpPr>
      <xdr:spPr>
        <a:xfrm>
          <a:off x="1559569" y="954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53611</xdr:rowOff>
    </xdr:from>
    <xdr:ext cx="405111" cy="259045"/>
    <xdr:sp macro="" textlink="">
      <xdr:nvSpPr>
        <xdr:cNvPr id="199" name="n_4mainValue【体育館・プール】&#10;有形固定資産減価償却率"/>
        <xdr:cNvSpPr txBox="1"/>
      </xdr:nvSpPr>
      <xdr:spPr>
        <a:xfrm>
          <a:off x="813444" y="9654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0" name="直線コネクタ 209"/>
        <xdr:cNvCxnSpPr/>
      </xdr:nvCxnSpPr>
      <xdr:spPr>
        <a:xfrm>
          <a:off x="5632450" y="11103428"/>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1" name="テキスト ボックス 210"/>
        <xdr:cNvSpPr txBox="1"/>
      </xdr:nvSpPr>
      <xdr:spPr>
        <a:xfrm>
          <a:off x="52224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2" name="直線コネクタ 211"/>
        <xdr:cNvCxnSpPr/>
      </xdr:nvCxnSpPr>
      <xdr:spPr>
        <a:xfrm>
          <a:off x="5632450" y="1077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3" name="テキスト ボックス 212"/>
        <xdr:cNvSpPr txBox="1"/>
      </xdr:nvSpPr>
      <xdr:spPr>
        <a:xfrm>
          <a:off x="52224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4" name="直線コネクタ 213"/>
        <xdr:cNvCxnSpPr/>
      </xdr:nvCxnSpPr>
      <xdr:spPr>
        <a:xfrm>
          <a:off x="5632450" y="1045028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5" name="テキスト ボックス 214"/>
        <xdr:cNvSpPr txBox="1"/>
      </xdr:nvSpPr>
      <xdr:spPr>
        <a:xfrm>
          <a:off x="52224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6" name="直線コネクタ 215"/>
        <xdr:cNvCxnSpPr/>
      </xdr:nvCxnSpPr>
      <xdr:spPr>
        <a:xfrm>
          <a:off x="5632450" y="1012371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7" name="テキスト ボックス 216"/>
        <xdr:cNvSpPr txBox="1"/>
      </xdr:nvSpPr>
      <xdr:spPr>
        <a:xfrm>
          <a:off x="52224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8" name="直線コネクタ 217"/>
        <xdr:cNvCxnSpPr/>
      </xdr:nvCxnSpPr>
      <xdr:spPr>
        <a:xfrm>
          <a:off x="5632450" y="979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9" name="テキスト ボックス 218"/>
        <xdr:cNvSpPr txBox="1"/>
      </xdr:nvSpPr>
      <xdr:spPr>
        <a:xfrm>
          <a:off x="52224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0" name="直線コネクタ 219"/>
        <xdr:cNvCxnSpPr/>
      </xdr:nvCxnSpPr>
      <xdr:spPr>
        <a:xfrm>
          <a:off x="5632450" y="9470572"/>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1" name="テキスト ボックス 220"/>
        <xdr:cNvSpPr txBox="1"/>
      </xdr:nvSpPr>
      <xdr:spPr>
        <a:xfrm>
          <a:off x="52224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75112</xdr:rowOff>
    </xdr:from>
    <xdr:to>
      <xdr:col>54</xdr:col>
      <xdr:colOff>189865</xdr:colOff>
      <xdr:row>64</xdr:row>
      <xdr:rowOff>88174</xdr:rowOff>
    </xdr:to>
    <xdr:cxnSp macro="">
      <xdr:nvCxnSpPr>
        <xdr:cNvPr id="225" name="直線コネクタ 224"/>
        <xdr:cNvCxnSpPr/>
      </xdr:nvCxnSpPr>
      <xdr:spPr>
        <a:xfrm flipV="1">
          <a:off x="8905240" y="9676312"/>
          <a:ext cx="0" cy="1384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92001</xdr:rowOff>
    </xdr:from>
    <xdr:ext cx="469744" cy="259045"/>
    <xdr:sp macro="" textlink="">
      <xdr:nvSpPr>
        <xdr:cNvPr id="226" name="【体育館・プール】&#10;一人当たり面積最小値テキスト"/>
        <xdr:cNvSpPr txBox="1"/>
      </xdr:nvSpPr>
      <xdr:spPr>
        <a:xfrm>
          <a:off x="8943975"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88174</xdr:rowOff>
    </xdr:from>
    <xdr:to>
      <xdr:col>55</xdr:col>
      <xdr:colOff>88900</xdr:colOff>
      <xdr:row>64</xdr:row>
      <xdr:rowOff>88174</xdr:rowOff>
    </xdr:to>
    <xdr:cxnSp macro="">
      <xdr:nvCxnSpPr>
        <xdr:cNvPr id="227" name="直線コネクタ 226"/>
        <xdr:cNvCxnSpPr/>
      </xdr:nvCxnSpPr>
      <xdr:spPr>
        <a:xfrm>
          <a:off x="8845550" y="1106097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21789</xdr:rowOff>
    </xdr:from>
    <xdr:ext cx="469744" cy="259045"/>
    <xdr:sp macro="" textlink="">
      <xdr:nvSpPr>
        <xdr:cNvPr id="228" name="【体育館・プール】&#10;一人当たり面積最大値テキスト"/>
        <xdr:cNvSpPr txBox="1"/>
      </xdr:nvSpPr>
      <xdr:spPr>
        <a:xfrm>
          <a:off x="8943975" y="945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75112</xdr:rowOff>
    </xdr:from>
    <xdr:to>
      <xdr:col>55</xdr:col>
      <xdr:colOff>88900</xdr:colOff>
      <xdr:row>56</xdr:row>
      <xdr:rowOff>75112</xdr:rowOff>
    </xdr:to>
    <xdr:cxnSp macro="">
      <xdr:nvCxnSpPr>
        <xdr:cNvPr id="229" name="直線コネクタ 228"/>
        <xdr:cNvCxnSpPr/>
      </xdr:nvCxnSpPr>
      <xdr:spPr>
        <a:xfrm>
          <a:off x="8845550" y="967631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128468</xdr:rowOff>
    </xdr:from>
    <xdr:ext cx="469744" cy="259045"/>
    <xdr:sp macro="" textlink="">
      <xdr:nvSpPr>
        <xdr:cNvPr id="230" name="【体育館・プール】&#10;一人当たり面積平均値テキスト"/>
        <xdr:cNvSpPr txBox="1"/>
      </xdr:nvSpPr>
      <xdr:spPr>
        <a:xfrm>
          <a:off x="8943975" y="10586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150041</xdr:rowOff>
    </xdr:from>
    <xdr:to>
      <xdr:col>55</xdr:col>
      <xdr:colOff>50800</xdr:colOff>
      <xdr:row>62</xdr:row>
      <xdr:rowOff>80191</xdr:rowOff>
    </xdr:to>
    <xdr:sp macro="" textlink="">
      <xdr:nvSpPr>
        <xdr:cNvPr id="231" name="フローチャート: 判断 230"/>
        <xdr:cNvSpPr/>
      </xdr:nvSpPr>
      <xdr:spPr>
        <a:xfrm>
          <a:off x="8883650" y="1060849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135346</xdr:rowOff>
    </xdr:from>
    <xdr:to>
      <xdr:col>50</xdr:col>
      <xdr:colOff>165100</xdr:colOff>
      <xdr:row>62</xdr:row>
      <xdr:rowOff>65496</xdr:rowOff>
    </xdr:to>
    <xdr:sp macro="" textlink="">
      <xdr:nvSpPr>
        <xdr:cNvPr id="232" name="フローチャート: 判断 231"/>
        <xdr:cNvSpPr/>
      </xdr:nvSpPr>
      <xdr:spPr>
        <a:xfrm>
          <a:off x="815975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133713</xdr:rowOff>
    </xdr:from>
    <xdr:to>
      <xdr:col>46</xdr:col>
      <xdr:colOff>38100</xdr:colOff>
      <xdr:row>62</xdr:row>
      <xdr:rowOff>63863</xdr:rowOff>
    </xdr:to>
    <xdr:sp macro="" textlink="">
      <xdr:nvSpPr>
        <xdr:cNvPr id="233" name="フローチャート: 判断 232"/>
        <xdr:cNvSpPr/>
      </xdr:nvSpPr>
      <xdr:spPr>
        <a:xfrm>
          <a:off x="7413625" y="1059216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102688</xdr:rowOff>
    </xdr:from>
    <xdr:to>
      <xdr:col>41</xdr:col>
      <xdr:colOff>101600</xdr:colOff>
      <xdr:row>62</xdr:row>
      <xdr:rowOff>32838</xdr:rowOff>
    </xdr:to>
    <xdr:sp macro="" textlink="">
      <xdr:nvSpPr>
        <xdr:cNvPr id="234" name="フローチャート: 判断 233"/>
        <xdr:cNvSpPr/>
      </xdr:nvSpPr>
      <xdr:spPr>
        <a:xfrm>
          <a:off x="6638925" y="105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92891</xdr:rowOff>
    </xdr:from>
    <xdr:to>
      <xdr:col>36</xdr:col>
      <xdr:colOff>165100</xdr:colOff>
      <xdr:row>62</xdr:row>
      <xdr:rowOff>23041</xdr:rowOff>
    </xdr:to>
    <xdr:sp macro="" textlink="">
      <xdr:nvSpPr>
        <xdr:cNvPr id="235" name="フローチャート: 判断 234"/>
        <xdr:cNvSpPr/>
      </xdr:nvSpPr>
      <xdr:spPr>
        <a:xfrm>
          <a:off x="5892800" y="1055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133713</xdr:rowOff>
    </xdr:from>
    <xdr:to>
      <xdr:col>50</xdr:col>
      <xdr:colOff>165100</xdr:colOff>
      <xdr:row>59</xdr:row>
      <xdr:rowOff>63863</xdr:rowOff>
    </xdr:to>
    <xdr:sp macro="" textlink="">
      <xdr:nvSpPr>
        <xdr:cNvPr id="241" name="楕円 240"/>
        <xdr:cNvSpPr/>
      </xdr:nvSpPr>
      <xdr:spPr>
        <a:xfrm>
          <a:off x="8159750" y="1007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58</xdr:row>
      <xdr:rowOff>135346</xdr:rowOff>
    </xdr:from>
    <xdr:to>
      <xdr:col>46</xdr:col>
      <xdr:colOff>38100</xdr:colOff>
      <xdr:row>59</xdr:row>
      <xdr:rowOff>65496</xdr:rowOff>
    </xdr:to>
    <xdr:sp macro="" textlink="">
      <xdr:nvSpPr>
        <xdr:cNvPr id="242" name="楕円 241"/>
        <xdr:cNvSpPr/>
      </xdr:nvSpPr>
      <xdr:spPr>
        <a:xfrm>
          <a:off x="7413625" y="1007944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13063</xdr:rowOff>
    </xdr:from>
    <xdr:to>
      <xdr:col>50</xdr:col>
      <xdr:colOff>114300</xdr:colOff>
      <xdr:row>59</xdr:row>
      <xdr:rowOff>14696</xdr:rowOff>
    </xdr:to>
    <xdr:cxnSp macro="">
      <xdr:nvCxnSpPr>
        <xdr:cNvPr id="243" name="直線コネクタ 242"/>
        <xdr:cNvCxnSpPr/>
      </xdr:nvCxnSpPr>
      <xdr:spPr>
        <a:xfrm flipV="1">
          <a:off x="7445375" y="10128613"/>
          <a:ext cx="765175"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138612</xdr:rowOff>
    </xdr:from>
    <xdr:to>
      <xdr:col>41</xdr:col>
      <xdr:colOff>101600</xdr:colOff>
      <xdr:row>59</xdr:row>
      <xdr:rowOff>68762</xdr:rowOff>
    </xdr:to>
    <xdr:sp macro="" textlink="">
      <xdr:nvSpPr>
        <xdr:cNvPr id="244" name="楕円 243"/>
        <xdr:cNvSpPr/>
      </xdr:nvSpPr>
      <xdr:spPr>
        <a:xfrm>
          <a:off x="6638925"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14696</xdr:rowOff>
    </xdr:from>
    <xdr:to>
      <xdr:col>45</xdr:col>
      <xdr:colOff>177800</xdr:colOff>
      <xdr:row>59</xdr:row>
      <xdr:rowOff>17962</xdr:rowOff>
    </xdr:to>
    <xdr:cxnSp macro="">
      <xdr:nvCxnSpPr>
        <xdr:cNvPr id="245" name="直線コネクタ 244"/>
        <xdr:cNvCxnSpPr/>
      </xdr:nvCxnSpPr>
      <xdr:spPr>
        <a:xfrm flipV="1">
          <a:off x="6689725" y="10130246"/>
          <a:ext cx="7556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42273</xdr:rowOff>
    </xdr:from>
    <xdr:to>
      <xdr:col>36</xdr:col>
      <xdr:colOff>165100</xdr:colOff>
      <xdr:row>59</xdr:row>
      <xdr:rowOff>143873</xdr:rowOff>
    </xdr:to>
    <xdr:sp macro="" textlink="">
      <xdr:nvSpPr>
        <xdr:cNvPr id="246" name="楕円 245"/>
        <xdr:cNvSpPr/>
      </xdr:nvSpPr>
      <xdr:spPr>
        <a:xfrm>
          <a:off x="5892800" y="101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17962</xdr:rowOff>
    </xdr:from>
    <xdr:to>
      <xdr:col>41</xdr:col>
      <xdr:colOff>50800</xdr:colOff>
      <xdr:row>59</xdr:row>
      <xdr:rowOff>93073</xdr:rowOff>
    </xdr:to>
    <xdr:cxnSp macro="">
      <xdr:nvCxnSpPr>
        <xdr:cNvPr id="247" name="直線コネクタ 246"/>
        <xdr:cNvCxnSpPr/>
      </xdr:nvCxnSpPr>
      <xdr:spPr>
        <a:xfrm flipV="1">
          <a:off x="5943600" y="10133512"/>
          <a:ext cx="746125"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56623</xdr:rowOff>
    </xdr:from>
    <xdr:ext cx="469744" cy="259045"/>
    <xdr:sp macro="" textlink="">
      <xdr:nvSpPr>
        <xdr:cNvPr id="248" name="n_1aveValue【体育館・プール】&#10;一人当たり面積"/>
        <xdr:cNvSpPr txBox="1"/>
      </xdr:nvSpPr>
      <xdr:spPr>
        <a:xfrm>
          <a:off x="7991552" y="1068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54990</xdr:rowOff>
    </xdr:from>
    <xdr:ext cx="469744" cy="259045"/>
    <xdr:sp macro="" textlink="">
      <xdr:nvSpPr>
        <xdr:cNvPr id="249" name="n_2aveValue【体育館・プール】&#10;一人当たり面積"/>
        <xdr:cNvSpPr txBox="1"/>
      </xdr:nvSpPr>
      <xdr:spPr>
        <a:xfrm>
          <a:off x="7258127" y="106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23965</xdr:rowOff>
    </xdr:from>
    <xdr:ext cx="469744" cy="259045"/>
    <xdr:sp macro="" textlink="">
      <xdr:nvSpPr>
        <xdr:cNvPr id="250" name="n_3aveValue【体育館・プール】&#10;一人当たり面積"/>
        <xdr:cNvSpPr txBox="1"/>
      </xdr:nvSpPr>
      <xdr:spPr>
        <a:xfrm>
          <a:off x="6483427" y="1065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14168</xdr:rowOff>
    </xdr:from>
    <xdr:ext cx="469744" cy="259045"/>
    <xdr:sp macro="" textlink="">
      <xdr:nvSpPr>
        <xdr:cNvPr id="251" name="n_4aveValue【体育館・プール】&#10;一人当たり面積"/>
        <xdr:cNvSpPr txBox="1"/>
      </xdr:nvSpPr>
      <xdr:spPr>
        <a:xfrm>
          <a:off x="5737302" y="1064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80390</xdr:rowOff>
    </xdr:from>
    <xdr:ext cx="469744" cy="259045"/>
    <xdr:sp macro="" textlink="">
      <xdr:nvSpPr>
        <xdr:cNvPr id="252" name="n_1mainValue【体育館・プール】&#10;一人当たり面積"/>
        <xdr:cNvSpPr txBox="1"/>
      </xdr:nvSpPr>
      <xdr:spPr>
        <a:xfrm>
          <a:off x="7991552" y="9853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82023</xdr:rowOff>
    </xdr:from>
    <xdr:ext cx="469744" cy="259045"/>
    <xdr:sp macro="" textlink="">
      <xdr:nvSpPr>
        <xdr:cNvPr id="253" name="n_2mainValue【体育館・プール】&#10;一人当たり面積"/>
        <xdr:cNvSpPr txBox="1"/>
      </xdr:nvSpPr>
      <xdr:spPr>
        <a:xfrm>
          <a:off x="7258127" y="985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85289</xdr:rowOff>
    </xdr:from>
    <xdr:ext cx="469744" cy="259045"/>
    <xdr:sp macro="" textlink="">
      <xdr:nvSpPr>
        <xdr:cNvPr id="254" name="n_3mainValue【体育館・プール】&#10;一人当たり面積"/>
        <xdr:cNvSpPr txBox="1"/>
      </xdr:nvSpPr>
      <xdr:spPr>
        <a:xfrm>
          <a:off x="6483427" y="985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160400</xdr:rowOff>
    </xdr:from>
    <xdr:ext cx="469744" cy="259045"/>
    <xdr:sp macro="" textlink="">
      <xdr:nvSpPr>
        <xdr:cNvPr id="255" name="n_4mainValue【体育館・プール】&#10;一人当たり面積"/>
        <xdr:cNvSpPr txBox="1"/>
      </xdr:nvSpPr>
      <xdr:spPr>
        <a:xfrm>
          <a:off x="5737302" y="99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6" name="正方形/長方形 255"/>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7" name="正方形/長方形 256"/>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8" name="正方形/長方形 257"/>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9" name="正方形/長方形 258"/>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0" name="正方形/長方形 259"/>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1" name="正方形/長方形 260"/>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2" name="正方形/長方形 261"/>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3" name="正方形/長方形 262"/>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4" name="テキスト ボックス 263"/>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5" name="直線コネクタ 264"/>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6" name="テキスト ボックス 265"/>
        <xdr:cNvSpPr txBox="1"/>
      </xdr:nvSpPr>
      <xdr:spPr>
        <a:xfrm>
          <a:off x="2662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7" name="直線コネクタ 266"/>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8" name="テキスト ボックス 267"/>
        <xdr:cNvSpPr txBox="1"/>
      </xdr:nvSpPr>
      <xdr:spPr>
        <a:xfrm>
          <a:off x="2662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9" name="直線コネクタ 268"/>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0" name="テキスト ボックス 269"/>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1" name="直線コネクタ 270"/>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2" name="テキスト ボックス 271"/>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3" name="直線コネクタ 272"/>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4" name="テキスト ボックス 273"/>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5" name="直線コネクタ 274"/>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6" name="テキスト ボックス 275"/>
        <xdr:cNvSpPr txBox="1"/>
      </xdr:nvSpPr>
      <xdr:spPr>
        <a:xfrm>
          <a:off x="3208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8" name="テキスト ボックス 277"/>
        <xdr:cNvSpPr txBox="1"/>
      </xdr:nvSpPr>
      <xdr:spPr>
        <a:xfrm>
          <a:off x="36591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福祉施設】&#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106680</xdr:rowOff>
    </xdr:to>
    <xdr:cxnSp macro="">
      <xdr:nvCxnSpPr>
        <xdr:cNvPr id="280" name="直線コネクタ 279"/>
        <xdr:cNvCxnSpPr/>
      </xdr:nvCxnSpPr>
      <xdr:spPr>
        <a:xfrm flipV="1">
          <a:off x="3949065" y="13256895"/>
          <a:ext cx="0" cy="1594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81" name="【福祉施設】&#10;有形固定資産減価償却率最小値テキスト"/>
        <xdr:cNvSpPr txBox="1"/>
      </xdr:nvSpPr>
      <xdr:spPr>
        <a:xfrm>
          <a:off x="39878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82" name="直線コネクタ 281"/>
        <xdr:cNvCxnSpPr/>
      </xdr:nvCxnSpPr>
      <xdr:spPr>
        <a:xfrm>
          <a:off x="3889375" y="148513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83" name="【福祉施設】&#10;有形固定資産減価償却率最大値テキスト"/>
        <xdr:cNvSpPr txBox="1"/>
      </xdr:nvSpPr>
      <xdr:spPr>
        <a:xfrm>
          <a:off x="39878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84" name="直線コネクタ 283"/>
        <xdr:cNvCxnSpPr/>
      </xdr:nvCxnSpPr>
      <xdr:spPr>
        <a:xfrm>
          <a:off x="3889375" y="132568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47641</xdr:rowOff>
    </xdr:from>
    <xdr:ext cx="405111" cy="259045"/>
    <xdr:sp macro="" textlink="">
      <xdr:nvSpPr>
        <xdr:cNvPr id="285" name="【福祉施設】&#10;有形固定資産減価償却率平均値テキスト"/>
        <xdr:cNvSpPr txBox="1"/>
      </xdr:nvSpPr>
      <xdr:spPr>
        <a:xfrm>
          <a:off x="3987800" y="13935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69214</xdr:rowOff>
    </xdr:from>
    <xdr:to>
      <xdr:col>24</xdr:col>
      <xdr:colOff>114300</xdr:colOff>
      <xdr:row>81</xdr:row>
      <xdr:rowOff>170814</xdr:rowOff>
    </xdr:to>
    <xdr:sp macro="" textlink="">
      <xdr:nvSpPr>
        <xdr:cNvPr id="286" name="フローチャート: 判断 285"/>
        <xdr:cNvSpPr/>
      </xdr:nvSpPr>
      <xdr:spPr>
        <a:xfrm>
          <a:off x="38989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80645</xdr:rowOff>
    </xdr:from>
    <xdr:to>
      <xdr:col>20</xdr:col>
      <xdr:colOff>38100</xdr:colOff>
      <xdr:row>82</xdr:row>
      <xdr:rowOff>10795</xdr:rowOff>
    </xdr:to>
    <xdr:sp macro="" textlink="">
      <xdr:nvSpPr>
        <xdr:cNvPr id="287" name="フローチャート: 判断 286"/>
        <xdr:cNvSpPr/>
      </xdr:nvSpPr>
      <xdr:spPr>
        <a:xfrm>
          <a:off x="3203575" y="1396809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19686</xdr:rowOff>
    </xdr:from>
    <xdr:to>
      <xdr:col>15</xdr:col>
      <xdr:colOff>101600</xdr:colOff>
      <xdr:row>81</xdr:row>
      <xdr:rowOff>121286</xdr:rowOff>
    </xdr:to>
    <xdr:sp macro="" textlink="">
      <xdr:nvSpPr>
        <xdr:cNvPr id="288" name="フローチャート: 判断 287"/>
        <xdr:cNvSpPr/>
      </xdr:nvSpPr>
      <xdr:spPr>
        <a:xfrm>
          <a:off x="2428875"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636</xdr:rowOff>
    </xdr:from>
    <xdr:to>
      <xdr:col>10</xdr:col>
      <xdr:colOff>165100</xdr:colOff>
      <xdr:row>81</xdr:row>
      <xdr:rowOff>102236</xdr:rowOff>
    </xdr:to>
    <xdr:sp macro="" textlink="">
      <xdr:nvSpPr>
        <xdr:cNvPr id="289" name="フローチャート: 判断 288"/>
        <xdr:cNvSpPr/>
      </xdr:nvSpPr>
      <xdr:spPr>
        <a:xfrm>
          <a:off x="1682750" y="1388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170180</xdr:rowOff>
    </xdr:from>
    <xdr:to>
      <xdr:col>6</xdr:col>
      <xdr:colOff>38100</xdr:colOff>
      <xdr:row>81</xdr:row>
      <xdr:rowOff>100330</xdr:rowOff>
    </xdr:to>
    <xdr:sp macro="" textlink="">
      <xdr:nvSpPr>
        <xdr:cNvPr id="290" name="フローチャート: 判断 289"/>
        <xdr:cNvSpPr/>
      </xdr:nvSpPr>
      <xdr:spPr>
        <a:xfrm>
          <a:off x="936625" y="138861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103505</xdr:rowOff>
    </xdr:from>
    <xdr:to>
      <xdr:col>20</xdr:col>
      <xdr:colOff>38100</xdr:colOff>
      <xdr:row>82</xdr:row>
      <xdr:rowOff>33655</xdr:rowOff>
    </xdr:to>
    <xdr:sp macro="" textlink="">
      <xdr:nvSpPr>
        <xdr:cNvPr id="296" name="楕円 295"/>
        <xdr:cNvSpPr/>
      </xdr:nvSpPr>
      <xdr:spPr>
        <a:xfrm>
          <a:off x="3203575" y="1399095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48261</xdr:rowOff>
    </xdr:from>
    <xdr:to>
      <xdr:col>15</xdr:col>
      <xdr:colOff>101600</xdr:colOff>
      <xdr:row>81</xdr:row>
      <xdr:rowOff>149861</xdr:rowOff>
    </xdr:to>
    <xdr:sp macro="" textlink="">
      <xdr:nvSpPr>
        <xdr:cNvPr id="297" name="楕円 296"/>
        <xdr:cNvSpPr/>
      </xdr:nvSpPr>
      <xdr:spPr>
        <a:xfrm>
          <a:off x="2428875"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99061</xdr:rowOff>
    </xdr:from>
    <xdr:to>
      <xdr:col>19</xdr:col>
      <xdr:colOff>177800</xdr:colOff>
      <xdr:row>81</xdr:row>
      <xdr:rowOff>154305</xdr:rowOff>
    </xdr:to>
    <xdr:cxnSp macro="">
      <xdr:nvCxnSpPr>
        <xdr:cNvPr id="298" name="直線コネクタ 297"/>
        <xdr:cNvCxnSpPr/>
      </xdr:nvCxnSpPr>
      <xdr:spPr>
        <a:xfrm>
          <a:off x="2479675" y="13986511"/>
          <a:ext cx="75565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164464</xdr:rowOff>
    </xdr:from>
    <xdr:to>
      <xdr:col>10</xdr:col>
      <xdr:colOff>165100</xdr:colOff>
      <xdr:row>81</xdr:row>
      <xdr:rowOff>94614</xdr:rowOff>
    </xdr:to>
    <xdr:sp macro="" textlink="">
      <xdr:nvSpPr>
        <xdr:cNvPr id="299" name="楕円 298"/>
        <xdr:cNvSpPr/>
      </xdr:nvSpPr>
      <xdr:spPr>
        <a:xfrm>
          <a:off x="168275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43814</xdr:rowOff>
    </xdr:from>
    <xdr:to>
      <xdr:col>15</xdr:col>
      <xdr:colOff>50800</xdr:colOff>
      <xdr:row>81</xdr:row>
      <xdr:rowOff>99061</xdr:rowOff>
    </xdr:to>
    <xdr:cxnSp macro="">
      <xdr:nvCxnSpPr>
        <xdr:cNvPr id="300" name="直線コネクタ 299"/>
        <xdr:cNvCxnSpPr/>
      </xdr:nvCxnSpPr>
      <xdr:spPr>
        <a:xfrm>
          <a:off x="1733550" y="13931264"/>
          <a:ext cx="746125"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120650</xdr:rowOff>
    </xdr:from>
    <xdr:to>
      <xdr:col>6</xdr:col>
      <xdr:colOff>38100</xdr:colOff>
      <xdr:row>81</xdr:row>
      <xdr:rowOff>50800</xdr:rowOff>
    </xdr:to>
    <xdr:sp macro="" textlink="">
      <xdr:nvSpPr>
        <xdr:cNvPr id="301" name="楕円 300"/>
        <xdr:cNvSpPr/>
      </xdr:nvSpPr>
      <xdr:spPr>
        <a:xfrm>
          <a:off x="936625" y="138366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0</xdr:rowOff>
    </xdr:from>
    <xdr:to>
      <xdr:col>10</xdr:col>
      <xdr:colOff>114300</xdr:colOff>
      <xdr:row>81</xdr:row>
      <xdr:rowOff>43814</xdr:rowOff>
    </xdr:to>
    <xdr:cxnSp macro="">
      <xdr:nvCxnSpPr>
        <xdr:cNvPr id="302" name="直線コネクタ 301"/>
        <xdr:cNvCxnSpPr/>
      </xdr:nvCxnSpPr>
      <xdr:spPr>
        <a:xfrm>
          <a:off x="968375" y="13887450"/>
          <a:ext cx="765175"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27322</xdr:rowOff>
    </xdr:from>
    <xdr:ext cx="405111" cy="259045"/>
    <xdr:sp macro="" textlink="">
      <xdr:nvSpPr>
        <xdr:cNvPr id="303" name="n_1aveValue【福祉施設】&#10;有形固定資産減価償却率"/>
        <xdr:cNvSpPr txBox="1"/>
      </xdr:nvSpPr>
      <xdr:spPr>
        <a:xfrm>
          <a:off x="306769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137813</xdr:rowOff>
    </xdr:from>
    <xdr:ext cx="405111" cy="259045"/>
    <xdr:sp macro="" textlink="">
      <xdr:nvSpPr>
        <xdr:cNvPr id="304" name="n_2aveValue【福祉施設】&#10;有形固定資産減価償却率"/>
        <xdr:cNvSpPr txBox="1"/>
      </xdr:nvSpPr>
      <xdr:spPr>
        <a:xfrm>
          <a:off x="230569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93363</xdr:rowOff>
    </xdr:from>
    <xdr:ext cx="405111" cy="259045"/>
    <xdr:sp macro="" textlink="">
      <xdr:nvSpPr>
        <xdr:cNvPr id="305" name="n_3aveValue【福祉施設】&#10;有形固定資産減価償却率"/>
        <xdr:cNvSpPr txBox="1"/>
      </xdr:nvSpPr>
      <xdr:spPr>
        <a:xfrm>
          <a:off x="1559569" y="1398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91457</xdr:rowOff>
    </xdr:from>
    <xdr:ext cx="405111" cy="259045"/>
    <xdr:sp macro="" textlink="">
      <xdr:nvSpPr>
        <xdr:cNvPr id="306" name="n_4aveValue【福祉施設】&#10;有形固定資産減価償却率"/>
        <xdr:cNvSpPr txBox="1"/>
      </xdr:nvSpPr>
      <xdr:spPr>
        <a:xfrm>
          <a:off x="813444" y="1397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24782</xdr:rowOff>
    </xdr:from>
    <xdr:ext cx="405111" cy="259045"/>
    <xdr:sp macro="" textlink="">
      <xdr:nvSpPr>
        <xdr:cNvPr id="307" name="n_1mainValue【福祉施設】&#10;有形固定資産減価償却率"/>
        <xdr:cNvSpPr txBox="1"/>
      </xdr:nvSpPr>
      <xdr:spPr>
        <a:xfrm>
          <a:off x="306769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140988</xdr:rowOff>
    </xdr:from>
    <xdr:ext cx="405111" cy="259045"/>
    <xdr:sp macro="" textlink="">
      <xdr:nvSpPr>
        <xdr:cNvPr id="308" name="n_2mainValue【福祉施設】&#10;有形固定資産減価償却率"/>
        <xdr:cNvSpPr txBox="1"/>
      </xdr:nvSpPr>
      <xdr:spPr>
        <a:xfrm>
          <a:off x="2305694" y="1402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111141</xdr:rowOff>
    </xdr:from>
    <xdr:ext cx="405111" cy="259045"/>
    <xdr:sp macro="" textlink="">
      <xdr:nvSpPr>
        <xdr:cNvPr id="309" name="n_3mainValue【福祉施設】&#10;有形固定資産減価償却率"/>
        <xdr:cNvSpPr txBox="1"/>
      </xdr:nvSpPr>
      <xdr:spPr>
        <a:xfrm>
          <a:off x="1559569"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67327</xdr:rowOff>
    </xdr:from>
    <xdr:ext cx="405111" cy="259045"/>
    <xdr:sp macro="" textlink="">
      <xdr:nvSpPr>
        <xdr:cNvPr id="310" name="n_4mainValue【福祉施設】&#10;有形固定資産減価償却率"/>
        <xdr:cNvSpPr txBox="1"/>
      </xdr:nvSpPr>
      <xdr:spPr>
        <a:xfrm>
          <a:off x="8134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1" name="正方形/長方形 310"/>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2" name="正方形/長方形 311"/>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3" name="正方形/長方形 312"/>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4" name="正方形/長方形 313"/>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5" name="正方形/長方形 314"/>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6" name="正方形/長方形 315"/>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7" name="正方形/長方形 316"/>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8" name="正方形/長方形 317"/>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9" name="テキスト ボックス 318"/>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0" name="直線コネクタ 319"/>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1" name="直線コネクタ 320"/>
        <xdr:cNvCxnSpPr/>
      </xdr:nvCxnSpPr>
      <xdr:spPr>
        <a:xfrm>
          <a:off x="5632450" y="14913429"/>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2" name="テキスト ボックス 321"/>
        <xdr:cNvSpPr txBox="1"/>
      </xdr:nvSpPr>
      <xdr:spPr>
        <a:xfrm>
          <a:off x="52224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3" name="直線コネクタ 322"/>
        <xdr:cNvCxnSpPr/>
      </xdr:nvCxnSpPr>
      <xdr:spPr>
        <a:xfrm>
          <a:off x="5632450" y="1458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4" name="テキスト ボックス 323"/>
        <xdr:cNvSpPr txBox="1"/>
      </xdr:nvSpPr>
      <xdr:spPr>
        <a:xfrm>
          <a:off x="52224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5" name="直線コネクタ 324"/>
        <xdr:cNvCxnSpPr/>
      </xdr:nvCxnSpPr>
      <xdr:spPr>
        <a:xfrm>
          <a:off x="5632450" y="14260286"/>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6" name="テキスト ボックス 325"/>
        <xdr:cNvSpPr txBox="1"/>
      </xdr:nvSpPr>
      <xdr:spPr>
        <a:xfrm>
          <a:off x="52224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7" name="直線コネクタ 326"/>
        <xdr:cNvCxnSpPr/>
      </xdr:nvCxnSpPr>
      <xdr:spPr>
        <a:xfrm>
          <a:off x="5632450" y="1393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8" name="テキスト ボックス 327"/>
        <xdr:cNvSpPr txBox="1"/>
      </xdr:nvSpPr>
      <xdr:spPr>
        <a:xfrm>
          <a:off x="52224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9" name="直線コネクタ 328"/>
        <xdr:cNvCxnSpPr/>
      </xdr:nvCxnSpPr>
      <xdr:spPr>
        <a:xfrm>
          <a:off x="5632450" y="1360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0" name="テキスト ボックス 329"/>
        <xdr:cNvSpPr txBox="1"/>
      </xdr:nvSpPr>
      <xdr:spPr>
        <a:xfrm>
          <a:off x="52224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1" name="直線コネクタ 330"/>
        <xdr:cNvCxnSpPr/>
      </xdr:nvCxnSpPr>
      <xdr:spPr>
        <a:xfrm>
          <a:off x="5632450" y="13280571"/>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2" name="テキスト ボックス 331"/>
        <xdr:cNvSpPr txBox="1"/>
      </xdr:nvSpPr>
      <xdr:spPr>
        <a:xfrm>
          <a:off x="52224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福祉施設】&#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158931</xdr:rowOff>
    </xdr:to>
    <xdr:cxnSp macro="">
      <xdr:nvCxnSpPr>
        <xdr:cNvPr id="336" name="直線コネクタ 335"/>
        <xdr:cNvCxnSpPr/>
      </xdr:nvCxnSpPr>
      <xdr:spPr>
        <a:xfrm flipV="1">
          <a:off x="8905240" y="13365480"/>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37" name="【福祉施設】&#10;一人当たり面積最小値テキスト"/>
        <xdr:cNvSpPr txBox="1"/>
      </xdr:nvSpPr>
      <xdr:spPr>
        <a:xfrm>
          <a:off x="8943975"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38" name="直線コネクタ 337"/>
        <xdr:cNvCxnSpPr/>
      </xdr:nvCxnSpPr>
      <xdr:spPr>
        <a:xfrm>
          <a:off x="8845550" y="1490363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39" name="【福祉施設】&#10;一人当たり面積最大値テキスト"/>
        <xdr:cNvSpPr txBox="1"/>
      </xdr:nvSpPr>
      <xdr:spPr>
        <a:xfrm>
          <a:off x="8943975"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40" name="直線コネクタ 339"/>
        <xdr:cNvCxnSpPr/>
      </xdr:nvCxnSpPr>
      <xdr:spPr>
        <a:xfrm>
          <a:off x="8845550" y="133654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21245</xdr:rowOff>
    </xdr:from>
    <xdr:ext cx="469744" cy="259045"/>
    <xdr:sp macro="" textlink="">
      <xdr:nvSpPr>
        <xdr:cNvPr id="341" name="【福祉施設】&#10;一人当たり面積平均値テキスト"/>
        <xdr:cNvSpPr txBox="1"/>
      </xdr:nvSpPr>
      <xdr:spPr>
        <a:xfrm>
          <a:off x="8943975" y="14423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42818</xdr:rowOff>
    </xdr:from>
    <xdr:to>
      <xdr:col>55</xdr:col>
      <xdr:colOff>50800</xdr:colOff>
      <xdr:row>84</xdr:row>
      <xdr:rowOff>144418</xdr:rowOff>
    </xdr:to>
    <xdr:sp macro="" textlink="">
      <xdr:nvSpPr>
        <xdr:cNvPr id="342" name="フローチャート: 判断 341"/>
        <xdr:cNvSpPr/>
      </xdr:nvSpPr>
      <xdr:spPr>
        <a:xfrm>
          <a:off x="8883650" y="1444461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33020</xdr:rowOff>
    </xdr:from>
    <xdr:to>
      <xdr:col>50</xdr:col>
      <xdr:colOff>165100</xdr:colOff>
      <xdr:row>84</xdr:row>
      <xdr:rowOff>134620</xdr:rowOff>
    </xdr:to>
    <xdr:sp macro="" textlink="">
      <xdr:nvSpPr>
        <xdr:cNvPr id="343" name="フローチャート: 判断 342"/>
        <xdr:cNvSpPr/>
      </xdr:nvSpPr>
      <xdr:spPr>
        <a:xfrm>
          <a:off x="815975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16692</xdr:rowOff>
    </xdr:from>
    <xdr:to>
      <xdr:col>46</xdr:col>
      <xdr:colOff>38100</xdr:colOff>
      <xdr:row>84</xdr:row>
      <xdr:rowOff>118292</xdr:rowOff>
    </xdr:to>
    <xdr:sp macro="" textlink="">
      <xdr:nvSpPr>
        <xdr:cNvPr id="344" name="フローチャート: 判断 343"/>
        <xdr:cNvSpPr/>
      </xdr:nvSpPr>
      <xdr:spPr>
        <a:xfrm>
          <a:off x="7413625" y="1441849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96701</xdr:rowOff>
    </xdr:from>
    <xdr:to>
      <xdr:col>41</xdr:col>
      <xdr:colOff>101600</xdr:colOff>
      <xdr:row>84</xdr:row>
      <xdr:rowOff>26851</xdr:rowOff>
    </xdr:to>
    <xdr:sp macro="" textlink="">
      <xdr:nvSpPr>
        <xdr:cNvPr id="345" name="フローチャート: 判断 344"/>
        <xdr:cNvSpPr/>
      </xdr:nvSpPr>
      <xdr:spPr>
        <a:xfrm>
          <a:off x="6638925"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119562</xdr:rowOff>
    </xdr:from>
    <xdr:to>
      <xdr:col>36</xdr:col>
      <xdr:colOff>165100</xdr:colOff>
      <xdr:row>84</xdr:row>
      <xdr:rowOff>49712</xdr:rowOff>
    </xdr:to>
    <xdr:sp macro="" textlink="">
      <xdr:nvSpPr>
        <xdr:cNvPr id="346" name="フローチャート: 判断 345"/>
        <xdr:cNvSpPr/>
      </xdr:nvSpPr>
      <xdr:spPr>
        <a:xfrm>
          <a:off x="58928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96701</xdr:rowOff>
    </xdr:from>
    <xdr:to>
      <xdr:col>50</xdr:col>
      <xdr:colOff>165100</xdr:colOff>
      <xdr:row>84</xdr:row>
      <xdr:rowOff>26851</xdr:rowOff>
    </xdr:to>
    <xdr:sp macro="" textlink="">
      <xdr:nvSpPr>
        <xdr:cNvPr id="352" name="楕円 351"/>
        <xdr:cNvSpPr/>
      </xdr:nvSpPr>
      <xdr:spPr>
        <a:xfrm>
          <a:off x="8159750" y="1432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96701</xdr:rowOff>
    </xdr:from>
    <xdr:to>
      <xdr:col>46</xdr:col>
      <xdr:colOff>38100</xdr:colOff>
      <xdr:row>84</xdr:row>
      <xdr:rowOff>26851</xdr:rowOff>
    </xdr:to>
    <xdr:sp macro="" textlink="">
      <xdr:nvSpPr>
        <xdr:cNvPr id="353" name="楕円 352"/>
        <xdr:cNvSpPr/>
      </xdr:nvSpPr>
      <xdr:spPr>
        <a:xfrm>
          <a:off x="7413625" y="1432705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147501</xdr:rowOff>
    </xdr:from>
    <xdr:to>
      <xdr:col>50</xdr:col>
      <xdr:colOff>114300</xdr:colOff>
      <xdr:row>83</xdr:row>
      <xdr:rowOff>147501</xdr:rowOff>
    </xdr:to>
    <xdr:cxnSp macro="">
      <xdr:nvCxnSpPr>
        <xdr:cNvPr id="354" name="直線コネクタ 353"/>
        <xdr:cNvCxnSpPr/>
      </xdr:nvCxnSpPr>
      <xdr:spPr>
        <a:xfrm>
          <a:off x="7445375" y="14377851"/>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99968</xdr:rowOff>
    </xdr:from>
    <xdr:to>
      <xdr:col>41</xdr:col>
      <xdr:colOff>101600</xdr:colOff>
      <xdr:row>84</xdr:row>
      <xdr:rowOff>30118</xdr:rowOff>
    </xdr:to>
    <xdr:sp macro="" textlink="">
      <xdr:nvSpPr>
        <xdr:cNvPr id="355" name="楕円 354"/>
        <xdr:cNvSpPr/>
      </xdr:nvSpPr>
      <xdr:spPr>
        <a:xfrm>
          <a:off x="6638925" y="1433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147501</xdr:rowOff>
    </xdr:from>
    <xdr:to>
      <xdr:col>45</xdr:col>
      <xdr:colOff>177800</xdr:colOff>
      <xdr:row>83</xdr:row>
      <xdr:rowOff>150768</xdr:rowOff>
    </xdr:to>
    <xdr:cxnSp macro="">
      <xdr:nvCxnSpPr>
        <xdr:cNvPr id="356" name="直線コネクタ 355"/>
        <xdr:cNvCxnSpPr/>
      </xdr:nvCxnSpPr>
      <xdr:spPr>
        <a:xfrm flipV="1">
          <a:off x="6689725" y="14377851"/>
          <a:ext cx="75565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99968</xdr:rowOff>
    </xdr:from>
    <xdr:to>
      <xdr:col>36</xdr:col>
      <xdr:colOff>165100</xdr:colOff>
      <xdr:row>84</xdr:row>
      <xdr:rowOff>30118</xdr:rowOff>
    </xdr:to>
    <xdr:sp macro="" textlink="">
      <xdr:nvSpPr>
        <xdr:cNvPr id="357" name="楕円 356"/>
        <xdr:cNvSpPr/>
      </xdr:nvSpPr>
      <xdr:spPr>
        <a:xfrm>
          <a:off x="5892800" y="1433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150768</xdr:rowOff>
    </xdr:from>
    <xdr:to>
      <xdr:col>41</xdr:col>
      <xdr:colOff>50800</xdr:colOff>
      <xdr:row>83</xdr:row>
      <xdr:rowOff>150768</xdr:rowOff>
    </xdr:to>
    <xdr:cxnSp macro="">
      <xdr:nvCxnSpPr>
        <xdr:cNvPr id="358" name="直線コネクタ 357"/>
        <xdr:cNvCxnSpPr/>
      </xdr:nvCxnSpPr>
      <xdr:spPr>
        <a:xfrm>
          <a:off x="5943600" y="14381118"/>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125747</xdr:rowOff>
    </xdr:from>
    <xdr:ext cx="469744" cy="259045"/>
    <xdr:sp macro="" textlink="">
      <xdr:nvSpPr>
        <xdr:cNvPr id="359" name="n_1aveValue【福祉施設】&#10;一人当たり面積"/>
        <xdr:cNvSpPr txBox="1"/>
      </xdr:nvSpPr>
      <xdr:spPr>
        <a:xfrm>
          <a:off x="7991552"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109419</xdr:rowOff>
    </xdr:from>
    <xdr:ext cx="469744" cy="259045"/>
    <xdr:sp macro="" textlink="">
      <xdr:nvSpPr>
        <xdr:cNvPr id="360" name="n_2aveValue【福祉施設】&#10;一人当たり面積"/>
        <xdr:cNvSpPr txBox="1"/>
      </xdr:nvSpPr>
      <xdr:spPr>
        <a:xfrm>
          <a:off x="7258127" y="1451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43378</xdr:rowOff>
    </xdr:from>
    <xdr:ext cx="469744" cy="259045"/>
    <xdr:sp macro="" textlink="">
      <xdr:nvSpPr>
        <xdr:cNvPr id="361" name="n_3aveValue【福祉施設】&#10;一人当たり面積"/>
        <xdr:cNvSpPr txBox="1"/>
      </xdr:nvSpPr>
      <xdr:spPr>
        <a:xfrm>
          <a:off x="6483427" y="1410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40839</xdr:rowOff>
    </xdr:from>
    <xdr:ext cx="469744" cy="259045"/>
    <xdr:sp macro="" textlink="">
      <xdr:nvSpPr>
        <xdr:cNvPr id="362" name="n_4aveValue【福祉施設】&#10;一人当たり面積"/>
        <xdr:cNvSpPr txBox="1"/>
      </xdr:nvSpPr>
      <xdr:spPr>
        <a:xfrm>
          <a:off x="5737302" y="1444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43378</xdr:rowOff>
    </xdr:from>
    <xdr:ext cx="469744" cy="259045"/>
    <xdr:sp macro="" textlink="">
      <xdr:nvSpPr>
        <xdr:cNvPr id="363" name="n_1mainValue【福祉施設】&#10;一人当たり面積"/>
        <xdr:cNvSpPr txBox="1"/>
      </xdr:nvSpPr>
      <xdr:spPr>
        <a:xfrm>
          <a:off x="7991552" y="1410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43378</xdr:rowOff>
    </xdr:from>
    <xdr:ext cx="469744" cy="259045"/>
    <xdr:sp macro="" textlink="">
      <xdr:nvSpPr>
        <xdr:cNvPr id="364" name="n_2mainValue【福祉施設】&#10;一人当たり面積"/>
        <xdr:cNvSpPr txBox="1"/>
      </xdr:nvSpPr>
      <xdr:spPr>
        <a:xfrm>
          <a:off x="7258127" y="1410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21245</xdr:rowOff>
    </xdr:from>
    <xdr:ext cx="469744" cy="259045"/>
    <xdr:sp macro="" textlink="">
      <xdr:nvSpPr>
        <xdr:cNvPr id="365" name="n_3mainValue【福祉施設】&#10;一人当たり面積"/>
        <xdr:cNvSpPr txBox="1"/>
      </xdr:nvSpPr>
      <xdr:spPr>
        <a:xfrm>
          <a:off x="6483427" y="1442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46645</xdr:rowOff>
    </xdr:from>
    <xdr:ext cx="469744" cy="259045"/>
    <xdr:sp macro="" textlink="">
      <xdr:nvSpPr>
        <xdr:cNvPr id="366" name="n_4mainValue【福祉施設】&#10;一人当たり面積"/>
        <xdr:cNvSpPr txBox="1"/>
      </xdr:nvSpPr>
      <xdr:spPr>
        <a:xfrm>
          <a:off x="5737302" y="1410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7" name="正方形/長方形 366"/>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8" name="正方形/長方形 367"/>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9" name="正方形/長方形 368"/>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0" name="正方形/長方形 369"/>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1" name="正方形/長方形 370"/>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2" name="正方形/長方形 371"/>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3" name="正方形/長方形 372"/>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4" name="正方形/長方形 373"/>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5" name="テキスト ボックス 374"/>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6" name="直線コネクタ 375"/>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7" name="テキスト ボックス 376"/>
        <xdr:cNvSpPr txBox="1"/>
      </xdr:nvSpPr>
      <xdr:spPr>
        <a:xfrm>
          <a:off x="2662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8" name="直線コネクタ 377"/>
        <xdr:cNvCxnSpPr/>
      </xdr:nvCxnSpPr>
      <xdr:spPr>
        <a:xfrm>
          <a:off x="6477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9" name="テキスト ボックス 378"/>
        <xdr:cNvSpPr txBox="1"/>
      </xdr:nvSpPr>
      <xdr:spPr>
        <a:xfrm>
          <a:off x="2662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0" name="直線コネクタ 379"/>
        <xdr:cNvCxnSpPr/>
      </xdr:nvCxnSpPr>
      <xdr:spPr>
        <a:xfrm>
          <a:off x="6477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1" name="テキスト ボックス 380"/>
        <xdr:cNvSpPr txBox="1"/>
      </xdr:nvSpPr>
      <xdr:spPr>
        <a:xfrm>
          <a:off x="3208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2" name="直線コネクタ 381"/>
        <xdr:cNvCxnSpPr/>
      </xdr:nvCxnSpPr>
      <xdr:spPr>
        <a:xfrm>
          <a:off x="6477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3" name="テキスト ボックス 382"/>
        <xdr:cNvSpPr txBox="1"/>
      </xdr:nvSpPr>
      <xdr:spPr>
        <a:xfrm>
          <a:off x="3208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4" name="直線コネクタ 383"/>
        <xdr:cNvCxnSpPr/>
      </xdr:nvCxnSpPr>
      <xdr:spPr>
        <a:xfrm>
          <a:off x="6477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5" name="テキスト ボックス 384"/>
        <xdr:cNvSpPr txBox="1"/>
      </xdr:nvSpPr>
      <xdr:spPr>
        <a:xfrm>
          <a:off x="3208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6" name="直線コネクタ 385"/>
        <xdr:cNvCxnSpPr/>
      </xdr:nvCxnSpPr>
      <xdr:spPr>
        <a:xfrm>
          <a:off x="6477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7" name="テキスト ボックス 386"/>
        <xdr:cNvSpPr txBox="1"/>
      </xdr:nvSpPr>
      <xdr:spPr>
        <a:xfrm>
          <a:off x="3208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8" name="直線コネクタ 387"/>
        <xdr:cNvCxnSpPr/>
      </xdr:nvCxnSpPr>
      <xdr:spPr>
        <a:xfrm>
          <a:off x="6477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9" name="テキスト ボックス 388"/>
        <xdr:cNvSpPr txBox="1"/>
      </xdr:nvSpPr>
      <xdr:spPr>
        <a:xfrm>
          <a:off x="36591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0" name="直線コネクタ 389"/>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市民会館】&#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100693</xdr:rowOff>
    </xdr:to>
    <xdr:cxnSp macro="">
      <xdr:nvCxnSpPr>
        <xdr:cNvPr id="392" name="直線コネクタ 391"/>
        <xdr:cNvCxnSpPr/>
      </xdr:nvCxnSpPr>
      <xdr:spPr>
        <a:xfrm flipV="1">
          <a:off x="3949065" y="17162418"/>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104520</xdr:rowOff>
    </xdr:from>
    <xdr:ext cx="405111" cy="259045"/>
    <xdr:sp macro="" textlink="">
      <xdr:nvSpPr>
        <xdr:cNvPr id="393" name="【市民会館】&#10;有形固定資産減価償却率最小値テキスト"/>
        <xdr:cNvSpPr txBox="1"/>
      </xdr:nvSpPr>
      <xdr:spPr>
        <a:xfrm>
          <a:off x="3987800" y="1862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100693</xdr:rowOff>
    </xdr:from>
    <xdr:to>
      <xdr:col>24</xdr:col>
      <xdr:colOff>152400</xdr:colOff>
      <xdr:row>108</xdr:row>
      <xdr:rowOff>100693</xdr:rowOff>
    </xdr:to>
    <xdr:cxnSp macro="">
      <xdr:nvCxnSpPr>
        <xdr:cNvPr id="394" name="直線コネクタ 393"/>
        <xdr:cNvCxnSpPr/>
      </xdr:nvCxnSpPr>
      <xdr:spPr>
        <a:xfrm>
          <a:off x="3889375" y="1861729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395" name="【市民会館】&#10;有形固定資産減価償却率最大値テキスト"/>
        <xdr:cNvSpPr txBox="1"/>
      </xdr:nvSpPr>
      <xdr:spPr>
        <a:xfrm>
          <a:off x="39878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396" name="直線コネクタ 395"/>
        <xdr:cNvCxnSpPr/>
      </xdr:nvCxnSpPr>
      <xdr:spPr>
        <a:xfrm>
          <a:off x="3889375" y="1716241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90369</xdr:rowOff>
    </xdr:from>
    <xdr:ext cx="405111" cy="259045"/>
    <xdr:sp macro="" textlink="">
      <xdr:nvSpPr>
        <xdr:cNvPr id="397" name="【市民会館】&#10;有形固定資産減価償却率平均値テキスト"/>
        <xdr:cNvSpPr txBox="1"/>
      </xdr:nvSpPr>
      <xdr:spPr>
        <a:xfrm>
          <a:off x="3987800" y="17921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111942</xdr:rowOff>
    </xdr:from>
    <xdr:to>
      <xdr:col>24</xdr:col>
      <xdr:colOff>114300</xdr:colOff>
      <xdr:row>105</xdr:row>
      <xdr:rowOff>42092</xdr:rowOff>
    </xdr:to>
    <xdr:sp macro="" textlink="">
      <xdr:nvSpPr>
        <xdr:cNvPr id="398" name="フローチャート: 判断 397"/>
        <xdr:cNvSpPr/>
      </xdr:nvSpPr>
      <xdr:spPr>
        <a:xfrm>
          <a:off x="38989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58057</xdr:rowOff>
    </xdr:from>
    <xdr:to>
      <xdr:col>20</xdr:col>
      <xdr:colOff>38100</xdr:colOff>
      <xdr:row>104</xdr:row>
      <xdr:rowOff>159657</xdr:rowOff>
    </xdr:to>
    <xdr:sp macro="" textlink="">
      <xdr:nvSpPr>
        <xdr:cNvPr id="399" name="フローチャート: 判断 398"/>
        <xdr:cNvSpPr/>
      </xdr:nvSpPr>
      <xdr:spPr>
        <a:xfrm>
          <a:off x="3203575" y="1788885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67855</xdr:rowOff>
    </xdr:from>
    <xdr:to>
      <xdr:col>15</xdr:col>
      <xdr:colOff>101600</xdr:colOff>
      <xdr:row>104</xdr:row>
      <xdr:rowOff>169455</xdr:rowOff>
    </xdr:to>
    <xdr:sp macro="" textlink="">
      <xdr:nvSpPr>
        <xdr:cNvPr id="400" name="フローチャート: 判断 399"/>
        <xdr:cNvSpPr/>
      </xdr:nvSpPr>
      <xdr:spPr>
        <a:xfrm>
          <a:off x="2428875"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66221</xdr:rowOff>
    </xdr:from>
    <xdr:to>
      <xdr:col>10</xdr:col>
      <xdr:colOff>165100</xdr:colOff>
      <xdr:row>104</xdr:row>
      <xdr:rowOff>167821</xdr:rowOff>
    </xdr:to>
    <xdr:sp macro="" textlink="">
      <xdr:nvSpPr>
        <xdr:cNvPr id="401" name="フローチャート: 判断 400"/>
        <xdr:cNvSpPr/>
      </xdr:nvSpPr>
      <xdr:spPr>
        <a:xfrm>
          <a:off x="168275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25400</xdr:rowOff>
    </xdr:from>
    <xdr:to>
      <xdr:col>6</xdr:col>
      <xdr:colOff>38100</xdr:colOff>
      <xdr:row>104</xdr:row>
      <xdr:rowOff>127000</xdr:rowOff>
    </xdr:to>
    <xdr:sp macro="" textlink="">
      <xdr:nvSpPr>
        <xdr:cNvPr id="402" name="フローチャート: 判断 401"/>
        <xdr:cNvSpPr/>
      </xdr:nvSpPr>
      <xdr:spPr>
        <a:xfrm>
          <a:off x="936625" y="178562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3" name="テキスト ボックス 402"/>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4" name="テキスト ボックス 403"/>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5" name="テキスト ボックス 404"/>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6" name="テキスト ボックス 405"/>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7" name="テキスト ボックス 406"/>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164193</xdr:rowOff>
    </xdr:from>
    <xdr:to>
      <xdr:col>20</xdr:col>
      <xdr:colOff>38100</xdr:colOff>
      <xdr:row>105</xdr:row>
      <xdr:rowOff>94343</xdr:rowOff>
    </xdr:to>
    <xdr:sp macro="" textlink="">
      <xdr:nvSpPr>
        <xdr:cNvPr id="408" name="楕円 407"/>
        <xdr:cNvSpPr/>
      </xdr:nvSpPr>
      <xdr:spPr>
        <a:xfrm>
          <a:off x="3203575" y="1799499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30299</xdr:rowOff>
    </xdr:from>
    <xdr:to>
      <xdr:col>15</xdr:col>
      <xdr:colOff>101600</xdr:colOff>
      <xdr:row>105</xdr:row>
      <xdr:rowOff>131899</xdr:rowOff>
    </xdr:to>
    <xdr:sp macro="" textlink="">
      <xdr:nvSpPr>
        <xdr:cNvPr id="409" name="楕円 408"/>
        <xdr:cNvSpPr/>
      </xdr:nvSpPr>
      <xdr:spPr>
        <a:xfrm>
          <a:off x="2428875"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43543</xdr:rowOff>
    </xdr:from>
    <xdr:to>
      <xdr:col>19</xdr:col>
      <xdr:colOff>177800</xdr:colOff>
      <xdr:row>105</xdr:row>
      <xdr:rowOff>81099</xdr:rowOff>
    </xdr:to>
    <xdr:cxnSp macro="">
      <xdr:nvCxnSpPr>
        <xdr:cNvPr id="410" name="直線コネクタ 409"/>
        <xdr:cNvCxnSpPr/>
      </xdr:nvCxnSpPr>
      <xdr:spPr>
        <a:xfrm flipV="1">
          <a:off x="2479675" y="18045793"/>
          <a:ext cx="75565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167458</xdr:rowOff>
    </xdr:from>
    <xdr:to>
      <xdr:col>10</xdr:col>
      <xdr:colOff>165100</xdr:colOff>
      <xdr:row>105</xdr:row>
      <xdr:rowOff>97608</xdr:rowOff>
    </xdr:to>
    <xdr:sp macro="" textlink="">
      <xdr:nvSpPr>
        <xdr:cNvPr id="411" name="楕円 410"/>
        <xdr:cNvSpPr/>
      </xdr:nvSpPr>
      <xdr:spPr>
        <a:xfrm>
          <a:off x="1682750" y="1799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46808</xdr:rowOff>
    </xdr:from>
    <xdr:to>
      <xdr:col>15</xdr:col>
      <xdr:colOff>50800</xdr:colOff>
      <xdr:row>105</xdr:row>
      <xdr:rowOff>81099</xdr:rowOff>
    </xdr:to>
    <xdr:cxnSp macro="">
      <xdr:nvCxnSpPr>
        <xdr:cNvPr id="412" name="直線コネクタ 411"/>
        <xdr:cNvCxnSpPr/>
      </xdr:nvCxnSpPr>
      <xdr:spPr>
        <a:xfrm>
          <a:off x="1733550" y="18049058"/>
          <a:ext cx="746125"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133169</xdr:rowOff>
    </xdr:from>
    <xdr:to>
      <xdr:col>6</xdr:col>
      <xdr:colOff>38100</xdr:colOff>
      <xdr:row>105</xdr:row>
      <xdr:rowOff>63319</xdr:rowOff>
    </xdr:to>
    <xdr:sp macro="" textlink="">
      <xdr:nvSpPr>
        <xdr:cNvPr id="413" name="楕円 412"/>
        <xdr:cNvSpPr/>
      </xdr:nvSpPr>
      <xdr:spPr>
        <a:xfrm>
          <a:off x="936625" y="1796396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12519</xdr:rowOff>
    </xdr:from>
    <xdr:to>
      <xdr:col>10</xdr:col>
      <xdr:colOff>114300</xdr:colOff>
      <xdr:row>105</xdr:row>
      <xdr:rowOff>46808</xdr:rowOff>
    </xdr:to>
    <xdr:cxnSp macro="">
      <xdr:nvCxnSpPr>
        <xdr:cNvPr id="414" name="直線コネクタ 413"/>
        <xdr:cNvCxnSpPr/>
      </xdr:nvCxnSpPr>
      <xdr:spPr>
        <a:xfrm>
          <a:off x="968375" y="18014769"/>
          <a:ext cx="765175"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4734</xdr:rowOff>
    </xdr:from>
    <xdr:ext cx="405111" cy="259045"/>
    <xdr:sp macro="" textlink="">
      <xdr:nvSpPr>
        <xdr:cNvPr id="415" name="n_1aveValue【市民会館】&#10;有形固定資産減価償却率"/>
        <xdr:cNvSpPr txBox="1"/>
      </xdr:nvSpPr>
      <xdr:spPr>
        <a:xfrm>
          <a:off x="306769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14532</xdr:rowOff>
    </xdr:from>
    <xdr:ext cx="405111" cy="259045"/>
    <xdr:sp macro="" textlink="">
      <xdr:nvSpPr>
        <xdr:cNvPr id="416" name="n_2aveValue【市民会館】&#10;有形固定資産減価償却率"/>
        <xdr:cNvSpPr txBox="1"/>
      </xdr:nvSpPr>
      <xdr:spPr>
        <a:xfrm>
          <a:off x="230569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12898</xdr:rowOff>
    </xdr:from>
    <xdr:ext cx="405111" cy="259045"/>
    <xdr:sp macro="" textlink="">
      <xdr:nvSpPr>
        <xdr:cNvPr id="417" name="n_3aveValue【市民会館】&#10;有形固定資産減価償却率"/>
        <xdr:cNvSpPr txBox="1"/>
      </xdr:nvSpPr>
      <xdr:spPr>
        <a:xfrm>
          <a:off x="1559569"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143527</xdr:rowOff>
    </xdr:from>
    <xdr:ext cx="405111" cy="259045"/>
    <xdr:sp macro="" textlink="">
      <xdr:nvSpPr>
        <xdr:cNvPr id="418" name="n_4aveValue【市民会館】&#10;有形固定資産減価償却率"/>
        <xdr:cNvSpPr txBox="1"/>
      </xdr:nvSpPr>
      <xdr:spPr>
        <a:xfrm>
          <a:off x="8134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85470</xdr:rowOff>
    </xdr:from>
    <xdr:ext cx="405111" cy="259045"/>
    <xdr:sp macro="" textlink="">
      <xdr:nvSpPr>
        <xdr:cNvPr id="419" name="n_1mainValue【市民会館】&#10;有形固定資産減価償却率"/>
        <xdr:cNvSpPr txBox="1"/>
      </xdr:nvSpPr>
      <xdr:spPr>
        <a:xfrm>
          <a:off x="306769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123026</xdr:rowOff>
    </xdr:from>
    <xdr:ext cx="405111" cy="259045"/>
    <xdr:sp macro="" textlink="">
      <xdr:nvSpPr>
        <xdr:cNvPr id="420" name="n_2mainValue【市民会館】&#10;有形固定資産減価償却率"/>
        <xdr:cNvSpPr txBox="1"/>
      </xdr:nvSpPr>
      <xdr:spPr>
        <a:xfrm>
          <a:off x="230569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88735</xdr:rowOff>
    </xdr:from>
    <xdr:ext cx="405111" cy="259045"/>
    <xdr:sp macro="" textlink="">
      <xdr:nvSpPr>
        <xdr:cNvPr id="421" name="n_3mainValue【市民会館】&#10;有形固定資産減価償却率"/>
        <xdr:cNvSpPr txBox="1"/>
      </xdr:nvSpPr>
      <xdr:spPr>
        <a:xfrm>
          <a:off x="1559569"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54446</xdr:rowOff>
    </xdr:from>
    <xdr:ext cx="405111" cy="259045"/>
    <xdr:sp macro="" textlink="">
      <xdr:nvSpPr>
        <xdr:cNvPr id="422" name="n_4mainValue【市民会館】&#10;有形固定資産減価償却率"/>
        <xdr:cNvSpPr txBox="1"/>
      </xdr:nvSpPr>
      <xdr:spPr>
        <a:xfrm>
          <a:off x="813444"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3" name="正方形/長方形 422"/>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4" name="正方形/長方形 423"/>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5" name="正方形/長方形 424"/>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6" name="正方形/長方形 425"/>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7" name="正方形/長方形 426"/>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8" name="正方形/長方形 427"/>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9" name="正方形/長方形 428"/>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0" name="正方形/長方形 429"/>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1" name="テキスト ボックス 430"/>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2" name="直線コネクタ 431"/>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3" name="直線コネクタ 432"/>
        <xdr:cNvCxnSpPr/>
      </xdr:nvCxnSpPr>
      <xdr:spPr>
        <a:xfrm>
          <a:off x="5632450" y="1866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34" name="テキスト ボックス 433"/>
        <xdr:cNvSpPr txBox="1"/>
      </xdr:nvSpPr>
      <xdr:spPr>
        <a:xfrm>
          <a:off x="52224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5" name="直線コネクタ 434"/>
        <xdr:cNvCxnSpPr/>
      </xdr:nvCxnSpPr>
      <xdr:spPr>
        <a:xfrm>
          <a:off x="5632450" y="1828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6" name="テキスト ボックス 435"/>
        <xdr:cNvSpPr txBox="1"/>
      </xdr:nvSpPr>
      <xdr:spPr>
        <a:xfrm>
          <a:off x="52224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7" name="直線コネクタ 436"/>
        <xdr:cNvCxnSpPr/>
      </xdr:nvCxnSpPr>
      <xdr:spPr>
        <a:xfrm>
          <a:off x="5632450" y="1790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8" name="テキスト ボックス 437"/>
        <xdr:cNvSpPr txBox="1"/>
      </xdr:nvSpPr>
      <xdr:spPr>
        <a:xfrm>
          <a:off x="52224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9" name="直線コネクタ 438"/>
        <xdr:cNvCxnSpPr/>
      </xdr:nvCxnSpPr>
      <xdr:spPr>
        <a:xfrm>
          <a:off x="5632450" y="1752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0" name="テキスト ボックス 439"/>
        <xdr:cNvSpPr txBox="1"/>
      </xdr:nvSpPr>
      <xdr:spPr>
        <a:xfrm>
          <a:off x="52224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1" name="直線コネクタ 440"/>
        <xdr:cNvCxnSpPr/>
      </xdr:nvCxnSpPr>
      <xdr:spPr>
        <a:xfrm>
          <a:off x="5632450" y="1714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2" name="テキスト ボックス 441"/>
        <xdr:cNvSpPr txBox="1"/>
      </xdr:nvSpPr>
      <xdr:spPr>
        <a:xfrm>
          <a:off x="52224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3" name="直線コネクタ 442"/>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4" name="テキスト ボックス 443"/>
        <xdr:cNvSpPr txBox="1"/>
      </xdr:nvSpPr>
      <xdr:spPr>
        <a:xfrm>
          <a:off x="52224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5" name="【市民会館】&#10;一人当たり面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57150</xdr:rowOff>
    </xdr:from>
    <xdr:to>
      <xdr:col>54</xdr:col>
      <xdr:colOff>189865</xdr:colOff>
      <xdr:row>108</xdr:row>
      <xdr:rowOff>95250</xdr:rowOff>
    </xdr:to>
    <xdr:cxnSp macro="">
      <xdr:nvCxnSpPr>
        <xdr:cNvPr id="446" name="直線コネクタ 445"/>
        <xdr:cNvCxnSpPr/>
      </xdr:nvCxnSpPr>
      <xdr:spPr>
        <a:xfrm flipV="1">
          <a:off x="8905240" y="170307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447" name="【市民会館】&#10;一人当たり面積最小値テキスト"/>
        <xdr:cNvSpPr txBox="1"/>
      </xdr:nvSpPr>
      <xdr:spPr>
        <a:xfrm>
          <a:off x="8943975"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448" name="直線コネクタ 447"/>
        <xdr:cNvCxnSpPr/>
      </xdr:nvCxnSpPr>
      <xdr:spPr>
        <a:xfrm>
          <a:off x="8845550" y="186118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3827</xdr:rowOff>
    </xdr:from>
    <xdr:ext cx="469744" cy="259045"/>
    <xdr:sp macro="" textlink="">
      <xdr:nvSpPr>
        <xdr:cNvPr id="449" name="【市民会館】&#10;一人当たり面積最大値テキスト"/>
        <xdr:cNvSpPr txBox="1"/>
      </xdr:nvSpPr>
      <xdr:spPr>
        <a:xfrm>
          <a:off x="8943975" y="1680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57150</xdr:rowOff>
    </xdr:from>
    <xdr:to>
      <xdr:col>55</xdr:col>
      <xdr:colOff>88900</xdr:colOff>
      <xdr:row>99</xdr:row>
      <xdr:rowOff>57150</xdr:rowOff>
    </xdr:to>
    <xdr:cxnSp macro="">
      <xdr:nvCxnSpPr>
        <xdr:cNvPr id="450" name="直線コネクタ 449"/>
        <xdr:cNvCxnSpPr/>
      </xdr:nvCxnSpPr>
      <xdr:spPr>
        <a:xfrm>
          <a:off x="8845550" y="170307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64788</xdr:rowOff>
    </xdr:from>
    <xdr:ext cx="469744" cy="259045"/>
    <xdr:sp macro="" textlink="">
      <xdr:nvSpPr>
        <xdr:cNvPr id="451" name="【市民会館】&#10;一人当たり面積平均値テキスト"/>
        <xdr:cNvSpPr txBox="1"/>
      </xdr:nvSpPr>
      <xdr:spPr>
        <a:xfrm>
          <a:off x="8943975" y="17895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86361</xdr:rowOff>
    </xdr:from>
    <xdr:to>
      <xdr:col>55</xdr:col>
      <xdr:colOff>50800</xdr:colOff>
      <xdr:row>105</xdr:row>
      <xdr:rowOff>16511</xdr:rowOff>
    </xdr:to>
    <xdr:sp macro="" textlink="">
      <xdr:nvSpPr>
        <xdr:cNvPr id="452" name="フローチャート: 判断 451"/>
        <xdr:cNvSpPr/>
      </xdr:nvSpPr>
      <xdr:spPr>
        <a:xfrm>
          <a:off x="8883650" y="1791716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78739</xdr:rowOff>
    </xdr:from>
    <xdr:to>
      <xdr:col>50</xdr:col>
      <xdr:colOff>165100</xdr:colOff>
      <xdr:row>105</xdr:row>
      <xdr:rowOff>8889</xdr:rowOff>
    </xdr:to>
    <xdr:sp macro="" textlink="">
      <xdr:nvSpPr>
        <xdr:cNvPr id="453" name="フローチャート: 判断 452"/>
        <xdr:cNvSpPr/>
      </xdr:nvSpPr>
      <xdr:spPr>
        <a:xfrm>
          <a:off x="815975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82550</xdr:rowOff>
    </xdr:from>
    <xdr:to>
      <xdr:col>46</xdr:col>
      <xdr:colOff>38100</xdr:colOff>
      <xdr:row>105</xdr:row>
      <xdr:rowOff>12700</xdr:rowOff>
    </xdr:to>
    <xdr:sp macro="" textlink="">
      <xdr:nvSpPr>
        <xdr:cNvPr id="454" name="フローチャート: 判断 453"/>
        <xdr:cNvSpPr/>
      </xdr:nvSpPr>
      <xdr:spPr>
        <a:xfrm>
          <a:off x="7413625" y="1791335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109220</xdr:rowOff>
    </xdr:from>
    <xdr:to>
      <xdr:col>41</xdr:col>
      <xdr:colOff>101600</xdr:colOff>
      <xdr:row>105</xdr:row>
      <xdr:rowOff>39370</xdr:rowOff>
    </xdr:to>
    <xdr:sp macro="" textlink="">
      <xdr:nvSpPr>
        <xdr:cNvPr id="455" name="フローチャート: 判断 454"/>
        <xdr:cNvSpPr/>
      </xdr:nvSpPr>
      <xdr:spPr>
        <a:xfrm>
          <a:off x="6638925"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56" name="フローチャート: 判断 455"/>
        <xdr:cNvSpPr/>
      </xdr:nvSpPr>
      <xdr:spPr>
        <a:xfrm>
          <a:off x="58928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7" name="テキスト ボックス 456"/>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8" name="テキスト ボックス 457"/>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9" name="テキスト ボックス 458"/>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0" name="テキスト ボックス 459"/>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1" name="テキスト ボックス 460"/>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113030</xdr:rowOff>
    </xdr:from>
    <xdr:to>
      <xdr:col>50</xdr:col>
      <xdr:colOff>165100</xdr:colOff>
      <xdr:row>106</xdr:row>
      <xdr:rowOff>43180</xdr:rowOff>
    </xdr:to>
    <xdr:sp macro="" textlink="">
      <xdr:nvSpPr>
        <xdr:cNvPr id="462" name="楕円 461"/>
        <xdr:cNvSpPr/>
      </xdr:nvSpPr>
      <xdr:spPr>
        <a:xfrm>
          <a:off x="815975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113030</xdr:rowOff>
    </xdr:from>
    <xdr:to>
      <xdr:col>46</xdr:col>
      <xdr:colOff>38100</xdr:colOff>
      <xdr:row>106</xdr:row>
      <xdr:rowOff>43180</xdr:rowOff>
    </xdr:to>
    <xdr:sp macro="" textlink="">
      <xdr:nvSpPr>
        <xdr:cNvPr id="463" name="楕円 462"/>
        <xdr:cNvSpPr/>
      </xdr:nvSpPr>
      <xdr:spPr>
        <a:xfrm>
          <a:off x="7413625" y="181152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163830</xdr:rowOff>
    </xdr:from>
    <xdr:to>
      <xdr:col>50</xdr:col>
      <xdr:colOff>114300</xdr:colOff>
      <xdr:row>105</xdr:row>
      <xdr:rowOff>163830</xdr:rowOff>
    </xdr:to>
    <xdr:cxnSp macro="">
      <xdr:nvCxnSpPr>
        <xdr:cNvPr id="464" name="直線コネクタ 463"/>
        <xdr:cNvCxnSpPr/>
      </xdr:nvCxnSpPr>
      <xdr:spPr>
        <a:xfrm>
          <a:off x="7445375" y="1816608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113030</xdr:rowOff>
    </xdr:from>
    <xdr:to>
      <xdr:col>41</xdr:col>
      <xdr:colOff>101600</xdr:colOff>
      <xdr:row>106</xdr:row>
      <xdr:rowOff>43180</xdr:rowOff>
    </xdr:to>
    <xdr:sp macro="" textlink="">
      <xdr:nvSpPr>
        <xdr:cNvPr id="465" name="楕円 464"/>
        <xdr:cNvSpPr/>
      </xdr:nvSpPr>
      <xdr:spPr>
        <a:xfrm>
          <a:off x="6638925"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163830</xdr:rowOff>
    </xdr:from>
    <xdr:to>
      <xdr:col>45</xdr:col>
      <xdr:colOff>177800</xdr:colOff>
      <xdr:row>105</xdr:row>
      <xdr:rowOff>163830</xdr:rowOff>
    </xdr:to>
    <xdr:cxnSp macro="">
      <xdr:nvCxnSpPr>
        <xdr:cNvPr id="466" name="直線コネクタ 465"/>
        <xdr:cNvCxnSpPr/>
      </xdr:nvCxnSpPr>
      <xdr:spPr>
        <a:xfrm>
          <a:off x="6689725" y="1816608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113030</xdr:rowOff>
    </xdr:from>
    <xdr:to>
      <xdr:col>36</xdr:col>
      <xdr:colOff>165100</xdr:colOff>
      <xdr:row>106</xdr:row>
      <xdr:rowOff>43180</xdr:rowOff>
    </xdr:to>
    <xdr:sp macro="" textlink="">
      <xdr:nvSpPr>
        <xdr:cNvPr id="467" name="楕円 466"/>
        <xdr:cNvSpPr/>
      </xdr:nvSpPr>
      <xdr:spPr>
        <a:xfrm>
          <a:off x="58928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163830</xdr:rowOff>
    </xdr:from>
    <xdr:to>
      <xdr:col>41</xdr:col>
      <xdr:colOff>50800</xdr:colOff>
      <xdr:row>105</xdr:row>
      <xdr:rowOff>163830</xdr:rowOff>
    </xdr:to>
    <xdr:cxnSp macro="">
      <xdr:nvCxnSpPr>
        <xdr:cNvPr id="468" name="直線コネクタ 467"/>
        <xdr:cNvCxnSpPr/>
      </xdr:nvCxnSpPr>
      <xdr:spPr>
        <a:xfrm>
          <a:off x="5943600" y="18166080"/>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25416</xdr:rowOff>
    </xdr:from>
    <xdr:ext cx="469744" cy="259045"/>
    <xdr:sp macro="" textlink="">
      <xdr:nvSpPr>
        <xdr:cNvPr id="469" name="n_1aveValue【市民会館】&#10;一人当たり面積"/>
        <xdr:cNvSpPr txBox="1"/>
      </xdr:nvSpPr>
      <xdr:spPr>
        <a:xfrm>
          <a:off x="7991552"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29227</xdr:rowOff>
    </xdr:from>
    <xdr:ext cx="469744" cy="259045"/>
    <xdr:sp macro="" textlink="">
      <xdr:nvSpPr>
        <xdr:cNvPr id="470" name="n_2aveValue【市民会館】&#10;一人当たり面積"/>
        <xdr:cNvSpPr txBox="1"/>
      </xdr:nvSpPr>
      <xdr:spPr>
        <a:xfrm>
          <a:off x="72581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55897</xdr:rowOff>
    </xdr:from>
    <xdr:ext cx="469744" cy="259045"/>
    <xdr:sp macro="" textlink="">
      <xdr:nvSpPr>
        <xdr:cNvPr id="471" name="n_3aveValue【市民会館】&#10;一人当たり面積"/>
        <xdr:cNvSpPr txBox="1"/>
      </xdr:nvSpPr>
      <xdr:spPr>
        <a:xfrm>
          <a:off x="64834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40657</xdr:rowOff>
    </xdr:from>
    <xdr:ext cx="469744" cy="259045"/>
    <xdr:sp macro="" textlink="">
      <xdr:nvSpPr>
        <xdr:cNvPr id="472" name="n_4aveValue【市民会館】&#10;一人当たり面積"/>
        <xdr:cNvSpPr txBox="1"/>
      </xdr:nvSpPr>
      <xdr:spPr>
        <a:xfrm>
          <a:off x="5737302"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34307</xdr:rowOff>
    </xdr:from>
    <xdr:ext cx="469744" cy="259045"/>
    <xdr:sp macro="" textlink="">
      <xdr:nvSpPr>
        <xdr:cNvPr id="473" name="n_1mainValue【市民会館】&#10;一人当たり面積"/>
        <xdr:cNvSpPr txBox="1"/>
      </xdr:nvSpPr>
      <xdr:spPr>
        <a:xfrm>
          <a:off x="7991552"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34307</xdr:rowOff>
    </xdr:from>
    <xdr:ext cx="469744" cy="259045"/>
    <xdr:sp macro="" textlink="">
      <xdr:nvSpPr>
        <xdr:cNvPr id="474" name="n_2mainValue【市民会館】&#10;一人当たり面積"/>
        <xdr:cNvSpPr txBox="1"/>
      </xdr:nvSpPr>
      <xdr:spPr>
        <a:xfrm>
          <a:off x="72581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34307</xdr:rowOff>
    </xdr:from>
    <xdr:ext cx="469744" cy="259045"/>
    <xdr:sp macro="" textlink="">
      <xdr:nvSpPr>
        <xdr:cNvPr id="475" name="n_3mainValue【市民会館】&#10;一人当たり面積"/>
        <xdr:cNvSpPr txBox="1"/>
      </xdr:nvSpPr>
      <xdr:spPr>
        <a:xfrm>
          <a:off x="6483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34307</xdr:rowOff>
    </xdr:from>
    <xdr:ext cx="469744" cy="259045"/>
    <xdr:sp macro="" textlink="">
      <xdr:nvSpPr>
        <xdr:cNvPr id="476" name="n_4mainValue【市民会館】&#10;一人当たり面積"/>
        <xdr:cNvSpPr txBox="1"/>
      </xdr:nvSpPr>
      <xdr:spPr>
        <a:xfrm>
          <a:off x="5737302"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7" name="正方形/長方形 476"/>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8" name="正方形/長方形 477"/>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9" name="正方形/長方形 478"/>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0" name="正方形/長方形 479"/>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1" name="正方形/長方形 480"/>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2" name="正方形/長方形 481"/>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3" name="正方形/長方形 482"/>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4" name="正方形/長方形 483"/>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5" name="テキスト ボックス 484"/>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6" name="直線コネクタ 485"/>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7" name="テキスト ボックス 486"/>
        <xdr:cNvSpPr txBox="1"/>
      </xdr:nvSpPr>
      <xdr:spPr>
        <a:xfrm>
          <a:off x="101976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8" name="直線コネクタ 487"/>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9" name="テキスト ボックス 488"/>
        <xdr:cNvSpPr txBox="1"/>
      </xdr:nvSpPr>
      <xdr:spPr>
        <a:xfrm>
          <a:off x="101976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0" name="直線コネクタ 489"/>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1" name="テキスト ボックス 490"/>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2" name="直線コネクタ 491"/>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3" name="テキスト ボックス 492"/>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4" name="直線コネクタ 493"/>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5" name="テキスト ボックス 494"/>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6" name="直線コネクタ 495"/>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7" name="テキスト ボックス 496"/>
        <xdr:cNvSpPr txBox="1"/>
      </xdr:nvSpPr>
      <xdr:spPr>
        <a:xfrm>
          <a:off x="10242716"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8" name="直線コネクタ 497"/>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9" name="テキスト ボックス 498"/>
        <xdr:cNvSpPr txBox="1"/>
      </xdr:nvSpPr>
      <xdr:spPr>
        <a:xfrm>
          <a:off x="10306836"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0" name="【一般廃棄物処理施設】&#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148590</xdr:rowOff>
    </xdr:from>
    <xdr:to>
      <xdr:col>85</xdr:col>
      <xdr:colOff>126364</xdr:colOff>
      <xdr:row>41</xdr:row>
      <xdr:rowOff>87630</xdr:rowOff>
    </xdr:to>
    <xdr:cxnSp macro="">
      <xdr:nvCxnSpPr>
        <xdr:cNvPr id="501" name="直線コネクタ 500"/>
        <xdr:cNvCxnSpPr/>
      </xdr:nvCxnSpPr>
      <xdr:spPr>
        <a:xfrm flipV="1">
          <a:off x="13889989" y="563499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91457</xdr:rowOff>
    </xdr:from>
    <xdr:ext cx="405111" cy="259045"/>
    <xdr:sp macro="" textlink="">
      <xdr:nvSpPr>
        <xdr:cNvPr id="502" name="【一般廃棄物処理施設】&#10;有形固定資産減価償却率最小値テキスト"/>
        <xdr:cNvSpPr txBox="1"/>
      </xdr:nvSpPr>
      <xdr:spPr>
        <a:xfrm>
          <a:off x="13928725"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87630</xdr:rowOff>
    </xdr:from>
    <xdr:to>
      <xdr:col>86</xdr:col>
      <xdr:colOff>25400</xdr:colOff>
      <xdr:row>41</xdr:row>
      <xdr:rowOff>87630</xdr:rowOff>
    </xdr:to>
    <xdr:cxnSp macro="">
      <xdr:nvCxnSpPr>
        <xdr:cNvPr id="503" name="直線コネクタ 502"/>
        <xdr:cNvCxnSpPr/>
      </xdr:nvCxnSpPr>
      <xdr:spPr>
        <a:xfrm>
          <a:off x="13801725" y="71170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95267</xdr:rowOff>
    </xdr:from>
    <xdr:ext cx="405111" cy="259045"/>
    <xdr:sp macro="" textlink="">
      <xdr:nvSpPr>
        <xdr:cNvPr id="504" name="【一般廃棄物処理施設】&#10;有形固定資産減価償却率最大値テキスト"/>
        <xdr:cNvSpPr txBox="1"/>
      </xdr:nvSpPr>
      <xdr:spPr>
        <a:xfrm>
          <a:off x="13928725" y="541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148590</xdr:rowOff>
    </xdr:from>
    <xdr:to>
      <xdr:col>86</xdr:col>
      <xdr:colOff>25400</xdr:colOff>
      <xdr:row>32</xdr:row>
      <xdr:rowOff>148590</xdr:rowOff>
    </xdr:to>
    <xdr:cxnSp macro="">
      <xdr:nvCxnSpPr>
        <xdr:cNvPr id="505" name="直線コネクタ 504"/>
        <xdr:cNvCxnSpPr/>
      </xdr:nvCxnSpPr>
      <xdr:spPr>
        <a:xfrm>
          <a:off x="13801725" y="563499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118127</xdr:rowOff>
    </xdr:from>
    <xdr:ext cx="405111" cy="259045"/>
    <xdr:sp macro="" textlink="">
      <xdr:nvSpPr>
        <xdr:cNvPr id="506" name="【一般廃棄物処理施設】&#10;有形固定資産減価償却率平均値テキスト"/>
        <xdr:cNvSpPr txBox="1"/>
      </xdr:nvSpPr>
      <xdr:spPr>
        <a:xfrm>
          <a:off x="13928725" y="629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507" name="フローチャート: 判断 506"/>
        <xdr:cNvSpPr/>
      </xdr:nvSpPr>
      <xdr:spPr>
        <a:xfrm>
          <a:off x="13839825" y="63119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133985</xdr:rowOff>
    </xdr:from>
    <xdr:to>
      <xdr:col>81</xdr:col>
      <xdr:colOff>101600</xdr:colOff>
      <xdr:row>37</xdr:row>
      <xdr:rowOff>64135</xdr:rowOff>
    </xdr:to>
    <xdr:sp macro="" textlink="">
      <xdr:nvSpPr>
        <xdr:cNvPr id="508" name="フローチャート: 判断 507"/>
        <xdr:cNvSpPr/>
      </xdr:nvSpPr>
      <xdr:spPr>
        <a:xfrm>
          <a:off x="13115925"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09" name="フローチャート: 判断 508"/>
        <xdr:cNvSpPr/>
      </xdr:nvSpPr>
      <xdr:spPr>
        <a:xfrm>
          <a:off x="123698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57785</xdr:rowOff>
    </xdr:from>
    <xdr:to>
      <xdr:col>72</xdr:col>
      <xdr:colOff>38100</xdr:colOff>
      <xdr:row>36</xdr:row>
      <xdr:rowOff>159385</xdr:rowOff>
    </xdr:to>
    <xdr:sp macro="" textlink="">
      <xdr:nvSpPr>
        <xdr:cNvPr id="510" name="フローチャート: 判断 509"/>
        <xdr:cNvSpPr/>
      </xdr:nvSpPr>
      <xdr:spPr>
        <a:xfrm>
          <a:off x="11623675" y="622998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511" name="フローチャート: 判断 510"/>
        <xdr:cNvSpPr/>
      </xdr:nvSpPr>
      <xdr:spPr>
        <a:xfrm>
          <a:off x="10848975"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2" name="テキスト ボックス 511"/>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3" name="テキスト ボックス 512"/>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4" name="テキスト ボックス 513"/>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5" name="テキスト ボックス 514"/>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6" name="テキスト ボックス 515"/>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31115</xdr:rowOff>
    </xdr:from>
    <xdr:to>
      <xdr:col>81</xdr:col>
      <xdr:colOff>101600</xdr:colOff>
      <xdr:row>35</xdr:row>
      <xdr:rowOff>132715</xdr:rowOff>
    </xdr:to>
    <xdr:sp macro="" textlink="">
      <xdr:nvSpPr>
        <xdr:cNvPr id="517" name="楕円 516"/>
        <xdr:cNvSpPr/>
      </xdr:nvSpPr>
      <xdr:spPr>
        <a:xfrm>
          <a:off x="13115925" y="603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153035</xdr:rowOff>
    </xdr:from>
    <xdr:to>
      <xdr:col>76</xdr:col>
      <xdr:colOff>165100</xdr:colOff>
      <xdr:row>35</xdr:row>
      <xdr:rowOff>83185</xdr:rowOff>
    </xdr:to>
    <xdr:sp macro="" textlink="">
      <xdr:nvSpPr>
        <xdr:cNvPr id="518" name="楕円 517"/>
        <xdr:cNvSpPr/>
      </xdr:nvSpPr>
      <xdr:spPr>
        <a:xfrm>
          <a:off x="12369800" y="598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32385</xdr:rowOff>
    </xdr:from>
    <xdr:to>
      <xdr:col>81</xdr:col>
      <xdr:colOff>50800</xdr:colOff>
      <xdr:row>35</xdr:row>
      <xdr:rowOff>81915</xdr:rowOff>
    </xdr:to>
    <xdr:cxnSp macro="">
      <xdr:nvCxnSpPr>
        <xdr:cNvPr id="519" name="直線コネクタ 518"/>
        <xdr:cNvCxnSpPr/>
      </xdr:nvCxnSpPr>
      <xdr:spPr>
        <a:xfrm>
          <a:off x="12420600" y="6033135"/>
          <a:ext cx="746125"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55262</xdr:rowOff>
    </xdr:from>
    <xdr:ext cx="405111" cy="259045"/>
    <xdr:sp macro="" textlink="">
      <xdr:nvSpPr>
        <xdr:cNvPr id="520" name="n_1aveValue【一般廃棄物処理施設】&#10;有形固定資産減価償却率"/>
        <xdr:cNvSpPr txBox="1"/>
      </xdr:nvSpPr>
      <xdr:spPr>
        <a:xfrm>
          <a:off x="12980044" y="639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49547</xdr:rowOff>
    </xdr:from>
    <xdr:ext cx="405111" cy="259045"/>
    <xdr:sp macro="" textlink="">
      <xdr:nvSpPr>
        <xdr:cNvPr id="521" name="n_2aveValue【一般廃棄物処理施設】&#10;有形固定資産減価償却率"/>
        <xdr:cNvSpPr txBox="1"/>
      </xdr:nvSpPr>
      <xdr:spPr>
        <a:xfrm>
          <a:off x="12246619"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4462</xdr:rowOff>
    </xdr:from>
    <xdr:ext cx="405111" cy="259045"/>
    <xdr:sp macro="" textlink="">
      <xdr:nvSpPr>
        <xdr:cNvPr id="522" name="n_3aveValue【一般廃棄物処理施設】&#10;有形固定資産減価償却率"/>
        <xdr:cNvSpPr txBox="1"/>
      </xdr:nvSpPr>
      <xdr:spPr>
        <a:xfrm>
          <a:off x="1150049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80662</xdr:rowOff>
    </xdr:from>
    <xdr:ext cx="405111" cy="259045"/>
    <xdr:sp macro="" textlink="">
      <xdr:nvSpPr>
        <xdr:cNvPr id="523" name="n_4aveValue【一般廃棄物処理施設】&#10;有形固定資産減価償却率"/>
        <xdr:cNvSpPr txBox="1"/>
      </xdr:nvSpPr>
      <xdr:spPr>
        <a:xfrm>
          <a:off x="1072579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149242</xdr:rowOff>
    </xdr:from>
    <xdr:ext cx="405111" cy="259045"/>
    <xdr:sp macro="" textlink="">
      <xdr:nvSpPr>
        <xdr:cNvPr id="524" name="n_1mainValue【一般廃棄物処理施設】&#10;有形固定資産減価償却率"/>
        <xdr:cNvSpPr txBox="1"/>
      </xdr:nvSpPr>
      <xdr:spPr>
        <a:xfrm>
          <a:off x="12980044" y="580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99712</xdr:rowOff>
    </xdr:from>
    <xdr:ext cx="405111" cy="259045"/>
    <xdr:sp macro="" textlink="">
      <xdr:nvSpPr>
        <xdr:cNvPr id="525" name="n_2mainValue【一般廃棄物処理施設】&#10;有形固定資産減価償却率"/>
        <xdr:cNvSpPr txBox="1"/>
      </xdr:nvSpPr>
      <xdr:spPr>
        <a:xfrm>
          <a:off x="12246619" y="575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6" name="正方形/長方形 525"/>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7" name="正方形/長方形 526"/>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8" name="正方形/長方形 527"/>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9" name="正方形/長方形 528"/>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0" name="正方形/長方形 529"/>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1" name="正方形/長方形 530"/>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2" name="正方形/長方形 531"/>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3" name="正方形/長方形 532"/>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4" name="テキスト ボックス 533"/>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5" name="直線コネクタ 534"/>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36" name="直線コネクタ 535"/>
        <xdr:cNvCxnSpPr/>
      </xdr:nvCxnSpPr>
      <xdr:spPr>
        <a:xfrm>
          <a:off x="155448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37" name="テキスト ボックス 536"/>
        <xdr:cNvSpPr txBox="1"/>
      </xdr:nvSpPr>
      <xdr:spPr>
        <a:xfrm>
          <a:off x="1535316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38" name="直線コネクタ 537"/>
        <xdr:cNvCxnSpPr/>
      </xdr:nvCxnSpPr>
      <xdr:spPr>
        <a:xfrm>
          <a:off x="155448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39" name="テキスト ボックス 538"/>
        <xdr:cNvSpPr txBox="1"/>
      </xdr:nvSpPr>
      <xdr:spPr>
        <a:xfrm>
          <a:off x="150636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40" name="直線コネクタ 539"/>
        <xdr:cNvCxnSpPr/>
      </xdr:nvCxnSpPr>
      <xdr:spPr>
        <a:xfrm>
          <a:off x="155448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41" name="テキスト ボックス 540"/>
        <xdr:cNvSpPr txBox="1"/>
      </xdr:nvSpPr>
      <xdr:spPr>
        <a:xfrm>
          <a:off x="150636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42" name="直線コネクタ 541"/>
        <xdr:cNvCxnSpPr/>
      </xdr:nvCxnSpPr>
      <xdr:spPr>
        <a:xfrm>
          <a:off x="155448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43" name="テキスト ボックス 542"/>
        <xdr:cNvSpPr txBox="1"/>
      </xdr:nvSpPr>
      <xdr:spPr>
        <a:xfrm>
          <a:off x="150636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44" name="直線コネクタ 543"/>
        <xdr:cNvCxnSpPr/>
      </xdr:nvCxnSpPr>
      <xdr:spPr>
        <a:xfrm>
          <a:off x="155448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45" name="テキスト ボックス 544"/>
        <xdr:cNvSpPr txBox="1"/>
      </xdr:nvSpPr>
      <xdr:spPr>
        <a:xfrm>
          <a:off x="150636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46" name="直線コネクタ 545"/>
        <xdr:cNvCxnSpPr/>
      </xdr:nvCxnSpPr>
      <xdr:spPr>
        <a:xfrm>
          <a:off x="155448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47" name="テキスト ボックス 546"/>
        <xdr:cNvSpPr txBox="1"/>
      </xdr:nvSpPr>
      <xdr:spPr>
        <a:xfrm>
          <a:off x="150636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8" name="直線コネクタ 547"/>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9" name="テキスト ボックス 548"/>
        <xdr:cNvSpPr txBox="1"/>
      </xdr:nvSpPr>
      <xdr:spPr>
        <a:xfrm>
          <a:off x="150636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0" name="【一般廃棄物処理施設】&#10;一人当たり有形固定資産（償却資産）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112404</xdr:rowOff>
    </xdr:from>
    <xdr:to>
      <xdr:col>116</xdr:col>
      <xdr:colOff>62864</xdr:colOff>
      <xdr:row>42</xdr:row>
      <xdr:rowOff>91967</xdr:rowOff>
    </xdr:to>
    <xdr:cxnSp macro="">
      <xdr:nvCxnSpPr>
        <xdr:cNvPr id="551" name="直線コネクタ 550"/>
        <xdr:cNvCxnSpPr/>
      </xdr:nvCxnSpPr>
      <xdr:spPr>
        <a:xfrm flipV="1">
          <a:off x="18846164" y="5770254"/>
          <a:ext cx="0" cy="152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95794</xdr:rowOff>
    </xdr:from>
    <xdr:ext cx="378565" cy="259045"/>
    <xdr:sp macro="" textlink="">
      <xdr:nvSpPr>
        <xdr:cNvPr id="552" name="【一般廃棄物処理施設】&#10;一人当たり有形固定資産（償却資産）額最小値テキスト"/>
        <xdr:cNvSpPr txBox="1"/>
      </xdr:nvSpPr>
      <xdr:spPr>
        <a:xfrm>
          <a:off x="18884900" y="7296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91967</xdr:rowOff>
    </xdr:from>
    <xdr:to>
      <xdr:col>116</xdr:col>
      <xdr:colOff>152400</xdr:colOff>
      <xdr:row>42</xdr:row>
      <xdr:rowOff>91967</xdr:rowOff>
    </xdr:to>
    <xdr:cxnSp macro="">
      <xdr:nvCxnSpPr>
        <xdr:cNvPr id="553" name="直線コネクタ 552"/>
        <xdr:cNvCxnSpPr/>
      </xdr:nvCxnSpPr>
      <xdr:spPr>
        <a:xfrm>
          <a:off x="18786475" y="729286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59081</xdr:rowOff>
    </xdr:from>
    <xdr:ext cx="599010" cy="259045"/>
    <xdr:sp macro="" textlink="">
      <xdr:nvSpPr>
        <xdr:cNvPr id="554" name="【一般廃棄物処理施設】&#10;一人当たり有形固定資産（償却資産）額最大値テキスト"/>
        <xdr:cNvSpPr txBox="1"/>
      </xdr:nvSpPr>
      <xdr:spPr>
        <a:xfrm>
          <a:off x="18884900" y="554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112404</xdr:rowOff>
    </xdr:from>
    <xdr:to>
      <xdr:col>116</xdr:col>
      <xdr:colOff>152400</xdr:colOff>
      <xdr:row>33</xdr:row>
      <xdr:rowOff>112404</xdr:rowOff>
    </xdr:to>
    <xdr:cxnSp macro="">
      <xdr:nvCxnSpPr>
        <xdr:cNvPr id="555" name="直線コネクタ 554"/>
        <xdr:cNvCxnSpPr/>
      </xdr:nvCxnSpPr>
      <xdr:spPr>
        <a:xfrm>
          <a:off x="18786475" y="577025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76581</xdr:rowOff>
    </xdr:from>
    <xdr:ext cx="534377" cy="259045"/>
    <xdr:sp macro="" textlink="">
      <xdr:nvSpPr>
        <xdr:cNvPr id="556" name="【一般廃棄物処理施設】&#10;一人当たり有形固定資産（償却資産）額平均値テキスト"/>
        <xdr:cNvSpPr txBox="1"/>
      </xdr:nvSpPr>
      <xdr:spPr>
        <a:xfrm>
          <a:off x="18884900" y="6934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98154</xdr:rowOff>
    </xdr:from>
    <xdr:to>
      <xdr:col>116</xdr:col>
      <xdr:colOff>114300</xdr:colOff>
      <xdr:row>41</xdr:row>
      <xdr:rowOff>28304</xdr:rowOff>
    </xdr:to>
    <xdr:sp macro="" textlink="">
      <xdr:nvSpPr>
        <xdr:cNvPr id="557" name="フローチャート: 判断 556"/>
        <xdr:cNvSpPr/>
      </xdr:nvSpPr>
      <xdr:spPr>
        <a:xfrm>
          <a:off x="18796000" y="695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123978</xdr:rowOff>
    </xdr:from>
    <xdr:to>
      <xdr:col>112</xdr:col>
      <xdr:colOff>38100</xdr:colOff>
      <xdr:row>41</xdr:row>
      <xdr:rowOff>54128</xdr:rowOff>
    </xdr:to>
    <xdr:sp macro="" textlink="">
      <xdr:nvSpPr>
        <xdr:cNvPr id="558" name="フローチャート: 判断 557"/>
        <xdr:cNvSpPr/>
      </xdr:nvSpPr>
      <xdr:spPr>
        <a:xfrm>
          <a:off x="18100675" y="698197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139605</xdr:rowOff>
    </xdr:from>
    <xdr:to>
      <xdr:col>107</xdr:col>
      <xdr:colOff>101600</xdr:colOff>
      <xdr:row>41</xdr:row>
      <xdr:rowOff>69755</xdr:rowOff>
    </xdr:to>
    <xdr:sp macro="" textlink="">
      <xdr:nvSpPr>
        <xdr:cNvPr id="559" name="フローチャート: 判断 558"/>
        <xdr:cNvSpPr/>
      </xdr:nvSpPr>
      <xdr:spPr>
        <a:xfrm>
          <a:off x="17325975"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114119</xdr:rowOff>
    </xdr:from>
    <xdr:to>
      <xdr:col>102</xdr:col>
      <xdr:colOff>165100</xdr:colOff>
      <xdr:row>41</xdr:row>
      <xdr:rowOff>44269</xdr:rowOff>
    </xdr:to>
    <xdr:sp macro="" textlink="">
      <xdr:nvSpPr>
        <xdr:cNvPr id="560" name="フローチャート: 判断 559"/>
        <xdr:cNvSpPr/>
      </xdr:nvSpPr>
      <xdr:spPr>
        <a:xfrm>
          <a:off x="1657985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167534</xdr:rowOff>
    </xdr:from>
    <xdr:to>
      <xdr:col>98</xdr:col>
      <xdr:colOff>38100</xdr:colOff>
      <xdr:row>41</xdr:row>
      <xdr:rowOff>97684</xdr:rowOff>
    </xdr:to>
    <xdr:sp macro="" textlink="">
      <xdr:nvSpPr>
        <xdr:cNvPr id="561" name="フローチャート: 判断 560"/>
        <xdr:cNvSpPr/>
      </xdr:nvSpPr>
      <xdr:spPr>
        <a:xfrm>
          <a:off x="15833725" y="702553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2" name="テキスト ボックス 561"/>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3" name="テキスト ボックス 562"/>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4" name="テキスト ボックス 563"/>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5" name="テキスト ボックス 564"/>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6" name="テキスト ボックス 565"/>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138257</xdr:rowOff>
    </xdr:from>
    <xdr:to>
      <xdr:col>112</xdr:col>
      <xdr:colOff>38100</xdr:colOff>
      <xdr:row>40</xdr:row>
      <xdr:rowOff>68407</xdr:rowOff>
    </xdr:to>
    <xdr:sp macro="" textlink="">
      <xdr:nvSpPr>
        <xdr:cNvPr id="567" name="楕円 566"/>
        <xdr:cNvSpPr/>
      </xdr:nvSpPr>
      <xdr:spPr>
        <a:xfrm>
          <a:off x="18100675" y="682480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151202</xdr:rowOff>
    </xdr:from>
    <xdr:to>
      <xdr:col>107</xdr:col>
      <xdr:colOff>101600</xdr:colOff>
      <xdr:row>40</xdr:row>
      <xdr:rowOff>81352</xdr:rowOff>
    </xdr:to>
    <xdr:sp macro="" textlink="">
      <xdr:nvSpPr>
        <xdr:cNvPr id="568" name="楕円 567"/>
        <xdr:cNvSpPr/>
      </xdr:nvSpPr>
      <xdr:spPr>
        <a:xfrm>
          <a:off x="17325975" y="683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17607</xdr:rowOff>
    </xdr:from>
    <xdr:to>
      <xdr:col>111</xdr:col>
      <xdr:colOff>177800</xdr:colOff>
      <xdr:row>40</xdr:row>
      <xdr:rowOff>30552</xdr:rowOff>
    </xdr:to>
    <xdr:cxnSp macro="">
      <xdr:nvCxnSpPr>
        <xdr:cNvPr id="569" name="直線コネクタ 568"/>
        <xdr:cNvCxnSpPr/>
      </xdr:nvCxnSpPr>
      <xdr:spPr>
        <a:xfrm flipV="1">
          <a:off x="17376775" y="6875607"/>
          <a:ext cx="755650" cy="1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45255</xdr:rowOff>
    </xdr:from>
    <xdr:ext cx="534377" cy="259045"/>
    <xdr:sp macro="" textlink="">
      <xdr:nvSpPr>
        <xdr:cNvPr id="570" name="n_1aveValue【一般廃棄物処理施設】&#10;一人当たり有形固定資産（償却資産）額"/>
        <xdr:cNvSpPr txBox="1"/>
      </xdr:nvSpPr>
      <xdr:spPr>
        <a:xfrm>
          <a:off x="17900161" y="707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60882</xdr:rowOff>
    </xdr:from>
    <xdr:ext cx="534377" cy="259045"/>
    <xdr:sp macro="" textlink="">
      <xdr:nvSpPr>
        <xdr:cNvPr id="571" name="n_2aveValue【一般廃棄物処理施設】&#10;一人当たり有形固定資産（償却資産）額"/>
        <xdr:cNvSpPr txBox="1"/>
      </xdr:nvSpPr>
      <xdr:spPr>
        <a:xfrm>
          <a:off x="17166736" y="709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60796</xdr:rowOff>
    </xdr:from>
    <xdr:ext cx="534377" cy="259045"/>
    <xdr:sp macro="" textlink="">
      <xdr:nvSpPr>
        <xdr:cNvPr id="572" name="n_3aveValue【一般廃棄物処理施設】&#10;一人当たり有形固定資産（償却資産）額"/>
        <xdr:cNvSpPr txBox="1"/>
      </xdr:nvSpPr>
      <xdr:spPr>
        <a:xfrm>
          <a:off x="16392036" y="674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114211</xdr:rowOff>
    </xdr:from>
    <xdr:ext cx="534377" cy="259045"/>
    <xdr:sp macro="" textlink="">
      <xdr:nvSpPr>
        <xdr:cNvPr id="573" name="n_4aveValue【一般廃棄物処理施設】&#10;一人当たり有形固定資産（償却資産）額"/>
        <xdr:cNvSpPr txBox="1"/>
      </xdr:nvSpPr>
      <xdr:spPr>
        <a:xfrm>
          <a:off x="15645911" y="68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84934</xdr:rowOff>
    </xdr:from>
    <xdr:ext cx="599010" cy="259045"/>
    <xdr:sp macro="" textlink="">
      <xdr:nvSpPr>
        <xdr:cNvPr id="574" name="n_1mainValue【一般廃棄物処理施設】&#10;一人当たり有形固定資産（償却資産）額"/>
        <xdr:cNvSpPr txBox="1"/>
      </xdr:nvSpPr>
      <xdr:spPr>
        <a:xfrm>
          <a:off x="17867845" y="6600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97879</xdr:rowOff>
    </xdr:from>
    <xdr:ext cx="599010" cy="259045"/>
    <xdr:sp macro="" textlink="">
      <xdr:nvSpPr>
        <xdr:cNvPr id="575" name="n_2mainValue【一般廃棄物処理施設】&#10;一人当たり有形固定資産（償却資産）額"/>
        <xdr:cNvSpPr txBox="1"/>
      </xdr:nvSpPr>
      <xdr:spPr>
        <a:xfrm>
          <a:off x="17134420" y="661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6" name="正方形/長方形 575"/>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7" name="正方形/長方形 576"/>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8" name="正方形/長方形 577"/>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9" name="正方形/長方形 578"/>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0" name="正方形/長方形 579"/>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1" name="正方形/長方形 580"/>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2" name="正方形/長方形 581"/>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3" name="正方形/長方形 582"/>
        <xdr:cNvSpPr/>
      </xdr:nvSpPr>
      <xdr:spPr>
        <a:xfrm>
          <a:off x="10588625" y="914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84" name="正方形/長方形 583"/>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5" name="正方形/長方形 584"/>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6" name="正方形/長方形 585"/>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7" name="正方形/長方形 586"/>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8" name="正方形/長方形 587"/>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9" name="正方形/長方形 588"/>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90" name="正方形/長方形 589"/>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1" name="正方形/長方形 590"/>
        <xdr:cNvSpPr/>
      </xdr:nvSpPr>
      <xdr:spPr>
        <a:xfrm>
          <a:off x="15544800" y="914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92" name="正方形/長方形 591"/>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3" name="正方形/長方形 592"/>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4" name="正方形/長方形 593"/>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5" name="正方形/長方形 594"/>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6" name="正方形/長方形 595"/>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7" name="正方形/長方形 596"/>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8" name="正方形/長方形 597"/>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9" name="正方形/長方形 598"/>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0" name="テキスト ボックス 599"/>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1" name="直線コネクタ 600"/>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2" name="テキスト ボックス 601"/>
        <xdr:cNvSpPr txBox="1"/>
      </xdr:nvSpPr>
      <xdr:spPr>
        <a:xfrm>
          <a:off x="101976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3" name="直線コネクタ 602"/>
        <xdr:cNvCxnSpPr/>
      </xdr:nvCxnSpPr>
      <xdr:spPr>
        <a:xfrm>
          <a:off x="10588625" y="1485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4" name="テキスト ボックス 603"/>
        <xdr:cNvSpPr txBox="1"/>
      </xdr:nvSpPr>
      <xdr:spPr>
        <a:xfrm>
          <a:off x="101976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5" name="直線コネクタ 604"/>
        <xdr:cNvCxnSpPr/>
      </xdr:nvCxnSpPr>
      <xdr:spPr>
        <a:xfrm>
          <a:off x="10588625" y="1447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6" name="テキスト ボックス 605"/>
        <xdr:cNvSpPr txBox="1"/>
      </xdr:nvSpPr>
      <xdr:spPr>
        <a:xfrm>
          <a:off x="102427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7" name="直線コネクタ 606"/>
        <xdr:cNvCxnSpPr/>
      </xdr:nvCxnSpPr>
      <xdr:spPr>
        <a:xfrm>
          <a:off x="10588625" y="1409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8" name="テキスト ボックス 607"/>
        <xdr:cNvSpPr txBox="1"/>
      </xdr:nvSpPr>
      <xdr:spPr>
        <a:xfrm>
          <a:off x="102427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9" name="直線コネクタ 608"/>
        <xdr:cNvCxnSpPr/>
      </xdr:nvCxnSpPr>
      <xdr:spPr>
        <a:xfrm>
          <a:off x="10588625" y="1371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0" name="テキスト ボックス 609"/>
        <xdr:cNvSpPr txBox="1"/>
      </xdr:nvSpPr>
      <xdr:spPr>
        <a:xfrm>
          <a:off x="102427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1" name="直線コネクタ 610"/>
        <xdr:cNvCxnSpPr/>
      </xdr:nvCxnSpPr>
      <xdr:spPr>
        <a:xfrm>
          <a:off x="10588625" y="1333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2" name="テキスト ボックス 611"/>
        <xdr:cNvSpPr txBox="1"/>
      </xdr:nvSpPr>
      <xdr:spPr>
        <a:xfrm>
          <a:off x="10242716"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3" name="直線コネクタ 612"/>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4" name="テキスト ボックス 613"/>
        <xdr:cNvSpPr txBox="1"/>
      </xdr:nvSpPr>
      <xdr:spPr>
        <a:xfrm>
          <a:off x="10306836"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5" name="【消防施設】&#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85</xdr:row>
      <xdr:rowOff>118111</xdr:rowOff>
    </xdr:to>
    <xdr:cxnSp macro="">
      <xdr:nvCxnSpPr>
        <xdr:cNvPr id="616" name="直線コネクタ 615"/>
        <xdr:cNvCxnSpPr/>
      </xdr:nvCxnSpPr>
      <xdr:spPr>
        <a:xfrm flipV="1">
          <a:off x="13889989" y="13329286"/>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121938</xdr:rowOff>
    </xdr:from>
    <xdr:ext cx="405111" cy="259045"/>
    <xdr:sp macro="" textlink="">
      <xdr:nvSpPr>
        <xdr:cNvPr id="617" name="【消防施設】&#10;有形固定資産減価償却率最小値テキスト"/>
        <xdr:cNvSpPr txBox="1"/>
      </xdr:nvSpPr>
      <xdr:spPr>
        <a:xfrm>
          <a:off x="13928725"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118111</xdr:rowOff>
    </xdr:from>
    <xdr:to>
      <xdr:col>86</xdr:col>
      <xdr:colOff>25400</xdr:colOff>
      <xdr:row>85</xdr:row>
      <xdr:rowOff>118111</xdr:rowOff>
    </xdr:to>
    <xdr:cxnSp macro="">
      <xdr:nvCxnSpPr>
        <xdr:cNvPr id="618" name="直線コネクタ 617"/>
        <xdr:cNvCxnSpPr/>
      </xdr:nvCxnSpPr>
      <xdr:spPr>
        <a:xfrm>
          <a:off x="13801725" y="146913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619" name="【消防施設】&#10;有形固定資産減価償却率最大値テキスト"/>
        <xdr:cNvSpPr txBox="1"/>
      </xdr:nvSpPr>
      <xdr:spPr>
        <a:xfrm>
          <a:off x="13928725"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620" name="直線コネクタ 619"/>
        <xdr:cNvCxnSpPr/>
      </xdr:nvCxnSpPr>
      <xdr:spPr>
        <a:xfrm>
          <a:off x="13801725" y="133292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76216</xdr:rowOff>
    </xdr:from>
    <xdr:ext cx="405111" cy="259045"/>
    <xdr:sp macro="" textlink="">
      <xdr:nvSpPr>
        <xdr:cNvPr id="621" name="【消防施設】&#10;有形固定資産減価償却率平均値テキスト"/>
        <xdr:cNvSpPr txBox="1"/>
      </xdr:nvSpPr>
      <xdr:spPr>
        <a:xfrm>
          <a:off x="13928725" y="13963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97789</xdr:rowOff>
    </xdr:from>
    <xdr:to>
      <xdr:col>85</xdr:col>
      <xdr:colOff>177800</xdr:colOff>
      <xdr:row>82</xdr:row>
      <xdr:rowOff>27939</xdr:rowOff>
    </xdr:to>
    <xdr:sp macro="" textlink="">
      <xdr:nvSpPr>
        <xdr:cNvPr id="622" name="フローチャート: 判断 621"/>
        <xdr:cNvSpPr/>
      </xdr:nvSpPr>
      <xdr:spPr>
        <a:xfrm>
          <a:off x="13839825" y="139852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59689</xdr:rowOff>
    </xdr:from>
    <xdr:to>
      <xdr:col>81</xdr:col>
      <xdr:colOff>101600</xdr:colOff>
      <xdr:row>81</xdr:row>
      <xdr:rowOff>161289</xdr:rowOff>
    </xdr:to>
    <xdr:sp macro="" textlink="">
      <xdr:nvSpPr>
        <xdr:cNvPr id="623" name="フローチャート: 判断 622"/>
        <xdr:cNvSpPr/>
      </xdr:nvSpPr>
      <xdr:spPr>
        <a:xfrm>
          <a:off x="13115925"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63500</xdr:rowOff>
    </xdr:from>
    <xdr:to>
      <xdr:col>76</xdr:col>
      <xdr:colOff>165100</xdr:colOff>
      <xdr:row>81</xdr:row>
      <xdr:rowOff>165100</xdr:rowOff>
    </xdr:to>
    <xdr:sp macro="" textlink="">
      <xdr:nvSpPr>
        <xdr:cNvPr id="624" name="フローチャート: 判断 623"/>
        <xdr:cNvSpPr/>
      </xdr:nvSpPr>
      <xdr:spPr>
        <a:xfrm>
          <a:off x="123698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625" name="フローチャート: 判断 624"/>
        <xdr:cNvSpPr/>
      </xdr:nvSpPr>
      <xdr:spPr>
        <a:xfrm>
          <a:off x="11623675" y="1397381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59689</xdr:rowOff>
    </xdr:from>
    <xdr:to>
      <xdr:col>67</xdr:col>
      <xdr:colOff>101600</xdr:colOff>
      <xdr:row>81</xdr:row>
      <xdr:rowOff>161289</xdr:rowOff>
    </xdr:to>
    <xdr:sp macro="" textlink="">
      <xdr:nvSpPr>
        <xdr:cNvPr id="626" name="フローチャート: 判断 625"/>
        <xdr:cNvSpPr/>
      </xdr:nvSpPr>
      <xdr:spPr>
        <a:xfrm>
          <a:off x="10848975"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7" name="テキスト ボックス 626"/>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8" name="テキスト ボックス 627"/>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9" name="テキスト ボックス 628"/>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0" name="テキスト ボックス 629"/>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1" name="テキスト ボックス 630"/>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141605</xdr:rowOff>
    </xdr:from>
    <xdr:to>
      <xdr:col>81</xdr:col>
      <xdr:colOff>101600</xdr:colOff>
      <xdr:row>81</xdr:row>
      <xdr:rowOff>71755</xdr:rowOff>
    </xdr:to>
    <xdr:sp macro="" textlink="">
      <xdr:nvSpPr>
        <xdr:cNvPr id="632" name="楕円 631"/>
        <xdr:cNvSpPr/>
      </xdr:nvSpPr>
      <xdr:spPr>
        <a:xfrm>
          <a:off x="13115925"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92075</xdr:rowOff>
    </xdr:from>
    <xdr:to>
      <xdr:col>76</xdr:col>
      <xdr:colOff>165100</xdr:colOff>
      <xdr:row>81</xdr:row>
      <xdr:rowOff>22225</xdr:rowOff>
    </xdr:to>
    <xdr:sp macro="" textlink="">
      <xdr:nvSpPr>
        <xdr:cNvPr id="633" name="楕円 632"/>
        <xdr:cNvSpPr/>
      </xdr:nvSpPr>
      <xdr:spPr>
        <a:xfrm>
          <a:off x="123698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142875</xdr:rowOff>
    </xdr:from>
    <xdr:to>
      <xdr:col>81</xdr:col>
      <xdr:colOff>50800</xdr:colOff>
      <xdr:row>81</xdr:row>
      <xdr:rowOff>20955</xdr:rowOff>
    </xdr:to>
    <xdr:cxnSp macro="">
      <xdr:nvCxnSpPr>
        <xdr:cNvPr id="634" name="直線コネクタ 633"/>
        <xdr:cNvCxnSpPr/>
      </xdr:nvCxnSpPr>
      <xdr:spPr>
        <a:xfrm>
          <a:off x="12420600" y="13858875"/>
          <a:ext cx="746125"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152416</xdr:rowOff>
    </xdr:from>
    <xdr:ext cx="405111" cy="259045"/>
    <xdr:sp macro="" textlink="">
      <xdr:nvSpPr>
        <xdr:cNvPr id="635" name="n_1aveValue【消防施設】&#10;有形固定資産減価償却率"/>
        <xdr:cNvSpPr txBox="1"/>
      </xdr:nvSpPr>
      <xdr:spPr>
        <a:xfrm>
          <a:off x="12980044" y="1403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156227</xdr:rowOff>
    </xdr:from>
    <xdr:ext cx="405111" cy="259045"/>
    <xdr:sp macro="" textlink="">
      <xdr:nvSpPr>
        <xdr:cNvPr id="636" name="n_2aveValue【消防施設】&#10;有形固定資産減価償却率"/>
        <xdr:cNvSpPr txBox="1"/>
      </xdr:nvSpPr>
      <xdr:spPr>
        <a:xfrm>
          <a:off x="12246619"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33038</xdr:rowOff>
    </xdr:from>
    <xdr:ext cx="405111" cy="259045"/>
    <xdr:sp macro="" textlink="">
      <xdr:nvSpPr>
        <xdr:cNvPr id="637" name="n_3aveValue【消防施設】&#10;有形固定資産減価償却率"/>
        <xdr:cNvSpPr txBox="1"/>
      </xdr:nvSpPr>
      <xdr:spPr>
        <a:xfrm>
          <a:off x="1150049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6366</xdr:rowOff>
    </xdr:from>
    <xdr:ext cx="405111" cy="259045"/>
    <xdr:sp macro="" textlink="">
      <xdr:nvSpPr>
        <xdr:cNvPr id="638" name="n_4aveValue【消防施設】&#10;有形固定資産減価償却率"/>
        <xdr:cNvSpPr txBox="1"/>
      </xdr:nvSpPr>
      <xdr:spPr>
        <a:xfrm>
          <a:off x="1072579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88282</xdr:rowOff>
    </xdr:from>
    <xdr:ext cx="405111" cy="259045"/>
    <xdr:sp macro="" textlink="">
      <xdr:nvSpPr>
        <xdr:cNvPr id="639" name="n_1mainValue【消防施設】&#10;有形固定資産減価償却率"/>
        <xdr:cNvSpPr txBox="1"/>
      </xdr:nvSpPr>
      <xdr:spPr>
        <a:xfrm>
          <a:off x="129800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38752</xdr:rowOff>
    </xdr:from>
    <xdr:ext cx="405111" cy="259045"/>
    <xdr:sp macro="" textlink="">
      <xdr:nvSpPr>
        <xdr:cNvPr id="640" name="n_2mainValue【消防施設】&#10;有形固定資産減価償却率"/>
        <xdr:cNvSpPr txBox="1"/>
      </xdr:nvSpPr>
      <xdr:spPr>
        <a:xfrm>
          <a:off x="12246619" y="1358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1" name="正方形/長方形 640"/>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2" name="正方形/長方形 641"/>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3" name="正方形/長方形 642"/>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4" name="正方形/長方形 643"/>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5" name="正方形/長方形 644"/>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6" name="正方形/長方形 645"/>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7" name="正方形/長方形 646"/>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8" name="正方形/長方形 647"/>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9" name="テキスト ボックス 648"/>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0" name="直線コネクタ 649"/>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1" name="直線コネクタ 650"/>
        <xdr:cNvCxnSpPr/>
      </xdr:nvCxnSpPr>
      <xdr:spPr>
        <a:xfrm>
          <a:off x="155448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2" name="テキスト ボックス 651"/>
        <xdr:cNvSpPr txBox="1"/>
      </xdr:nvSpPr>
      <xdr:spPr>
        <a:xfrm>
          <a:off x="151633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3" name="直線コネクタ 652"/>
        <xdr:cNvCxnSpPr/>
      </xdr:nvCxnSpPr>
      <xdr:spPr>
        <a:xfrm>
          <a:off x="155448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4" name="テキスト ボックス 653"/>
        <xdr:cNvSpPr txBox="1"/>
      </xdr:nvSpPr>
      <xdr:spPr>
        <a:xfrm>
          <a:off x="15163346"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5" name="直線コネクタ 654"/>
        <xdr:cNvCxnSpPr/>
      </xdr:nvCxnSpPr>
      <xdr:spPr>
        <a:xfrm>
          <a:off x="155448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6" name="テキスト ボックス 655"/>
        <xdr:cNvSpPr txBox="1"/>
      </xdr:nvSpPr>
      <xdr:spPr>
        <a:xfrm>
          <a:off x="15163346"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7" name="直線コネクタ 656"/>
        <xdr:cNvCxnSpPr/>
      </xdr:nvCxnSpPr>
      <xdr:spPr>
        <a:xfrm>
          <a:off x="155448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8" name="テキスト ボックス 657"/>
        <xdr:cNvSpPr txBox="1"/>
      </xdr:nvSpPr>
      <xdr:spPr>
        <a:xfrm>
          <a:off x="15163346"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9" name="直線コネクタ 658"/>
        <xdr:cNvCxnSpPr/>
      </xdr:nvCxnSpPr>
      <xdr:spPr>
        <a:xfrm>
          <a:off x="155448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0" name="テキスト ボックス 659"/>
        <xdr:cNvSpPr txBox="1"/>
      </xdr:nvSpPr>
      <xdr:spPr>
        <a:xfrm>
          <a:off x="151633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1" name="直線コネクタ 660"/>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2" name="テキスト ボックス 661"/>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3" name="【消防施設】&#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29211</xdr:rowOff>
    </xdr:from>
    <xdr:to>
      <xdr:col>116</xdr:col>
      <xdr:colOff>62864</xdr:colOff>
      <xdr:row>86</xdr:row>
      <xdr:rowOff>101600</xdr:rowOff>
    </xdr:to>
    <xdr:cxnSp macro="">
      <xdr:nvCxnSpPr>
        <xdr:cNvPr id="664" name="直線コネクタ 663"/>
        <xdr:cNvCxnSpPr/>
      </xdr:nvCxnSpPr>
      <xdr:spPr>
        <a:xfrm flipV="1">
          <a:off x="18846164" y="13230861"/>
          <a:ext cx="0" cy="1615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665" name="【消防施設】&#10;一人当たり面積最小値テキスト"/>
        <xdr:cNvSpPr txBox="1"/>
      </xdr:nvSpPr>
      <xdr:spPr>
        <a:xfrm>
          <a:off x="188849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666" name="直線コネクタ 665"/>
        <xdr:cNvCxnSpPr/>
      </xdr:nvCxnSpPr>
      <xdr:spPr>
        <a:xfrm>
          <a:off x="18786475" y="148463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147338</xdr:rowOff>
    </xdr:from>
    <xdr:ext cx="469744" cy="259045"/>
    <xdr:sp macro="" textlink="">
      <xdr:nvSpPr>
        <xdr:cNvPr id="667" name="【消防施設】&#10;一人当たり面積最大値テキスト"/>
        <xdr:cNvSpPr txBox="1"/>
      </xdr:nvSpPr>
      <xdr:spPr>
        <a:xfrm>
          <a:off x="18884900" y="1300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29211</xdr:rowOff>
    </xdr:from>
    <xdr:to>
      <xdr:col>116</xdr:col>
      <xdr:colOff>152400</xdr:colOff>
      <xdr:row>77</xdr:row>
      <xdr:rowOff>29211</xdr:rowOff>
    </xdr:to>
    <xdr:cxnSp macro="">
      <xdr:nvCxnSpPr>
        <xdr:cNvPr id="668" name="直線コネクタ 667"/>
        <xdr:cNvCxnSpPr/>
      </xdr:nvCxnSpPr>
      <xdr:spPr>
        <a:xfrm>
          <a:off x="18786475" y="132308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59707</xdr:rowOff>
    </xdr:from>
    <xdr:ext cx="469744" cy="259045"/>
    <xdr:sp macro="" textlink="">
      <xdr:nvSpPr>
        <xdr:cNvPr id="669" name="【消防施設】&#10;一人当たり面積平均値テキスト"/>
        <xdr:cNvSpPr txBox="1"/>
      </xdr:nvSpPr>
      <xdr:spPr>
        <a:xfrm>
          <a:off x="18884900" y="14632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81280</xdr:rowOff>
    </xdr:from>
    <xdr:to>
      <xdr:col>116</xdr:col>
      <xdr:colOff>114300</xdr:colOff>
      <xdr:row>86</xdr:row>
      <xdr:rowOff>11430</xdr:rowOff>
    </xdr:to>
    <xdr:sp macro="" textlink="">
      <xdr:nvSpPr>
        <xdr:cNvPr id="670" name="フローチャート: 判断 669"/>
        <xdr:cNvSpPr/>
      </xdr:nvSpPr>
      <xdr:spPr>
        <a:xfrm>
          <a:off x="187960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87630</xdr:rowOff>
    </xdr:from>
    <xdr:to>
      <xdr:col>112</xdr:col>
      <xdr:colOff>38100</xdr:colOff>
      <xdr:row>86</xdr:row>
      <xdr:rowOff>17780</xdr:rowOff>
    </xdr:to>
    <xdr:sp macro="" textlink="">
      <xdr:nvSpPr>
        <xdr:cNvPr id="671" name="フローチャート: 判断 670"/>
        <xdr:cNvSpPr/>
      </xdr:nvSpPr>
      <xdr:spPr>
        <a:xfrm>
          <a:off x="18100675" y="146608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85089</xdr:rowOff>
    </xdr:from>
    <xdr:to>
      <xdr:col>107</xdr:col>
      <xdr:colOff>101600</xdr:colOff>
      <xdr:row>86</xdr:row>
      <xdr:rowOff>15239</xdr:rowOff>
    </xdr:to>
    <xdr:sp macro="" textlink="">
      <xdr:nvSpPr>
        <xdr:cNvPr id="672" name="フローチャート: 判断 671"/>
        <xdr:cNvSpPr/>
      </xdr:nvSpPr>
      <xdr:spPr>
        <a:xfrm>
          <a:off x="17325975" y="1465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673" name="フローチャート: 判断 672"/>
        <xdr:cNvSpPr/>
      </xdr:nvSpPr>
      <xdr:spPr>
        <a:xfrm>
          <a:off x="1657985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138430</xdr:rowOff>
    </xdr:from>
    <xdr:to>
      <xdr:col>98</xdr:col>
      <xdr:colOff>38100</xdr:colOff>
      <xdr:row>86</xdr:row>
      <xdr:rowOff>68580</xdr:rowOff>
    </xdr:to>
    <xdr:sp macro="" textlink="">
      <xdr:nvSpPr>
        <xdr:cNvPr id="674" name="フローチャート: 判断 673"/>
        <xdr:cNvSpPr/>
      </xdr:nvSpPr>
      <xdr:spPr>
        <a:xfrm>
          <a:off x="15833725" y="147116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5" name="テキスト ボックス 674"/>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6" name="テキスト ボックス 675"/>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7" name="テキスト ボックス 676"/>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8" name="テキスト ボックス 677"/>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9" name="テキスト ボックス 678"/>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58420</xdr:rowOff>
    </xdr:from>
    <xdr:to>
      <xdr:col>112</xdr:col>
      <xdr:colOff>38100</xdr:colOff>
      <xdr:row>85</xdr:row>
      <xdr:rowOff>160020</xdr:rowOff>
    </xdr:to>
    <xdr:sp macro="" textlink="">
      <xdr:nvSpPr>
        <xdr:cNvPr id="680" name="楕円 679"/>
        <xdr:cNvSpPr/>
      </xdr:nvSpPr>
      <xdr:spPr>
        <a:xfrm>
          <a:off x="18100675" y="146316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58420</xdr:rowOff>
    </xdr:from>
    <xdr:to>
      <xdr:col>107</xdr:col>
      <xdr:colOff>101600</xdr:colOff>
      <xdr:row>85</xdr:row>
      <xdr:rowOff>160020</xdr:rowOff>
    </xdr:to>
    <xdr:sp macro="" textlink="">
      <xdr:nvSpPr>
        <xdr:cNvPr id="681" name="楕円 680"/>
        <xdr:cNvSpPr/>
      </xdr:nvSpPr>
      <xdr:spPr>
        <a:xfrm>
          <a:off x="17325975" y="1463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109220</xdr:rowOff>
    </xdr:from>
    <xdr:to>
      <xdr:col>111</xdr:col>
      <xdr:colOff>177800</xdr:colOff>
      <xdr:row>85</xdr:row>
      <xdr:rowOff>109220</xdr:rowOff>
    </xdr:to>
    <xdr:cxnSp macro="">
      <xdr:nvCxnSpPr>
        <xdr:cNvPr id="682" name="直線コネクタ 681"/>
        <xdr:cNvCxnSpPr/>
      </xdr:nvCxnSpPr>
      <xdr:spPr>
        <a:xfrm>
          <a:off x="17376775" y="1468247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8907</xdr:rowOff>
    </xdr:from>
    <xdr:ext cx="469744" cy="259045"/>
    <xdr:sp macro="" textlink="">
      <xdr:nvSpPr>
        <xdr:cNvPr id="683" name="n_1aveValue【消防施設】&#10;一人当たり面積"/>
        <xdr:cNvSpPr txBox="1"/>
      </xdr:nvSpPr>
      <xdr:spPr>
        <a:xfrm>
          <a:off x="17932477" y="1475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6366</xdr:rowOff>
    </xdr:from>
    <xdr:ext cx="469744" cy="259045"/>
    <xdr:sp macro="" textlink="">
      <xdr:nvSpPr>
        <xdr:cNvPr id="684" name="n_2aveValue【消防施設】&#10;一人当たり面積"/>
        <xdr:cNvSpPr txBox="1"/>
      </xdr:nvSpPr>
      <xdr:spPr>
        <a:xfrm>
          <a:off x="17170477" y="1475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48277</xdr:rowOff>
    </xdr:from>
    <xdr:ext cx="469744" cy="259045"/>
    <xdr:sp macro="" textlink="">
      <xdr:nvSpPr>
        <xdr:cNvPr id="685" name="n_3aveValue【消防施設】&#10;一人当たり面積"/>
        <xdr:cNvSpPr txBox="1"/>
      </xdr:nvSpPr>
      <xdr:spPr>
        <a:xfrm>
          <a:off x="16424352"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85107</xdr:rowOff>
    </xdr:from>
    <xdr:ext cx="469744" cy="259045"/>
    <xdr:sp macro="" textlink="">
      <xdr:nvSpPr>
        <xdr:cNvPr id="686" name="n_4aveValue【消防施設】&#10;一人当たり面積"/>
        <xdr:cNvSpPr txBox="1"/>
      </xdr:nvSpPr>
      <xdr:spPr>
        <a:xfrm>
          <a:off x="15678227" y="1448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5097</xdr:rowOff>
    </xdr:from>
    <xdr:ext cx="469744" cy="259045"/>
    <xdr:sp macro="" textlink="">
      <xdr:nvSpPr>
        <xdr:cNvPr id="687" name="n_1mainValue【消防施設】&#10;一人当たり面積"/>
        <xdr:cNvSpPr txBox="1"/>
      </xdr:nvSpPr>
      <xdr:spPr>
        <a:xfrm>
          <a:off x="17932477" y="1440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5097</xdr:rowOff>
    </xdr:from>
    <xdr:ext cx="469744" cy="259045"/>
    <xdr:sp macro="" textlink="">
      <xdr:nvSpPr>
        <xdr:cNvPr id="688" name="n_2mainValue【消防施設】&#10;一人当たり面積"/>
        <xdr:cNvSpPr txBox="1"/>
      </xdr:nvSpPr>
      <xdr:spPr>
        <a:xfrm>
          <a:off x="17170477" y="1440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9" name="正方形/長方形 688"/>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0" name="正方形/長方形 689"/>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1" name="正方形/長方形 690"/>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2" name="正方形/長方形 691"/>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3" name="正方形/長方形 692"/>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4" name="正方形/長方形 693"/>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5" name="正方形/長方形 694"/>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6" name="正方形/長方形 695"/>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7" name="テキスト ボックス 696"/>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8" name="直線コネクタ 697"/>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99" name="テキスト ボックス 698"/>
        <xdr:cNvSpPr txBox="1"/>
      </xdr:nvSpPr>
      <xdr:spPr>
        <a:xfrm>
          <a:off x="101976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0" name="直線コネクタ 699"/>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1" name="テキスト ボックス 700"/>
        <xdr:cNvSpPr txBox="1"/>
      </xdr:nvSpPr>
      <xdr:spPr>
        <a:xfrm>
          <a:off x="101976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2" name="直線コネクタ 701"/>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3" name="テキスト ボックス 702"/>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4" name="直線コネクタ 703"/>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5" name="テキスト ボックス 704"/>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06" name="直線コネクタ 705"/>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07" name="テキスト ボックス 706"/>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08" name="直線コネクタ 707"/>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9" name="テキスト ボックス 708"/>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0" name="直線コネクタ 709"/>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1" name="テキスト ボックス 710"/>
        <xdr:cNvSpPr txBox="1"/>
      </xdr:nvSpPr>
      <xdr:spPr>
        <a:xfrm>
          <a:off x="10306836"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2" name="直線コネクタ 711"/>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3" name="【庁舎】&#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28848</xdr:rowOff>
    </xdr:to>
    <xdr:cxnSp macro="">
      <xdr:nvCxnSpPr>
        <xdr:cNvPr id="714" name="直線コネクタ 713"/>
        <xdr:cNvCxnSpPr/>
      </xdr:nvCxnSpPr>
      <xdr:spPr>
        <a:xfrm flipV="1">
          <a:off x="13889989" y="17155886"/>
          <a:ext cx="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32675</xdr:rowOff>
    </xdr:from>
    <xdr:ext cx="405111" cy="259045"/>
    <xdr:sp macro="" textlink="">
      <xdr:nvSpPr>
        <xdr:cNvPr id="715" name="【庁舎】&#10;有形固定資産減価償却率最小値テキスト"/>
        <xdr:cNvSpPr txBox="1"/>
      </xdr:nvSpPr>
      <xdr:spPr>
        <a:xfrm>
          <a:off x="13928725"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28848</xdr:rowOff>
    </xdr:from>
    <xdr:to>
      <xdr:col>86</xdr:col>
      <xdr:colOff>25400</xdr:colOff>
      <xdr:row>109</xdr:row>
      <xdr:rowOff>28848</xdr:rowOff>
    </xdr:to>
    <xdr:cxnSp macro="">
      <xdr:nvCxnSpPr>
        <xdr:cNvPr id="716" name="直線コネクタ 715"/>
        <xdr:cNvCxnSpPr/>
      </xdr:nvCxnSpPr>
      <xdr:spPr>
        <a:xfrm>
          <a:off x="13801725" y="1871689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717" name="【庁舎】&#10;有形固定資産減価償却率最大値テキスト"/>
        <xdr:cNvSpPr txBox="1"/>
      </xdr:nvSpPr>
      <xdr:spPr>
        <a:xfrm>
          <a:off x="13928725"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718" name="直線コネクタ 717"/>
        <xdr:cNvCxnSpPr/>
      </xdr:nvCxnSpPr>
      <xdr:spPr>
        <a:xfrm>
          <a:off x="13801725" y="171558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31585</xdr:rowOff>
    </xdr:from>
    <xdr:ext cx="405111" cy="259045"/>
    <xdr:sp macro="" textlink="">
      <xdr:nvSpPr>
        <xdr:cNvPr id="719" name="【庁舎】&#10;有形固定資産減価償却率平均値テキスト"/>
        <xdr:cNvSpPr txBox="1"/>
      </xdr:nvSpPr>
      <xdr:spPr>
        <a:xfrm>
          <a:off x="13928725" y="17862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720" name="フローチャート: 判断 719"/>
        <xdr:cNvSpPr/>
      </xdr:nvSpPr>
      <xdr:spPr>
        <a:xfrm>
          <a:off x="13839825" y="178839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27032</xdr:rowOff>
    </xdr:from>
    <xdr:to>
      <xdr:col>81</xdr:col>
      <xdr:colOff>101600</xdr:colOff>
      <xdr:row>105</xdr:row>
      <xdr:rowOff>128632</xdr:rowOff>
    </xdr:to>
    <xdr:sp macro="" textlink="">
      <xdr:nvSpPr>
        <xdr:cNvPr id="721" name="フローチャート: 判断 720"/>
        <xdr:cNvSpPr/>
      </xdr:nvSpPr>
      <xdr:spPr>
        <a:xfrm>
          <a:off x="13115925"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5806</xdr:rowOff>
    </xdr:from>
    <xdr:to>
      <xdr:col>76</xdr:col>
      <xdr:colOff>165100</xdr:colOff>
      <xdr:row>105</xdr:row>
      <xdr:rowOff>107406</xdr:rowOff>
    </xdr:to>
    <xdr:sp macro="" textlink="">
      <xdr:nvSpPr>
        <xdr:cNvPr id="722" name="フローチャート: 判断 721"/>
        <xdr:cNvSpPr/>
      </xdr:nvSpPr>
      <xdr:spPr>
        <a:xfrm>
          <a:off x="123698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723" name="フローチャート: 判断 722"/>
        <xdr:cNvSpPr/>
      </xdr:nvSpPr>
      <xdr:spPr>
        <a:xfrm>
          <a:off x="11623675" y="180423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154395</xdr:rowOff>
    </xdr:from>
    <xdr:to>
      <xdr:col>67</xdr:col>
      <xdr:colOff>101600</xdr:colOff>
      <xdr:row>105</xdr:row>
      <xdr:rowOff>84545</xdr:rowOff>
    </xdr:to>
    <xdr:sp macro="" textlink="">
      <xdr:nvSpPr>
        <xdr:cNvPr id="724" name="フローチャート: 判断 723"/>
        <xdr:cNvSpPr/>
      </xdr:nvSpPr>
      <xdr:spPr>
        <a:xfrm>
          <a:off x="10848975"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5" name="テキスト ボックス 724"/>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6" name="テキスト ボックス 725"/>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7" name="テキスト ボックス 726"/>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8" name="テキスト ボックス 727"/>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9" name="テキスト ボックス 728"/>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64588</xdr:rowOff>
    </xdr:from>
    <xdr:to>
      <xdr:col>81</xdr:col>
      <xdr:colOff>101600</xdr:colOff>
      <xdr:row>105</xdr:row>
      <xdr:rowOff>166188</xdr:rowOff>
    </xdr:to>
    <xdr:sp macro="" textlink="">
      <xdr:nvSpPr>
        <xdr:cNvPr id="730" name="楕円 729"/>
        <xdr:cNvSpPr/>
      </xdr:nvSpPr>
      <xdr:spPr>
        <a:xfrm>
          <a:off x="13115925" y="18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31931</xdr:rowOff>
    </xdr:from>
    <xdr:to>
      <xdr:col>76</xdr:col>
      <xdr:colOff>165100</xdr:colOff>
      <xdr:row>105</xdr:row>
      <xdr:rowOff>133531</xdr:rowOff>
    </xdr:to>
    <xdr:sp macro="" textlink="">
      <xdr:nvSpPr>
        <xdr:cNvPr id="731" name="楕円 730"/>
        <xdr:cNvSpPr/>
      </xdr:nvSpPr>
      <xdr:spPr>
        <a:xfrm>
          <a:off x="123698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82731</xdr:rowOff>
    </xdr:from>
    <xdr:to>
      <xdr:col>81</xdr:col>
      <xdr:colOff>50800</xdr:colOff>
      <xdr:row>105</xdr:row>
      <xdr:rowOff>115388</xdr:rowOff>
    </xdr:to>
    <xdr:cxnSp macro="">
      <xdr:nvCxnSpPr>
        <xdr:cNvPr id="732" name="直線コネクタ 731"/>
        <xdr:cNvCxnSpPr/>
      </xdr:nvCxnSpPr>
      <xdr:spPr>
        <a:xfrm>
          <a:off x="12420600" y="18084981"/>
          <a:ext cx="74612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154395</xdr:rowOff>
    </xdr:from>
    <xdr:to>
      <xdr:col>72</xdr:col>
      <xdr:colOff>38100</xdr:colOff>
      <xdr:row>105</xdr:row>
      <xdr:rowOff>84545</xdr:rowOff>
    </xdr:to>
    <xdr:sp macro="" textlink="">
      <xdr:nvSpPr>
        <xdr:cNvPr id="733" name="楕円 732"/>
        <xdr:cNvSpPr/>
      </xdr:nvSpPr>
      <xdr:spPr>
        <a:xfrm>
          <a:off x="11623675" y="1798519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33745</xdr:rowOff>
    </xdr:from>
    <xdr:to>
      <xdr:col>76</xdr:col>
      <xdr:colOff>114300</xdr:colOff>
      <xdr:row>105</xdr:row>
      <xdr:rowOff>82731</xdr:rowOff>
    </xdr:to>
    <xdr:cxnSp macro="">
      <xdr:nvCxnSpPr>
        <xdr:cNvPr id="734" name="直線コネクタ 733"/>
        <xdr:cNvCxnSpPr/>
      </xdr:nvCxnSpPr>
      <xdr:spPr>
        <a:xfrm>
          <a:off x="11655425" y="18035995"/>
          <a:ext cx="765175"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123371</xdr:rowOff>
    </xdr:from>
    <xdr:to>
      <xdr:col>67</xdr:col>
      <xdr:colOff>101600</xdr:colOff>
      <xdr:row>105</xdr:row>
      <xdr:rowOff>53521</xdr:rowOff>
    </xdr:to>
    <xdr:sp macro="" textlink="">
      <xdr:nvSpPr>
        <xdr:cNvPr id="735" name="楕円 734"/>
        <xdr:cNvSpPr/>
      </xdr:nvSpPr>
      <xdr:spPr>
        <a:xfrm>
          <a:off x="10848975"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2721</xdr:rowOff>
    </xdr:from>
    <xdr:to>
      <xdr:col>71</xdr:col>
      <xdr:colOff>177800</xdr:colOff>
      <xdr:row>105</xdr:row>
      <xdr:rowOff>33745</xdr:rowOff>
    </xdr:to>
    <xdr:cxnSp macro="">
      <xdr:nvCxnSpPr>
        <xdr:cNvPr id="736" name="直線コネクタ 735"/>
        <xdr:cNvCxnSpPr/>
      </xdr:nvCxnSpPr>
      <xdr:spPr>
        <a:xfrm>
          <a:off x="10899775" y="18004971"/>
          <a:ext cx="75565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145159</xdr:rowOff>
    </xdr:from>
    <xdr:ext cx="405111" cy="259045"/>
    <xdr:sp macro="" textlink="">
      <xdr:nvSpPr>
        <xdr:cNvPr id="737" name="n_1aveValue【庁舎】&#10;有形固定資産減価償却率"/>
        <xdr:cNvSpPr txBox="1"/>
      </xdr:nvSpPr>
      <xdr:spPr>
        <a:xfrm>
          <a:off x="129800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123933</xdr:rowOff>
    </xdr:from>
    <xdr:ext cx="405111" cy="259045"/>
    <xdr:sp macro="" textlink="">
      <xdr:nvSpPr>
        <xdr:cNvPr id="738" name="n_2aveValue【庁舎】&#10;有形固定資産減価償却率"/>
        <xdr:cNvSpPr txBox="1"/>
      </xdr:nvSpPr>
      <xdr:spPr>
        <a:xfrm>
          <a:off x="12246619"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132822</xdr:rowOff>
    </xdr:from>
    <xdr:ext cx="405111" cy="259045"/>
    <xdr:sp macro="" textlink="">
      <xdr:nvSpPr>
        <xdr:cNvPr id="739" name="n_3aveValue【庁舎】&#10;有形固定資産減価償却率"/>
        <xdr:cNvSpPr txBox="1"/>
      </xdr:nvSpPr>
      <xdr:spPr>
        <a:xfrm>
          <a:off x="1150049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75672</xdr:rowOff>
    </xdr:from>
    <xdr:ext cx="405111" cy="259045"/>
    <xdr:sp macro="" textlink="">
      <xdr:nvSpPr>
        <xdr:cNvPr id="740" name="n_4aveValue【庁舎】&#10;有形固定資産減価償却率"/>
        <xdr:cNvSpPr txBox="1"/>
      </xdr:nvSpPr>
      <xdr:spPr>
        <a:xfrm>
          <a:off x="10725794" y="1807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157315</xdr:rowOff>
    </xdr:from>
    <xdr:ext cx="405111" cy="259045"/>
    <xdr:sp macro="" textlink="">
      <xdr:nvSpPr>
        <xdr:cNvPr id="741" name="n_1mainValue【庁舎】&#10;有形固定資産減価償却率"/>
        <xdr:cNvSpPr txBox="1"/>
      </xdr:nvSpPr>
      <xdr:spPr>
        <a:xfrm>
          <a:off x="129800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124658</xdr:rowOff>
    </xdr:from>
    <xdr:ext cx="405111" cy="259045"/>
    <xdr:sp macro="" textlink="">
      <xdr:nvSpPr>
        <xdr:cNvPr id="742" name="n_2mainValue【庁舎】&#10;有形固定資産減価償却率"/>
        <xdr:cNvSpPr txBox="1"/>
      </xdr:nvSpPr>
      <xdr:spPr>
        <a:xfrm>
          <a:off x="12246619"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101072</xdr:rowOff>
    </xdr:from>
    <xdr:ext cx="405111" cy="259045"/>
    <xdr:sp macro="" textlink="">
      <xdr:nvSpPr>
        <xdr:cNvPr id="743" name="n_3mainValue【庁舎】&#10;有形固定資産減価償却率"/>
        <xdr:cNvSpPr txBox="1"/>
      </xdr:nvSpPr>
      <xdr:spPr>
        <a:xfrm>
          <a:off x="11500494" y="177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70048</xdr:rowOff>
    </xdr:from>
    <xdr:ext cx="405111" cy="259045"/>
    <xdr:sp macro="" textlink="">
      <xdr:nvSpPr>
        <xdr:cNvPr id="744" name="n_4mainValue【庁舎】&#10;有形固定資産減価償却率"/>
        <xdr:cNvSpPr txBox="1"/>
      </xdr:nvSpPr>
      <xdr:spPr>
        <a:xfrm>
          <a:off x="1072579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5" name="正方形/長方形 744"/>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6" name="正方形/長方形 745"/>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7" name="正方形/長方形 746"/>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8" name="正方形/長方形 747"/>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9" name="正方形/長方形 748"/>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0" name="正方形/長方形 749"/>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1" name="正方形/長方形 750"/>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2" name="正方形/長方形 751"/>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3" name="テキスト ボックス 752"/>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4" name="直線コネクタ 753"/>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55" name="直線コネクタ 754"/>
        <xdr:cNvCxnSpPr/>
      </xdr:nvCxnSpPr>
      <xdr:spPr>
        <a:xfrm>
          <a:off x="15544800" y="1859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56" name="テキスト ボックス 755"/>
        <xdr:cNvSpPr txBox="1"/>
      </xdr:nvSpPr>
      <xdr:spPr>
        <a:xfrm>
          <a:off x="15163346"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57" name="直線コネクタ 756"/>
        <xdr:cNvCxnSpPr/>
      </xdr:nvCxnSpPr>
      <xdr:spPr>
        <a:xfrm>
          <a:off x="15544800" y="1813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58" name="テキスト ボックス 757"/>
        <xdr:cNvSpPr txBox="1"/>
      </xdr:nvSpPr>
      <xdr:spPr>
        <a:xfrm>
          <a:off x="15163346"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59" name="直線コネクタ 758"/>
        <xdr:cNvCxnSpPr/>
      </xdr:nvCxnSpPr>
      <xdr:spPr>
        <a:xfrm>
          <a:off x="15544800" y="1767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60" name="テキスト ボックス 759"/>
        <xdr:cNvSpPr txBox="1"/>
      </xdr:nvSpPr>
      <xdr:spPr>
        <a:xfrm>
          <a:off x="15163346"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61" name="直線コネクタ 760"/>
        <xdr:cNvCxnSpPr/>
      </xdr:nvCxnSpPr>
      <xdr:spPr>
        <a:xfrm>
          <a:off x="15544800" y="1722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62" name="テキスト ボックス 761"/>
        <xdr:cNvSpPr txBox="1"/>
      </xdr:nvSpPr>
      <xdr:spPr>
        <a:xfrm>
          <a:off x="15163346"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3" name="直線コネクタ 762"/>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4" name="テキスト ボックス 763"/>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5" name="【庁舎】&#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167639</xdr:rowOff>
    </xdr:from>
    <xdr:to>
      <xdr:col>116</xdr:col>
      <xdr:colOff>62864</xdr:colOff>
      <xdr:row>108</xdr:row>
      <xdr:rowOff>21337</xdr:rowOff>
    </xdr:to>
    <xdr:cxnSp macro="">
      <xdr:nvCxnSpPr>
        <xdr:cNvPr id="766" name="直線コネクタ 765"/>
        <xdr:cNvCxnSpPr/>
      </xdr:nvCxnSpPr>
      <xdr:spPr>
        <a:xfrm flipV="1">
          <a:off x="18846164" y="17141189"/>
          <a:ext cx="0" cy="1396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25164</xdr:rowOff>
    </xdr:from>
    <xdr:ext cx="469744" cy="259045"/>
    <xdr:sp macro="" textlink="">
      <xdr:nvSpPr>
        <xdr:cNvPr id="767" name="【庁舎】&#10;一人当たり面積最小値テキスト"/>
        <xdr:cNvSpPr txBox="1"/>
      </xdr:nvSpPr>
      <xdr:spPr>
        <a:xfrm>
          <a:off x="18884900" y="185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21337</xdr:rowOff>
    </xdr:from>
    <xdr:to>
      <xdr:col>116</xdr:col>
      <xdr:colOff>152400</xdr:colOff>
      <xdr:row>108</xdr:row>
      <xdr:rowOff>21337</xdr:rowOff>
    </xdr:to>
    <xdr:cxnSp macro="">
      <xdr:nvCxnSpPr>
        <xdr:cNvPr id="768" name="直線コネクタ 767"/>
        <xdr:cNvCxnSpPr/>
      </xdr:nvCxnSpPr>
      <xdr:spPr>
        <a:xfrm>
          <a:off x="18786475" y="1853793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114316</xdr:rowOff>
    </xdr:from>
    <xdr:ext cx="469744" cy="259045"/>
    <xdr:sp macro="" textlink="">
      <xdr:nvSpPr>
        <xdr:cNvPr id="769" name="【庁舎】&#10;一人当たり面積最大値テキスト"/>
        <xdr:cNvSpPr txBox="1"/>
      </xdr:nvSpPr>
      <xdr:spPr>
        <a:xfrm>
          <a:off x="18884900" y="1691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167639</xdr:rowOff>
    </xdr:from>
    <xdr:to>
      <xdr:col>116</xdr:col>
      <xdr:colOff>152400</xdr:colOff>
      <xdr:row>99</xdr:row>
      <xdr:rowOff>167639</xdr:rowOff>
    </xdr:to>
    <xdr:cxnSp macro="">
      <xdr:nvCxnSpPr>
        <xdr:cNvPr id="770" name="直線コネクタ 769"/>
        <xdr:cNvCxnSpPr/>
      </xdr:nvCxnSpPr>
      <xdr:spPr>
        <a:xfrm>
          <a:off x="18786475" y="1714118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74692</xdr:rowOff>
    </xdr:from>
    <xdr:ext cx="469744" cy="259045"/>
    <xdr:sp macro="" textlink="">
      <xdr:nvSpPr>
        <xdr:cNvPr id="771" name="【庁舎】&#10;一人当たり面積平均値テキスト"/>
        <xdr:cNvSpPr txBox="1"/>
      </xdr:nvSpPr>
      <xdr:spPr>
        <a:xfrm>
          <a:off x="18884900" y="17905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96265</xdr:rowOff>
    </xdr:from>
    <xdr:to>
      <xdr:col>116</xdr:col>
      <xdr:colOff>114300</xdr:colOff>
      <xdr:row>105</xdr:row>
      <xdr:rowOff>26415</xdr:rowOff>
    </xdr:to>
    <xdr:sp macro="" textlink="">
      <xdr:nvSpPr>
        <xdr:cNvPr id="772" name="フローチャート: 判断 771"/>
        <xdr:cNvSpPr/>
      </xdr:nvSpPr>
      <xdr:spPr>
        <a:xfrm>
          <a:off x="187960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146558</xdr:rowOff>
    </xdr:from>
    <xdr:to>
      <xdr:col>112</xdr:col>
      <xdr:colOff>38100</xdr:colOff>
      <xdr:row>105</xdr:row>
      <xdr:rowOff>76708</xdr:rowOff>
    </xdr:to>
    <xdr:sp macro="" textlink="">
      <xdr:nvSpPr>
        <xdr:cNvPr id="773" name="フローチャート: 判断 772"/>
        <xdr:cNvSpPr/>
      </xdr:nvSpPr>
      <xdr:spPr>
        <a:xfrm>
          <a:off x="18100675" y="1797735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153415</xdr:rowOff>
    </xdr:from>
    <xdr:to>
      <xdr:col>107</xdr:col>
      <xdr:colOff>101600</xdr:colOff>
      <xdr:row>105</xdr:row>
      <xdr:rowOff>83565</xdr:rowOff>
    </xdr:to>
    <xdr:sp macro="" textlink="">
      <xdr:nvSpPr>
        <xdr:cNvPr id="774" name="フローチャート: 判断 773"/>
        <xdr:cNvSpPr/>
      </xdr:nvSpPr>
      <xdr:spPr>
        <a:xfrm>
          <a:off x="17325975"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41402</xdr:rowOff>
    </xdr:from>
    <xdr:to>
      <xdr:col>102</xdr:col>
      <xdr:colOff>165100</xdr:colOff>
      <xdr:row>104</xdr:row>
      <xdr:rowOff>143002</xdr:rowOff>
    </xdr:to>
    <xdr:sp macro="" textlink="">
      <xdr:nvSpPr>
        <xdr:cNvPr id="775" name="フローチャート: 判断 774"/>
        <xdr:cNvSpPr/>
      </xdr:nvSpPr>
      <xdr:spPr>
        <a:xfrm>
          <a:off x="1657985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87122</xdr:rowOff>
    </xdr:from>
    <xdr:to>
      <xdr:col>98</xdr:col>
      <xdr:colOff>38100</xdr:colOff>
      <xdr:row>105</xdr:row>
      <xdr:rowOff>17272</xdr:rowOff>
    </xdr:to>
    <xdr:sp macro="" textlink="">
      <xdr:nvSpPr>
        <xdr:cNvPr id="776" name="フローチャート: 判断 775"/>
        <xdr:cNvSpPr/>
      </xdr:nvSpPr>
      <xdr:spPr>
        <a:xfrm>
          <a:off x="15833725" y="1791792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7" name="テキスト ボックス 776"/>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8" name="テキスト ボックス 777"/>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9" name="テキスト ボックス 778"/>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0" name="テキスト ボックス 779"/>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1" name="テキスト ボックス 780"/>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105411</xdr:rowOff>
    </xdr:from>
    <xdr:to>
      <xdr:col>112</xdr:col>
      <xdr:colOff>38100</xdr:colOff>
      <xdr:row>106</xdr:row>
      <xdr:rowOff>35561</xdr:rowOff>
    </xdr:to>
    <xdr:sp macro="" textlink="">
      <xdr:nvSpPr>
        <xdr:cNvPr id="782" name="楕円 781"/>
        <xdr:cNvSpPr/>
      </xdr:nvSpPr>
      <xdr:spPr>
        <a:xfrm>
          <a:off x="18100675" y="1810766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132842</xdr:rowOff>
    </xdr:from>
    <xdr:to>
      <xdr:col>107</xdr:col>
      <xdr:colOff>101600</xdr:colOff>
      <xdr:row>106</xdr:row>
      <xdr:rowOff>62992</xdr:rowOff>
    </xdr:to>
    <xdr:sp macro="" textlink="">
      <xdr:nvSpPr>
        <xdr:cNvPr id="783" name="楕円 782"/>
        <xdr:cNvSpPr/>
      </xdr:nvSpPr>
      <xdr:spPr>
        <a:xfrm>
          <a:off x="17325975" y="1813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156211</xdr:rowOff>
    </xdr:from>
    <xdr:to>
      <xdr:col>111</xdr:col>
      <xdr:colOff>177800</xdr:colOff>
      <xdr:row>106</xdr:row>
      <xdr:rowOff>12192</xdr:rowOff>
    </xdr:to>
    <xdr:cxnSp macro="">
      <xdr:nvCxnSpPr>
        <xdr:cNvPr id="784" name="直線コネクタ 783"/>
        <xdr:cNvCxnSpPr/>
      </xdr:nvCxnSpPr>
      <xdr:spPr>
        <a:xfrm flipV="1">
          <a:off x="17376775" y="18158461"/>
          <a:ext cx="75565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135128</xdr:rowOff>
    </xdr:from>
    <xdr:to>
      <xdr:col>102</xdr:col>
      <xdr:colOff>165100</xdr:colOff>
      <xdr:row>106</xdr:row>
      <xdr:rowOff>65278</xdr:rowOff>
    </xdr:to>
    <xdr:sp macro="" textlink="">
      <xdr:nvSpPr>
        <xdr:cNvPr id="785" name="楕円 784"/>
        <xdr:cNvSpPr/>
      </xdr:nvSpPr>
      <xdr:spPr>
        <a:xfrm>
          <a:off x="16579850" y="1813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12192</xdr:rowOff>
    </xdr:from>
    <xdr:to>
      <xdr:col>107</xdr:col>
      <xdr:colOff>50800</xdr:colOff>
      <xdr:row>106</xdr:row>
      <xdr:rowOff>14478</xdr:rowOff>
    </xdr:to>
    <xdr:cxnSp macro="">
      <xdr:nvCxnSpPr>
        <xdr:cNvPr id="786" name="直線コネクタ 785"/>
        <xdr:cNvCxnSpPr/>
      </xdr:nvCxnSpPr>
      <xdr:spPr>
        <a:xfrm flipV="1">
          <a:off x="16630650" y="18185892"/>
          <a:ext cx="74612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135128</xdr:rowOff>
    </xdr:from>
    <xdr:to>
      <xdr:col>98</xdr:col>
      <xdr:colOff>38100</xdr:colOff>
      <xdr:row>106</xdr:row>
      <xdr:rowOff>65278</xdr:rowOff>
    </xdr:to>
    <xdr:sp macro="" textlink="">
      <xdr:nvSpPr>
        <xdr:cNvPr id="787" name="楕円 786"/>
        <xdr:cNvSpPr/>
      </xdr:nvSpPr>
      <xdr:spPr>
        <a:xfrm>
          <a:off x="15833725" y="1813737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14478</xdr:rowOff>
    </xdr:from>
    <xdr:to>
      <xdr:col>102</xdr:col>
      <xdr:colOff>114300</xdr:colOff>
      <xdr:row>106</xdr:row>
      <xdr:rowOff>14478</xdr:rowOff>
    </xdr:to>
    <xdr:cxnSp macro="">
      <xdr:nvCxnSpPr>
        <xdr:cNvPr id="788" name="直線コネクタ 787"/>
        <xdr:cNvCxnSpPr/>
      </xdr:nvCxnSpPr>
      <xdr:spPr>
        <a:xfrm>
          <a:off x="15865475" y="18188178"/>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93235</xdr:rowOff>
    </xdr:from>
    <xdr:ext cx="469744" cy="259045"/>
    <xdr:sp macro="" textlink="">
      <xdr:nvSpPr>
        <xdr:cNvPr id="789" name="n_1aveValue【庁舎】&#10;一人当たり面積"/>
        <xdr:cNvSpPr txBox="1"/>
      </xdr:nvSpPr>
      <xdr:spPr>
        <a:xfrm>
          <a:off x="17932477" y="1775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100092</xdr:rowOff>
    </xdr:from>
    <xdr:ext cx="469744" cy="259045"/>
    <xdr:sp macro="" textlink="">
      <xdr:nvSpPr>
        <xdr:cNvPr id="790" name="n_2aveValue【庁舎】&#10;一人当たり面積"/>
        <xdr:cNvSpPr txBox="1"/>
      </xdr:nvSpPr>
      <xdr:spPr>
        <a:xfrm>
          <a:off x="17170477" y="1775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159529</xdr:rowOff>
    </xdr:from>
    <xdr:ext cx="469744" cy="259045"/>
    <xdr:sp macro="" textlink="">
      <xdr:nvSpPr>
        <xdr:cNvPr id="791" name="n_3aveValue【庁舎】&#10;一人当たり面積"/>
        <xdr:cNvSpPr txBox="1"/>
      </xdr:nvSpPr>
      <xdr:spPr>
        <a:xfrm>
          <a:off x="16424352" y="1764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33799</xdr:rowOff>
    </xdr:from>
    <xdr:ext cx="469744" cy="259045"/>
    <xdr:sp macro="" textlink="">
      <xdr:nvSpPr>
        <xdr:cNvPr id="792" name="n_4aveValue【庁舎】&#10;一人当たり面積"/>
        <xdr:cNvSpPr txBox="1"/>
      </xdr:nvSpPr>
      <xdr:spPr>
        <a:xfrm>
          <a:off x="15678227" y="1769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26688</xdr:rowOff>
    </xdr:from>
    <xdr:ext cx="469744" cy="259045"/>
    <xdr:sp macro="" textlink="">
      <xdr:nvSpPr>
        <xdr:cNvPr id="793" name="n_1mainValue【庁舎】&#10;一人当たり面積"/>
        <xdr:cNvSpPr txBox="1"/>
      </xdr:nvSpPr>
      <xdr:spPr>
        <a:xfrm>
          <a:off x="1793247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54119</xdr:rowOff>
    </xdr:from>
    <xdr:ext cx="469744" cy="259045"/>
    <xdr:sp macro="" textlink="">
      <xdr:nvSpPr>
        <xdr:cNvPr id="794" name="n_2mainValue【庁舎】&#10;一人当たり面積"/>
        <xdr:cNvSpPr txBox="1"/>
      </xdr:nvSpPr>
      <xdr:spPr>
        <a:xfrm>
          <a:off x="17170477"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56405</xdr:rowOff>
    </xdr:from>
    <xdr:ext cx="469744" cy="259045"/>
    <xdr:sp macro="" textlink="">
      <xdr:nvSpPr>
        <xdr:cNvPr id="795" name="n_3mainValue【庁舎】&#10;一人当たり面積"/>
        <xdr:cNvSpPr txBox="1"/>
      </xdr:nvSpPr>
      <xdr:spPr>
        <a:xfrm>
          <a:off x="16424352" y="1823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56405</xdr:rowOff>
    </xdr:from>
    <xdr:ext cx="469744" cy="259045"/>
    <xdr:sp macro="" textlink="">
      <xdr:nvSpPr>
        <xdr:cNvPr id="796" name="n_4mainValue【庁舎】&#10;一人当たり面積"/>
        <xdr:cNvSpPr txBox="1"/>
      </xdr:nvSpPr>
      <xdr:spPr>
        <a:xfrm>
          <a:off x="15678227" y="1823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7" name="正方形/長方形 796"/>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8" name="正方形/長方形 797"/>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9" name="テキスト ボックス 798"/>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30,371
30,124
88.02
19,859,802
17,418,364
1,080,249
8,331,875
15,422,095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大型事業所の税増額により市町村民税法人税割が前年比</a:t>
          </a:r>
          <a:r>
            <a:rPr kumimoji="1" lang="en-US" altLang="ja-JP" sz="1100">
              <a:solidFill>
                <a:schemeClr val="dk1"/>
              </a:solidFill>
              <a:effectLst/>
              <a:latin typeface="+mn-lt"/>
              <a:ea typeface="+mn-ea"/>
              <a:cs typeface="+mn-cs"/>
            </a:rPr>
            <a:t>43.9</a:t>
          </a:r>
          <a:r>
            <a:rPr kumimoji="1" lang="ja-JP" altLang="en-US" sz="1100">
              <a:solidFill>
                <a:schemeClr val="dk1"/>
              </a:solidFill>
              <a:effectLst/>
              <a:latin typeface="+mn-lt"/>
              <a:ea typeface="+mn-ea"/>
              <a:cs typeface="+mn-cs"/>
            </a:rPr>
            <a:t>％の増となった。これに伴い、基準財政収入額が前年比</a:t>
          </a:r>
          <a:r>
            <a:rPr kumimoji="1" lang="en-US" altLang="ja-JP" sz="1100">
              <a:solidFill>
                <a:schemeClr val="dk1"/>
              </a:solidFill>
              <a:effectLst/>
              <a:latin typeface="+mn-lt"/>
              <a:ea typeface="+mn-ea"/>
              <a:cs typeface="+mn-cs"/>
            </a:rPr>
            <a:t>4.9</a:t>
          </a:r>
          <a:r>
            <a:rPr kumimoji="1" lang="ja-JP" altLang="en-US" sz="1100">
              <a:solidFill>
                <a:schemeClr val="dk1"/>
              </a:solidFill>
              <a:effectLst/>
              <a:latin typeface="+mn-lt"/>
              <a:ea typeface="+mn-ea"/>
              <a:cs typeface="+mn-cs"/>
            </a:rPr>
            <a:t>ポイント伸び、財政力指数も</a:t>
          </a:r>
          <a:r>
            <a:rPr kumimoji="1" lang="en-US" altLang="ja-JP" sz="1100">
              <a:solidFill>
                <a:schemeClr val="dk1"/>
              </a:solidFill>
              <a:effectLst/>
              <a:latin typeface="+mn-lt"/>
              <a:ea typeface="+mn-ea"/>
              <a:cs typeface="+mn-cs"/>
            </a:rPr>
            <a:t>0.02</a:t>
          </a:r>
          <a:r>
            <a:rPr kumimoji="1" lang="ja-JP" altLang="en-US" sz="1100">
              <a:solidFill>
                <a:schemeClr val="dk1"/>
              </a:solidFill>
              <a:effectLst/>
              <a:latin typeface="+mn-lt"/>
              <a:ea typeface="+mn-ea"/>
              <a:cs typeface="+mn-cs"/>
            </a:rPr>
            <a:t>ポイント上昇した。</a:t>
          </a:r>
          <a:endParaRPr lang="ja-JP" altLang="ja-JP" sz="1400">
            <a:effectLst/>
          </a:endParaRPr>
        </a:p>
        <a:p>
          <a:r>
            <a:rPr kumimoji="1" lang="ja-JP" altLang="ja-JP" sz="1100">
              <a:solidFill>
                <a:schemeClr val="dk1"/>
              </a:solidFill>
              <a:effectLst/>
              <a:latin typeface="+mn-lt"/>
              <a:ea typeface="+mn-ea"/>
              <a:cs typeface="+mn-cs"/>
            </a:rPr>
            <a:t>　類似団体平均を上回っているが、引き続き、税収の徴収向上を中心に歳入の確保に努める。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0125"/>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46567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8643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108602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6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46567</xdr:rowOff>
    </xdr:from>
    <xdr:to>
      <xdr:col>19</xdr:col>
      <xdr:colOff>133350</xdr:colOff>
      <xdr:row>40</xdr:row>
      <xdr:rowOff>66675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9045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31344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66675</xdr:rowOff>
    </xdr:from>
    <xdr:to>
      <xdr:col>15</xdr:col>
      <xdr:colOff>82550</xdr:colOff>
      <xdr:row>40</xdr:row>
      <xdr:rowOff>66675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246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31344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66675</xdr:rowOff>
    </xdr:from>
    <xdr:to>
      <xdr:col>11</xdr:col>
      <xdr:colOff>31750</xdr:colOff>
      <xdr:row>40</xdr:row>
      <xdr:rowOff>66675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246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91669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167217</xdr:rowOff>
    </xdr:from>
    <xdr:to>
      <xdr:col>19</xdr:col>
      <xdr:colOff>184150</xdr:colOff>
      <xdr:row>40</xdr:row>
      <xdr:rowOff>97367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107544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15875</xdr:rowOff>
    </xdr:from>
    <xdr:to>
      <xdr:col>15</xdr:col>
      <xdr:colOff>133350</xdr:colOff>
      <xdr:row>40</xdr:row>
      <xdr:rowOff>117475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127652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15875</xdr:rowOff>
    </xdr:from>
    <xdr:to>
      <xdr:col>11</xdr:col>
      <xdr:colOff>82550</xdr:colOff>
      <xdr:row>40</xdr:row>
      <xdr:rowOff>117475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基準財政収入額において、普通交付税合併算定替及び法人税収増による普通交付税の減並びに令和元年東日本台風に伴う税減免による減、基準財政需要額において、広域行政組合の負担金の増及び障がい者福祉サービス利用者増等により、前年比で</a:t>
          </a:r>
          <a:r>
            <a:rPr kumimoji="1" lang="en-US" altLang="ja-JP" sz="1100">
              <a:solidFill>
                <a:schemeClr val="dk1"/>
              </a:solidFill>
              <a:effectLst/>
              <a:latin typeface="+mn-lt"/>
              <a:ea typeface="+mn-ea"/>
              <a:cs typeface="+mn-cs"/>
            </a:rPr>
            <a:t>5.3</a:t>
          </a:r>
          <a:r>
            <a:rPr kumimoji="1" lang="ja-JP" altLang="en-US" sz="1100">
              <a:solidFill>
                <a:schemeClr val="dk1"/>
              </a:solidFill>
              <a:effectLst/>
              <a:latin typeface="+mn-lt"/>
              <a:ea typeface="+mn-ea"/>
              <a:cs typeface="+mn-cs"/>
            </a:rPr>
            <a:t>ポイント増となった。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類似団体を下回っているが、今後も経常経費削減努力と税収の徴収率向上を図り、健全な財政運営の維持に努める。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65</xdr:row>
      <xdr:rowOff>143002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09708"/>
          <a:ext cx="0" cy="11775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115079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5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143002</xdr:rowOff>
    </xdr:from>
    <xdr:to>
      <xdr:col>24</xdr:col>
      <xdr:colOff>12700</xdr:colOff>
      <xdr:row>65</xdr:row>
      <xdr:rowOff>143002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8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64008</xdr:rowOff>
    </xdr:from>
    <xdr:to>
      <xdr:col>23</xdr:col>
      <xdr:colOff>133350</xdr:colOff>
      <xdr:row>61</xdr:row>
      <xdr:rowOff>148336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351008"/>
          <a:ext cx="838200" cy="2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132351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90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160274</xdr:rowOff>
    </xdr:from>
    <xdr:to>
      <xdr:col>23</xdr:col>
      <xdr:colOff>184150</xdr:colOff>
      <xdr:row>62</xdr:row>
      <xdr:rowOff>90424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64008</xdr:rowOff>
    </xdr:from>
    <xdr:to>
      <xdr:col>19</xdr:col>
      <xdr:colOff>133350</xdr:colOff>
      <xdr:row>60</xdr:row>
      <xdr:rowOff>112268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35100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126492</xdr:rowOff>
    </xdr:from>
    <xdr:to>
      <xdr:col>19</xdr:col>
      <xdr:colOff>184150</xdr:colOff>
      <xdr:row>62</xdr:row>
      <xdr:rowOff>56642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41419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71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73660</xdr:rowOff>
    </xdr:from>
    <xdr:to>
      <xdr:col>15</xdr:col>
      <xdr:colOff>82550</xdr:colOff>
      <xdr:row>60</xdr:row>
      <xdr:rowOff>112268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36066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131318</xdr:rowOff>
    </xdr:from>
    <xdr:to>
      <xdr:col>15</xdr:col>
      <xdr:colOff>133350</xdr:colOff>
      <xdr:row>62</xdr:row>
      <xdr:rowOff>61468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46245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73660</xdr:rowOff>
    </xdr:from>
    <xdr:to>
      <xdr:col>11</xdr:col>
      <xdr:colOff>31750</xdr:colOff>
      <xdr:row>60</xdr:row>
      <xdr:rowOff>141224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36066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87884</xdr:rowOff>
    </xdr:from>
    <xdr:to>
      <xdr:col>11</xdr:col>
      <xdr:colOff>82550</xdr:colOff>
      <xdr:row>62</xdr:row>
      <xdr:rowOff>18034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2811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133858</xdr:rowOff>
    </xdr:from>
    <xdr:to>
      <xdr:col>7</xdr:col>
      <xdr:colOff>31750</xdr:colOff>
      <xdr:row>61</xdr:row>
      <xdr:rowOff>64008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48785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97536</xdr:rowOff>
    </xdr:from>
    <xdr:to>
      <xdr:col>23</xdr:col>
      <xdr:colOff>184150</xdr:colOff>
      <xdr:row>62</xdr:row>
      <xdr:rowOff>27686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114063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0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13208</xdr:rowOff>
    </xdr:from>
    <xdr:to>
      <xdr:col>19</xdr:col>
      <xdr:colOff>184150</xdr:colOff>
      <xdr:row>60</xdr:row>
      <xdr:rowOff>114808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124985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069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61468</xdr:rowOff>
    </xdr:from>
    <xdr:to>
      <xdr:col>15</xdr:col>
      <xdr:colOff>133350</xdr:colOff>
      <xdr:row>60</xdr:row>
      <xdr:rowOff>163068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1795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11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22860</xdr:rowOff>
    </xdr:from>
    <xdr:to>
      <xdr:col>11</xdr:col>
      <xdr:colOff>82550</xdr:colOff>
      <xdr:row>60</xdr:row>
      <xdr:rowOff>124460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90424</xdr:rowOff>
    </xdr:from>
    <xdr:to>
      <xdr:col>7</xdr:col>
      <xdr:colOff>31750</xdr:colOff>
      <xdr:row>61</xdr:row>
      <xdr:rowOff>20574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30751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[197,506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年以降、人件費及び物件費等が減少しているのは、除染業務がピークを越えたためである。除染業務縮小しているものの継続しているため、</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平均を上回っている状況である。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定員適正化計画に基づいた職員採用を行っており、今後も人件費の適正化と物件費等の</a:t>
          </a:r>
          <a:r>
            <a:rPr kumimoji="1" lang="ja-JP" altLang="ja-JP" sz="1100">
              <a:solidFill>
                <a:schemeClr val="dk1"/>
              </a:solidFill>
              <a:effectLst/>
              <a:latin typeface="+mn-lt"/>
              <a:ea typeface="+mn-ea"/>
              <a:cs typeface="+mn-cs"/>
            </a:rPr>
            <a:t>抑制</a:t>
          </a:r>
          <a:r>
            <a:rPr kumimoji="1" lang="ja-JP" altLang="en-US" sz="1100">
              <a:solidFill>
                <a:schemeClr val="dk1"/>
              </a:solidFill>
              <a:effectLst/>
              <a:latin typeface="+mn-lt"/>
              <a:ea typeface="+mn-ea"/>
              <a:cs typeface="+mn-cs"/>
            </a:rPr>
            <a:t>に努め、類似団体平均を下回るように努める。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79559</xdr:rowOff>
    </xdr:from>
    <xdr:to>
      <xdr:col>23</xdr:col>
      <xdr:colOff>133350</xdr:colOff>
      <xdr:row>84</xdr:row>
      <xdr:rowOff>38898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95559"/>
          <a:ext cx="0" cy="6451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10975</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441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84</xdr:row>
      <xdr:rowOff>38898</xdr:rowOff>
    </xdr:from>
    <xdr:to>
      <xdr:col>24</xdr:col>
      <xdr:colOff>12700</xdr:colOff>
      <xdr:row>84</xdr:row>
      <xdr:rowOff>38898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44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165936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39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79559</xdr:rowOff>
    </xdr:from>
    <xdr:to>
      <xdr:col>24</xdr:col>
      <xdr:colOff>12700</xdr:colOff>
      <xdr:row>80</xdr:row>
      <xdr:rowOff>79559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95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133903</xdr:rowOff>
    </xdr:from>
    <xdr:to>
      <xdr:col>23</xdr:col>
      <xdr:colOff>133350</xdr:colOff>
      <xdr:row>84</xdr:row>
      <xdr:rowOff>88297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192803"/>
          <a:ext cx="838200" cy="29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58021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74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41494</xdr:rowOff>
    </xdr:from>
    <xdr:to>
      <xdr:col>23</xdr:col>
      <xdr:colOff>184150</xdr:colOff>
      <xdr:row>81</xdr:row>
      <xdr:rowOff>143094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2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88297</xdr:rowOff>
    </xdr:from>
    <xdr:to>
      <xdr:col>19</xdr:col>
      <xdr:colOff>133350</xdr:colOff>
      <xdr:row>89</xdr:row>
      <xdr:rowOff>99619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490097"/>
          <a:ext cx="889000" cy="86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20315</xdr:rowOff>
    </xdr:from>
    <xdr:to>
      <xdr:col>19</xdr:col>
      <xdr:colOff>184150</xdr:colOff>
      <xdr:row>81</xdr:row>
      <xdr:rowOff>121915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0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132092</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676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89</xdr:row>
      <xdr:rowOff>36869</xdr:rowOff>
    </xdr:from>
    <xdr:to>
      <xdr:col>15</xdr:col>
      <xdr:colOff>82550</xdr:colOff>
      <xdr:row>89</xdr:row>
      <xdr:rowOff>99619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5295919"/>
          <a:ext cx="889000" cy="6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30840</xdr:rowOff>
    </xdr:from>
    <xdr:to>
      <xdr:col>15</xdr:col>
      <xdr:colOff>133350</xdr:colOff>
      <xdr:row>81</xdr:row>
      <xdr:rowOff>132440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1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142617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68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89</xdr:row>
      <xdr:rowOff>36869</xdr:rowOff>
    </xdr:from>
    <xdr:to>
      <xdr:col>11</xdr:col>
      <xdr:colOff>31750</xdr:colOff>
      <xdr:row>89</xdr:row>
      <xdr:rowOff>49416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5295919"/>
          <a:ext cx="889000" cy="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16281</xdr:rowOff>
    </xdr:from>
    <xdr:to>
      <xdr:col>11</xdr:col>
      <xdr:colOff>82550</xdr:colOff>
      <xdr:row>81</xdr:row>
      <xdr:rowOff>117881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128058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672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30618</xdr:rowOff>
    </xdr:from>
    <xdr:to>
      <xdr:col>7</xdr:col>
      <xdr:colOff>31750</xdr:colOff>
      <xdr:row>81</xdr:row>
      <xdr:rowOff>132218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142395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68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83103</xdr:rowOff>
    </xdr:from>
    <xdr:to>
      <xdr:col>23</xdr:col>
      <xdr:colOff>184150</xdr:colOff>
      <xdr:row>83</xdr:row>
      <xdr:rowOff>13253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4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55180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14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37497</xdr:rowOff>
    </xdr:from>
    <xdr:to>
      <xdr:col>19</xdr:col>
      <xdr:colOff>184150</xdr:colOff>
      <xdr:row>84</xdr:row>
      <xdr:rowOff>139097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3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123874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25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89</xdr:row>
      <xdr:rowOff>48819</xdr:rowOff>
    </xdr:from>
    <xdr:to>
      <xdr:col>15</xdr:col>
      <xdr:colOff>133350</xdr:colOff>
      <xdr:row>89</xdr:row>
      <xdr:rowOff>150419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530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135196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539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157519</xdr:rowOff>
    </xdr:from>
    <xdr:to>
      <xdr:col>11</xdr:col>
      <xdr:colOff>82550</xdr:colOff>
      <xdr:row>89</xdr:row>
      <xdr:rowOff>87669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524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89</xdr:row>
      <xdr:rowOff>72446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533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170066</xdr:rowOff>
    </xdr:from>
    <xdr:to>
      <xdr:col>7</xdr:col>
      <xdr:colOff>31750</xdr:colOff>
      <xdr:row>89</xdr:row>
      <xdr:rowOff>100216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525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89</xdr:row>
      <xdr:rowOff>84993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534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a:t>
          </a:r>
          <a:r>
            <a:rPr kumimoji="1" lang="en-US" altLang="ja-JP" sz="1100">
              <a:solidFill>
                <a:schemeClr val="dk1"/>
              </a:solidFill>
              <a:effectLst/>
              <a:latin typeface="+mn-lt"/>
              <a:ea typeface="+mn-ea"/>
              <a:cs typeface="+mn-cs"/>
            </a:rPr>
            <a:t>99.8%</a:t>
          </a:r>
          <a:r>
            <a:rPr kumimoji="1" lang="ja-JP" altLang="ja-JP" sz="1100">
              <a:solidFill>
                <a:schemeClr val="dk1"/>
              </a:solidFill>
              <a:effectLst/>
              <a:latin typeface="+mn-lt"/>
              <a:ea typeface="+mn-ea"/>
              <a:cs typeface="+mn-cs"/>
            </a:rPr>
            <a:t>で、類似団体平均値比較では</a:t>
          </a:r>
          <a:r>
            <a:rPr kumimoji="1" lang="en-US" altLang="ja-JP" sz="1100">
              <a:solidFill>
                <a:schemeClr val="dk1"/>
              </a:solidFill>
              <a:effectLst/>
              <a:latin typeface="+mn-lt"/>
              <a:ea typeface="+mn-ea"/>
              <a:cs typeface="+mn-cs"/>
            </a:rPr>
            <a:t>2.1</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上回っている。職員の年齢構成が影響しているため、中途採用等の計画的な実施により、職員の将来的な年齢構成のバランス確保に努める。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90</xdr:row>
      <xdr:rowOff>122464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32807"/>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16329</xdr:rowOff>
    </xdr:from>
    <xdr:to>
      <xdr:col>81</xdr:col>
      <xdr:colOff>44450</xdr:colOff>
      <xdr:row>88</xdr:row>
      <xdr:rowOff>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32479"/>
          <a:ext cx="8382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16329</xdr:rowOff>
    </xdr:from>
    <xdr:to>
      <xdr:col>77</xdr:col>
      <xdr:colOff>44450</xdr:colOff>
      <xdr:row>87</xdr:row>
      <xdr:rowOff>85271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93247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85271</xdr:rowOff>
    </xdr:from>
    <xdr:to>
      <xdr:col>72</xdr:col>
      <xdr:colOff>203200</xdr:colOff>
      <xdr:row>87</xdr:row>
      <xdr:rowOff>154214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0014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154214</xdr:rowOff>
    </xdr:from>
    <xdr:to>
      <xdr:col>68</xdr:col>
      <xdr:colOff>152400</xdr:colOff>
      <xdr:row>88</xdr:row>
      <xdr:rowOff>86179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07036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136979</xdr:rowOff>
    </xdr:from>
    <xdr:to>
      <xdr:col>77</xdr:col>
      <xdr:colOff>95250</xdr:colOff>
      <xdr:row>87</xdr:row>
      <xdr:rowOff>67129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51906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68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34471</xdr:rowOff>
    </xdr:from>
    <xdr:to>
      <xdr:col>73</xdr:col>
      <xdr:colOff>44450</xdr:colOff>
      <xdr:row>87</xdr:row>
      <xdr:rowOff>136071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120848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103414</xdr:rowOff>
    </xdr:from>
    <xdr:to>
      <xdr:col>68</xdr:col>
      <xdr:colOff>203200</xdr:colOff>
      <xdr:row>88</xdr:row>
      <xdr:rowOff>33564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18341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35379</xdr:rowOff>
    </xdr:from>
    <xdr:to>
      <xdr:col>64</xdr:col>
      <xdr:colOff>152400</xdr:colOff>
      <xdr:row>88</xdr:row>
      <xdr:rowOff>136979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121756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人口千人当たりの職員数は</a:t>
          </a:r>
          <a:r>
            <a:rPr kumimoji="1" lang="en-US" altLang="ja-JP" sz="1100">
              <a:solidFill>
                <a:schemeClr val="dk1"/>
              </a:solidFill>
              <a:effectLst/>
              <a:latin typeface="+mn-lt"/>
              <a:ea typeface="+mn-ea"/>
              <a:cs typeface="+mn-cs"/>
            </a:rPr>
            <a:t>7.94</a:t>
          </a:r>
          <a:r>
            <a:rPr kumimoji="1" lang="ja-JP" altLang="ja-JP" sz="1100">
              <a:solidFill>
                <a:schemeClr val="dk1"/>
              </a:solidFill>
              <a:effectLst/>
              <a:latin typeface="+mn-lt"/>
              <a:ea typeface="+mn-ea"/>
              <a:cs typeface="+mn-cs"/>
            </a:rPr>
            <a:t>人で、類似団体平均値比較では、▲</a:t>
          </a:r>
          <a:r>
            <a:rPr kumimoji="1" lang="en-US" altLang="ja-JP" sz="1100">
              <a:solidFill>
                <a:schemeClr val="dk1"/>
              </a:solidFill>
              <a:effectLst/>
              <a:latin typeface="+mn-lt"/>
              <a:ea typeface="+mn-ea"/>
              <a:cs typeface="+mn-cs"/>
            </a:rPr>
            <a:t>0.36</a:t>
          </a:r>
          <a:r>
            <a:rPr kumimoji="1" lang="ja-JP" altLang="ja-JP" sz="1100">
              <a:solidFill>
                <a:schemeClr val="dk1"/>
              </a:solidFill>
              <a:effectLst/>
              <a:latin typeface="+mn-lt"/>
              <a:ea typeface="+mn-ea"/>
              <a:cs typeface="+mn-cs"/>
            </a:rPr>
            <a:t>人となってる。</a:t>
          </a:r>
          <a:r>
            <a:rPr kumimoji="1" lang="ja-JP" altLang="en-US" sz="1100">
              <a:solidFill>
                <a:schemeClr val="dk1"/>
              </a:solidFill>
              <a:effectLst/>
              <a:latin typeface="+mn-lt"/>
              <a:ea typeface="+mn-ea"/>
              <a:cs typeface="+mn-cs"/>
            </a:rPr>
            <a:t>住民サービスを低下させることなく、最小の経費で最大の効果を上げられるよう、定員の適正管理と業務の効率化を進めていく。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133894</xdr:rowOff>
    </xdr:from>
    <xdr:to>
      <xdr:col>81</xdr:col>
      <xdr:colOff>44450</xdr:colOff>
      <xdr:row>68</xdr:row>
      <xdr:rowOff>53340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7994"/>
          <a:ext cx="0" cy="16339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25417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8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53340</xdr:rowOff>
    </xdr:from>
    <xdr:to>
      <xdr:col>81</xdr:col>
      <xdr:colOff>133350</xdr:colOff>
      <xdr:row>68</xdr:row>
      <xdr:rowOff>53340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71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48821</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133894</xdr:rowOff>
    </xdr:from>
    <xdr:to>
      <xdr:col>81</xdr:col>
      <xdr:colOff>133350</xdr:colOff>
      <xdr:row>58</xdr:row>
      <xdr:rowOff>133894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136616</xdr:rowOff>
    </xdr:from>
    <xdr:to>
      <xdr:col>81</xdr:col>
      <xdr:colOff>44450</xdr:colOff>
      <xdr:row>61</xdr:row>
      <xdr:rowOff>153851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9506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137177</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9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165100</xdr:rowOff>
    </xdr:from>
    <xdr:to>
      <xdr:col>81</xdr:col>
      <xdr:colOff>95250</xdr:colOff>
      <xdr:row>62</xdr:row>
      <xdr:rowOff>95250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119380</xdr:rowOff>
    </xdr:from>
    <xdr:to>
      <xdr:col>77</xdr:col>
      <xdr:colOff>44450</xdr:colOff>
      <xdr:row>61</xdr:row>
      <xdr:rowOff>136616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7783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42108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72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119380</xdr:rowOff>
    </xdr:from>
    <xdr:to>
      <xdr:col>72</xdr:col>
      <xdr:colOff>203200</xdr:colOff>
      <xdr:row>61</xdr:row>
      <xdr:rowOff>148681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577830"/>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118563</xdr:rowOff>
    </xdr:from>
    <xdr:to>
      <xdr:col>73</xdr:col>
      <xdr:colOff>44450</xdr:colOff>
      <xdr:row>62</xdr:row>
      <xdr:rowOff>48713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33490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146957</xdr:rowOff>
    </xdr:from>
    <xdr:to>
      <xdr:col>68</xdr:col>
      <xdr:colOff>152400</xdr:colOff>
      <xdr:row>61</xdr:row>
      <xdr:rowOff>148681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05407"/>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118563</xdr:rowOff>
    </xdr:from>
    <xdr:to>
      <xdr:col>68</xdr:col>
      <xdr:colOff>203200</xdr:colOff>
      <xdr:row>62</xdr:row>
      <xdr:rowOff>48713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33490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149588</xdr:rowOff>
    </xdr:from>
    <xdr:to>
      <xdr:col>64</xdr:col>
      <xdr:colOff>152400</xdr:colOff>
      <xdr:row>62</xdr:row>
      <xdr:rowOff>79738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64515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6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119578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85816</xdr:rowOff>
    </xdr:from>
    <xdr:to>
      <xdr:col>77</xdr:col>
      <xdr:colOff>95250</xdr:colOff>
      <xdr:row>62</xdr:row>
      <xdr:rowOff>15966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26143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313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68580</xdr:rowOff>
    </xdr:from>
    <xdr:to>
      <xdr:col>73</xdr:col>
      <xdr:colOff>44450</xdr:colOff>
      <xdr:row>61</xdr:row>
      <xdr:rowOff>170180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8907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97881</xdr:rowOff>
    </xdr:from>
    <xdr:to>
      <xdr:col>68</xdr:col>
      <xdr:colOff>203200</xdr:colOff>
      <xdr:row>62</xdr:row>
      <xdr:rowOff>28031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5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38208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32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96157</xdr:rowOff>
    </xdr:from>
    <xdr:to>
      <xdr:col>64</xdr:col>
      <xdr:colOff>152400</xdr:colOff>
      <xdr:row>62</xdr:row>
      <xdr:rowOff>26307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36484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３ヵ年平均で、</a:t>
          </a:r>
          <a:r>
            <a:rPr kumimoji="1" lang="en-US" altLang="ja-JP" sz="1100">
              <a:solidFill>
                <a:schemeClr val="dk1"/>
              </a:solidFill>
              <a:effectLst/>
              <a:latin typeface="+mn-lt"/>
              <a:ea typeface="+mn-ea"/>
              <a:cs typeface="+mn-cs"/>
            </a:rPr>
            <a:t>7.1</a:t>
          </a:r>
          <a:r>
            <a:rPr kumimoji="1" lang="ja-JP" altLang="ja-JP" sz="1100">
              <a:solidFill>
                <a:schemeClr val="dk1"/>
              </a:solidFill>
              <a:effectLst/>
              <a:latin typeface="+mn-lt"/>
              <a:ea typeface="+mn-ea"/>
              <a:cs typeface="+mn-cs"/>
            </a:rPr>
            <a:t>％と前年度</a:t>
          </a:r>
          <a:r>
            <a:rPr kumimoji="1" lang="ja-JP" altLang="en-US" sz="1100">
              <a:solidFill>
                <a:schemeClr val="dk1"/>
              </a:solidFill>
              <a:effectLst/>
              <a:latin typeface="+mn-lt"/>
              <a:ea typeface="+mn-ea"/>
              <a:cs typeface="+mn-cs"/>
            </a:rPr>
            <a:t>比で</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ポイント下回り、市の自主的財政健全化計画を上回るペースで減少傾向にある。今後も、市の自主的財政健全化計画に基づき、計画的な市債の発行と債務の償還により適正値まで減少させる。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147743</xdr:rowOff>
    </xdr:from>
    <xdr:to>
      <xdr:col>81</xdr:col>
      <xdr:colOff>44450</xdr:colOff>
      <xdr:row>43</xdr:row>
      <xdr:rowOff>151554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48493"/>
          <a:ext cx="0" cy="13754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123631</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49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151554</xdr:rowOff>
    </xdr:from>
    <xdr:to>
      <xdr:col>81</xdr:col>
      <xdr:colOff>133350</xdr:colOff>
      <xdr:row>43</xdr:row>
      <xdr:rowOff>151554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52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62670</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147743</xdr:rowOff>
    </xdr:from>
    <xdr:to>
      <xdr:col>81</xdr:col>
      <xdr:colOff>133350</xdr:colOff>
      <xdr:row>35</xdr:row>
      <xdr:rowOff>147743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65194</xdr:rowOff>
    </xdr:from>
    <xdr:to>
      <xdr:col>81</xdr:col>
      <xdr:colOff>44450</xdr:colOff>
      <xdr:row>39</xdr:row>
      <xdr:rowOff>105410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675174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105410</xdr:rowOff>
    </xdr:from>
    <xdr:to>
      <xdr:col>77</xdr:col>
      <xdr:colOff>44450</xdr:colOff>
      <xdr:row>39</xdr:row>
      <xdr:rowOff>161713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679196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122360</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161713</xdr:rowOff>
    </xdr:from>
    <xdr:to>
      <xdr:col>72</xdr:col>
      <xdr:colOff>203200</xdr:colOff>
      <xdr:row>40</xdr:row>
      <xdr:rowOff>78740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684826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52070</xdr:rowOff>
    </xdr:from>
    <xdr:to>
      <xdr:col>73</xdr:col>
      <xdr:colOff>44450</xdr:colOff>
      <xdr:row>40</xdr:row>
      <xdr:rowOff>153670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138447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78740</xdr:rowOff>
    </xdr:from>
    <xdr:to>
      <xdr:col>68</xdr:col>
      <xdr:colOff>152400</xdr:colOff>
      <xdr:row>41</xdr:row>
      <xdr:rowOff>44027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693674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92287</xdr:rowOff>
    </xdr:from>
    <xdr:to>
      <xdr:col>64</xdr:col>
      <xdr:colOff>152400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32614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14394</xdr:rowOff>
    </xdr:from>
    <xdr:to>
      <xdr:col>81</xdr:col>
      <xdr:colOff>95250</xdr:colOff>
      <xdr:row>39</xdr:row>
      <xdr:rowOff>115994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30921</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54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54610</xdr:rowOff>
    </xdr:from>
    <xdr:to>
      <xdr:col>77</xdr:col>
      <xdr:colOff>95250</xdr:colOff>
      <xdr:row>39</xdr:row>
      <xdr:rowOff>156210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166387</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110913</xdr:rowOff>
    </xdr:from>
    <xdr:to>
      <xdr:col>73</xdr:col>
      <xdr:colOff>44450</xdr:colOff>
      <xdr:row>40</xdr:row>
      <xdr:rowOff>41063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51240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27940</xdr:rowOff>
    </xdr:from>
    <xdr:to>
      <xdr:col>68</xdr:col>
      <xdr:colOff>203200</xdr:colOff>
      <xdr:row>40</xdr:row>
      <xdr:rowOff>129540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164677</xdr:rowOff>
    </xdr:from>
    <xdr:to>
      <xdr:col>64</xdr:col>
      <xdr:colOff>152400</xdr:colOff>
      <xdr:row>41</xdr:row>
      <xdr:rowOff>94827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79604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aseline="0">
              <a:solidFill>
                <a:schemeClr val="dk1"/>
              </a:solidFill>
              <a:effectLst/>
              <a:latin typeface="+mn-lt"/>
              <a:ea typeface="+mn-ea"/>
              <a:cs typeface="+mn-cs"/>
            </a:rPr>
            <a:t>　令和元年度に発生した令和元年東日本台風の影響により、地方債残高が</a:t>
          </a:r>
          <a:r>
            <a:rPr kumimoji="1" lang="en-US" altLang="ja-JP" sz="1100" baseline="0">
              <a:solidFill>
                <a:schemeClr val="dk1"/>
              </a:solidFill>
              <a:effectLst/>
              <a:latin typeface="+mn-lt"/>
              <a:ea typeface="+mn-ea"/>
              <a:cs typeface="+mn-cs"/>
            </a:rPr>
            <a:t>493,404</a:t>
          </a:r>
          <a:r>
            <a:rPr kumimoji="1" lang="ja-JP" altLang="en-US" sz="1100" baseline="0">
              <a:solidFill>
                <a:schemeClr val="dk1"/>
              </a:solidFill>
              <a:effectLst/>
              <a:latin typeface="+mn-lt"/>
              <a:ea typeface="+mn-ea"/>
              <a:cs typeface="+mn-cs"/>
            </a:rPr>
            <a:t>千円増加したが、債務負担行為に基づく支出予定額、公営企業債等繰入見込額、組合等負担等見込額、退職手当負担見込額が減少したため、将来負担比率の大幅な増加には至らなかった。将来負担比率は５９．９％となり、前年度を１．６ポイント上昇した。</a:t>
          </a:r>
        </a:p>
        <a:p>
          <a:pPr eaLnBrk="1" fontAlgn="auto" latinLnBrk="0" hangingPunct="1"/>
          <a:r>
            <a:rPr kumimoji="1" lang="ja-JP" altLang="en-US" sz="1100" baseline="0">
              <a:solidFill>
                <a:schemeClr val="dk1"/>
              </a:solidFill>
              <a:effectLst/>
              <a:latin typeface="+mn-lt"/>
              <a:ea typeface="+mn-ea"/>
              <a:cs typeface="+mn-cs"/>
            </a:rPr>
            <a:t>　今後も、市の自主的財政健全化計画に基づき、計画的な市債の発行と債務の償還に努め、当該比率を減少させていく。</a:t>
          </a:r>
          <a:endParaRPr kumimoji="1" lang="en-US" altLang="ja-JP" sz="1100" baseline="0">
            <a:solidFill>
              <a:schemeClr val="dk1"/>
            </a:solidFill>
            <a:effectLst/>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147913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549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119990</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9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147913</xdr:rowOff>
    </xdr:from>
    <xdr:to>
      <xdr:col>81</xdr:col>
      <xdr:colOff>133350</xdr:colOff>
      <xdr:row>22</xdr:row>
      <xdr:rowOff>147913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19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96393</xdr:rowOff>
    </xdr:from>
    <xdr:to>
      <xdr:col>81</xdr:col>
      <xdr:colOff>44450</xdr:colOff>
      <xdr:row>16</xdr:row>
      <xdr:rowOff>109262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179800" y="2839593"/>
          <a:ext cx="8382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164397</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564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147870</xdr:rowOff>
    </xdr:from>
    <xdr:to>
      <xdr:col>81</xdr:col>
      <xdr:colOff>95250</xdr:colOff>
      <xdr:row>16</xdr:row>
      <xdr:rowOff>78020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7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96393</xdr:rowOff>
    </xdr:from>
    <xdr:to>
      <xdr:col>77</xdr:col>
      <xdr:colOff>44450</xdr:colOff>
      <xdr:row>17</xdr:row>
      <xdr:rowOff>78571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839593"/>
          <a:ext cx="889000" cy="15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550</xdr:rowOff>
    </xdr:from>
    <xdr:to>
      <xdr:col>77</xdr:col>
      <xdr:colOff>95250</xdr:colOff>
      <xdr:row>16</xdr:row>
      <xdr:rowOff>102150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7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112327</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512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78571</xdr:rowOff>
    </xdr:from>
    <xdr:to>
      <xdr:col>72</xdr:col>
      <xdr:colOff>203200</xdr:colOff>
      <xdr:row>18</xdr:row>
      <xdr:rowOff>35010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993221"/>
          <a:ext cx="889000" cy="1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22267</xdr:rowOff>
    </xdr:from>
    <xdr:to>
      <xdr:col>73</xdr:col>
      <xdr:colOff>44450</xdr:colOff>
      <xdr:row>16</xdr:row>
      <xdr:rowOff>123867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134044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534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35010</xdr:rowOff>
    </xdr:from>
    <xdr:to>
      <xdr:col>68</xdr:col>
      <xdr:colOff>152400</xdr:colOff>
      <xdr:row>18</xdr:row>
      <xdr:rowOff>137160</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3121110"/>
          <a:ext cx="889000" cy="10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168783</xdr:rowOff>
    </xdr:from>
    <xdr:to>
      <xdr:col>68</xdr:col>
      <xdr:colOff>203200</xdr:colOff>
      <xdr:row>16</xdr:row>
      <xdr:rowOff>98933</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109110</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50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33528</xdr:rowOff>
    </xdr:from>
    <xdr:to>
      <xdr:col>64</xdr:col>
      <xdr:colOff>152400</xdr:colOff>
      <xdr:row>16</xdr:row>
      <xdr:rowOff>135128</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145305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58462</xdr:rowOff>
    </xdr:from>
    <xdr:to>
      <xdr:col>81</xdr:col>
      <xdr:colOff>95250</xdr:colOff>
      <xdr:row>16</xdr:row>
      <xdr:rowOff>160062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80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30539</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77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45593</xdr:rowOff>
    </xdr:from>
    <xdr:to>
      <xdr:col>77</xdr:col>
      <xdr:colOff>95250</xdr:colOff>
      <xdr:row>16</xdr:row>
      <xdr:rowOff>147193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78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131970</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875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27771</xdr:rowOff>
    </xdr:from>
    <xdr:to>
      <xdr:col>73</xdr:col>
      <xdr:colOff>44450</xdr:colOff>
      <xdr:row>17</xdr:row>
      <xdr:rowOff>129371</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94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114148</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028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155660</xdr:rowOff>
    </xdr:from>
    <xdr:to>
      <xdr:col>68</xdr:col>
      <xdr:colOff>203200</xdr:colOff>
      <xdr:row>18</xdr:row>
      <xdr:rowOff>85810</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07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70587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15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86360</xdr:rowOff>
    </xdr:from>
    <xdr:to>
      <xdr:col>64</xdr:col>
      <xdr:colOff>152400</xdr:colOff>
      <xdr:row>19</xdr:row>
      <xdr:rowOff>16510</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17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1287</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25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30,371
30,124
88.02
19,859,802
17,418,364
1,080,249
8,331,875
15,422,095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令和元年東日本台風に係る対応により、人件費が増加したため、</a:t>
          </a:r>
          <a:r>
            <a:rPr kumimoji="1" lang="ja-JP" altLang="ja-JP" sz="1100">
              <a:solidFill>
                <a:schemeClr val="dk1"/>
              </a:solidFill>
              <a:effectLst/>
              <a:latin typeface="+mn-lt"/>
              <a:ea typeface="+mn-ea"/>
              <a:cs typeface="+mn-cs"/>
            </a:rPr>
            <a:t>前年度比較で</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なった、類</a:t>
          </a:r>
          <a:r>
            <a:rPr kumimoji="1" lang="ja-JP" altLang="ja-JP" sz="1100">
              <a:solidFill>
                <a:schemeClr val="dk1"/>
              </a:solidFill>
              <a:effectLst/>
              <a:latin typeface="+mn-lt"/>
              <a:ea typeface="+mn-ea"/>
              <a:cs typeface="+mn-cs"/>
            </a:rPr>
            <a:t>似団体との比較では</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ポイント上回っている。今後も、自主的財政健全化計画及び定員適正化計画に基づき人件費の抑制に努める。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306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2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306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36</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99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37</xdr:row>
      <xdr:rowOff>39370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220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25417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93997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74947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除染業務がピークを越えたものの、</a:t>
          </a:r>
          <a:r>
            <a:rPr kumimoji="1" lang="ja-JP" altLang="ja-JP" sz="1100">
              <a:solidFill>
                <a:schemeClr val="dk1"/>
              </a:solidFill>
              <a:effectLst/>
              <a:latin typeface="+mn-lt"/>
              <a:ea typeface="+mn-ea"/>
              <a:cs typeface="+mn-cs"/>
            </a:rPr>
            <a:t>前年度比較で</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ポイント増加しており、毎年度上昇している。経常経費の削減努力をしているが、今後、より一層の削減に努める。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35414"/>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18</xdr:row>
      <xdr:rowOff>83457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84500"/>
          <a:ext cx="8382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76398</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48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59871</xdr:rowOff>
    </xdr:from>
    <xdr:to>
      <xdr:col>82</xdr:col>
      <xdr:colOff>158750</xdr:colOff>
      <xdr:row>16</xdr:row>
      <xdr:rowOff>161471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58964</xdr:rowOff>
    </xdr:from>
    <xdr:to>
      <xdr:col>78</xdr:col>
      <xdr:colOff>69850</xdr:colOff>
      <xdr:row>17</xdr:row>
      <xdr:rowOff>69850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9736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16329</xdr:rowOff>
    </xdr:from>
    <xdr:to>
      <xdr:col>78</xdr:col>
      <xdr:colOff>120650</xdr:colOff>
      <xdr:row>16</xdr:row>
      <xdr:rowOff>117929</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128106</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2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165100</xdr:rowOff>
    </xdr:from>
    <xdr:to>
      <xdr:col>73</xdr:col>
      <xdr:colOff>180975</xdr:colOff>
      <xdr:row>17</xdr:row>
      <xdr:rowOff>58964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083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95448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132443</xdr:rowOff>
    </xdr:from>
    <xdr:to>
      <xdr:col>69</xdr:col>
      <xdr:colOff>92075</xdr:colOff>
      <xdr:row>16</xdr:row>
      <xdr:rowOff>165100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875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111579</xdr:rowOff>
    </xdr:from>
    <xdr:to>
      <xdr:col>69</xdr:col>
      <xdr:colOff>142875</xdr:colOff>
      <xdr:row>16</xdr:row>
      <xdr:rowOff>41729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51906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8363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32657</xdr:rowOff>
    </xdr:from>
    <xdr:to>
      <xdr:col>82</xdr:col>
      <xdr:colOff>158750</xdr:colOff>
      <xdr:row>18</xdr:row>
      <xdr:rowOff>134257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4734</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8164</xdr:rowOff>
    </xdr:from>
    <xdr:to>
      <xdr:col>74</xdr:col>
      <xdr:colOff>31750</xdr:colOff>
      <xdr:row>17</xdr:row>
      <xdr:rowOff>109764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94541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81643</xdr:rowOff>
    </xdr:from>
    <xdr:to>
      <xdr:col>65</xdr:col>
      <xdr:colOff>53975</xdr:colOff>
      <xdr:row>17</xdr:row>
      <xdr:rowOff>11793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168020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1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障がい介護給付費の増、令和元年東日本台風に係る被災住宅応急修理費及び災害見舞金の増により、前年度比で</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ポイント増加した。</a:t>
          </a:r>
          <a:r>
            <a:rPr kumimoji="1" lang="ja-JP" altLang="ja-JP" sz="1100">
              <a:solidFill>
                <a:schemeClr val="dk1"/>
              </a:solidFill>
              <a:effectLst/>
              <a:latin typeface="+mn-lt"/>
              <a:ea typeface="+mn-ea"/>
              <a:cs typeface="+mn-cs"/>
            </a:rPr>
            <a:t>類似団体との比較では▲</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となっているが、</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福祉関連経費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上昇傾向になると見込まれるため、今後も注視していく。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127000</xdr:rowOff>
    </xdr:from>
    <xdr:to>
      <xdr:col>24</xdr:col>
      <xdr:colOff>25400</xdr:colOff>
      <xdr:row>61</xdr:row>
      <xdr:rowOff>133350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385300"/>
          <a:ext cx="0" cy="120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105427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133350</xdr:rowOff>
    </xdr:from>
    <xdr:to>
      <xdr:col>24</xdr:col>
      <xdr:colOff>114300</xdr:colOff>
      <xdr:row>61</xdr:row>
      <xdr:rowOff>133350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127000</xdr:rowOff>
    </xdr:from>
    <xdr:to>
      <xdr:col>24</xdr:col>
      <xdr:colOff>114300</xdr:colOff>
      <xdr:row>54</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38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76200</xdr:rowOff>
    </xdr:from>
    <xdr:to>
      <xdr:col>24</xdr:col>
      <xdr:colOff>25400</xdr:colOff>
      <xdr:row>54</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3345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29227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76200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309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76200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309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38100</xdr:rowOff>
    </xdr:from>
    <xdr:to>
      <xdr:col>11</xdr:col>
      <xdr:colOff>9525</xdr:colOff>
      <xdr:row>54</xdr:row>
      <xdr:rowOff>76200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296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22877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25400</xdr:rowOff>
    </xdr:from>
    <xdr:to>
      <xdr:col>20</xdr:col>
      <xdr:colOff>38100</xdr:colOff>
      <xdr:row>54</xdr:row>
      <xdr:rowOff>127000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137177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05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25400</xdr:rowOff>
    </xdr:from>
    <xdr:to>
      <xdr:col>11</xdr:col>
      <xdr:colOff>60325</xdr:colOff>
      <xdr:row>54</xdr:row>
      <xdr:rowOff>127000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137177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158750</xdr:rowOff>
    </xdr:from>
    <xdr:to>
      <xdr:col>6</xdr:col>
      <xdr:colOff>171450</xdr:colOff>
      <xdr:row>54</xdr:row>
      <xdr:rowOff>88900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99077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公共下水道事業会計法適化による補助費との組み換え及び減債基金積立金の減少により、前年度比で</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、類似団体平均値比較</a:t>
          </a:r>
          <a:r>
            <a:rPr kumimoji="1" lang="ja-JP" altLang="en-US"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繰出金についても、特別会計での経費削減に努め、普通会計の負担額を減らしていく。</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60</xdr:row>
      <xdr:rowOff>169454</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02420"/>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20865</xdr:rowOff>
    </xdr:from>
    <xdr:to>
      <xdr:col>82</xdr:col>
      <xdr:colOff>107950</xdr:colOff>
      <xdr:row>56</xdr:row>
      <xdr:rowOff>91077</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450615"/>
          <a:ext cx="838200" cy="24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144615</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74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1088</xdr:rowOff>
    </xdr:from>
    <xdr:to>
      <xdr:col>82</xdr:col>
      <xdr:colOff>158750</xdr:colOff>
      <xdr:row>56</xdr:row>
      <xdr:rowOff>102688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0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64951</xdr:rowOff>
    </xdr:from>
    <xdr:to>
      <xdr:col>78</xdr:col>
      <xdr:colOff>69850</xdr:colOff>
      <xdr:row>56</xdr:row>
      <xdr:rowOff>91077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6615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139717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38826</xdr:rowOff>
    </xdr:from>
    <xdr:to>
      <xdr:col>73</xdr:col>
      <xdr:colOff>180975</xdr:colOff>
      <xdr:row>56</xdr:row>
      <xdr:rowOff>64951</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4002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72934</xdr:rowOff>
    </xdr:from>
    <xdr:to>
      <xdr:col>74</xdr:col>
      <xdr:colOff>31750</xdr:colOff>
      <xdr:row>57</xdr:row>
      <xdr:rowOff>3084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7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159311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6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38826</xdr:rowOff>
    </xdr:from>
    <xdr:to>
      <xdr:col>69</xdr:col>
      <xdr:colOff>92075</xdr:colOff>
      <xdr:row>56</xdr:row>
      <xdr:rowOff>51888</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4002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40277</xdr:rowOff>
    </xdr:from>
    <xdr:to>
      <xdr:col>65</xdr:col>
      <xdr:colOff>53975</xdr:colOff>
      <xdr:row>56</xdr:row>
      <xdr:rowOff>141877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126654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141515</xdr:rowOff>
    </xdr:from>
    <xdr:to>
      <xdr:col>82</xdr:col>
      <xdr:colOff>158750</xdr:colOff>
      <xdr:row>55</xdr:row>
      <xdr:rowOff>71665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158042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40277</xdr:rowOff>
    </xdr:from>
    <xdr:to>
      <xdr:col>78</xdr:col>
      <xdr:colOff>120650</xdr:colOff>
      <xdr:row>56</xdr:row>
      <xdr:rowOff>141877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4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152054</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1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14151</xdr:rowOff>
    </xdr:from>
    <xdr:to>
      <xdr:col>74</xdr:col>
      <xdr:colOff>31750</xdr:colOff>
      <xdr:row>56</xdr:row>
      <xdr:rowOff>115751</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125928</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8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159476</xdr:rowOff>
    </xdr:from>
    <xdr:to>
      <xdr:col>69</xdr:col>
      <xdr:colOff>142875</xdr:colOff>
      <xdr:row>56</xdr:row>
      <xdr:rowOff>89626</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8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99803</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5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1088</xdr:rowOff>
    </xdr:from>
    <xdr:to>
      <xdr:col>65</xdr:col>
      <xdr:colOff>53975</xdr:colOff>
      <xdr:row>56</xdr:row>
      <xdr:rowOff>102688</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0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112865</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7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公共下水道事業会計法適化による操出金との組み換えにより、前年度比で</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増加し、類似団体平均よりも</a:t>
          </a:r>
          <a:r>
            <a:rPr kumimoji="1" lang="en-US" altLang="ja-JP" sz="1100">
              <a:solidFill>
                <a:schemeClr val="dk1"/>
              </a:solidFill>
              <a:effectLst/>
              <a:latin typeface="+mn-lt"/>
              <a:ea typeface="+mn-ea"/>
              <a:cs typeface="+mn-cs"/>
            </a:rPr>
            <a:t>6.3</a:t>
          </a:r>
          <a:r>
            <a:rPr kumimoji="1" lang="ja-JP" altLang="en-US" sz="1100">
              <a:solidFill>
                <a:schemeClr val="dk1"/>
              </a:solidFill>
              <a:effectLst/>
              <a:latin typeface="+mn-lt"/>
              <a:ea typeface="+mn-ea"/>
              <a:cs typeface="+mn-cs"/>
            </a:rPr>
            <a:t>ポイント増となっている。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公共下水道事業については、独立採算性の原則に立ち返った料金設定、</a:t>
          </a:r>
          <a:r>
            <a:rPr kumimoji="1" lang="ja-JP" altLang="ja-JP" sz="1100">
              <a:solidFill>
                <a:schemeClr val="dk1"/>
              </a:solidFill>
              <a:effectLst/>
              <a:latin typeface="+mn-lt"/>
              <a:ea typeface="+mn-ea"/>
              <a:cs typeface="+mn-cs"/>
            </a:rPr>
            <a:t>市単独補助金について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既設補助金の徹底した見直しを進め</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また、国庫補助にかかる市単独での上乗せ補助金についても、社会経済情勢の変化等を踏まえ見直しを行うこととする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115570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69432"/>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87647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115570</xdr:rowOff>
    </xdr:from>
    <xdr:to>
      <xdr:col>82</xdr:col>
      <xdr:colOff>196850</xdr:colOff>
      <xdr:row>41</xdr:row>
      <xdr:rowOff>115570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42418</xdr:rowOff>
    </xdr:from>
    <xdr:to>
      <xdr:col>82</xdr:col>
      <xdr:colOff>107950</xdr:colOff>
      <xdr:row>38</xdr:row>
      <xdr:rowOff>127000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386068"/>
          <a:ext cx="8382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42418</xdr:rowOff>
    </xdr:from>
    <xdr:to>
      <xdr:col>78</xdr:col>
      <xdr:colOff>69850</xdr:colOff>
      <xdr:row>37</xdr:row>
      <xdr:rowOff>74422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3860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74422</xdr:rowOff>
    </xdr:from>
    <xdr:to>
      <xdr:col>73</xdr:col>
      <xdr:colOff>180975</xdr:colOff>
      <xdr:row>37</xdr:row>
      <xdr:rowOff>97282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4180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97282</xdr:rowOff>
    </xdr:from>
    <xdr:to>
      <xdr:col>69</xdr:col>
      <xdr:colOff>92075</xdr:colOff>
      <xdr:row>37</xdr:row>
      <xdr:rowOff>133858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4409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76200</xdr:rowOff>
    </xdr:from>
    <xdr:to>
      <xdr:col>82</xdr:col>
      <xdr:colOff>158750</xdr:colOff>
      <xdr:row>39</xdr:row>
      <xdr:rowOff>6350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48277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163068</xdr:rowOff>
    </xdr:from>
    <xdr:to>
      <xdr:col>78</xdr:col>
      <xdr:colOff>120650</xdr:colOff>
      <xdr:row>37</xdr:row>
      <xdr:rowOff>93218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23622</xdr:rowOff>
    </xdr:from>
    <xdr:to>
      <xdr:col>74</xdr:col>
      <xdr:colOff>31750</xdr:colOff>
      <xdr:row>37</xdr:row>
      <xdr:rowOff>125222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109999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46482</xdr:rowOff>
    </xdr:from>
    <xdr:to>
      <xdr:col>69</xdr:col>
      <xdr:colOff>142875</xdr:colOff>
      <xdr:row>37</xdr:row>
      <xdr:rowOff>148082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83058</xdr:rowOff>
    </xdr:from>
    <xdr:to>
      <xdr:col>65</xdr:col>
      <xdr:colOff>53975</xdr:colOff>
      <xdr:row>38</xdr:row>
      <xdr:rowOff>13208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169435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令和元年東日本台風により地方債残高が増加し、</a:t>
          </a:r>
          <a:r>
            <a:rPr kumimoji="1" lang="ja-JP" altLang="ja-JP" sz="1100">
              <a:solidFill>
                <a:schemeClr val="dk1"/>
              </a:solidFill>
              <a:effectLst/>
              <a:latin typeface="+mn-lt"/>
              <a:ea typeface="+mn-ea"/>
              <a:cs typeface="+mn-cs"/>
            </a:rPr>
            <a:t>前年度比較で</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増と</a:t>
          </a:r>
          <a:r>
            <a:rPr kumimoji="1" lang="ja-JP" altLang="ja-JP" sz="1100">
              <a:solidFill>
                <a:schemeClr val="dk1"/>
              </a:solidFill>
              <a:effectLst/>
              <a:latin typeface="+mn-lt"/>
              <a:ea typeface="+mn-ea"/>
              <a:cs typeface="+mn-cs"/>
            </a:rPr>
            <a:t>なった。類似比較団体平均値比較では、▲</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ポイントとなっている</a:t>
          </a:r>
          <a:r>
            <a:rPr kumimoji="1" lang="ja-JP" altLang="en-US" sz="1100">
              <a:solidFill>
                <a:schemeClr val="dk1"/>
              </a:solidFill>
              <a:effectLst/>
              <a:latin typeface="+mn-lt"/>
              <a:ea typeface="+mn-ea"/>
              <a:cs typeface="+mn-cs"/>
            </a:rPr>
            <a:t>。定期的な繰上償還を行っており、</a:t>
          </a:r>
          <a:r>
            <a:rPr kumimoji="1" lang="ja-JP" altLang="ja-JP" sz="1100">
              <a:solidFill>
                <a:schemeClr val="dk1"/>
              </a:solidFill>
              <a:effectLst/>
              <a:latin typeface="+mn-lt"/>
              <a:ea typeface="+mn-ea"/>
              <a:cs typeface="+mn-cs"/>
            </a:rPr>
            <a:t>今後も後年度財政負担を十分考慮しながら、計画的な地方債の発行及び償還を行う。</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109038</xdr:rowOff>
    </xdr:from>
    <xdr:to>
      <xdr:col>24</xdr:col>
      <xdr:colOff>25400</xdr:colOff>
      <xdr:row>80</xdr:row>
      <xdr:rowOff>143329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624888"/>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23965</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36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109038</xdr:rowOff>
    </xdr:from>
    <xdr:to>
      <xdr:col>24</xdr:col>
      <xdr:colOff>114300</xdr:colOff>
      <xdr:row>73</xdr:row>
      <xdr:rowOff>109038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62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60053</xdr:rowOff>
    </xdr:from>
    <xdr:to>
      <xdr:col>24</xdr:col>
      <xdr:colOff>25400</xdr:colOff>
      <xdr:row>75</xdr:row>
      <xdr:rowOff>86178</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291880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142983</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17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170906</xdr:rowOff>
    </xdr:from>
    <xdr:to>
      <xdr:col>24</xdr:col>
      <xdr:colOff>76200</xdr:colOff>
      <xdr:row>77</xdr:row>
      <xdr:rowOff>101056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0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60053</xdr:rowOff>
    </xdr:from>
    <xdr:to>
      <xdr:col>19</xdr:col>
      <xdr:colOff>187325</xdr:colOff>
      <xdr:row>75</xdr:row>
      <xdr:rowOff>66584</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291880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157843</xdr:rowOff>
    </xdr:from>
    <xdr:to>
      <xdr:col>20</xdr:col>
      <xdr:colOff>38100</xdr:colOff>
      <xdr:row>77</xdr:row>
      <xdr:rowOff>87993</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72770</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274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14333</xdr:rowOff>
    </xdr:from>
    <xdr:to>
      <xdr:col>15</xdr:col>
      <xdr:colOff>98425</xdr:colOff>
      <xdr:row>75</xdr:row>
      <xdr:rowOff>66584</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287308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5987</xdr:rowOff>
    </xdr:from>
    <xdr:to>
      <xdr:col>15</xdr:col>
      <xdr:colOff>149225</xdr:colOff>
      <xdr:row>77</xdr:row>
      <xdr:rowOff>107587</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92364</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29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14333</xdr:rowOff>
    </xdr:from>
    <xdr:to>
      <xdr:col>11</xdr:col>
      <xdr:colOff>9525</xdr:colOff>
      <xdr:row>75</xdr:row>
      <xdr:rowOff>27396</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287308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12519</xdr:rowOff>
    </xdr:from>
    <xdr:to>
      <xdr:col>11</xdr:col>
      <xdr:colOff>60325</xdr:colOff>
      <xdr:row>77</xdr:row>
      <xdr:rowOff>114119</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14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98896</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0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5987</xdr:rowOff>
    </xdr:from>
    <xdr:to>
      <xdr:col>6</xdr:col>
      <xdr:colOff>171450</xdr:colOff>
      <xdr:row>77</xdr:row>
      <xdr:rowOff>107587</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92364</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29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35378</xdr:rowOff>
    </xdr:from>
    <xdr:to>
      <xdr:col>24</xdr:col>
      <xdr:colOff>76200</xdr:colOff>
      <xdr:row>75</xdr:row>
      <xdr:rowOff>136978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51905</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9253</xdr:rowOff>
    </xdr:from>
    <xdr:to>
      <xdr:col>20</xdr:col>
      <xdr:colOff>38100</xdr:colOff>
      <xdr:row>75</xdr:row>
      <xdr:rowOff>110853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286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121030</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636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15784</xdr:rowOff>
    </xdr:from>
    <xdr:to>
      <xdr:col>15</xdr:col>
      <xdr:colOff>149225</xdr:colOff>
      <xdr:row>75</xdr:row>
      <xdr:rowOff>117384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287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127561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643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134983</xdr:rowOff>
    </xdr:from>
    <xdr:to>
      <xdr:col>11</xdr:col>
      <xdr:colOff>60325</xdr:colOff>
      <xdr:row>75</xdr:row>
      <xdr:rowOff>65133</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282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75310</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59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148046</xdr:rowOff>
    </xdr:from>
    <xdr:to>
      <xdr:col>6</xdr:col>
      <xdr:colOff>171450</xdr:colOff>
      <xdr:row>75</xdr:row>
      <xdr:rowOff>78196</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283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88373</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604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公債費以外に係る経常収支比率は、前年度比</a:t>
          </a:r>
          <a:r>
            <a:rPr kumimoji="1" lang="ja-JP" altLang="en-US"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、類似団体平均値を</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ポイント下回っている。今後、物件費等の経費の削減と合理化を図り、当該比率の減少に努める。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122428</xdr:rowOff>
    </xdr:from>
    <xdr:to>
      <xdr:col>82</xdr:col>
      <xdr:colOff>107950</xdr:colOff>
      <xdr:row>81</xdr:row>
      <xdr:rowOff>88137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809728"/>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60214</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88137</xdr:rowOff>
    </xdr:from>
    <xdr:to>
      <xdr:col>82</xdr:col>
      <xdr:colOff>196850</xdr:colOff>
      <xdr:row>81</xdr:row>
      <xdr:rowOff>88137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37355</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122428</xdr:rowOff>
    </xdr:from>
    <xdr:to>
      <xdr:col>82</xdr:col>
      <xdr:colOff>196850</xdr:colOff>
      <xdr:row>74</xdr:row>
      <xdr:rowOff>122428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10413</xdr:rowOff>
    </xdr:from>
    <xdr:to>
      <xdr:col>82</xdr:col>
      <xdr:colOff>107950</xdr:colOff>
      <xdr:row>78</xdr:row>
      <xdr:rowOff>62992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212063"/>
          <a:ext cx="838200" cy="22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44721</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10413</xdr:rowOff>
    </xdr:from>
    <xdr:to>
      <xdr:col>78</xdr:col>
      <xdr:colOff>69850</xdr:colOff>
      <xdr:row>77</xdr:row>
      <xdr:rowOff>51563</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212063"/>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5335</xdr:rowOff>
    </xdr:from>
    <xdr:to>
      <xdr:col>78</xdr:col>
      <xdr:colOff>120650</xdr:colOff>
      <xdr:row>77</xdr:row>
      <xdr:rowOff>106935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91712</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51563</xdr:rowOff>
    </xdr:from>
    <xdr:to>
      <xdr:col>73</xdr:col>
      <xdr:colOff>180975</xdr:colOff>
      <xdr:row>77</xdr:row>
      <xdr:rowOff>51563</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2532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51563</xdr:rowOff>
    </xdr:from>
    <xdr:to>
      <xdr:col>69</xdr:col>
      <xdr:colOff>92075</xdr:colOff>
      <xdr:row>77</xdr:row>
      <xdr:rowOff>106426</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3253213"/>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12192</xdr:rowOff>
    </xdr:from>
    <xdr:to>
      <xdr:col>82</xdr:col>
      <xdr:colOff>158750</xdr:colOff>
      <xdr:row>78</xdr:row>
      <xdr:rowOff>113792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155719</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131063</xdr:rowOff>
    </xdr:from>
    <xdr:to>
      <xdr:col>78</xdr:col>
      <xdr:colOff>120650</xdr:colOff>
      <xdr:row>77</xdr:row>
      <xdr:rowOff>61213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763</xdr:rowOff>
    </xdr:from>
    <xdr:to>
      <xdr:col>74</xdr:col>
      <xdr:colOff>31750</xdr:colOff>
      <xdr:row>77</xdr:row>
      <xdr:rowOff>102363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87140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763</xdr:rowOff>
    </xdr:from>
    <xdr:to>
      <xdr:col>69</xdr:col>
      <xdr:colOff>142875</xdr:colOff>
      <xdr:row>77</xdr:row>
      <xdr:rowOff>102363</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87140</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55626</xdr:rowOff>
    </xdr:from>
    <xdr:to>
      <xdr:col>65</xdr:col>
      <xdr:colOff>53975</xdr:colOff>
      <xdr:row>77</xdr:row>
      <xdr:rowOff>157226</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142003</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170820</xdr:rowOff>
    </xdr:from>
    <xdr:to>
      <xdr:col>29</xdr:col>
      <xdr:colOff>127000</xdr:colOff>
      <xdr:row>19</xdr:row>
      <xdr:rowOff>121410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395"/>
          <a:ext cx="0" cy="13221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93487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121410</xdr:rowOff>
    </xdr:from>
    <xdr:to>
      <xdr:col>30</xdr:col>
      <xdr:colOff>25400</xdr:colOff>
      <xdr:row>19</xdr:row>
      <xdr:rowOff>121410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265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85747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170820</xdr:rowOff>
    </xdr:from>
    <xdr:to>
      <xdr:col>30</xdr:col>
      <xdr:colOff>25400</xdr:colOff>
      <xdr:row>11</xdr:row>
      <xdr:rowOff>170820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12139</xdr:rowOff>
    </xdr:from>
    <xdr:to>
      <xdr:col>29</xdr:col>
      <xdr:colOff>127000</xdr:colOff>
      <xdr:row>16</xdr:row>
      <xdr:rowOff>68538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02964"/>
          <a:ext cx="647700" cy="563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168367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877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855</xdr:rowOff>
    </xdr:from>
    <xdr:to>
      <xdr:col>29</xdr:col>
      <xdr:colOff>177800</xdr:colOff>
      <xdr:row>16</xdr:row>
      <xdr:rowOff>102455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91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66660</xdr:rowOff>
    </xdr:from>
    <xdr:to>
      <xdr:col>26</xdr:col>
      <xdr:colOff>50800</xdr:colOff>
      <xdr:row>16</xdr:row>
      <xdr:rowOff>68538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857485"/>
          <a:ext cx="698500" cy="1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25413</xdr:rowOff>
    </xdr:from>
    <xdr:to>
      <xdr:col>26</xdr:col>
      <xdr:colOff>101600</xdr:colOff>
      <xdr:row>16</xdr:row>
      <xdr:rowOff>127013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111790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02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66660</xdr:rowOff>
    </xdr:from>
    <xdr:to>
      <xdr:col>22</xdr:col>
      <xdr:colOff>114300</xdr:colOff>
      <xdr:row>16</xdr:row>
      <xdr:rowOff>67330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57485"/>
          <a:ext cx="698500" cy="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40206</xdr:rowOff>
    </xdr:from>
    <xdr:to>
      <xdr:col>22</xdr:col>
      <xdr:colOff>165100</xdr:colOff>
      <xdr:row>16</xdr:row>
      <xdr:rowOff>141806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126583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17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56602</xdr:rowOff>
    </xdr:from>
    <xdr:to>
      <xdr:col>18</xdr:col>
      <xdr:colOff>177800</xdr:colOff>
      <xdr:row>16</xdr:row>
      <xdr:rowOff>67330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847427"/>
          <a:ext cx="698500" cy="10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57727</xdr:rowOff>
    </xdr:from>
    <xdr:to>
      <xdr:col>19</xdr:col>
      <xdr:colOff>38100</xdr:colOff>
      <xdr:row>16</xdr:row>
      <xdr:rowOff>159327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144104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3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21298</xdr:rowOff>
    </xdr:from>
    <xdr:to>
      <xdr:col>15</xdr:col>
      <xdr:colOff>101600</xdr:colOff>
      <xdr:row>16</xdr:row>
      <xdr:rowOff>122898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12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107675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98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132789</xdr:rowOff>
    </xdr:from>
    <xdr:to>
      <xdr:col>29</xdr:col>
      <xdr:colOff>177800</xdr:colOff>
      <xdr:row>16</xdr:row>
      <xdr:rowOff>62939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52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149316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9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17738</xdr:rowOff>
    </xdr:from>
    <xdr:to>
      <xdr:col>26</xdr:col>
      <xdr:colOff>101600</xdr:colOff>
      <xdr:row>16</xdr:row>
      <xdr:rowOff>119338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08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129515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77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15860</xdr:rowOff>
    </xdr:from>
    <xdr:to>
      <xdr:col>22</xdr:col>
      <xdr:colOff>165100</xdr:colOff>
      <xdr:row>16</xdr:row>
      <xdr:rowOff>117460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06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127637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7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16530</xdr:rowOff>
    </xdr:from>
    <xdr:to>
      <xdr:col>19</xdr:col>
      <xdr:colOff>38100</xdr:colOff>
      <xdr:row>16</xdr:row>
      <xdr:rowOff>118130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07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128307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7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5802</xdr:rowOff>
    </xdr:from>
    <xdr:to>
      <xdr:col>15</xdr:col>
      <xdr:colOff>101600</xdr:colOff>
      <xdr:row>16</xdr:row>
      <xdr:rowOff>107402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96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117579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65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115015</xdr:rowOff>
    </xdr:from>
    <xdr:to>
      <xdr:col>29</xdr:col>
      <xdr:colOff>127000</xdr:colOff>
      <xdr:row>38</xdr:row>
      <xdr:rowOff>151754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039565"/>
          <a:ext cx="0" cy="15797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123831</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591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151754</xdr:rowOff>
    </xdr:from>
    <xdr:to>
      <xdr:col>30</xdr:col>
      <xdr:colOff>25400</xdr:colOff>
      <xdr:row>38</xdr:row>
      <xdr:rowOff>151754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193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29942</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7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115015</xdr:rowOff>
    </xdr:from>
    <xdr:to>
      <xdr:col>30</xdr:col>
      <xdr:colOff>25400</xdr:colOff>
      <xdr:row>33</xdr:row>
      <xdr:rowOff>115015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039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105120</xdr:rowOff>
    </xdr:from>
    <xdr:to>
      <xdr:col>29</xdr:col>
      <xdr:colOff>127000</xdr:colOff>
      <xdr:row>36</xdr:row>
      <xdr:rowOff>119293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058370"/>
          <a:ext cx="647700" cy="14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100630</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6710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255553</xdr:rowOff>
    </xdr:from>
    <xdr:to>
      <xdr:col>29</xdr:col>
      <xdr:colOff>177800</xdr:colOff>
      <xdr:row>36</xdr:row>
      <xdr:rowOff>14253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70242</xdr:rowOff>
    </xdr:from>
    <xdr:to>
      <xdr:col>26</xdr:col>
      <xdr:colOff>50800</xdr:colOff>
      <xdr:row>36</xdr:row>
      <xdr:rowOff>105120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7023492"/>
          <a:ext cx="698500" cy="34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261399</xdr:rowOff>
    </xdr:from>
    <xdr:to>
      <xdr:col>26</xdr:col>
      <xdr:colOff>101600</xdr:colOff>
      <xdr:row>36</xdr:row>
      <xdr:rowOff>20099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30276</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6640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44116</xdr:rowOff>
    </xdr:from>
    <xdr:to>
      <xdr:col>22</xdr:col>
      <xdr:colOff>114300</xdr:colOff>
      <xdr:row>36</xdr:row>
      <xdr:rowOff>70242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6997366"/>
          <a:ext cx="698500" cy="26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237298</xdr:rowOff>
    </xdr:from>
    <xdr:to>
      <xdr:col>22</xdr:col>
      <xdr:colOff>165100</xdr:colOff>
      <xdr:row>35</xdr:row>
      <xdr:rowOff>338898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6175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661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293682</xdr:rowOff>
    </xdr:from>
    <xdr:to>
      <xdr:col>18</xdr:col>
      <xdr:colOff>177800</xdr:colOff>
      <xdr:row>36</xdr:row>
      <xdr:rowOff>44116</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6904032"/>
          <a:ext cx="698500" cy="93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206763</xdr:rowOff>
    </xdr:from>
    <xdr:to>
      <xdr:col>19</xdr:col>
      <xdr:colOff>38100</xdr:colOff>
      <xdr:row>35</xdr:row>
      <xdr:rowOff>308363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6817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318540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658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210486</xdr:rowOff>
    </xdr:from>
    <xdr:to>
      <xdr:col>15</xdr:col>
      <xdr:colOff>101600</xdr:colOff>
      <xdr:row>35</xdr:row>
      <xdr:rowOff>312086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322263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6589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68493</xdr:rowOff>
    </xdr:from>
    <xdr:to>
      <xdr:col>29</xdr:col>
      <xdr:colOff>177800</xdr:colOff>
      <xdr:row>36</xdr:row>
      <xdr:rowOff>170093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021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40570</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6993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54320</xdr:rowOff>
    </xdr:from>
    <xdr:to>
      <xdr:col>26</xdr:col>
      <xdr:colOff>101600</xdr:colOff>
      <xdr:row>36</xdr:row>
      <xdr:rowOff>155920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007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140697</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093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19442</xdr:rowOff>
    </xdr:from>
    <xdr:to>
      <xdr:col>22</xdr:col>
      <xdr:colOff>165100</xdr:colOff>
      <xdr:row>36</xdr:row>
      <xdr:rowOff>121042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6972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105819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059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336216</xdr:rowOff>
    </xdr:from>
    <xdr:to>
      <xdr:col>19</xdr:col>
      <xdr:colOff>38100</xdr:colOff>
      <xdr:row>36</xdr:row>
      <xdr:rowOff>94916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6946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79693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032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242882</xdr:rowOff>
    </xdr:from>
    <xdr:to>
      <xdr:col>15</xdr:col>
      <xdr:colOff>101600</xdr:colOff>
      <xdr:row>36</xdr:row>
      <xdr:rowOff>1582</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6853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329259</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6939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30,371
30,124
88.02
19,859,802
17,418,364
1,080,249
8,331,875
15,422,095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93104</xdr:rowOff>
    </xdr:from>
    <xdr:to>
      <xdr:col>24</xdr:col>
      <xdr:colOff>62865</xdr:colOff>
      <xdr:row>39</xdr:row>
      <xdr:rowOff>104934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8054"/>
          <a:ext cx="1270" cy="1383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108761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9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104934</xdr:rowOff>
    </xdr:from>
    <xdr:to>
      <xdr:col>24</xdr:col>
      <xdr:colOff>152400</xdr:colOff>
      <xdr:row>39</xdr:row>
      <xdr:rowOff>104934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9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39781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8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93104</xdr:rowOff>
    </xdr:from>
    <xdr:to>
      <xdr:col>24</xdr:col>
      <xdr:colOff>152400</xdr:colOff>
      <xdr:row>31</xdr:row>
      <xdr:rowOff>93104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1664</xdr:rowOff>
    </xdr:from>
    <xdr:to>
      <xdr:col>24</xdr:col>
      <xdr:colOff>63500</xdr:colOff>
      <xdr:row>36</xdr:row>
      <xdr:rowOff>22028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73864"/>
          <a:ext cx="838200" cy="2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118825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48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95948</xdr:rowOff>
    </xdr:from>
    <xdr:to>
      <xdr:col>24</xdr:col>
      <xdr:colOff>114300</xdr:colOff>
      <xdr:row>36</xdr:row>
      <xdr:rowOff>26098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9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140</xdr:rowOff>
    </xdr:from>
    <xdr:to>
      <xdr:col>19</xdr:col>
      <xdr:colOff>177800</xdr:colOff>
      <xdr:row>36</xdr:row>
      <xdr:rowOff>22028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72340"/>
          <a:ext cx="889000" cy="2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116561</xdr:rowOff>
    </xdr:from>
    <xdr:to>
      <xdr:col>20</xdr:col>
      <xdr:colOff>38100</xdr:colOff>
      <xdr:row>36</xdr:row>
      <xdr:rowOff>46711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63238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9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167703</xdr:rowOff>
    </xdr:from>
    <xdr:to>
      <xdr:col>15</xdr:col>
      <xdr:colOff>50800</xdr:colOff>
      <xdr:row>36</xdr:row>
      <xdr:rowOff>140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168453"/>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127000</xdr:rowOff>
    </xdr:from>
    <xdr:to>
      <xdr:col>15</xdr:col>
      <xdr:colOff>101600</xdr:colOff>
      <xdr:row>36</xdr:row>
      <xdr:rowOff>57150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48277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2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149587</xdr:rowOff>
    </xdr:from>
    <xdr:to>
      <xdr:col>10</xdr:col>
      <xdr:colOff>114300</xdr:colOff>
      <xdr:row>35</xdr:row>
      <xdr:rowOff>167703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150337"/>
          <a:ext cx="889000" cy="1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143478</xdr:rowOff>
    </xdr:from>
    <xdr:to>
      <xdr:col>10</xdr:col>
      <xdr:colOff>165100</xdr:colOff>
      <xdr:row>36</xdr:row>
      <xdr:rowOff>73628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64755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71450</xdr:rowOff>
    </xdr:from>
    <xdr:to>
      <xdr:col>6</xdr:col>
      <xdr:colOff>38100</xdr:colOff>
      <xdr:row>36</xdr:row>
      <xdr:rowOff>1600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18127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84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122314</xdr:rowOff>
    </xdr:from>
    <xdr:to>
      <xdr:col>24</xdr:col>
      <xdr:colOff>114300</xdr:colOff>
      <xdr:row>36</xdr:row>
      <xdr:rowOff>52464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2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100741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0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142678</xdr:rowOff>
    </xdr:from>
    <xdr:to>
      <xdr:col>20</xdr:col>
      <xdr:colOff>38100</xdr:colOff>
      <xdr:row>36</xdr:row>
      <xdr:rowOff>72828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63955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3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120790</xdr:rowOff>
    </xdr:from>
    <xdr:to>
      <xdr:col>15</xdr:col>
      <xdr:colOff>101600</xdr:colOff>
      <xdr:row>36</xdr:row>
      <xdr:rowOff>50940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2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67467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89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116903</xdr:rowOff>
    </xdr:from>
    <xdr:to>
      <xdr:col>10</xdr:col>
      <xdr:colOff>165100</xdr:colOff>
      <xdr:row>36</xdr:row>
      <xdr:rowOff>47053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1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63580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89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98787</xdr:rowOff>
    </xdr:from>
    <xdr:to>
      <xdr:col>6</xdr:col>
      <xdr:colOff>38100</xdr:colOff>
      <xdr:row>36</xdr:row>
      <xdr:rowOff>28937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9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20064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9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124430</xdr:rowOff>
    </xdr:from>
    <xdr:to>
      <xdr:col>24</xdr:col>
      <xdr:colOff>62865</xdr:colOff>
      <xdr:row>58</xdr:row>
      <xdr:rowOff>27046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9554180"/>
          <a:ext cx="1270" cy="41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30873</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7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27046</xdr:rowOff>
    </xdr:from>
    <xdr:to>
      <xdr:col>24</xdr:col>
      <xdr:colOff>152400</xdr:colOff>
      <xdr:row>58</xdr:row>
      <xdr:rowOff>27046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71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71107</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9329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124430</xdr:rowOff>
    </xdr:from>
    <xdr:to>
      <xdr:col>24</xdr:col>
      <xdr:colOff>152400</xdr:colOff>
      <xdr:row>55</xdr:row>
      <xdr:rowOff>124430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55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117339</xdr:rowOff>
    </xdr:from>
    <xdr:to>
      <xdr:col>24</xdr:col>
      <xdr:colOff>63500</xdr:colOff>
      <xdr:row>56</xdr:row>
      <xdr:rowOff>62026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375639"/>
          <a:ext cx="838200" cy="28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36283</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08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57856</xdr:rowOff>
    </xdr:from>
    <xdr:to>
      <xdr:col>24</xdr:col>
      <xdr:colOff>114300</xdr:colOff>
      <xdr:row>57</xdr:row>
      <xdr:rowOff>159456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3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152486</xdr:rowOff>
    </xdr:from>
    <xdr:to>
      <xdr:col>19</xdr:col>
      <xdr:colOff>177800</xdr:colOff>
      <xdr:row>54</xdr:row>
      <xdr:rowOff>117339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8553536"/>
          <a:ext cx="889000" cy="82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74479</xdr:rowOff>
    </xdr:from>
    <xdr:to>
      <xdr:col>20</xdr:col>
      <xdr:colOff>38100</xdr:colOff>
      <xdr:row>58</xdr:row>
      <xdr:rowOff>4629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167206</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93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152486</xdr:rowOff>
    </xdr:from>
    <xdr:to>
      <xdr:col>15</xdr:col>
      <xdr:colOff>50800</xdr:colOff>
      <xdr:row>50</xdr:row>
      <xdr:rowOff>40202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8553536"/>
          <a:ext cx="889000" cy="5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68345</xdr:rowOff>
    </xdr:from>
    <xdr:to>
      <xdr:col>15</xdr:col>
      <xdr:colOff>101600</xdr:colOff>
      <xdr:row>57</xdr:row>
      <xdr:rowOff>169945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161072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93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32882</xdr:rowOff>
    </xdr:from>
    <xdr:to>
      <xdr:col>10</xdr:col>
      <xdr:colOff>114300</xdr:colOff>
      <xdr:row>50</xdr:row>
      <xdr:rowOff>40202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8605382"/>
          <a:ext cx="889000" cy="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71873</xdr:rowOff>
    </xdr:from>
    <xdr:to>
      <xdr:col>10</xdr:col>
      <xdr:colOff>165100</xdr:colOff>
      <xdr:row>58</xdr:row>
      <xdr:rowOff>2023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164600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93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69217</xdr:rowOff>
    </xdr:from>
    <xdr:to>
      <xdr:col>6</xdr:col>
      <xdr:colOff>38100</xdr:colOff>
      <xdr:row>57</xdr:row>
      <xdr:rowOff>170817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161944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93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11226</xdr:rowOff>
    </xdr:from>
    <xdr:to>
      <xdr:col>24</xdr:col>
      <xdr:colOff>114300</xdr:colOff>
      <xdr:row>56</xdr:row>
      <xdr:rowOff>112826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1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97603</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27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66539</xdr:rowOff>
    </xdr:from>
    <xdr:to>
      <xdr:col>20</xdr:col>
      <xdr:colOff>38100</xdr:colOff>
      <xdr:row>54</xdr:row>
      <xdr:rowOff>168139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32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13216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10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101686</xdr:rowOff>
    </xdr:from>
    <xdr:to>
      <xdr:col>15</xdr:col>
      <xdr:colOff>101600</xdr:colOff>
      <xdr:row>50</xdr:row>
      <xdr:rowOff>31836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850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48363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8277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160852</xdr:rowOff>
    </xdr:from>
    <xdr:to>
      <xdr:col>10</xdr:col>
      <xdr:colOff>165100</xdr:colOff>
      <xdr:row>50</xdr:row>
      <xdr:rowOff>91002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856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107529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8337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153532</xdr:rowOff>
    </xdr:from>
    <xdr:to>
      <xdr:col>6</xdr:col>
      <xdr:colOff>38100</xdr:colOff>
      <xdr:row>50</xdr:row>
      <xdr:rowOff>83682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855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100209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832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53442</xdr:rowOff>
    </xdr:from>
    <xdr:to>
      <xdr:col>24</xdr:col>
      <xdr:colOff>62865</xdr:colOff>
      <xdr:row>79</xdr:row>
      <xdr:rowOff>18999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26392"/>
          <a:ext cx="1270" cy="1337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22826</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67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18999</xdr:rowOff>
    </xdr:from>
    <xdr:to>
      <xdr:col>24</xdr:col>
      <xdr:colOff>152400</xdr:colOff>
      <xdr:row>79</xdr:row>
      <xdr:rowOff>18999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6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0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53442</xdr:rowOff>
    </xdr:from>
    <xdr:to>
      <xdr:col>24</xdr:col>
      <xdr:colOff>152400</xdr:colOff>
      <xdr:row>71</xdr:row>
      <xdr:rowOff>53442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2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76873</xdr:rowOff>
    </xdr:from>
    <xdr:to>
      <xdr:col>24</xdr:col>
      <xdr:colOff>63500</xdr:colOff>
      <xdr:row>78</xdr:row>
      <xdr:rowOff>92342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49973"/>
          <a:ext cx="8382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165346</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9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142469</xdr:rowOff>
    </xdr:from>
    <xdr:to>
      <xdr:col>24</xdr:col>
      <xdr:colOff>114300</xdr:colOff>
      <xdr:row>78</xdr:row>
      <xdr:rowOff>72619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76873</xdr:rowOff>
    </xdr:from>
    <xdr:to>
      <xdr:col>19</xdr:col>
      <xdr:colOff>177800</xdr:colOff>
      <xdr:row>78</xdr:row>
      <xdr:rowOff>102400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49973"/>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124104</xdr:rowOff>
    </xdr:from>
    <xdr:to>
      <xdr:col>20</xdr:col>
      <xdr:colOff>38100</xdr:colOff>
      <xdr:row>78</xdr:row>
      <xdr:rowOff>54254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70781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10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102400</xdr:rowOff>
    </xdr:from>
    <xdr:to>
      <xdr:col>15</xdr:col>
      <xdr:colOff>50800</xdr:colOff>
      <xdr:row>78</xdr:row>
      <xdr:rowOff>104800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75500"/>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61925</xdr:rowOff>
    </xdr:from>
    <xdr:to>
      <xdr:col>15</xdr:col>
      <xdr:colOff>101600</xdr:colOff>
      <xdr:row>77</xdr:row>
      <xdr:rowOff>163525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8602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3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102439</xdr:rowOff>
    </xdr:from>
    <xdr:to>
      <xdr:col>10</xdr:col>
      <xdr:colOff>114300</xdr:colOff>
      <xdr:row>78</xdr:row>
      <xdr:rowOff>104800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75539"/>
          <a:ext cx="889000" cy="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120408</xdr:rowOff>
    </xdr:from>
    <xdr:to>
      <xdr:col>10</xdr:col>
      <xdr:colOff>165100</xdr:colOff>
      <xdr:row>78</xdr:row>
      <xdr:rowOff>50558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67085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9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124219</xdr:rowOff>
    </xdr:from>
    <xdr:to>
      <xdr:col>6</xdr:col>
      <xdr:colOff>38100</xdr:colOff>
      <xdr:row>78</xdr:row>
      <xdr:rowOff>54369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2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70896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41542</xdr:rowOff>
    </xdr:from>
    <xdr:to>
      <xdr:col>24</xdr:col>
      <xdr:colOff>114300</xdr:colOff>
      <xdr:row>78</xdr:row>
      <xdr:rowOff>143142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1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127919</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2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26073</xdr:rowOff>
    </xdr:from>
    <xdr:to>
      <xdr:col>20</xdr:col>
      <xdr:colOff>38100</xdr:colOff>
      <xdr:row>78</xdr:row>
      <xdr:rowOff>127673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9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118800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91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51600</xdr:rowOff>
    </xdr:from>
    <xdr:to>
      <xdr:col>15</xdr:col>
      <xdr:colOff>101600</xdr:colOff>
      <xdr:row>78</xdr:row>
      <xdr:rowOff>153200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144327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54000</xdr:rowOff>
    </xdr:from>
    <xdr:to>
      <xdr:col>10</xdr:col>
      <xdr:colOff>165100</xdr:colOff>
      <xdr:row>78</xdr:row>
      <xdr:rowOff>155600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146727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1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51639</xdr:rowOff>
    </xdr:from>
    <xdr:to>
      <xdr:col>6</xdr:col>
      <xdr:colOff>38100</xdr:colOff>
      <xdr:row>78</xdr:row>
      <xdr:rowOff>153239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2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144366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1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156293</xdr:rowOff>
    </xdr:from>
    <xdr:to>
      <xdr:col>24</xdr:col>
      <xdr:colOff>62865</xdr:colOff>
      <xdr:row>97</xdr:row>
      <xdr:rowOff>18008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15343"/>
          <a:ext cx="1270" cy="123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21835</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65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18008</xdr:rowOff>
    </xdr:from>
    <xdr:to>
      <xdr:col>24</xdr:col>
      <xdr:colOff>152400</xdr:colOff>
      <xdr:row>97</xdr:row>
      <xdr:rowOff>18008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64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102970</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9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156293</xdr:rowOff>
    </xdr:from>
    <xdr:to>
      <xdr:col>24</xdr:col>
      <xdr:colOff>152400</xdr:colOff>
      <xdr:row>89</xdr:row>
      <xdr:rowOff>156293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15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18008</xdr:rowOff>
    </xdr:from>
    <xdr:to>
      <xdr:col>24</xdr:col>
      <xdr:colOff>63500</xdr:colOff>
      <xdr:row>98</xdr:row>
      <xdr:rowOff>30657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48658"/>
          <a:ext cx="838200" cy="18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70744</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15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47867</xdr:rowOff>
    </xdr:from>
    <xdr:to>
      <xdr:col>24</xdr:col>
      <xdr:colOff>114300</xdr:colOff>
      <xdr:row>94</xdr:row>
      <xdr:rowOff>149467</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16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9303</xdr:rowOff>
    </xdr:from>
    <xdr:to>
      <xdr:col>19</xdr:col>
      <xdr:colOff>177800</xdr:colOff>
      <xdr:row>98</xdr:row>
      <xdr:rowOff>30657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811403"/>
          <a:ext cx="889000" cy="2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123113</xdr:rowOff>
    </xdr:from>
    <xdr:to>
      <xdr:col>20</xdr:col>
      <xdr:colOff>38100</xdr:colOff>
      <xdr:row>95</xdr:row>
      <xdr:rowOff>53263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69790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1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170408</xdr:rowOff>
    </xdr:from>
    <xdr:to>
      <xdr:col>15</xdr:col>
      <xdr:colOff>50800</xdr:colOff>
      <xdr:row>98</xdr:row>
      <xdr:rowOff>9303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801058"/>
          <a:ext cx="889000" cy="1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110159</xdr:rowOff>
    </xdr:from>
    <xdr:to>
      <xdr:col>15</xdr:col>
      <xdr:colOff>101600</xdr:colOff>
      <xdr:row>95</xdr:row>
      <xdr:rowOff>40309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56836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00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170408</xdr:rowOff>
    </xdr:from>
    <xdr:to>
      <xdr:col>10</xdr:col>
      <xdr:colOff>114300</xdr:colOff>
      <xdr:row>98</xdr:row>
      <xdr:rowOff>18447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801058"/>
          <a:ext cx="889000" cy="1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127629</xdr:rowOff>
    </xdr:from>
    <xdr:to>
      <xdr:col>10</xdr:col>
      <xdr:colOff>165100</xdr:colOff>
      <xdr:row>95</xdr:row>
      <xdr:rowOff>57779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74306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1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25730</xdr:rowOff>
    </xdr:from>
    <xdr:to>
      <xdr:col>6</xdr:col>
      <xdr:colOff>38100</xdr:colOff>
      <xdr:row>95</xdr:row>
      <xdr:rowOff>127330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143857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08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138658</xdr:rowOff>
    </xdr:from>
    <xdr:to>
      <xdr:col>24</xdr:col>
      <xdr:colOff>114300</xdr:colOff>
      <xdr:row>97</xdr:row>
      <xdr:rowOff>68808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9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53585</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1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151307</xdr:rowOff>
    </xdr:from>
    <xdr:to>
      <xdr:col>20</xdr:col>
      <xdr:colOff>38100</xdr:colOff>
      <xdr:row>98</xdr:row>
      <xdr:rowOff>81457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72584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7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129953</xdr:rowOff>
    </xdr:from>
    <xdr:to>
      <xdr:col>15</xdr:col>
      <xdr:colOff>101600</xdr:colOff>
      <xdr:row>98</xdr:row>
      <xdr:rowOff>60103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6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51230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5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119608</xdr:rowOff>
    </xdr:from>
    <xdr:to>
      <xdr:col>10</xdr:col>
      <xdr:colOff>165100</xdr:colOff>
      <xdr:row>98</xdr:row>
      <xdr:rowOff>49758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5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40885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84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139097</xdr:rowOff>
    </xdr:from>
    <xdr:to>
      <xdr:col>6</xdr:col>
      <xdr:colOff>38100</xdr:colOff>
      <xdr:row>98</xdr:row>
      <xdr:rowOff>69247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6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60374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6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79136</xdr:rowOff>
    </xdr:from>
    <xdr:to>
      <xdr:col>54</xdr:col>
      <xdr:colOff>189865</xdr:colOff>
      <xdr:row>38</xdr:row>
      <xdr:rowOff>36525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94086"/>
          <a:ext cx="1270" cy="1157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40352</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5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36525</xdr:rowOff>
    </xdr:from>
    <xdr:to>
      <xdr:col>55</xdr:col>
      <xdr:colOff>88900</xdr:colOff>
      <xdr:row>38</xdr:row>
      <xdr:rowOff>36525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5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25813</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69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79136</xdr:rowOff>
    </xdr:from>
    <xdr:to>
      <xdr:col>55</xdr:col>
      <xdr:colOff>88900</xdr:colOff>
      <xdr:row>31</xdr:row>
      <xdr:rowOff>79136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94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133604</xdr:rowOff>
    </xdr:from>
    <xdr:to>
      <xdr:col>55</xdr:col>
      <xdr:colOff>0</xdr:colOff>
      <xdr:row>37</xdr:row>
      <xdr:rowOff>658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134354"/>
          <a:ext cx="838200" cy="20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138810</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39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160383</xdr:rowOff>
    </xdr:from>
    <xdr:to>
      <xdr:col>55</xdr:col>
      <xdr:colOff>50800</xdr:colOff>
      <xdr:row>36</xdr:row>
      <xdr:rowOff>90533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170355</xdr:rowOff>
    </xdr:from>
    <xdr:to>
      <xdr:col>50</xdr:col>
      <xdr:colOff>114300</xdr:colOff>
      <xdr:row>37</xdr:row>
      <xdr:rowOff>658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342555"/>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36596</xdr:rowOff>
    </xdr:from>
    <xdr:to>
      <xdr:col>50</xdr:col>
      <xdr:colOff>165100</xdr:colOff>
      <xdr:row>36</xdr:row>
      <xdr:rowOff>138196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0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154723</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598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136004</xdr:rowOff>
    </xdr:from>
    <xdr:to>
      <xdr:col>45</xdr:col>
      <xdr:colOff>177800</xdr:colOff>
      <xdr:row>36</xdr:row>
      <xdr:rowOff>170355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308204"/>
          <a:ext cx="889000" cy="3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58900</xdr:rowOff>
    </xdr:from>
    <xdr:to>
      <xdr:col>46</xdr:col>
      <xdr:colOff>38100</xdr:colOff>
      <xdr:row>36</xdr:row>
      <xdr:rowOff>160500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5577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0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129733</xdr:rowOff>
    </xdr:from>
    <xdr:to>
      <xdr:col>41</xdr:col>
      <xdr:colOff>50800</xdr:colOff>
      <xdr:row>36</xdr:row>
      <xdr:rowOff>136004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301933"/>
          <a:ext cx="889000" cy="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65781</xdr:rowOff>
    </xdr:from>
    <xdr:to>
      <xdr:col>41</xdr:col>
      <xdr:colOff>101600</xdr:colOff>
      <xdr:row>36</xdr:row>
      <xdr:rowOff>167381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23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12458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01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74475</xdr:rowOff>
    </xdr:from>
    <xdr:to>
      <xdr:col>36</xdr:col>
      <xdr:colOff>165100</xdr:colOff>
      <xdr:row>37</xdr:row>
      <xdr:rowOff>4625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2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21152</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02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82804</xdr:rowOff>
    </xdr:from>
    <xdr:to>
      <xdr:col>55</xdr:col>
      <xdr:colOff>50800</xdr:colOff>
      <xdr:row>36</xdr:row>
      <xdr:rowOff>12954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08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105681</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3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121308</xdr:rowOff>
    </xdr:from>
    <xdr:to>
      <xdr:col>50</xdr:col>
      <xdr:colOff>165100</xdr:colOff>
      <xdr:row>37</xdr:row>
      <xdr:rowOff>51458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9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42585</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38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119555</xdr:rowOff>
    </xdr:from>
    <xdr:to>
      <xdr:col>46</xdr:col>
      <xdr:colOff>38100</xdr:colOff>
      <xdr:row>37</xdr:row>
      <xdr:rowOff>49705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9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40832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38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85204</xdr:rowOff>
    </xdr:from>
    <xdr:to>
      <xdr:col>41</xdr:col>
      <xdr:colOff>101600</xdr:colOff>
      <xdr:row>37</xdr:row>
      <xdr:rowOff>15354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5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6481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35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78933</xdr:rowOff>
    </xdr:from>
    <xdr:to>
      <xdr:col>36</xdr:col>
      <xdr:colOff>165100</xdr:colOff>
      <xdr:row>37</xdr:row>
      <xdr:rowOff>9083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5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210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34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109342</xdr:rowOff>
    </xdr:from>
    <xdr:to>
      <xdr:col>54</xdr:col>
      <xdr:colOff>189865</xdr:colOff>
      <xdr:row>58</xdr:row>
      <xdr:rowOff>114474</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53292"/>
          <a:ext cx="1270" cy="120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118301</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6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114474</xdr:rowOff>
    </xdr:from>
    <xdr:to>
      <xdr:col>55</xdr:col>
      <xdr:colOff>88900</xdr:colOff>
      <xdr:row>58</xdr:row>
      <xdr:rowOff>114474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58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56019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2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109342</xdr:rowOff>
    </xdr:from>
    <xdr:to>
      <xdr:col>55</xdr:col>
      <xdr:colOff>88900</xdr:colOff>
      <xdr:row>51</xdr:row>
      <xdr:rowOff>109342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5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155727</xdr:rowOff>
    </xdr:from>
    <xdr:to>
      <xdr:col>55</xdr:col>
      <xdr:colOff>0</xdr:colOff>
      <xdr:row>58</xdr:row>
      <xdr:rowOff>8536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928377"/>
          <a:ext cx="838200" cy="2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112735</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713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89858</xdr:rowOff>
    </xdr:from>
    <xdr:to>
      <xdr:col>55</xdr:col>
      <xdr:colOff>50800</xdr:colOff>
      <xdr:row>58</xdr:row>
      <xdr:rowOff>20008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86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8536</xdr:rowOff>
    </xdr:from>
    <xdr:to>
      <xdr:col>50</xdr:col>
      <xdr:colOff>114300</xdr:colOff>
      <xdr:row>58</xdr:row>
      <xdr:rowOff>27601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952636"/>
          <a:ext cx="889000" cy="1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100950</xdr:rowOff>
    </xdr:from>
    <xdr:to>
      <xdr:col>50</xdr:col>
      <xdr:colOff>165100</xdr:colOff>
      <xdr:row>58</xdr:row>
      <xdr:rowOff>31100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87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47627</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6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70409</xdr:rowOff>
    </xdr:from>
    <xdr:to>
      <xdr:col>45</xdr:col>
      <xdr:colOff>177800</xdr:colOff>
      <xdr:row>58</xdr:row>
      <xdr:rowOff>27601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843059"/>
          <a:ext cx="889000" cy="12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103832</xdr:rowOff>
    </xdr:from>
    <xdr:to>
      <xdr:col>46</xdr:col>
      <xdr:colOff>38100</xdr:colOff>
      <xdr:row>58</xdr:row>
      <xdr:rowOff>33982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8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50509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6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152536</xdr:rowOff>
    </xdr:from>
    <xdr:to>
      <xdr:col>41</xdr:col>
      <xdr:colOff>50800</xdr:colOff>
      <xdr:row>57</xdr:row>
      <xdr:rowOff>70409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753736"/>
          <a:ext cx="889000" cy="8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109758</xdr:rowOff>
    </xdr:from>
    <xdr:to>
      <xdr:col>41</xdr:col>
      <xdr:colOff>101600</xdr:colOff>
      <xdr:row>58</xdr:row>
      <xdr:rowOff>39908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88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31035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97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73428</xdr:rowOff>
    </xdr:from>
    <xdr:to>
      <xdr:col>36</xdr:col>
      <xdr:colOff>165100</xdr:colOff>
      <xdr:row>58</xdr:row>
      <xdr:rowOff>3578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84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166155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93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104927</xdr:rowOff>
    </xdr:from>
    <xdr:to>
      <xdr:col>55</xdr:col>
      <xdr:colOff>50800</xdr:colOff>
      <xdr:row>58</xdr:row>
      <xdr:rowOff>35077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7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83354</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129186</xdr:rowOff>
    </xdr:from>
    <xdr:to>
      <xdr:col>50</xdr:col>
      <xdr:colOff>165100</xdr:colOff>
      <xdr:row>58</xdr:row>
      <xdr:rowOff>59336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0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50463</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99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148251</xdr:rowOff>
    </xdr:from>
    <xdr:to>
      <xdr:col>46</xdr:col>
      <xdr:colOff>38100</xdr:colOff>
      <xdr:row>58</xdr:row>
      <xdr:rowOff>78401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2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69528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01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19609</xdr:rowOff>
    </xdr:from>
    <xdr:to>
      <xdr:col>41</xdr:col>
      <xdr:colOff>101600</xdr:colOff>
      <xdr:row>57</xdr:row>
      <xdr:rowOff>121209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79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137736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567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101736</xdr:rowOff>
    </xdr:from>
    <xdr:to>
      <xdr:col>36</xdr:col>
      <xdr:colOff>165100</xdr:colOff>
      <xdr:row>57</xdr:row>
      <xdr:rowOff>31886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0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48413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478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144996</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1975046"/>
          <a:ext cx="1270" cy="1613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91673</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75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144996</xdr:rowOff>
    </xdr:from>
    <xdr:to>
      <xdr:col>55</xdr:col>
      <xdr:colOff>88900</xdr:colOff>
      <xdr:row>69</xdr:row>
      <xdr:rowOff>144996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197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153774</xdr:rowOff>
    </xdr:from>
    <xdr:to>
      <xdr:col>55</xdr:col>
      <xdr:colOff>0</xdr:colOff>
      <xdr:row>79</xdr:row>
      <xdr:rowOff>34034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26874"/>
          <a:ext cx="838200" cy="5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108858</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10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85981</xdr:rowOff>
    </xdr:from>
    <xdr:to>
      <xdr:col>55</xdr:col>
      <xdr:colOff>50800</xdr:colOff>
      <xdr:row>79</xdr:row>
      <xdr:rowOff>16131</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153774</xdr:rowOff>
    </xdr:from>
    <xdr:to>
      <xdr:col>50</xdr:col>
      <xdr:colOff>114300</xdr:colOff>
      <xdr:row>78</xdr:row>
      <xdr:rowOff>163868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26874"/>
          <a:ext cx="889000" cy="1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87052</xdr:rowOff>
    </xdr:from>
    <xdr:to>
      <xdr:col>50</xdr:col>
      <xdr:colOff>165100</xdr:colOff>
      <xdr:row>79</xdr:row>
      <xdr:rowOff>17202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6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33729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3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88925</xdr:rowOff>
    </xdr:from>
    <xdr:to>
      <xdr:col>45</xdr:col>
      <xdr:colOff>177800</xdr:colOff>
      <xdr:row>78</xdr:row>
      <xdr:rowOff>163868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290575"/>
          <a:ext cx="889000" cy="24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73766</xdr:rowOff>
    </xdr:from>
    <xdr:to>
      <xdr:col>46</xdr:col>
      <xdr:colOff>38100</xdr:colOff>
      <xdr:row>79</xdr:row>
      <xdr:rowOff>3916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20443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2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113953</xdr:rowOff>
    </xdr:from>
    <xdr:to>
      <xdr:col>41</xdr:col>
      <xdr:colOff>50800</xdr:colOff>
      <xdr:row>77</xdr:row>
      <xdr:rowOff>88925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144153"/>
          <a:ext cx="889000" cy="14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82370</xdr:rowOff>
    </xdr:from>
    <xdr:to>
      <xdr:col>41</xdr:col>
      <xdr:colOff>101600</xdr:colOff>
      <xdr:row>79</xdr:row>
      <xdr:rowOff>12520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5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3647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4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9275</xdr:rowOff>
    </xdr:from>
    <xdr:to>
      <xdr:col>36</xdr:col>
      <xdr:colOff>165100</xdr:colOff>
      <xdr:row>78</xdr:row>
      <xdr:rowOff>110875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8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102002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47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154684</xdr:rowOff>
    </xdr:from>
    <xdr:to>
      <xdr:col>55</xdr:col>
      <xdr:colOff>50800</xdr:colOff>
      <xdr:row>79</xdr:row>
      <xdr:rowOff>84834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2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69611</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4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102974</xdr:rowOff>
    </xdr:from>
    <xdr:to>
      <xdr:col>50</xdr:col>
      <xdr:colOff>165100</xdr:colOff>
      <xdr:row>79</xdr:row>
      <xdr:rowOff>33124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7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24251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6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113068</xdr:rowOff>
    </xdr:from>
    <xdr:to>
      <xdr:col>46</xdr:col>
      <xdr:colOff>38100</xdr:colOff>
      <xdr:row>79</xdr:row>
      <xdr:rowOff>43218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8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34345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7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38125</xdr:rowOff>
    </xdr:from>
    <xdr:to>
      <xdr:col>41</xdr:col>
      <xdr:colOff>101600</xdr:colOff>
      <xdr:row>77</xdr:row>
      <xdr:rowOff>139725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2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156252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01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63153</xdr:rowOff>
    </xdr:from>
    <xdr:to>
      <xdr:col>36</xdr:col>
      <xdr:colOff>165100</xdr:colOff>
      <xdr:row>76</xdr:row>
      <xdr:rowOff>164753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09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9829</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2868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75312</xdr:rowOff>
    </xdr:from>
    <xdr:to>
      <xdr:col>54</xdr:col>
      <xdr:colOff>189865</xdr:colOff>
      <xdr:row>99</xdr:row>
      <xdr:rowOff>75050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05812"/>
          <a:ext cx="1270" cy="1542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78877</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75050</xdr:rowOff>
    </xdr:from>
    <xdr:to>
      <xdr:col>55</xdr:col>
      <xdr:colOff>88900</xdr:colOff>
      <xdr:row>99</xdr:row>
      <xdr:rowOff>75050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21989</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8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75312</xdr:rowOff>
    </xdr:from>
    <xdr:to>
      <xdr:col>55</xdr:col>
      <xdr:colOff>88900</xdr:colOff>
      <xdr:row>90</xdr:row>
      <xdr:rowOff>75312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0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148017</xdr:rowOff>
    </xdr:from>
    <xdr:to>
      <xdr:col>55</xdr:col>
      <xdr:colOff>0</xdr:colOff>
      <xdr:row>97</xdr:row>
      <xdr:rowOff>106978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607217"/>
          <a:ext cx="838200" cy="13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115978</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40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93101</xdr:rowOff>
    </xdr:from>
    <xdr:to>
      <xdr:col>55</xdr:col>
      <xdr:colOff>50800</xdr:colOff>
      <xdr:row>97</xdr:row>
      <xdr:rowOff>23251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106978</xdr:rowOff>
    </xdr:from>
    <xdr:to>
      <xdr:col>50</xdr:col>
      <xdr:colOff>114300</xdr:colOff>
      <xdr:row>97</xdr:row>
      <xdr:rowOff>135978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37628"/>
          <a:ext cx="889000" cy="2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148140</xdr:rowOff>
    </xdr:from>
    <xdr:to>
      <xdr:col>50</xdr:col>
      <xdr:colOff>165100</xdr:colOff>
      <xdr:row>97</xdr:row>
      <xdr:rowOff>78290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60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94817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38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135978</xdr:rowOff>
    </xdr:from>
    <xdr:to>
      <xdr:col>45</xdr:col>
      <xdr:colOff>177800</xdr:colOff>
      <xdr:row>98</xdr:row>
      <xdr:rowOff>70892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66628"/>
          <a:ext cx="889000" cy="10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31544</xdr:rowOff>
    </xdr:from>
    <xdr:to>
      <xdr:col>46</xdr:col>
      <xdr:colOff>38100</xdr:colOff>
      <xdr:row>97</xdr:row>
      <xdr:rowOff>133144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66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149671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43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22799</xdr:rowOff>
    </xdr:from>
    <xdr:to>
      <xdr:col>41</xdr:col>
      <xdr:colOff>50800</xdr:colOff>
      <xdr:row>98</xdr:row>
      <xdr:rowOff>70892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24899"/>
          <a:ext cx="889000" cy="4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31477</xdr:rowOff>
    </xdr:from>
    <xdr:to>
      <xdr:col>41</xdr:col>
      <xdr:colOff>101600</xdr:colOff>
      <xdr:row>97</xdr:row>
      <xdr:rowOff>133077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662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149604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43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82152</xdr:rowOff>
    </xdr:from>
    <xdr:to>
      <xdr:col>36</xdr:col>
      <xdr:colOff>165100</xdr:colOff>
      <xdr:row>98</xdr:row>
      <xdr:rowOff>12302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1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28829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48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97217</xdr:rowOff>
    </xdr:from>
    <xdr:to>
      <xdr:col>55</xdr:col>
      <xdr:colOff>50800</xdr:colOff>
      <xdr:row>97</xdr:row>
      <xdr:rowOff>27367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55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75644</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3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56178</xdr:rowOff>
    </xdr:from>
    <xdr:to>
      <xdr:col>50</xdr:col>
      <xdr:colOff>165100</xdr:colOff>
      <xdr:row>97</xdr:row>
      <xdr:rowOff>157778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8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148905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77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85178</xdr:rowOff>
    </xdr:from>
    <xdr:to>
      <xdr:col>46</xdr:col>
      <xdr:colOff>38100</xdr:colOff>
      <xdr:row>98</xdr:row>
      <xdr:rowOff>15328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1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6455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0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20092</xdr:rowOff>
    </xdr:from>
    <xdr:to>
      <xdr:col>41</xdr:col>
      <xdr:colOff>101600</xdr:colOff>
      <xdr:row>98</xdr:row>
      <xdr:rowOff>121692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2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112819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1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143449</xdr:rowOff>
    </xdr:from>
    <xdr:to>
      <xdr:col>36</xdr:col>
      <xdr:colOff>165100</xdr:colOff>
      <xdr:row>98</xdr:row>
      <xdr:rowOff>73599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7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64726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6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65875</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09375"/>
          <a:ext cx="1269" cy="152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12552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8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65875</xdr:rowOff>
    </xdr:from>
    <xdr:to>
      <xdr:col>86</xdr:col>
      <xdr:colOff>25400</xdr:colOff>
      <xdr:row>30</xdr:row>
      <xdr:rowOff>65875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0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103607</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18707"/>
          <a:ext cx="838200" cy="11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62120</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77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83693</xdr:rowOff>
    </xdr:from>
    <xdr:to>
      <xdr:col>85</xdr:col>
      <xdr:colOff>177800</xdr:colOff>
      <xdr:row>39</xdr:row>
      <xdr:rowOff>13843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9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93129</xdr:rowOff>
    </xdr:from>
    <xdr:to>
      <xdr:col>81</xdr:col>
      <xdr:colOff>101600</xdr:colOff>
      <xdr:row>39</xdr:row>
      <xdr:rowOff>23279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0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39806</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38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42799</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29349"/>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107214</xdr:rowOff>
    </xdr:from>
    <xdr:to>
      <xdr:col>76</xdr:col>
      <xdr:colOff>165100</xdr:colOff>
      <xdr:row>39</xdr:row>
      <xdr:rowOff>37364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2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53890</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39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164668</xdr:rowOff>
    </xdr:from>
    <xdr:to>
      <xdr:col>71</xdr:col>
      <xdr:colOff>177800</xdr:colOff>
      <xdr:row>39</xdr:row>
      <xdr:rowOff>42799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79768"/>
          <a:ext cx="889000" cy="4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140043</xdr:rowOff>
    </xdr:from>
    <xdr:to>
      <xdr:col>72</xdr:col>
      <xdr:colOff>38100</xdr:colOff>
      <xdr:row>39</xdr:row>
      <xdr:rowOff>70193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86720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43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128029</xdr:rowOff>
    </xdr:from>
    <xdr:to>
      <xdr:col>67</xdr:col>
      <xdr:colOff>101600</xdr:colOff>
      <xdr:row>39</xdr:row>
      <xdr:rowOff>58179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4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49306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73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52807</xdr:rowOff>
    </xdr:from>
    <xdr:to>
      <xdr:col>85</xdr:col>
      <xdr:colOff>177800</xdr:colOff>
      <xdr:row>38</xdr:row>
      <xdr:rowOff>154407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6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12183</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35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163449</xdr:rowOff>
    </xdr:from>
    <xdr:to>
      <xdr:col>72</xdr:col>
      <xdr:colOff>38100</xdr:colOff>
      <xdr:row>39</xdr:row>
      <xdr:rowOff>93599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84726</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771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113868</xdr:rowOff>
    </xdr:from>
    <xdr:to>
      <xdr:col>67</xdr:col>
      <xdr:colOff>101600</xdr:colOff>
      <xdr:row>39</xdr:row>
      <xdr:rowOff>44018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2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60545</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404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74955</xdr:rowOff>
    </xdr:from>
    <xdr:to>
      <xdr:col>85</xdr:col>
      <xdr:colOff>126364</xdr:colOff>
      <xdr:row>78</xdr:row>
      <xdr:rowOff>28181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076455"/>
          <a:ext cx="1269" cy="132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32008</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40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28181</xdr:rowOff>
    </xdr:from>
    <xdr:to>
      <xdr:col>86</xdr:col>
      <xdr:colOff>25400</xdr:colOff>
      <xdr:row>78</xdr:row>
      <xdr:rowOff>28181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40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21632</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851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74955</xdr:rowOff>
    </xdr:from>
    <xdr:to>
      <xdr:col>86</xdr:col>
      <xdr:colOff>25400</xdr:colOff>
      <xdr:row>70</xdr:row>
      <xdr:rowOff>74955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07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134124</xdr:rowOff>
    </xdr:from>
    <xdr:to>
      <xdr:col>85</xdr:col>
      <xdr:colOff>127000</xdr:colOff>
      <xdr:row>76</xdr:row>
      <xdr:rowOff>25642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2992874"/>
          <a:ext cx="838200" cy="6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48226</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735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25349</xdr:rowOff>
    </xdr:from>
    <xdr:to>
      <xdr:col>85</xdr:col>
      <xdr:colOff>177800</xdr:colOff>
      <xdr:row>75</xdr:row>
      <xdr:rowOff>126949</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134124</xdr:rowOff>
    </xdr:from>
    <xdr:to>
      <xdr:col>81</xdr:col>
      <xdr:colOff>50800</xdr:colOff>
      <xdr:row>75</xdr:row>
      <xdr:rowOff>154609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2992874"/>
          <a:ext cx="889000" cy="2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39865</xdr:rowOff>
    </xdr:from>
    <xdr:to>
      <xdr:col>81</xdr:col>
      <xdr:colOff>101600</xdr:colOff>
      <xdr:row>75</xdr:row>
      <xdr:rowOff>141465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157992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6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154609</xdr:rowOff>
    </xdr:from>
    <xdr:to>
      <xdr:col>76</xdr:col>
      <xdr:colOff>114300</xdr:colOff>
      <xdr:row>76</xdr:row>
      <xdr:rowOff>31445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013359"/>
          <a:ext cx="889000" cy="4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32741</xdr:rowOff>
    </xdr:from>
    <xdr:to>
      <xdr:col>76</xdr:col>
      <xdr:colOff>165100</xdr:colOff>
      <xdr:row>75</xdr:row>
      <xdr:rowOff>134341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150868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66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31445</xdr:rowOff>
    </xdr:from>
    <xdr:to>
      <xdr:col>71</xdr:col>
      <xdr:colOff>177800</xdr:colOff>
      <xdr:row>76</xdr:row>
      <xdr:rowOff>160440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3061645"/>
          <a:ext cx="889000" cy="1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11075</xdr:rowOff>
    </xdr:from>
    <xdr:to>
      <xdr:col>72</xdr:col>
      <xdr:colOff>38100</xdr:colOff>
      <xdr:row>75</xdr:row>
      <xdr:rowOff>112675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286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129202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64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150990</xdr:rowOff>
    </xdr:from>
    <xdr:to>
      <xdr:col>67</xdr:col>
      <xdr:colOff>101600</xdr:colOff>
      <xdr:row>75</xdr:row>
      <xdr:rowOff>81140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28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97667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146292</xdr:rowOff>
    </xdr:from>
    <xdr:to>
      <xdr:col>85</xdr:col>
      <xdr:colOff>177800</xdr:colOff>
      <xdr:row>76</xdr:row>
      <xdr:rowOff>76442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00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124719</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98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83324</xdr:rowOff>
    </xdr:from>
    <xdr:to>
      <xdr:col>81</xdr:col>
      <xdr:colOff>101600</xdr:colOff>
      <xdr:row>76</xdr:row>
      <xdr:rowOff>13475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9420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4602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03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103810</xdr:rowOff>
    </xdr:from>
    <xdr:to>
      <xdr:col>76</xdr:col>
      <xdr:colOff>165100</xdr:colOff>
      <xdr:row>76</xdr:row>
      <xdr:rowOff>33961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9625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25086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05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152095</xdr:rowOff>
    </xdr:from>
    <xdr:to>
      <xdr:col>72</xdr:col>
      <xdr:colOff>38100</xdr:colOff>
      <xdr:row>76</xdr:row>
      <xdr:rowOff>82245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01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73372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10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109640</xdr:rowOff>
    </xdr:from>
    <xdr:to>
      <xdr:col>67</xdr:col>
      <xdr:colOff>101600</xdr:colOff>
      <xdr:row>77</xdr:row>
      <xdr:rowOff>39790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1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30917</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23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45786</xdr:rowOff>
    </xdr:from>
    <xdr:to>
      <xdr:col>85</xdr:col>
      <xdr:colOff>126364</xdr:colOff>
      <xdr:row>98</xdr:row>
      <xdr:rowOff>139650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647736"/>
          <a:ext cx="1269" cy="129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143477</xdr:rowOff>
    </xdr:from>
    <xdr:ext cx="313932"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45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139650</xdr:rowOff>
    </xdr:from>
    <xdr:to>
      <xdr:col>86</xdr:col>
      <xdr:colOff>25400</xdr:colOff>
      <xdr:row>98</xdr:row>
      <xdr:rowOff>139650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4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163913</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42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45786</xdr:rowOff>
    </xdr:from>
    <xdr:to>
      <xdr:col>86</xdr:col>
      <xdr:colOff>25400</xdr:colOff>
      <xdr:row>91</xdr:row>
      <xdr:rowOff>45786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64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135060</xdr:rowOff>
    </xdr:from>
    <xdr:to>
      <xdr:col>85</xdr:col>
      <xdr:colOff>127000</xdr:colOff>
      <xdr:row>97</xdr:row>
      <xdr:rowOff>36528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594260"/>
          <a:ext cx="838200" cy="7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168587</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18710</xdr:rowOff>
    </xdr:from>
    <xdr:to>
      <xdr:col>85</xdr:col>
      <xdr:colOff>177800</xdr:colOff>
      <xdr:row>98</xdr:row>
      <xdr:rowOff>120310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135060</xdr:rowOff>
    </xdr:from>
    <xdr:to>
      <xdr:col>81</xdr:col>
      <xdr:colOff>50800</xdr:colOff>
      <xdr:row>98</xdr:row>
      <xdr:rowOff>39751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594260"/>
          <a:ext cx="889000" cy="24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28811</xdr:rowOff>
    </xdr:from>
    <xdr:to>
      <xdr:col>81</xdr:col>
      <xdr:colOff>101600</xdr:colOff>
      <xdr:row>98</xdr:row>
      <xdr:rowOff>130411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3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121538</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2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16618</xdr:rowOff>
    </xdr:from>
    <xdr:to>
      <xdr:col>76</xdr:col>
      <xdr:colOff>114300</xdr:colOff>
      <xdr:row>98</xdr:row>
      <xdr:rowOff>39751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818718"/>
          <a:ext cx="889000" cy="2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26908</xdr:rowOff>
    </xdr:from>
    <xdr:to>
      <xdr:col>76</xdr:col>
      <xdr:colOff>165100</xdr:colOff>
      <xdr:row>98</xdr:row>
      <xdr:rowOff>128508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119635</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2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16618</xdr:rowOff>
    </xdr:from>
    <xdr:to>
      <xdr:col>71</xdr:col>
      <xdr:colOff>177800</xdr:colOff>
      <xdr:row>98</xdr:row>
      <xdr:rowOff>27952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818718"/>
          <a:ext cx="889000" cy="1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32916</xdr:rowOff>
    </xdr:from>
    <xdr:to>
      <xdr:col>72</xdr:col>
      <xdr:colOff>38100</xdr:colOff>
      <xdr:row>98</xdr:row>
      <xdr:rowOff>134516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3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125643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2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24626</xdr:rowOff>
    </xdr:from>
    <xdr:to>
      <xdr:col>67</xdr:col>
      <xdr:colOff>101600</xdr:colOff>
      <xdr:row>98</xdr:row>
      <xdr:rowOff>126226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117353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1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157178</xdr:rowOff>
    </xdr:from>
    <xdr:to>
      <xdr:col>85</xdr:col>
      <xdr:colOff>177800</xdr:colOff>
      <xdr:row>97</xdr:row>
      <xdr:rowOff>87328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61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8605</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46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84260</xdr:rowOff>
    </xdr:from>
    <xdr:to>
      <xdr:col>81</xdr:col>
      <xdr:colOff>101600</xdr:colOff>
      <xdr:row>97</xdr:row>
      <xdr:rowOff>14410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54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30937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31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160401</xdr:rowOff>
    </xdr:from>
    <xdr:to>
      <xdr:col>76</xdr:col>
      <xdr:colOff>165100</xdr:colOff>
      <xdr:row>98</xdr:row>
      <xdr:rowOff>90551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79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107078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56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137268</xdr:rowOff>
    </xdr:from>
    <xdr:to>
      <xdr:col>72</xdr:col>
      <xdr:colOff>38100</xdr:colOff>
      <xdr:row>98</xdr:row>
      <xdr:rowOff>67418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76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83945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54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148602</xdr:rowOff>
    </xdr:from>
    <xdr:to>
      <xdr:col>67</xdr:col>
      <xdr:colOff>101600</xdr:colOff>
      <xdr:row>98</xdr:row>
      <xdr:rowOff>78752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77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95279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55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37777</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52727"/>
          <a:ext cx="1269" cy="1432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155904</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2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37777</xdr:rowOff>
    </xdr:from>
    <xdr:to>
      <xdr:col>116</xdr:col>
      <xdr:colOff>152400</xdr:colOff>
      <xdr:row>31</xdr:row>
      <xdr:rowOff>37777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5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99825</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43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76947</xdr:rowOff>
    </xdr:from>
    <xdr:to>
      <xdr:col>116</xdr:col>
      <xdr:colOff>114300</xdr:colOff>
      <xdr:row>39</xdr:row>
      <xdr:rowOff>7097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118880</xdr:rowOff>
    </xdr:from>
    <xdr:to>
      <xdr:col>112</xdr:col>
      <xdr:colOff>38100</xdr:colOff>
      <xdr:row>39</xdr:row>
      <xdr:rowOff>49030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65556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0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139943</xdr:rowOff>
    </xdr:from>
    <xdr:to>
      <xdr:col>107</xdr:col>
      <xdr:colOff>101600</xdr:colOff>
      <xdr:row>39</xdr:row>
      <xdr:rowOff>70093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86620</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3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93556</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0106"/>
          <a:ext cx="889000" cy="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133020</xdr:rowOff>
    </xdr:from>
    <xdr:to>
      <xdr:col>102</xdr:col>
      <xdr:colOff>165100</xdr:colOff>
      <xdr:row>39</xdr:row>
      <xdr:rowOff>63170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79697</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149152</xdr:rowOff>
    </xdr:from>
    <xdr:to>
      <xdr:col>98</xdr:col>
      <xdr:colOff>38100</xdr:colOff>
      <xdr:row>39</xdr:row>
      <xdr:rowOff>79302</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95830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3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42756</xdr:rowOff>
    </xdr:from>
    <xdr:to>
      <xdr:col>98</xdr:col>
      <xdr:colOff>38100</xdr:colOff>
      <xdr:row>39</xdr:row>
      <xdr:rowOff>144356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2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135483</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7017" y="6822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137643</xdr:rowOff>
    </xdr:from>
    <xdr:to>
      <xdr:col>116</xdr:col>
      <xdr:colOff>62864</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881593"/>
          <a:ext cx="1269" cy="1202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84320</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65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137643</xdr:rowOff>
    </xdr:from>
    <xdr:to>
      <xdr:col>116</xdr:col>
      <xdr:colOff>152400</xdr:colOff>
      <xdr:row>51</xdr:row>
      <xdr:rowOff>137643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881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11455</xdr:rowOff>
    </xdr:from>
    <xdr:to>
      <xdr:col>116</xdr:col>
      <xdr:colOff>63500</xdr:colOff>
      <xdr:row>58</xdr:row>
      <xdr:rowOff>18679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9955555"/>
          <a:ext cx="838200" cy="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56776</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657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33899</xdr:rowOff>
    </xdr:from>
    <xdr:to>
      <xdr:col>116</xdr:col>
      <xdr:colOff>114300</xdr:colOff>
      <xdr:row>57</xdr:row>
      <xdr:rowOff>135499</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80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18679</xdr:rowOff>
    </xdr:from>
    <xdr:to>
      <xdr:col>111</xdr:col>
      <xdr:colOff>177800</xdr:colOff>
      <xdr:row>58</xdr:row>
      <xdr:rowOff>18771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9962779"/>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32024</xdr:rowOff>
    </xdr:from>
    <xdr:to>
      <xdr:col>112</xdr:col>
      <xdr:colOff>38100</xdr:colOff>
      <xdr:row>57</xdr:row>
      <xdr:rowOff>133624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150151</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57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18771</xdr:rowOff>
    </xdr:from>
    <xdr:to>
      <xdr:col>107</xdr:col>
      <xdr:colOff>50800</xdr:colOff>
      <xdr:row>58</xdr:row>
      <xdr:rowOff>19182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9962871"/>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8387</xdr:rowOff>
    </xdr:from>
    <xdr:to>
      <xdr:col>107</xdr:col>
      <xdr:colOff>101600</xdr:colOff>
      <xdr:row>57</xdr:row>
      <xdr:rowOff>109987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126514</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55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19182</xdr:rowOff>
    </xdr:from>
    <xdr:to>
      <xdr:col>102</xdr:col>
      <xdr:colOff>114300</xdr:colOff>
      <xdr:row>58</xdr:row>
      <xdr:rowOff>19319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9963282"/>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123739</xdr:rowOff>
    </xdr:from>
    <xdr:to>
      <xdr:col>102</xdr:col>
      <xdr:colOff>165100</xdr:colOff>
      <xdr:row>57</xdr:row>
      <xdr:rowOff>53889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70416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114274</xdr:rowOff>
    </xdr:from>
    <xdr:to>
      <xdr:col>98</xdr:col>
      <xdr:colOff>38100</xdr:colOff>
      <xdr:row>57</xdr:row>
      <xdr:rowOff>44424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60951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49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132105</xdr:rowOff>
    </xdr:from>
    <xdr:to>
      <xdr:col>116</xdr:col>
      <xdr:colOff>114300</xdr:colOff>
      <xdr:row>58</xdr:row>
      <xdr:rowOff>62255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99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110532</xdr:rowOff>
    </xdr:from>
    <xdr:ext cx="469744"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88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139329</xdr:rowOff>
    </xdr:from>
    <xdr:to>
      <xdr:col>112</xdr:col>
      <xdr:colOff>38100</xdr:colOff>
      <xdr:row>58</xdr:row>
      <xdr:rowOff>69479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991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60606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10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139421</xdr:rowOff>
    </xdr:from>
    <xdr:to>
      <xdr:col>107</xdr:col>
      <xdr:colOff>101600</xdr:colOff>
      <xdr:row>58</xdr:row>
      <xdr:rowOff>69571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991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60698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1000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139832</xdr:rowOff>
    </xdr:from>
    <xdr:to>
      <xdr:col>102</xdr:col>
      <xdr:colOff>165100</xdr:colOff>
      <xdr:row>58</xdr:row>
      <xdr:rowOff>69982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991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61109</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1000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139969</xdr:rowOff>
    </xdr:from>
    <xdr:to>
      <xdr:col>98</xdr:col>
      <xdr:colOff>38100</xdr:colOff>
      <xdr:row>58</xdr:row>
      <xdr:rowOff>70119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991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61246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1000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52451</xdr:rowOff>
    </xdr:from>
    <xdr:to>
      <xdr:col>116</xdr:col>
      <xdr:colOff>62864</xdr:colOff>
      <xdr:row>79</xdr:row>
      <xdr:rowOff>5893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225401"/>
          <a:ext cx="1269"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9720</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5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5893</xdr:rowOff>
    </xdr:from>
    <xdr:to>
      <xdr:col>116</xdr:col>
      <xdr:colOff>152400</xdr:colOff>
      <xdr:row>79</xdr:row>
      <xdr:rowOff>5893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55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170578</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200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52451</xdr:rowOff>
    </xdr:from>
    <xdr:to>
      <xdr:col>116</xdr:col>
      <xdr:colOff>152400</xdr:colOff>
      <xdr:row>71</xdr:row>
      <xdr:rowOff>52451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22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38392</xdr:rowOff>
    </xdr:from>
    <xdr:to>
      <xdr:col>116</xdr:col>
      <xdr:colOff>63500</xdr:colOff>
      <xdr:row>75</xdr:row>
      <xdr:rowOff>134556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2725692"/>
          <a:ext cx="838200" cy="26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112513</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971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134086</xdr:rowOff>
    </xdr:from>
    <xdr:to>
      <xdr:col>116</xdr:col>
      <xdr:colOff>114300</xdr:colOff>
      <xdr:row>76</xdr:row>
      <xdr:rowOff>64236</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38392</xdr:rowOff>
    </xdr:from>
    <xdr:to>
      <xdr:col>111</xdr:col>
      <xdr:colOff>177800</xdr:colOff>
      <xdr:row>74</xdr:row>
      <xdr:rowOff>56623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725692"/>
          <a:ext cx="889000" cy="1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110827</xdr:rowOff>
    </xdr:from>
    <xdr:to>
      <xdr:col>112</xdr:col>
      <xdr:colOff>38100</xdr:colOff>
      <xdr:row>76</xdr:row>
      <xdr:rowOff>40977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32103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30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56623</xdr:rowOff>
    </xdr:from>
    <xdr:to>
      <xdr:col>107</xdr:col>
      <xdr:colOff>50800</xdr:colOff>
      <xdr:row>74</xdr:row>
      <xdr:rowOff>64777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743923"/>
          <a:ext cx="889000" cy="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66383</xdr:rowOff>
    </xdr:from>
    <xdr:to>
      <xdr:col>107</xdr:col>
      <xdr:colOff>101600</xdr:colOff>
      <xdr:row>75</xdr:row>
      <xdr:rowOff>167984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159111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64777</xdr:rowOff>
    </xdr:from>
    <xdr:to>
      <xdr:col>102</xdr:col>
      <xdr:colOff>114300</xdr:colOff>
      <xdr:row>74</xdr:row>
      <xdr:rowOff>100705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752077"/>
          <a:ext cx="889000" cy="3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42742</xdr:rowOff>
    </xdr:from>
    <xdr:to>
      <xdr:col>102</xdr:col>
      <xdr:colOff>165100</xdr:colOff>
      <xdr:row>75</xdr:row>
      <xdr:rowOff>144342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135469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45104</xdr:rowOff>
    </xdr:from>
    <xdr:to>
      <xdr:col>98</xdr:col>
      <xdr:colOff>38100</xdr:colOff>
      <xdr:row>75</xdr:row>
      <xdr:rowOff>146704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137831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99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83756</xdr:rowOff>
    </xdr:from>
    <xdr:to>
      <xdr:col>116</xdr:col>
      <xdr:colOff>114300</xdr:colOff>
      <xdr:row>76</xdr:row>
      <xdr:rowOff>13906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94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106633</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79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159042</xdr:rowOff>
    </xdr:from>
    <xdr:to>
      <xdr:col>112</xdr:col>
      <xdr:colOff>38100</xdr:colOff>
      <xdr:row>74</xdr:row>
      <xdr:rowOff>89192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67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105719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45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5823</xdr:rowOff>
    </xdr:from>
    <xdr:to>
      <xdr:col>107</xdr:col>
      <xdr:colOff>101600</xdr:colOff>
      <xdr:row>74</xdr:row>
      <xdr:rowOff>107423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69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123950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4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13977</xdr:rowOff>
    </xdr:from>
    <xdr:to>
      <xdr:col>102</xdr:col>
      <xdr:colOff>165100</xdr:colOff>
      <xdr:row>74</xdr:row>
      <xdr:rowOff>115577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70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132104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47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49905</xdr:rowOff>
    </xdr:from>
    <xdr:to>
      <xdr:col>98</xdr:col>
      <xdr:colOff>38100</xdr:colOff>
      <xdr:row>74</xdr:row>
      <xdr:rowOff>151505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73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168032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51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96</xdr:row>
      <xdr:rowOff>127000</xdr:rowOff>
    </xdr:from>
    <xdr:to>
      <xdr:col>107</xdr:col>
      <xdr:colOff>101600</xdr:colOff>
      <xdr:row>97</xdr:row>
      <xdr:rowOff>57150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73677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31750</xdr:rowOff>
    </xdr:from>
    <xdr:to>
      <xdr:col>102</xdr:col>
      <xdr:colOff>165100</xdr:colOff>
      <xdr:row>91</xdr:row>
      <xdr:rowOff>133350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89</xdr:row>
      <xdr:rowOff>149877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令和元年東日本台風の災害対応により、人件費、扶助費、災害復旧費が前年よりも増加しているが、一時的なものである。ただし、災害復旧に係る借入に伴い公債費残高は増加するため、後年度財政負担を十分考慮しながら歳出抑制に努める。</a:t>
          </a:r>
          <a:endParaRPr lang="ja-JP" altLang="ja-JP" sz="1400">
            <a:effectLst/>
          </a:endParaRPr>
        </a:p>
        <a:p>
          <a:r>
            <a:rPr kumimoji="1" lang="ja-JP" altLang="en-US" sz="1100">
              <a:solidFill>
                <a:schemeClr val="dk1"/>
              </a:solidFill>
              <a:effectLst/>
              <a:latin typeface="+mn-lt"/>
              <a:ea typeface="+mn-ea"/>
              <a:cs typeface="+mn-cs"/>
            </a:rPr>
            <a:t>補助費：</a:t>
          </a:r>
          <a:r>
            <a:rPr kumimoji="1" lang="ja-JP" altLang="ja-JP" sz="1100">
              <a:solidFill>
                <a:schemeClr val="dk1"/>
              </a:solidFill>
              <a:effectLst/>
              <a:latin typeface="+mn-lt"/>
              <a:ea typeface="+mn-ea"/>
              <a:cs typeface="+mn-cs"/>
            </a:rPr>
            <a:t>公共下水道事業会計法適化による操出金との組み換えにより、</a:t>
          </a:r>
          <a:r>
            <a:rPr kumimoji="1" lang="ja-JP" altLang="en-US" sz="1100">
              <a:solidFill>
                <a:schemeClr val="dk1"/>
              </a:solidFill>
              <a:effectLst/>
              <a:latin typeface="+mn-lt"/>
              <a:ea typeface="+mn-ea"/>
              <a:cs typeface="+mn-cs"/>
            </a:rPr>
            <a:t>前年度比及び類似団体平均を上回ることとなった。市単独補助金等の制度の見直しを進め歳出抑制に努める。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物件費：東日本大震災以後、除染業務委託料等の増加により、類似比較団体平均値比較を大きく上回っている。除染業務委託料のピークは越えたため減少傾向ではあるが、今後もため池等の除染関連経費の支出が継続するため、震災前の状況に回帰するにはしばらく時間を要すると見込んで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積立金：各施設の老朽化により改修が見込まれる建物への対処に向けて教育施設等整備準備基金等への積立により、類似比較団体平均値比較を上回っている。今後は後年度財政負担を十分考慮し、減債基金への積立に努め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繰出金：公共下水道事業会計法適化による操出金との組み換えにより</a:t>
          </a:r>
          <a:r>
            <a:rPr kumimoji="1" lang="ja-JP" altLang="en-US" sz="1100">
              <a:solidFill>
                <a:schemeClr val="dk1"/>
              </a:solidFill>
              <a:effectLst/>
              <a:latin typeface="+mn-lt"/>
              <a:ea typeface="+mn-ea"/>
              <a:cs typeface="+mn-cs"/>
            </a:rPr>
            <a:t>減少し、類似団体平均に近づいてきたが、依然として類似団体兵員よりも上回っているため、その他の特別会計の経費削減に努め、普通会計の負担を軽減に努める。</a:t>
          </a:r>
          <a:endParaRPr lang="ja-JP" altLang="ja-JP" sz="1400">
            <a:effectLst/>
          </a:endParaRPr>
        </a:p>
        <a:p>
          <a:r>
            <a:rPr kumimoji="1" lang="ja-JP" altLang="en-US" sz="1100">
              <a:solidFill>
                <a:schemeClr val="dk1"/>
              </a:solidFill>
              <a:effectLst/>
              <a:latin typeface="+mn-lt"/>
              <a:ea typeface="+mn-ea"/>
              <a:cs typeface="+mn-cs"/>
            </a:rPr>
            <a:t>投資及び出資金、</a:t>
          </a:r>
          <a:r>
            <a:rPr kumimoji="1" lang="ja-JP" altLang="ja-JP" sz="1100">
              <a:solidFill>
                <a:schemeClr val="dk1"/>
              </a:solidFill>
              <a:effectLst/>
              <a:latin typeface="+mn-lt"/>
              <a:ea typeface="+mn-ea"/>
              <a:cs typeface="+mn-cs"/>
            </a:rPr>
            <a:t>失業対策事業費及び前年度繰上充用金については支出実績なし。</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30,371
30,124
88.02
19,859,802
17,418,364
1,080,249
8,331,875
15,422,095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133495</xdr:rowOff>
    </xdr:from>
    <xdr:to>
      <xdr:col>24</xdr:col>
      <xdr:colOff>62865</xdr:colOff>
      <xdr:row>39</xdr:row>
      <xdr:rowOff>8418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76995"/>
          <a:ext cx="1270" cy="141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12245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9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8418</xdr:rowOff>
    </xdr:from>
    <xdr:to>
      <xdr:col>24</xdr:col>
      <xdr:colOff>152400</xdr:colOff>
      <xdr:row>39</xdr:row>
      <xdr:rowOff>8418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9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80172</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5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133495</xdr:rowOff>
    </xdr:from>
    <xdr:to>
      <xdr:col>24</xdr:col>
      <xdr:colOff>152400</xdr:colOff>
      <xdr:row>30</xdr:row>
      <xdr:rowOff>133495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7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24747</xdr:rowOff>
    </xdr:from>
    <xdr:to>
      <xdr:col>24</xdr:col>
      <xdr:colOff>63500</xdr:colOff>
      <xdr:row>34</xdr:row>
      <xdr:rowOff>86469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854047"/>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161706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62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11829</xdr:rowOff>
    </xdr:from>
    <xdr:to>
      <xdr:col>24</xdr:col>
      <xdr:colOff>114300</xdr:colOff>
      <xdr:row>36</xdr:row>
      <xdr:rowOff>113429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24747</xdr:rowOff>
    </xdr:from>
    <xdr:to>
      <xdr:col>19</xdr:col>
      <xdr:colOff>177800</xdr:colOff>
      <xdr:row>34</xdr:row>
      <xdr:rowOff>53812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854047"/>
          <a:ext cx="8890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19993</xdr:rowOff>
    </xdr:from>
    <xdr:to>
      <xdr:col>20</xdr:col>
      <xdr:colOff>38100</xdr:colOff>
      <xdr:row>36</xdr:row>
      <xdr:rowOff>121593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112720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8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53812</xdr:rowOff>
    </xdr:from>
    <xdr:to>
      <xdr:col>15</xdr:col>
      <xdr:colOff>50800</xdr:colOff>
      <xdr:row>34</xdr:row>
      <xdr:rowOff>98878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883112"/>
          <a:ext cx="889000" cy="4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7910</xdr:rowOff>
    </xdr:from>
    <xdr:to>
      <xdr:col>15</xdr:col>
      <xdr:colOff>101600</xdr:colOff>
      <xdr:row>36</xdr:row>
      <xdr:rowOff>109510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100637</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145905</xdr:rowOff>
    </xdr:from>
    <xdr:to>
      <xdr:col>10</xdr:col>
      <xdr:colOff>114300</xdr:colOff>
      <xdr:row>34</xdr:row>
      <xdr:rowOff>98878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803755"/>
          <a:ext cx="889000" cy="12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166951</xdr:rowOff>
    </xdr:from>
    <xdr:to>
      <xdr:col>10</xdr:col>
      <xdr:colOff>165100</xdr:colOff>
      <xdr:row>36</xdr:row>
      <xdr:rowOff>97101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88228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6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53957</xdr:rowOff>
    </xdr:from>
    <xdr:to>
      <xdr:col>6</xdr:col>
      <xdr:colOff>38100</xdr:colOff>
      <xdr:row>35</xdr:row>
      <xdr:rowOff>155557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146684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4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35669</xdr:rowOff>
    </xdr:from>
    <xdr:to>
      <xdr:col>24</xdr:col>
      <xdr:colOff>114300</xdr:colOff>
      <xdr:row>34</xdr:row>
      <xdr:rowOff>137269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6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58546</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1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145397</xdr:rowOff>
    </xdr:from>
    <xdr:to>
      <xdr:col>20</xdr:col>
      <xdr:colOff>38100</xdr:colOff>
      <xdr:row>34</xdr:row>
      <xdr:rowOff>75547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0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92074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578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3012</xdr:rowOff>
    </xdr:from>
    <xdr:to>
      <xdr:col>15</xdr:col>
      <xdr:colOff>101600</xdr:colOff>
      <xdr:row>34</xdr:row>
      <xdr:rowOff>104612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3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121139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60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48078</xdr:rowOff>
    </xdr:from>
    <xdr:to>
      <xdr:col>10</xdr:col>
      <xdr:colOff>165100</xdr:colOff>
      <xdr:row>34</xdr:row>
      <xdr:rowOff>149678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7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166205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65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95105</xdr:rowOff>
    </xdr:from>
    <xdr:to>
      <xdr:col>6</xdr:col>
      <xdr:colOff>38100</xdr:colOff>
      <xdr:row>34</xdr:row>
      <xdr:rowOff>25255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7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41782</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52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51402</xdr:rowOff>
    </xdr:from>
    <xdr:to>
      <xdr:col>24</xdr:col>
      <xdr:colOff>62865</xdr:colOff>
      <xdr:row>58</xdr:row>
      <xdr:rowOff>159650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795352"/>
          <a:ext cx="1270" cy="1308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163477</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0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159650</xdr:rowOff>
    </xdr:from>
    <xdr:to>
      <xdr:col>24</xdr:col>
      <xdr:colOff>152400</xdr:colOff>
      <xdr:row>58</xdr:row>
      <xdr:rowOff>159650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169529</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57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51402</xdr:rowOff>
    </xdr:from>
    <xdr:to>
      <xdr:col>24</xdr:col>
      <xdr:colOff>152400</xdr:colOff>
      <xdr:row>51</xdr:row>
      <xdr:rowOff>51402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79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12157</xdr:rowOff>
    </xdr:from>
    <xdr:to>
      <xdr:col>24</xdr:col>
      <xdr:colOff>63500</xdr:colOff>
      <xdr:row>58</xdr:row>
      <xdr:rowOff>47182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956257"/>
          <a:ext cx="838200" cy="35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121342</xdr:rowOff>
    </xdr:from>
    <xdr:ext cx="534377"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893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142915</xdr:rowOff>
    </xdr:from>
    <xdr:to>
      <xdr:col>24</xdr:col>
      <xdr:colOff>114300</xdr:colOff>
      <xdr:row>58</xdr:row>
      <xdr:rowOff>73065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47182</xdr:rowOff>
    </xdr:from>
    <xdr:to>
      <xdr:col>19</xdr:col>
      <xdr:colOff>177800</xdr:colOff>
      <xdr:row>58</xdr:row>
      <xdr:rowOff>73340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991282"/>
          <a:ext cx="889000" cy="2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169635</xdr:rowOff>
    </xdr:from>
    <xdr:to>
      <xdr:col>20</xdr:col>
      <xdr:colOff>38100</xdr:colOff>
      <xdr:row>58</xdr:row>
      <xdr:rowOff>99785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90912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530111" y="100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65115</xdr:rowOff>
    </xdr:from>
    <xdr:to>
      <xdr:col>15</xdr:col>
      <xdr:colOff>50800</xdr:colOff>
      <xdr:row>58</xdr:row>
      <xdr:rowOff>73340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10009215"/>
          <a:ext cx="889000" cy="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10320</xdr:rowOff>
    </xdr:from>
    <xdr:to>
      <xdr:col>15</xdr:col>
      <xdr:colOff>101600</xdr:colOff>
      <xdr:row>58</xdr:row>
      <xdr:rowOff>111920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128447</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41111" y="972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65115</xdr:rowOff>
    </xdr:from>
    <xdr:to>
      <xdr:col>10</xdr:col>
      <xdr:colOff>114300</xdr:colOff>
      <xdr:row>58</xdr:row>
      <xdr:rowOff>87905</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10009215"/>
          <a:ext cx="889000" cy="2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4273</xdr:rowOff>
    </xdr:from>
    <xdr:to>
      <xdr:col>10</xdr:col>
      <xdr:colOff>165100</xdr:colOff>
      <xdr:row>58</xdr:row>
      <xdr:rowOff>105873</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9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122400</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97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1115</xdr:rowOff>
    </xdr:from>
    <xdr:to>
      <xdr:col>6</xdr:col>
      <xdr:colOff>38100</xdr:colOff>
      <xdr:row>58</xdr:row>
      <xdr:rowOff>102715</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4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119242</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972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132807</xdr:rowOff>
    </xdr:from>
    <xdr:to>
      <xdr:col>24</xdr:col>
      <xdr:colOff>114300</xdr:colOff>
      <xdr:row>58</xdr:row>
      <xdr:rowOff>62957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0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155684</xdr:rowOff>
    </xdr:from>
    <xdr:ext cx="534377"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75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167832</xdr:rowOff>
    </xdr:from>
    <xdr:to>
      <xdr:col>20</xdr:col>
      <xdr:colOff>38100</xdr:colOff>
      <xdr:row>58</xdr:row>
      <xdr:rowOff>97982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94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114509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971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22540</xdr:rowOff>
    </xdr:from>
    <xdr:to>
      <xdr:col>15</xdr:col>
      <xdr:colOff>101600</xdr:colOff>
      <xdr:row>58</xdr:row>
      <xdr:rowOff>124140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6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115267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1005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14315</xdr:rowOff>
    </xdr:from>
    <xdr:to>
      <xdr:col>10</xdr:col>
      <xdr:colOff>165100</xdr:colOff>
      <xdr:row>58</xdr:row>
      <xdr:rowOff>115915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95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107042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1005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37105</xdr:rowOff>
    </xdr:from>
    <xdr:to>
      <xdr:col>6</xdr:col>
      <xdr:colOff>38100</xdr:colOff>
      <xdr:row>58</xdr:row>
      <xdr:rowOff>138705</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98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129832</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1007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76</xdr:row>
      <xdr:rowOff>144066</xdr:rowOff>
    </xdr:from>
    <xdr:to>
      <xdr:col>24</xdr:col>
      <xdr:colOff>62865</xdr:colOff>
      <xdr:row>78</xdr:row>
      <xdr:rowOff>128907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3174266"/>
          <a:ext cx="1270" cy="327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132734</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505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128907</xdr:rowOff>
    </xdr:from>
    <xdr:to>
      <xdr:col>24</xdr:col>
      <xdr:colOff>152400</xdr:colOff>
      <xdr:row>78</xdr:row>
      <xdr:rowOff>128907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502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90743</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294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76</xdr:row>
      <xdr:rowOff>144066</xdr:rowOff>
    </xdr:from>
    <xdr:to>
      <xdr:col>24</xdr:col>
      <xdr:colOff>152400</xdr:colOff>
      <xdr:row>76</xdr:row>
      <xdr:rowOff>144066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317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3855</xdr:rowOff>
    </xdr:from>
    <xdr:to>
      <xdr:col>24</xdr:col>
      <xdr:colOff>63500</xdr:colOff>
      <xdr:row>77</xdr:row>
      <xdr:rowOff>110077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3797300" y="12862605"/>
          <a:ext cx="838200" cy="44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118797</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3204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140370</xdr:rowOff>
    </xdr:from>
    <xdr:to>
      <xdr:col>24</xdr:col>
      <xdr:colOff>114300</xdr:colOff>
      <xdr:row>78</xdr:row>
      <xdr:rowOff>70520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34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102877</xdr:rowOff>
    </xdr:from>
    <xdr:to>
      <xdr:col>19</xdr:col>
      <xdr:colOff>177800</xdr:colOff>
      <xdr:row>75</xdr:row>
      <xdr:rowOff>3855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2104377"/>
          <a:ext cx="889000" cy="75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158361</xdr:rowOff>
    </xdr:from>
    <xdr:to>
      <xdr:col>20</xdr:col>
      <xdr:colOff>38100</xdr:colOff>
      <xdr:row>78</xdr:row>
      <xdr:rowOff>88511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3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79638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45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102877</xdr:rowOff>
    </xdr:from>
    <xdr:to>
      <xdr:col>15</xdr:col>
      <xdr:colOff>50800</xdr:colOff>
      <xdr:row>70</xdr:row>
      <xdr:rowOff>136892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2104377"/>
          <a:ext cx="889000" cy="3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149600</xdr:rowOff>
    </xdr:from>
    <xdr:to>
      <xdr:col>15</xdr:col>
      <xdr:colOff>101600</xdr:colOff>
      <xdr:row>78</xdr:row>
      <xdr:rowOff>79750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3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70877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443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32967</xdr:rowOff>
    </xdr:from>
    <xdr:to>
      <xdr:col>10</xdr:col>
      <xdr:colOff>114300</xdr:colOff>
      <xdr:row>70</xdr:row>
      <xdr:rowOff>136892</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2034467"/>
          <a:ext cx="889000" cy="10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150363</xdr:rowOff>
    </xdr:from>
    <xdr:to>
      <xdr:col>10</xdr:col>
      <xdr:colOff>165100</xdr:colOff>
      <xdr:row>78</xdr:row>
      <xdr:rowOff>80513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71640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44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165515</xdr:rowOff>
    </xdr:from>
    <xdr:to>
      <xdr:col>6</xdr:col>
      <xdr:colOff>38100</xdr:colOff>
      <xdr:row>78</xdr:row>
      <xdr:rowOff>95665</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86792</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45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59277</xdr:rowOff>
    </xdr:from>
    <xdr:to>
      <xdr:col>24</xdr:col>
      <xdr:colOff>114300</xdr:colOff>
      <xdr:row>77</xdr:row>
      <xdr:rowOff>160877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26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82154</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11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124505</xdr:rowOff>
    </xdr:from>
    <xdr:to>
      <xdr:col>20</xdr:col>
      <xdr:colOff>38100</xdr:colOff>
      <xdr:row>75</xdr:row>
      <xdr:rowOff>54655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81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71182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587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52077</xdr:rowOff>
    </xdr:from>
    <xdr:to>
      <xdr:col>15</xdr:col>
      <xdr:colOff>101600</xdr:colOff>
      <xdr:row>70</xdr:row>
      <xdr:rowOff>153677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05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68</xdr:row>
      <xdr:rowOff>170204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1828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86092</xdr:rowOff>
    </xdr:from>
    <xdr:to>
      <xdr:col>10</xdr:col>
      <xdr:colOff>165100</xdr:colOff>
      <xdr:row>71</xdr:row>
      <xdr:rowOff>16242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08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32769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1862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69</xdr:row>
      <xdr:rowOff>153617</xdr:rowOff>
    </xdr:from>
    <xdr:to>
      <xdr:col>6</xdr:col>
      <xdr:colOff>38100</xdr:colOff>
      <xdr:row>70</xdr:row>
      <xdr:rowOff>83767</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198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68</xdr:row>
      <xdr:rowOff>100294</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175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129192</xdr:rowOff>
    </xdr:from>
    <xdr:to>
      <xdr:col>24</xdr:col>
      <xdr:colOff>62865</xdr:colOff>
      <xdr:row>98</xdr:row>
      <xdr:rowOff>41334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59692"/>
          <a:ext cx="1270" cy="1283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45161</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4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41334</xdr:rowOff>
    </xdr:from>
    <xdr:to>
      <xdr:col>24</xdr:col>
      <xdr:colOff>152400</xdr:colOff>
      <xdr:row>98</xdr:row>
      <xdr:rowOff>41334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4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75869</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3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191,379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129192</xdr:rowOff>
    </xdr:from>
    <xdr:to>
      <xdr:col>24</xdr:col>
      <xdr:colOff>152400</xdr:colOff>
      <xdr:row>90</xdr:row>
      <xdr:rowOff>129192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59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167711</xdr:rowOff>
    </xdr:from>
    <xdr:to>
      <xdr:col>24</xdr:col>
      <xdr:colOff>63500</xdr:colOff>
      <xdr:row>98</xdr:row>
      <xdr:rowOff>939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798361"/>
          <a:ext cx="838200" cy="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168561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56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145684</xdr:rowOff>
    </xdr:from>
    <xdr:to>
      <xdr:col>24</xdr:col>
      <xdr:colOff>114300</xdr:colOff>
      <xdr:row>97</xdr:row>
      <xdr:rowOff>75834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60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164960</xdr:rowOff>
    </xdr:from>
    <xdr:to>
      <xdr:col>19</xdr:col>
      <xdr:colOff>177800</xdr:colOff>
      <xdr:row>98</xdr:row>
      <xdr:rowOff>939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795610"/>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386</xdr:rowOff>
    </xdr:from>
    <xdr:to>
      <xdr:col>20</xdr:col>
      <xdr:colOff>38100</xdr:colOff>
      <xdr:row>97</xdr:row>
      <xdr:rowOff>101986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63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118513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40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134365</xdr:rowOff>
    </xdr:from>
    <xdr:to>
      <xdr:col>15</xdr:col>
      <xdr:colOff>50800</xdr:colOff>
      <xdr:row>97</xdr:row>
      <xdr:rowOff>164960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765015"/>
          <a:ext cx="889000" cy="3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30469</xdr:rowOff>
    </xdr:from>
    <xdr:to>
      <xdr:col>15</xdr:col>
      <xdr:colOff>101600</xdr:colOff>
      <xdr:row>97</xdr:row>
      <xdr:rowOff>132069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6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148596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43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123873</xdr:rowOff>
    </xdr:from>
    <xdr:to>
      <xdr:col>10</xdr:col>
      <xdr:colOff>114300</xdr:colOff>
      <xdr:row>97</xdr:row>
      <xdr:rowOff>134365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754523"/>
          <a:ext cx="889000" cy="1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24305</xdr:rowOff>
    </xdr:from>
    <xdr:to>
      <xdr:col>10</xdr:col>
      <xdr:colOff>165100</xdr:colOff>
      <xdr:row>97</xdr:row>
      <xdr:rowOff>125905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65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142432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43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170145</xdr:rowOff>
    </xdr:from>
    <xdr:to>
      <xdr:col>6</xdr:col>
      <xdr:colOff>38100</xdr:colOff>
      <xdr:row>97</xdr:row>
      <xdr:rowOff>100295</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116822</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40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116911</xdr:rowOff>
    </xdr:from>
    <xdr:to>
      <xdr:col>24</xdr:col>
      <xdr:colOff>114300</xdr:colOff>
      <xdr:row>98</xdr:row>
      <xdr:rowOff>47061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74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31838</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66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121589</xdr:rowOff>
    </xdr:from>
    <xdr:to>
      <xdr:col>20</xdr:col>
      <xdr:colOff>38100</xdr:colOff>
      <xdr:row>98</xdr:row>
      <xdr:rowOff>51739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75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42866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84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114160</xdr:rowOff>
    </xdr:from>
    <xdr:to>
      <xdr:col>15</xdr:col>
      <xdr:colOff>101600</xdr:colOff>
      <xdr:row>98</xdr:row>
      <xdr:rowOff>44310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7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35437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83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83565</xdr:rowOff>
    </xdr:from>
    <xdr:to>
      <xdr:col>10</xdr:col>
      <xdr:colOff>165100</xdr:colOff>
      <xdr:row>98</xdr:row>
      <xdr:rowOff>13715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7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4842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80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73073</xdr:rowOff>
    </xdr:from>
    <xdr:to>
      <xdr:col>6</xdr:col>
      <xdr:colOff>38100</xdr:colOff>
      <xdr:row>98</xdr:row>
      <xdr:rowOff>3223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70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165800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9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126311</xdr:rowOff>
    </xdr:from>
    <xdr:to>
      <xdr:col>55</xdr:col>
      <xdr:colOff>0</xdr:colOff>
      <xdr:row>38</xdr:row>
      <xdr:rowOff>161907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641411"/>
          <a:ext cx="838200" cy="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78793</xdr:rowOff>
    </xdr:from>
    <xdr:ext cx="469744"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50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55916</xdr:rowOff>
    </xdr:from>
    <xdr:to>
      <xdr:col>55</xdr:col>
      <xdr:colOff>50800</xdr:colOff>
      <xdr:row>37</xdr:row>
      <xdr:rowOff>157516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27360</xdr:rowOff>
    </xdr:from>
    <xdr:to>
      <xdr:col>50</xdr:col>
      <xdr:colOff>114300</xdr:colOff>
      <xdr:row>38</xdr:row>
      <xdr:rowOff>126311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371010"/>
          <a:ext cx="889000" cy="27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38608</xdr:rowOff>
    </xdr:from>
    <xdr:to>
      <xdr:col>50</xdr:col>
      <xdr:colOff>165100</xdr:colOff>
      <xdr:row>37</xdr:row>
      <xdr:rowOff>140208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156735</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04428" y="615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27360</xdr:rowOff>
    </xdr:from>
    <xdr:to>
      <xdr:col>45</xdr:col>
      <xdr:colOff>177800</xdr:colOff>
      <xdr:row>38</xdr:row>
      <xdr:rowOff>133822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371010"/>
          <a:ext cx="889000" cy="27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170869</xdr:rowOff>
    </xdr:from>
    <xdr:to>
      <xdr:col>46</xdr:col>
      <xdr:colOff>38100</xdr:colOff>
      <xdr:row>37</xdr:row>
      <xdr:rowOff>101019</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4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92146</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15428" y="6435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122065</xdr:rowOff>
    </xdr:from>
    <xdr:to>
      <xdr:col>41</xdr:col>
      <xdr:colOff>50800</xdr:colOff>
      <xdr:row>38</xdr:row>
      <xdr:rowOff>133822</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637165"/>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169563</xdr:rowOff>
    </xdr:from>
    <xdr:to>
      <xdr:col>41</xdr:col>
      <xdr:colOff>101600</xdr:colOff>
      <xdr:row>37</xdr:row>
      <xdr:rowOff>99713</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4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116240</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26428" y="611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108494</xdr:rowOff>
    </xdr:from>
    <xdr:to>
      <xdr:col>36</xdr:col>
      <xdr:colOff>165100</xdr:colOff>
      <xdr:row>37</xdr:row>
      <xdr:rowOff>38644</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55171</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111107</xdr:rowOff>
    </xdr:from>
    <xdr:to>
      <xdr:col>55</xdr:col>
      <xdr:colOff>50800</xdr:colOff>
      <xdr:row>39</xdr:row>
      <xdr:rowOff>41257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62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26034</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41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75511</xdr:rowOff>
    </xdr:from>
    <xdr:to>
      <xdr:col>50</xdr:col>
      <xdr:colOff>165100</xdr:colOff>
      <xdr:row>39</xdr:row>
      <xdr:rowOff>5661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9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168238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683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148010</xdr:rowOff>
    </xdr:from>
    <xdr:to>
      <xdr:col>46</xdr:col>
      <xdr:colOff>38100</xdr:colOff>
      <xdr:row>37</xdr:row>
      <xdr:rowOff>78160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32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94687</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609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83022</xdr:rowOff>
    </xdr:from>
    <xdr:to>
      <xdr:col>41</xdr:col>
      <xdr:colOff>101600</xdr:colOff>
      <xdr:row>39</xdr:row>
      <xdr:rowOff>13172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9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4299</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690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71265</xdr:rowOff>
    </xdr:from>
    <xdr:to>
      <xdr:col>36</xdr:col>
      <xdr:colOff>165100</xdr:colOff>
      <xdr:row>39</xdr:row>
      <xdr:rowOff>1415</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8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163992</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679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90450</xdr:rowOff>
    </xdr:from>
    <xdr:to>
      <xdr:col>54</xdr:col>
      <xdr:colOff>189865</xdr:colOff>
      <xdr:row>59</xdr:row>
      <xdr:rowOff>30683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834400"/>
          <a:ext cx="1270" cy="1311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34510</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30683</xdr:rowOff>
    </xdr:from>
    <xdr:to>
      <xdr:col>55</xdr:col>
      <xdr:colOff>88900</xdr:colOff>
      <xdr:row>59</xdr:row>
      <xdr:rowOff>30683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46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37127</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609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90450</xdr:rowOff>
    </xdr:from>
    <xdr:to>
      <xdr:col>55</xdr:col>
      <xdr:colOff>88900</xdr:colOff>
      <xdr:row>51</xdr:row>
      <xdr:rowOff>90450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8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165964</xdr:rowOff>
    </xdr:from>
    <xdr:to>
      <xdr:col>55</xdr:col>
      <xdr:colOff>0</xdr:colOff>
      <xdr:row>58</xdr:row>
      <xdr:rowOff>13843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252814"/>
          <a:ext cx="838200" cy="70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40505</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813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62078</xdr:rowOff>
    </xdr:from>
    <xdr:to>
      <xdr:col>55</xdr:col>
      <xdr:colOff>50800</xdr:colOff>
      <xdr:row>57</xdr:row>
      <xdr:rowOff>163678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83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13271</xdr:rowOff>
    </xdr:from>
    <xdr:to>
      <xdr:col>50</xdr:col>
      <xdr:colOff>114300</xdr:colOff>
      <xdr:row>58</xdr:row>
      <xdr:rowOff>13843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957371"/>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85039</xdr:rowOff>
    </xdr:from>
    <xdr:to>
      <xdr:col>50</xdr:col>
      <xdr:colOff>165100</xdr:colOff>
      <xdr:row>58</xdr:row>
      <xdr:rowOff>15189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85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31716</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3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11188</xdr:rowOff>
    </xdr:from>
    <xdr:to>
      <xdr:col>45</xdr:col>
      <xdr:colOff>177800</xdr:colOff>
      <xdr:row>58</xdr:row>
      <xdr:rowOff>13271</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955288"/>
          <a:ext cx="889000" cy="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81445</xdr:rowOff>
    </xdr:from>
    <xdr:to>
      <xdr:col>46</xdr:col>
      <xdr:colOff>38100</xdr:colOff>
      <xdr:row>58</xdr:row>
      <xdr:rowOff>11595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8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28122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62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152057</xdr:rowOff>
    </xdr:from>
    <xdr:to>
      <xdr:col>41</xdr:col>
      <xdr:colOff>50800</xdr:colOff>
      <xdr:row>58</xdr:row>
      <xdr:rowOff>11188</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924707"/>
          <a:ext cx="889000" cy="3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85319</xdr:rowOff>
    </xdr:from>
    <xdr:to>
      <xdr:col>41</xdr:col>
      <xdr:colOff>101600</xdr:colOff>
      <xdr:row>58</xdr:row>
      <xdr:rowOff>15469</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8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31996</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63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74905</xdr:rowOff>
    </xdr:from>
    <xdr:to>
      <xdr:col>36</xdr:col>
      <xdr:colOff>165100</xdr:colOff>
      <xdr:row>58</xdr:row>
      <xdr:rowOff>5055</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21582</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6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115164</xdr:rowOff>
    </xdr:from>
    <xdr:to>
      <xdr:col>55</xdr:col>
      <xdr:colOff>50800</xdr:colOff>
      <xdr:row>54</xdr:row>
      <xdr:rowOff>45314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20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138041</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05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134493</xdr:rowOff>
    </xdr:from>
    <xdr:to>
      <xdr:col>50</xdr:col>
      <xdr:colOff>165100</xdr:colOff>
      <xdr:row>58</xdr:row>
      <xdr:rowOff>64643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90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55770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99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133921</xdr:rowOff>
    </xdr:from>
    <xdr:to>
      <xdr:col>46</xdr:col>
      <xdr:colOff>38100</xdr:colOff>
      <xdr:row>58</xdr:row>
      <xdr:rowOff>64071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90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55198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99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131838</xdr:rowOff>
    </xdr:from>
    <xdr:to>
      <xdr:col>41</xdr:col>
      <xdr:colOff>101600</xdr:colOff>
      <xdr:row>58</xdr:row>
      <xdr:rowOff>61988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90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53115</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99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101257</xdr:rowOff>
    </xdr:from>
    <xdr:to>
      <xdr:col>36</xdr:col>
      <xdr:colOff>165100</xdr:colOff>
      <xdr:row>58</xdr:row>
      <xdr:rowOff>31407</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87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22534</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96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62140</xdr:rowOff>
    </xdr:from>
    <xdr:to>
      <xdr:col>54</xdr:col>
      <xdr:colOff>189865</xdr:colOff>
      <xdr:row>79</xdr:row>
      <xdr:rowOff>49011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063640"/>
          <a:ext cx="1270" cy="1529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52838</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59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49011</xdr:rowOff>
    </xdr:from>
    <xdr:to>
      <xdr:col>55</xdr:col>
      <xdr:colOff>88900</xdr:colOff>
      <xdr:row>79</xdr:row>
      <xdr:rowOff>49011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59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8817</xdr:rowOff>
    </xdr:from>
    <xdr:ext cx="534377"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183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48,375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62140</xdr:rowOff>
    </xdr:from>
    <xdr:to>
      <xdr:col>55</xdr:col>
      <xdr:colOff>88900</xdr:colOff>
      <xdr:row>70</xdr:row>
      <xdr:rowOff>62140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06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113411</xdr:rowOff>
    </xdr:from>
    <xdr:to>
      <xdr:col>55</xdr:col>
      <xdr:colOff>0</xdr:colOff>
      <xdr:row>74</xdr:row>
      <xdr:rowOff>163050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9639300" y="12800711"/>
          <a:ext cx="838200" cy="4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53089</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3083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74662</xdr:rowOff>
    </xdr:from>
    <xdr:to>
      <xdr:col>55</xdr:col>
      <xdr:colOff>50800</xdr:colOff>
      <xdr:row>77</xdr:row>
      <xdr:rowOff>4812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10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163050</xdr:rowOff>
    </xdr:from>
    <xdr:to>
      <xdr:col>50</xdr:col>
      <xdr:colOff>114300</xdr:colOff>
      <xdr:row>75</xdr:row>
      <xdr:rowOff>3683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8750300" y="12850350"/>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105849</xdr:rowOff>
    </xdr:from>
    <xdr:to>
      <xdr:col>50</xdr:col>
      <xdr:colOff>165100</xdr:colOff>
      <xdr:row>77</xdr:row>
      <xdr:rowOff>35999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13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27126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322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2573</xdr:rowOff>
    </xdr:from>
    <xdr:to>
      <xdr:col>45</xdr:col>
      <xdr:colOff>177800</xdr:colOff>
      <xdr:row>75</xdr:row>
      <xdr:rowOff>3683</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7861300" y="12861323"/>
          <a:ext cx="8890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50887</xdr:rowOff>
    </xdr:from>
    <xdr:to>
      <xdr:col>46</xdr:col>
      <xdr:colOff>38100</xdr:colOff>
      <xdr:row>76</xdr:row>
      <xdr:rowOff>152487</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08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143614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17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109949</xdr:rowOff>
    </xdr:from>
    <xdr:to>
      <xdr:col>41</xdr:col>
      <xdr:colOff>50800</xdr:colOff>
      <xdr:row>75</xdr:row>
      <xdr:rowOff>2573</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a:off x="6972300" y="12797249"/>
          <a:ext cx="889000" cy="6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68456</xdr:rowOff>
    </xdr:from>
    <xdr:to>
      <xdr:col>41</xdr:col>
      <xdr:colOff>101600</xdr:colOff>
      <xdr:row>76</xdr:row>
      <xdr:rowOff>170056</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09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161183</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319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38836</xdr:rowOff>
    </xdr:from>
    <xdr:to>
      <xdr:col>36</xdr:col>
      <xdr:colOff>165100</xdr:colOff>
      <xdr:row>76</xdr:row>
      <xdr:rowOff>140436</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131563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16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62611</xdr:rowOff>
    </xdr:from>
    <xdr:to>
      <xdr:col>55</xdr:col>
      <xdr:colOff>50800</xdr:colOff>
      <xdr:row>74</xdr:row>
      <xdr:rowOff>164211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274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85488</xdr:rowOff>
    </xdr:from>
    <xdr:ext cx="534377"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260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112250</xdr:rowOff>
    </xdr:from>
    <xdr:to>
      <xdr:col>50</xdr:col>
      <xdr:colOff>165100</xdr:colOff>
      <xdr:row>75</xdr:row>
      <xdr:rowOff>42400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279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58927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372111" y="1257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124333</xdr:rowOff>
    </xdr:from>
    <xdr:to>
      <xdr:col>46</xdr:col>
      <xdr:colOff>38100</xdr:colOff>
      <xdr:row>75</xdr:row>
      <xdr:rowOff>54483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281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71010</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483111" y="1258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123223</xdr:rowOff>
    </xdr:from>
    <xdr:to>
      <xdr:col>41</xdr:col>
      <xdr:colOff>101600</xdr:colOff>
      <xdr:row>75</xdr:row>
      <xdr:rowOff>53373</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281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69900</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594111" y="1258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59149</xdr:rowOff>
    </xdr:from>
    <xdr:to>
      <xdr:col>36</xdr:col>
      <xdr:colOff>165100</xdr:colOff>
      <xdr:row>74</xdr:row>
      <xdr:rowOff>160749</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274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5826</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05111" y="1252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土木費グラフ枠">
          <a:extLst>
            <a:ext uri="{FF2B5EF4-FFF2-40B4-BE49-F238E27FC236}">
              <a16:creationId xmlns:a16="http://schemas.microsoft.com/office/drawing/2014/main" id="{00000000-0008-0000-07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58499</xdr:rowOff>
    </xdr:from>
    <xdr:to>
      <xdr:col>54</xdr:col>
      <xdr:colOff>189865</xdr:colOff>
      <xdr:row>99</xdr:row>
      <xdr:rowOff>47251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10475595" y="15660449"/>
          <a:ext cx="1270" cy="1360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51078</xdr:rowOff>
    </xdr:from>
    <xdr:ext cx="534377" cy="259045"/>
    <xdr:sp macro="" textlink="">
      <xdr:nvSpPr>
        <xdr:cNvPr id="467" name="土木費最小値テキスト">
          <a:extLst>
            <a:ext uri="{FF2B5EF4-FFF2-40B4-BE49-F238E27FC236}">
              <a16:creationId xmlns:a16="http://schemas.microsoft.com/office/drawing/2014/main" id="{00000000-0008-0000-0700-0000D3010000}"/>
            </a:ext>
          </a:extLst>
        </xdr:cNvPr>
        <xdr:cNvSpPr txBox="1"/>
      </xdr:nvSpPr>
      <xdr:spPr>
        <a:xfrm>
          <a:off x="10528300" y="1702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47251</xdr:rowOff>
    </xdr:from>
    <xdr:to>
      <xdr:col>55</xdr:col>
      <xdr:colOff>88900</xdr:colOff>
      <xdr:row>99</xdr:row>
      <xdr:rowOff>47251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7020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5176</xdr:rowOff>
    </xdr:from>
    <xdr:ext cx="599010" cy="259045"/>
    <xdr:sp macro="" textlink="">
      <xdr:nvSpPr>
        <xdr:cNvPr id="469" name="土木費最大値テキスト">
          <a:extLst>
            <a:ext uri="{FF2B5EF4-FFF2-40B4-BE49-F238E27FC236}">
              <a16:creationId xmlns:a16="http://schemas.microsoft.com/office/drawing/2014/main" id="{00000000-0008-0000-0700-0000D5010000}"/>
            </a:ext>
          </a:extLst>
        </xdr:cNvPr>
        <xdr:cNvSpPr txBox="1"/>
      </xdr:nvSpPr>
      <xdr:spPr>
        <a:xfrm>
          <a:off x="10528300" y="15435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58499</xdr:rowOff>
    </xdr:from>
    <xdr:to>
      <xdr:col>55</xdr:col>
      <xdr:colOff>88900</xdr:colOff>
      <xdr:row>91</xdr:row>
      <xdr:rowOff>58499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5660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53169</xdr:rowOff>
    </xdr:from>
    <xdr:to>
      <xdr:col>55</xdr:col>
      <xdr:colOff>0</xdr:colOff>
      <xdr:row>98</xdr:row>
      <xdr:rowOff>77412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9639300" y="16855269"/>
          <a:ext cx="838200" cy="2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29399</xdr:rowOff>
    </xdr:from>
    <xdr:ext cx="534377" cy="259045"/>
    <xdr:sp macro="" textlink="">
      <xdr:nvSpPr>
        <xdr:cNvPr id="472" name="土木費平均値テキスト">
          <a:extLst>
            <a:ext uri="{FF2B5EF4-FFF2-40B4-BE49-F238E27FC236}">
              <a16:creationId xmlns:a16="http://schemas.microsoft.com/office/drawing/2014/main" id="{00000000-0008-0000-0700-0000D8010000}"/>
            </a:ext>
          </a:extLst>
        </xdr:cNvPr>
        <xdr:cNvSpPr txBox="1"/>
      </xdr:nvSpPr>
      <xdr:spPr>
        <a:xfrm>
          <a:off x="10528300" y="16831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50972</xdr:rowOff>
    </xdr:from>
    <xdr:to>
      <xdr:col>55</xdr:col>
      <xdr:colOff>50800</xdr:colOff>
      <xdr:row>98</xdr:row>
      <xdr:rowOff>152572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10426700" y="1685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53169</xdr:rowOff>
    </xdr:from>
    <xdr:to>
      <xdr:col>50</xdr:col>
      <xdr:colOff>114300</xdr:colOff>
      <xdr:row>98</xdr:row>
      <xdr:rowOff>128028</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8750300" y="16855269"/>
          <a:ext cx="889000" cy="7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42070</xdr:rowOff>
    </xdr:from>
    <xdr:to>
      <xdr:col>50</xdr:col>
      <xdr:colOff>165100</xdr:colOff>
      <xdr:row>98</xdr:row>
      <xdr:rowOff>143670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9588500" y="1684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134797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72111" y="1693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62939</xdr:rowOff>
    </xdr:from>
    <xdr:to>
      <xdr:col>45</xdr:col>
      <xdr:colOff>177800</xdr:colOff>
      <xdr:row>98</xdr:row>
      <xdr:rowOff>128028</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a:off x="7861300" y="16865039"/>
          <a:ext cx="889000" cy="6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31972</xdr:rowOff>
    </xdr:from>
    <xdr:to>
      <xdr:col>46</xdr:col>
      <xdr:colOff>38100</xdr:colOff>
      <xdr:row>98</xdr:row>
      <xdr:rowOff>133572</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8699500" y="1683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150099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60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6860</xdr:rowOff>
    </xdr:from>
    <xdr:to>
      <xdr:col>41</xdr:col>
      <xdr:colOff>50800</xdr:colOff>
      <xdr:row>98</xdr:row>
      <xdr:rowOff>62939</xdr:rowOff>
    </xdr:to>
    <xdr:cxnSp macro="">
      <xdr:nvCxnSpPr>
        <xdr:cNvPr id="480" name="直線コネクタ 479">
          <a:extLst>
            <a:ext uri="{FF2B5EF4-FFF2-40B4-BE49-F238E27FC236}">
              <a16:creationId xmlns:a16="http://schemas.microsoft.com/office/drawing/2014/main" id="{00000000-0008-0000-0700-0000E0010000}"/>
            </a:ext>
          </a:extLst>
        </xdr:cNvPr>
        <xdr:cNvCxnSpPr/>
      </xdr:nvCxnSpPr>
      <xdr:spPr>
        <a:xfrm>
          <a:off x="6972300" y="16808960"/>
          <a:ext cx="889000" cy="5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52206</xdr:rowOff>
    </xdr:from>
    <xdr:to>
      <xdr:col>41</xdr:col>
      <xdr:colOff>101600</xdr:colOff>
      <xdr:row>98</xdr:row>
      <xdr:rowOff>153806</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7810500" y="1685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144933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94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24791</xdr:rowOff>
    </xdr:from>
    <xdr:to>
      <xdr:col>36</xdr:col>
      <xdr:colOff>165100</xdr:colOff>
      <xdr:row>98</xdr:row>
      <xdr:rowOff>126391</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6921500" y="1682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117518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91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26612</xdr:rowOff>
    </xdr:from>
    <xdr:to>
      <xdr:col>55</xdr:col>
      <xdr:colOff>50800</xdr:colOff>
      <xdr:row>98</xdr:row>
      <xdr:rowOff>128212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10426700" y="1682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49489</xdr:rowOff>
    </xdr:from>
    <xdr:ext cx="534377" cy="259045"/>
    <xdr:sp macro="" textlink="">
      <xdr:nvSpPr>
        <xdr:cNvPr id="491" name="土木費該当値テキスト">
          <a:extLst>
            <a:ext uri="{FF2B5EF4-FFF2-40B4-BE49-F238E27FC236}">
              <a16:creationId xmlns:a16="http://schemas.microsoft.com/office/drawing/2014/main" id="{00000000-0008-0000-0700-0000EB010000}"/>
            </a:ext>
          </a:extLst>
        </xdr:cNvPr>
        <xdr:cNvSpPr txBox="1"/>
      </xdr:nvSpPr>
      <xdr:spPr>
        <a:xfrm>
          <a:off x="10528300" y="1668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2369</xdr:rowOff>
    </xdr:from>
    <xdr:to>
      <xdr:col>50</xdr:col>
      <xdr:colOff>165100</xdr:colOff>
      <xdr:row>98</xdr:row>
      <xdr:rowOff>103969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9588500" y="1680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120496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9372111" y="1657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77228</xdr:rowOff>
    </xdr:from>
    <xdr:to>
      <xdr:col>46</xdr:col>
      <xdr:colOff>38100</xdr:colOff>
      <xdr:row>99</xdr:row>
      <xdr:rowOff>7378</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8699500" y="16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169955</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8483111" y="1697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12139</xdr:rowOff>
    </xdr:from>
    <xdr:to>
      <xdr:col>41</xdr:col>
      <xdr:colOff>101600</xdr:colOff>
      <xdr:row>98</xdr:row>
      <xdr:rowOff>113739</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7810500" y="1681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130266</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7594111" y="1658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127510</xdr:rowOff>
    </xdr:from>
    <xdr:to>
      <xdr:col>36</xdr:col>
      <xdr:colOff>165100</xdr:colOff>
      <xdr:row>98</xdr:row>
      <xdr:rowOff>57660</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6921500" y="1675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74187</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6705111" y="1653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a:extLst>
            <a:ext uri="{FF2B5EF4-FFF2-40B4-BE49-F238E27FC236}">
              <a16:creationId xmlns:a16="http://schemas.microsoft.com/office/drawing/2014/main" id="{00000000-0008-0000-07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169516</xdr:rowOff>
    </xdr:from>
    <xdr:to>
      <xdr:col>85</xdr:col>
      <xdr:colOff>126364</xdr:colOff>
      <xdr:row>39</xdr:row>
      <xdr:rowOff>70075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6317595" y="5141566"/>
          <a:ext cx="1269" cy="161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73902</xdr:rowOff>
    </xdr:from>
    <xdr:ext cx="534377" cy="259045"/>
    <xdr:sp macro="" textlink="">
      <xdr:nvSpPr>
        <xdr:cNvPr id="527" name="消防費最小値テキスト">
          <a:extLst>
            <a:ext uri="{FF2B5EF4-FFF2-40B4-BE49-F238E27FC236}">
              <a16:creationId xmlns:a16="http://schemas.microsoft.com/office/drawing/2014/main" id="{00000000-0008-0000-0700-00000F020000}"/>
            </a:ext>
          </a:extLst>
        </xdr:cNvPr>
        <xdr:cNvSpPr txBox="1"/>
      </xdr:nvSpPr>
      <xdr:spPr>
        <a:xfrm>
          <a:off x="16370300" y="676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70075</xdr:rowOff>
    </xdr:from>
    <xdr:to>
      <xdr:col>86</xdr:col>
      <xdr:colOff>25400</xdr:colOff>
      <xdr:row>39</xdr:row>
      <xdr:rowOff>70075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6230600" y="675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116193</xdr:rowOff>
    </xdr:from>
    <xdr:ext cx="534377" cy="259045"/>
    <xdr:sp macro="" textlink="">
      <xdr:nvSpPr>
        <xdr:cNvPr id="529" name="消防費最大値テキスト">
          <a:extLst>
            <a:ext uri="{FF2B5EF4-FFF2-40B4-BE49-F238E27FC236}">
              <a16:creationId xmlns:a16="http://schemas.microsoft.com/office/drawing/2014/main" id="{00000000-0008-0000-0700-000011020000}"/>
            </a:ext>
          </a:extLst>
        </xdr:cNvPr>
        <xdr:cNvSpPr txBox="1"/>
      </xdr:nvSpPr>
      <xdr:spPr>
        <a:xfrm>
          <a:off x="16370300" y="491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169516</xdr:rowOff>
    </xdr:from>
    <xdr:to>
      <xdr:col>86</xdr:col>
      <xdr:colOff>25400</xdr:colOff>
      <xdr:row>29</xdr:row>
      <xdr:rowOff>169516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6230600" y="514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118048</xdr:rowOff>
    </xdr:from>
    <xdr:to>
      <xdr:col>85</xdr:col>
      <xdr:colOff>127000</xdr:colOff>
      <xdr:row>38</xdr:row>
      <xdr:rowOff>20893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5481300" y="6290248"/>
          <a:ext cx="8382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13769</xdr:rowOff>
    </xdr:from>
    <xdr:ext cx="534377" cy="259045"/>
    <xdr:sp macro="" textlink="">
      <xdr:nvSpPr>
        <xdr:cNvPr id="532" name="消防費平均値テキスト">
          <a:extLst>
            <a:ext uri="{FF2B5EF4-FFF2-40B4-BE49-F238E27FC236}">
              <a16:creationId xmlns:a16="http://schemas.microsoft.com/office/drawing/2014/main" id="{00000000-0008-0000-0700-000014020000}"/>
            </a:ext>
          </a:extLst>
        </xdr:cNvPr>
        <xdr:cNvSpPr txBox="1"/>
      </xdr:nvSpPr>
      <xdr:spPr>
        <a:xfrm>
          <a:off x="16370300" y="6357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35342</xdr:rowOff>
    </xdr:from>
    <xdr:to>
      <xdr:col>85</xdr:col>
      <xdr:colOff>177800</xdr:colOff>
      <xdr:row>37</xdr:row>
      <xdr:rowOff>136942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6268700" y="637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20893</xdr:rowOff>
    </xdr:from>
    <xdr:to>
      <xdr:col>81</xdr:col>
      <xdr:colOff>50800</xdr:colOff>
      <xdr:row>38</xdr:row>
      <xdr:rowOff>55902</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4592300" y="6535993"/>
          <a:ext cx="889000" cy="3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80376</xdr:rowOff>
    </xdr:from>
    <xdr:to>
      <xdr:col>81</xdr:col>
      <xdr:colOff>101600</xdr:colOff>
      <xdr:row>38</xdr:row>
      <xdr:rowOff>10526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5430500" y="642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27053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19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15374</xdr:rowOff>
    </xdr:from>
    <xdr:to>
      <xdr:col>76</xdr:col>
      <xdr:colOff>114300</xdr:colOff>
      <xdr:row>38</xdr:row>
      <xdr:rowOff>55902</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3703300" y="6530474"/>
          <a:ext cx="889000" cy="4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76327</xdr:rowOff>
    </xdr:from>
    <xdr:to>
      <xdr:col>76</xdr:col>
      <xdr:colOff>165100</xdr:colOff>
      <xdr:row>38</xdr:row>
      <xdr:rowOff>6477</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45415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23004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19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15374</xdr:rowOff>
    </xdr:from>
    <xdr:to>
      <xdr:col>71</xdr:col>
      <xdr:colOff>177800</xdr:colOff>
      <xdr:row>38</xdr:row>
      <xdr:rowOff>31083</xdr:rowOff>
    </xdr:to>
    <xdr:cxnSp macro="">
      <xdr:nvCxnSpPr>
        <xdr:cNvPr id="540" name="直線コネクタ 539">
          <a:extLst>
            <a:ext uri="{FF2B5EF4-FFF2-40B4-BE49-F238E27FC236}">
              <a16:creationId xmlns:a16="http://schemas.microsoft.com/office/drawing/2014/main" id="{00000000-0008-0000-0700-00001C020000}"/>
            </a:ext>
          </a:extLst>
        </xdr:cNvPr>
        <xdr:cNvCxnSpPr/>
      </xdr:nvCxnSpPr>
      <xdr:spPr>
        <a:xfrm flipV="1">
          <a:off x="12814300" y="6530474"/>
          <a:ext cx="889000" cy="1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77699</xdr:rowOff>
    </xdr:from>
    <xdr:to>
      <xdr:col>72</xdr:col>
      <xdr:colOff>38100</xdr:colOff>
      <xdr:row>38</xdr:row>
      <xdr:rowOff>7849</xdr:rowOff>
    </xdr:to>
    <xdr:sp macro="" textlink="">
      <xdr:nvSpPr>
        <xdr:cNvPr id="541" name="フローチャート: 判断 540">
          <a:extLst>
            <a:ext uri="{FF2B5EF4-FFF2-40B4-BE49-F238E27FC236}">
              <a16:creationId xmlns:a16="http://schemas.microsoft.com/office/drawing/2014/main" id="{00000000-0008-0000-0700-00001D020000}"/>
            </a:ext>
          </a:extLst>
        </xdr:cNvPr>
        <xdr:cNvSpPr/>
      </xdr:nvSpPr>
      <xdr:spPr>
        <a:xfrm>
          <a:off x="13652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24376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19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18981</xdr:rowOff>
    </xdr:from>
    <xdr:to>
      <xdr:col>67</xdr:col>
      <xdr:colOff>101600</xdr:colOff>
      <xdr:row>37</xdr:row>
      <xdr:rowOff>120581</xdr:rowOff>
    </xdr:to>
    <xdr:sp macro="" textlink="">
      <xdr:nvSpPr>
        <xdr:cNvPr id="543" name="フローチャート: 判断 542">
          <a:extLst>
            <a:ext uri="{FF2B5EF4-FFF2-40B4-BE49-F238E27FC236}">
              <a16:creationId xmlns:a16="http://schemas.microsoft.com/office/drawing/2014/main" id="{00000000-0008-0000-0700-00001F020000}"/>
            </a:ext>
          </a:extLst>
        </xdr:cNvPr>
        <xdr:cNvSpPr/>
      </xdr:nvSpPr>
      <xdr:spPr>
        <a:xfrm>
          <a:off x="12763500" y="63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137108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1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67248</xdr:rowOff>
    </xdr:from>
    <xdr:to>
      <xdr:col>85</xdr:col>
      <xdr:colOff>177800</xdr:colOff>
      <xdr:row>36</xdr:row>
      <xdr:rowOff>168848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6268700" y="623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90125</xdr:rowOff>
    </xdr:from>
    <xdr:ext cx="534377" cy="259045"/>
    <xdr:sp macro="" textlink="">
      <xdr:nvSpPr>
        <xdr:cNvPr id="551" name="消防費該当値テキスト">
          <a:extLst>
            <a:ext uri="{FF2B5EF4-FFF2-40B4-BE49-F238E27FC236}">
              <a16:creationId xmlns:a16="http://schemas.microsoft.com/office/drawing/2014/main" id="{00000000-0008-0000-0700-000027020000}"/>
            </a:ext>
          </a:extLst>
        </xdr:cNvPr>
        <xdr:cNvSpPr txBox="1"/>
      </xdr:nvSpPr>
      <xdr:spPr>
        <a:xfrm>
          <a:off x="16370300" y="609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141543</xdr:rowOff>
    </xdr:from>
    <xdr:to>
      <xdr:col>81</xdr:col>
      <xdr:colOff>101600</xdr:colOff>
      <xdr:row>38</xdr:row>
      <xdr:rowOff>71693</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5430500" y="648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62820</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5214111" y="657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5102</xdr:rowOff>
    </xdr:from>
    <xdr:to>
      <xdr:col>76</xdr:col>
      <xdr:colOff>165100</xdr:colOff>
      <xdr:row>38</xdr:row>
      <xdr:rowOff>106702</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4541500" y="652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97829</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4325111" y="661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136024</xdr:rowOff>
    </xdr:from>
    <xdr:to>
      <xdr:col>72</xdr:col>
      <xdr:colOff>38100</xdr:colOff>
      <xdr:row>38</xdr:row>
      <xdr:rowOff>66174</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13652500" y="647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57301</xdr:rowOff>
    </xdr:from>
    <xdr:ext cx="534377"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3436111" y="657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151732</xdr:rowOff>
    </xdr:from>
    <xdr:to>
      <xdr:col>67</xdr:col>
      <xdr:colOff>101600</xdr:colOff>
      <xdr:row>38</xdr:row>
      <xdr:rowOff>81882</xdr:rowOff>
    </xdr:to>
    <xdr:sp macro="" textlink="">
      <xdr:nvSpPr>
        <xdr:cNvPr id="558" name="楕円 557">
          <a:extLst>
            <a:ext uri="{FF2B5EF4-FFF2-40B4-BE49-F238E27FC236}">
              <a16:creationId xmlns:a16="http://schemas.microsoft.com/office/drawing/2014/main" id="{00000000-0008-0000-0700-00002E020000}"/>
            </a:ext>
          </a:extLst>
        </xdr:cNvPr>
        <xdr:cNvSpPr/>
      </xdr:nvSpPr>
      <xdr:spPr>
        <a:xfrm>
          <a:off x="12763500" y="64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73010</xdr:rowOff>
    </xdr:from>
    <xdr:ext cx="534377"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547111" y="658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3" name="教育費グラフ枠">
          <a:extLst>
            <a:ext uri="{FF2B5EF4-FFF2-40B4-BE49-F238E27FC236}">
              <a16:creationId xmlns:a16="http://schemas.microsoft.com/office/drawing/2014/main" id="{00000000-0008-0000-0700-00004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79667</xdr:rowOff>
    </xdr:from>
    <xdr:to>
      <xdr:col>85</xdr:col>
      <xdr:colOff>126364</xdr:colOff>
      <xdr:row>59</xdr:row>
      <xdr:rowOff>85572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6317595" y="8823617"/>
          <a:ext cx="1269" cy="1377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89399</xdr:rowOff>
    </xdr:from>
    <xdr:ext cx="534377" cy="259045"/>
    <xdr:sp macro="" textlink="">
      <xdr:nvSpPr>
        <xdr:cNvPr id="585" name="教育費最小値テキスト">
          <a:extLst>
            <a:ext uri="{FF2B5EF4-FFF2-40B4-BE49-F238E27FC236}">
              <a16:creationId xmlns:a16="http://schemas.microsoft.com/office/drawing/2014/main" id="{00000000-0008-0000-0700-000049020000}"/>
            </a:ext>
          </a:extLst>
        </xdr:cNvPr>
        <xdr:cNvSpPr txBox="1"/>
      </xdr:nvSpPr>
      <xdr:spPr>
        <a:xfrm>
          <a:off x="16370300" y="1020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85572</xdr:rowOff>
    </xdr:from>
    <xdr:to>
      <xdr:col>86</xdr:col>
      <xdr:colOff>25400</xdr:colOff>
      <xdr:row>59</xdr:row>
      <xdr:rowOff>85572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1020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26344</xdr:rowOff>
    </xdr:from>
    <xdr:ext cx="599010" cy="259045"/>
    <xdr:sp macro="" textlink="">
      <xdr:nvSpPr>
        <xdr:cNvPr id="587" name="教育費最大値テキスト">
          <a:extLst>
            <a:ext uri="{FF2B5EF4-FFF2-40B4-BE49-F238E27FC236}">
              <a16:creationId xmlns:a16="http://schemas.microsoft.com/office/drawing/2014/main" id="{00000000-0008-0000-0700-00004B020000}"/>
            </a:ext>
          </a:extLst>
        </xdr:cNvPr>
        <xdr:cNvSpPr txBox="1"/>
      </xdr:nvSpPr>
      <xdr:spPr>
        <a:xfrm>
          <a:off x="16370300" y="8598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135,227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79667</xdr:rowOff>
    </xdr:from>
    <xdr:to>
      <xdr:col>86</xdr:col>
      <xdr:colOff>25400</xdr:colOff>
      <xdr:row>51</xdr:row>
      <xdr:rowOff>79667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6230600" y="882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156146</xdr:rowOff>
    </xdr:from>
    <xdr:to>
      <xdr:col>85</xdr:col>
      <xdr:colOff>127000</xdr:colOff>
      <xdr:row>57</xdr:row>
      <xdr:rowOff>75273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5481300" y="9757346"/>
          <a:ext cx="838200" cy="9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13695</xdr:rowOff>
    </xdr:from>
    <xdr:ext cx="534377" cy="259045"/>
    <xdr:sp macro="" textlink="">
      <xdr:nvSpPr>
        <xdr:cNvPr id="590" name="教育費平均値テキスト">
          <a:extLst>
            <a:ext uri="{FF2B5EF4-FFF2-40B4-BE49-F238E27FC236}">
              <a16:creationId xmlns:a16="http://schemas.microsoft.com/office/drawing/2014/main" id="{00000000-0008-0000-0700-00004E020000}"/>
            </a:ext>
          </a:extLst>
        </xdr:cNvPr>
        <xdr:cNvSpPr txBox="1"/>
      </xdr:nvSpPr>
      <xdr:spPr>
        <a:xfrm>
          <a:off x="16370300" y="9614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162268</xdr:rowOff>
    </xdr:from>
    <xdr:to>
      <xdr:col>85</xdr:col>
      <xdr:colOff>177800</xdr:colOff>
      <xdr:row>57</xdr:row>
      <xdr:rowOff>92418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6268700" y="97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156146</xdr:rowOff>
    </xdr:from>
    <xdr:to>
      <xdr:col>81</xdr:col>
      <xdr:colOff>50800</xdr:colOff>
      <xdr:row>57</xdr:row>
      <xdr:rowOff>165570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4592300" y="9757346"/>
          <a:ext cx="889000" cy="18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48628</xdr:rowOff>
    </xdr:from>
    <xdr:to>
      <xdr:col>81</xdr:col>
      <xdr:colOff>101600</xdr:colOff>
      <xdr:row>57</xdr:row>
      <xdr:rowOff>150228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5430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141355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1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103480</xdr:rowOff>
    </xdr:from>
    <xdr:to>
      <xdr:col>76</xdr:col>
      <xdr:colOff>114300</xdr:colOff>
      <xdr:row>57</xdr:row>
      <xdr:rowOff>165570</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3703300" y="9533230"/>
          <a:ext cx="889000" cy="40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25946</xdr:rowOff>
    </xdr:from>
    <xdr:to>
      <xdr:col>76</xdr:col>
      <xdr:colOff>165100</xdr:colOff>
      <xdr:row>57</xdr:row>
      <xdr:rowOff>127546</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4541500" y="97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144073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5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103480</xdr:rowOff>
    </xdr:from>
    <xdr:to>
      <xdr:col>71</xdr:col>
      <xdr:colOff>177800</xdr:colOff>
      <xdr:row>55</xdr:row>
      <xdr:rowOff>165316</xdr:rowOff>
    </xdr:to>
    <xdr:cxnSp macro="">
      <xdr:nvCxnSpPr>
        <xdr:cNvPr id="598" name="直線コネクタ 597">
          <a:extLst>
            <a:ext uri="{FF2B5EF4-FFF2-40B4-BE49-F238E27FC236}">
              <a16:creationId xmlns:a16="http://schemas.microsoft.com/office/drawing/2014/main" id="{00000000-0008-0000-0700-000056020000}"/>
            </a:ext>
          </a:extLst>
        </xdr:cNvPr>
        <xdr:cNvCxnSpPr/>
      </xdr:nvCxnSpPr>
      <xdr:spPr>
        <a:xfrm flipV="1">
          <a:off x="12814300" y="9533230"/>
          <a:ext cx="889000" cy="6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51701</xdr:rowOff>
    </xdr:from>
    <xdr:to>
      <xdr:col>72</xdr:col>
      <xdr:colOff>38100</xdr:colOff>
      <xdr:row>57</xdr:row>
      <xdr:rowOff>153301</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3652500" y="982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144428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91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169659</xdr:rowOff>
    </xdr:from>
    <xdr:to>
      <xdr:col>67</xdr:col>
      <xdr:colOff>101600</xdr:colOff>
      <xdr:row>57</xdr:row>
      <xdr:rowOff>99809</xdr:rowOff>
    </xdr:to>
    <xdr:sp macro="" textlink="">
      <xdr:nvSpPr>
        <xdr:cNvPr id="601" name="フローチャート: 判断 600">
          <a:extLst>
            <a:ext uri="{FF2B5EF4-FFF2-40B4-BE49-F238E27FC236}">
              <a16:creationId xmlns:a16="http://schemas.microsoft.com/office/drawing/2014/main" id="{00000000-0008-0000-0700-000059020000}"/>
            </a:ext>
          </a:extLst>
        </xdr:cNvPr>
        <xdr:cNvSpPr/>
      </xdr:nvSpPr>
      <xdr:spPr>
        <a:xfrm>
          <a:off x="12763500" y="977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90936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86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24473</xdr:rowOff>
    </xdr:from>
    <xdr:to>
      <xdr:col>85</xdr:col>
      <xdr:colOff>177800</xdr:colOff>
      <xdr:row>57</xdr:row>
      <xdr:rowOff>126073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6268700" y="979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2900</xdr:rowOff>
    </xdr:from>
    <xdr:ext cx="534377" cy="259045"/>
    <xdr:sp macro="" textlink="">
      <xdr:nvSpPr>
        <xdr:cNvPr id="609" name="教育費該当値テキスト">
          <a:extLst>
            <a:ext uri="{FF2B5EF4-FFF2-40B4-BE49-F238E27FC236}">
              <a16:creationId xmlns:a16="http://schemas.microsoft.com/office/drawing/2014/main" id="{00000000-0008-0000-0700-000061020000}"/>
            </a:ext>
          </a:extLst>
        </xdr:cNvPr>
        <xdr:cNvSpPr txBox="1"/>
      </xdr:nvSpPr>
      <xdr:spPr>
        <a:xfrm>
          <a:off x="16370300" y="977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105346</xdr:rowOff>
    </xdr:from>
    <xdr:to>
      <xdr:col>81</xdr:col>
      <xdr:colOff>101600</xdr:colOff>
      <xdr:row>57</xdr:row>
      <xdr:rowOff>35496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5430500" y="970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52023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5214111" y="948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114770</xdr:rowOff>
    </xdr:from>
    <xdr:to>
      <xdr:col>76</xdr:col>
      <xdr:colOff>165100</xdr:colOff>
      <xdr:row>58</xdr:row>
      <xdr:rowOff>44920</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4541500" y="988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36047</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4325111" y="998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52680</xdr:rowOff>
    </xdr:from>
    <xdr:to>
      <xdr:col>72</xdr:col>
      <xdr:colOff>38100</xdr:colOff>
      <xdr:row>55</xdr:row>
      <xdr:rowOff>154280</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3652500" y="948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170807</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3436111" y="925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114516</xdr:rowOff>
    </xdr:from>
    <xdr:to>
      <xdr:col>67</xdr:col>
      <xdr:colOff>101600</xdr:colOff>
      <xdr:row>56</xdr:row>
      <xdr:rowOff>44666</xdr:rowOff>
    </xdr:to>
    <xdr:sp macro="" textlink="">
      <xdr:nvSpPr>
        <xdr:cNvPr id="616" name="楕円 615">
          <a:extLst>
            <a:ext uri="{FF2B5EF4-FFF2-40B4-BE49-F238E27FC236}">
              <a16:creationId xmlns:a16="http://schemas.microsoft.com/office/drawing/2014/main" id="{00000000-0008-0000-0700-000068020000}"/>
            </a:ext>
          </a:extLst>
        </xdr:cNvPr>
        <xdr:cNvSpPr/>
      </xdr:nvSpPr>
      <xdr:spPr>
        <a:xfrm>
          <a:off x="12763500" y="9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61193</xdr:rowOff>
    </xdr:from>
    <xdr:ext cx="534377"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547111" y="931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a:extLst>
            <a:ext uri="{FF2B5EF4-FFF2-40B4-BE49-F238E27FC236}">
              <a16:creationId xmlns:a16="http://schemas.microsoft.com/office/drawing/2014/main" id="{00000000-0008-0000-0700-00008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65875</xdr:rowOff>
    </xdr:from>
    <xdr:to>
      <xdr:col>85</xdr:col>
      <xdr:colOff>126364</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6317595" y="12067375"/>
          <a:ext cx="1269" cy="152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2" name="災害復旧費最小値テキスト">
          <a:extLst>
            <a:ext uri="{FF2B5EF4-FFF2-40B4-BE49-F238E27FC236}">
              <a16:creationId xmlns:a16="http://schemas.microsoft.com/office/drawing/2014/main" id="{00000000-0008-0000-0700-00008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12552</xdr:rowOff>
    </xdr:from>
    <xdr:ext cx="599010" cy="259045"/>
    <xdr:sp macro="" textlink="">
      <xdr:nvSpPr>
        <xdr:cNvPr id="644" name="災害復旧費最大値テキスト">
          <a:extLst>
            <a:ext uri="{FF2B5EF4-FFF2-40B4-BE49-F238E27FC236}">
              <a16:creationId xmlns:a16="http://schemas.microsoft.com/office/drawing/2014/main" id="{00000000-0008-0000-0700-000084020000}"/>
            </a:ext>
          </a:extLst>
        </xdr:cNvPr>
        <xdr:cNvSpPr txBox="1"/>
      </xdr:nvSpPr>
      <xdr:spPr>
        <a:xfrm>
          <a:off x="16370300" y="1184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65875</xdr:rowOff>
    </xdr:from>
    <xdr:to>
      <xdr:col>86</xdr:col>
      <xdr:colOff>25400</xdr:colOff>
      <xdr:row>70</xdr:row>
      <xdr:rowOff>65875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20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103606</xdr:rowOff>
    </xdr:from>
    <xdr:to>
      <xdr:col>85</xdr:col>
      <xdr:colOff>127000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5481300" y="13476706"/>
          <a:ext cx="838200" cy="11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62006</xdr:rowOff>
    </xdr:from>
    <xdr:ext cx="469744" cy="259045"/>
    <xdr:sp macro="" textlink="">
      <xdr:nvSpPr>
        <xdr:cNvPr id="647" name="災害復旧費平均値テキスト">
          <a:extLst>
            <a:ext uri="{FF2B5EF4-FFF2-40B4-BE49-F238E27FC236}">
              <a16:creationId xmlns:a16="http://schemas.microsoft.com/office/drawing/2014/main" id="{00000000-0008-0000-0700-000087020000}"/>
            </a:ext>
          </a:extLst>
        </xdr:cNvPr>
        <xdr:cNvSpPr txBox="1"/>
      </xdr:nvSpPr>
      <xdr:spPr>
        <a:xfrm>
          <a:off x="16370300" y="13435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83579</xdr:rowOff>
    </xdr:from>
    <xdr:to>
      <xdr:col>85</xdr:col>
      <xdr:colOff>177800</xdr:colOff>
      <xdr:row>79</xdr:row>
      <xdr:rowOff>13729</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6268700" y="1345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93090</xdr:rowOff>
    </xdr:from>
    <xdr:to>
      <xdr:col>81</xdr:col>
      <xdr:colOff>101600</xdr:colOff>
      <xdr:row>79</xdr:row>
      <xdr:rowOff>23240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5430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39767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2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34137</xdr:rowOff>
    </xdr:from>
    <xdr:to>
      <xdr:col>76</xdr:col>
      <xdr:colOff>114300</xdr:colOff>
      <xdr:row>79</xdr:row>
      <xdr:rowOff>44450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3703300" y="13578687"/>
          <a:ext cx="889000" cy="1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107214</xdr:rowOff>
    </xdr:from>
    <xdr:to>
      <xdr:col>76</xdr:col>
      <xdr:colOff>165100</xdr:colOff>
      <xdr:row>79</xdr:row>
      <xdr:rowOff>37364</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4541500" y="1348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53891</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25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164667</xdr:rowOff>
    </xdr:from>
    <xdr:to>
      <xdr:col>71</xdr:col>
      <xdr:colOff>177800</xdr:colOff>
      <xdr:row>79</xdr:row>
      <xdr:rowOff>34137</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814300" y="13537767"/>
          <a:ext cx="889000" cy="4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139928</xdr:rowOff>
    </xdr:from>
    <xdr:to>
      <xdr:col>72</xdr:col>
      <xdr:colOff>38100</xdr:colOff>
      <xdr:row>79</xdr:row>
      <xdr:rowOff>70078</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3652500" y="135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86605</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28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128029</xdr:rowOff>
    </xdr:from>
    <xdr:to>
      <xdr:col>67</xdr:col>
      <xdr:colOff>101600</xdr:colOff>
      <xdr:row>79</xdr:row>
      <xdr:rowOff>58179</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2763500" y="135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49306</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5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52806</xdr:rowOff>
    </xdr:from>
    <xdr:to>
      <xdr:col>85</xdr:col>
      <xdr:colOff>177800</xdr:colOff>
      <xdr:row>78</xdr:row>
      <xdr:rowOff>154406</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6268700" y="1342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12183</xdr:rowOff>
    </xdr:from>
    <xdr:ext cx="469744" cy="259045"/>
    <xdr:sp macro="" textlink="">
      <xdr:nvSpPr>
        <xdr:cNvPr id="666" name="災害復旧費該当値テキスト">
          <a:extLst>
            <a:ext uri="{FF2B5EF4-FFF2-40B4-BE49-F238E27FC236}">
              <a16:creationId xmlns:a16="http://schemas.microsoft.com/office/drawing/2014/main" id="{00000000-0008-0000-0700-00009A020000}"/>
            </a:ext>
          </a:extLst>
        </xdr:cNvPr>
        <xdr:cNvSpPr txBox="1"/>
      </xdr:nvSpPr>
      <xdr:spPr>
        <a:xfrm>
          <a:off x="16370300" y="1321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154787</xdr:rowOff>
    </xdr:from>
    <xdr:to>
      <xdr:col>72</xdr:col>
      <xdr:colOff>38100</xdr:colOff>
      <xdr:row>79</xdr:row>
      <xdr:rowOff>84937</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3652500" y="1352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76064</xdr:rowOff>
    </xdr:from>
    <xdr:ext cx="378565"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3514017" y="13620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113867</xdr:rowOff>
    </xdr:from>
    <xdr:to>
      <xdr:col>67</xdr:col>
      <xdr:colOff>101600</xdr:colOff>
      <xdr:row>79</xdr:row>
      <xdr:rowOff>44017</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2763500" y="1348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60544</xdr:rowOff>
    </xdr:from>
    <xdr:ext cx="469744"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579428" y="13262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7" name="公債費グラフ枠">
          <a:extLst>
            <a:ext uri="{FF2B5EF4-FFF2-40B4-BE49-F238E27FC236}">
              <a16:creationId xmlns:a16="http://schemas.microsoft.com/office/drawing/2014/main" id="{00000000-0008-0000-0700-0000B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74955</xdr:rowOff>
    </xdr:from>
    <xdr:to>
      <xdr:col>85</xdr:col>
      <xdr:colOff>126364</xdr:colOff>
      <xdr:row>98</xdr:row>
      <xdr:rowOff>28181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6317595" y="15505455"/>
          <a:ext cx="1269" cy="132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32008</xdr:rowOff>
    </xdr:from>
    <xdr:ext cx="534377" cy="259045"/>
    <xdr:sp macro="" textlink="">
      <xdr:nvSpPr>
        <xdr:cNvPr id="699" name="公債費最小値テキスト">
          <a:extLst>
            <a:ext uri="{FF2B5EF4-FFF2-40B4-BE49-F238E27FC236}">
              <a16:creationId xmlns:a16="http://schemas.microsoft.com/office/drawing/2014/main" id="{00000000-0008-0000-0700-0000BB020000}"/>
            </a:ext>
          </a:extLst>
        </xdr:cNvPr>
        <xdr:cNvSpPr txBox="1"/>
      </xdr:nvSpPr>
      <xdr:spPr>
        <a:xfrm>
          <a:off x="16370300" y="1683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28181</xdr:rowOff>
    </xdr:from>
    <xdr:to>
      <xdr:col>86</xdr:col>
      <xdr:colOff>25400</xdr:colOff>
      <xdr:row>98</xdr:row>
      <xdr:rowOff>28181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683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21632</xdr:rowOff>
    </xdr:from>
    <xdr:ext cx="599010" cy="259045"/>
    <xdr:sp macro="" textlink="">
      <xdr:nvSpPr>
        <xdr:cNvPr id="701" name="公債費最大値テキスト">
          <a:extLst>
            <a:ext uri="{FF2B5EF4-FFF2-40B4-BE49-F238E27FC236}">
              <a16:creationId xmlns:a16="http://schemas.microsoft.com/office/drawing/2014/main" id="{00000000-0008-0000-0700-0000BD020000}"/>
            </a:ext>
          </a:extLst>
        </xdr:cNvPr>
        <xdr:cNvSpPr txBox="1"/>
      </xdr:nvSpPr>
      <xdr:spPr>
        <a:xfrm>
          <a:off x="16370300" y="15280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74955</xdr:rowOff>
    </xdr:from>
    <xdr:to>
      <xdr:col>86</xdr:col>
      <xdr:colOff>25400</xdr:colOff>
      <xdr:row>90</xdr:row>
      <xdr:rowOff>74955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5505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134125</xdr:rowOff>
    </xdr:from>
    <xdr:to>
      <xdr:col>85</xdr:col>
      <xdr:colOff>127000</xdr:colOff>
      <xdr:row>96</xdr:row>
      <xdr:rowOff>25642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5481300" y="16421875"/>
          <a:ext cx="838200" cy="6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48226</xdr:rowOff>
    </xdr:from>
    <xdr:ext cx="534377" cy="259045"/>
    <xdr:sp macro="" textlink="">
      <xdr:nvSpPr>
        <xdr:cNvPr id="704" name="公債費平均値テキスト">
          <a:extLst>
            <a:ext uri="{FF2B5EF4-FFF2-40B4-BE49-F238E27FC236}">
              <a16:creationId xmlns:a16="http://schemas.microsoft.com/office/drawing/2014/main" id="{00000000-0008-0000-0700-0000C0020000}"/>
            </a:ext>
          </a:extLst>
        </xdr:cNvPr>
        <xdr:cNvSpPr txBox="1"/>
      </xdr:nvSpPr>
      <xdr:spPr>
        <a:xfrm>
          <a:off x="16370300" y="16164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25349</xdr:rowOff>
    </xdr:from>
    <xdr:to>
      <xdr:col>85</xdr:col>
      <xdr:colOff>177800</xdr:colOff>
      <xdr:row>95</xdr:row>
      <xdr:rowOff>126949</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62687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134125</xdr:rowOff>
    </xdr:from>
    <xdr:to>
      <xdr:col>81</xdr:col>
      <xdr:colOff>50800</xdr:colOff>
      <xdr:row>95</xdr:row>
      <xdr:rowOff>154609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4592300" y="16421875"/>
          <a:ext cx="889000" cy="2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39827</xdr:rowOff>
    </xdr:from>
    <xdr:to>
      <xdr:col>81</xdr:col>
      <xdr:colOff>101600</xdr:colOff>
      <xdr:row>95</xdr:row>
      <xdr:rowOff>141427</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5430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157954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1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154609</xdr:rowOff>
    </xdr:from>
    <xdr:to>
      <xdr:col>76</xdr:col>
      <xdr:colOff>114300</xdr:colOff>
      <xdr:row>96</xdr:row>
      <xdr:rowOff>31445</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3703300" y="16442359"/>
          <a:ext cx="889000" cy="4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32741</xdr:rowOff>
    </xdr:from>
    <xdr:to>
      <xdr:col>76</xdr:col>
      <xdr:colOff>165100</xdr:colOff>
      <xdr:row>95</xdr:row>
      <xdr:rowOff>134341</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45415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150868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09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31445</xdr:rowOff>
    </xdr:from>
    <xdr:to>
      <xdr:col>71</xdr:col>
      <xdr:colOff>177800</xdr:colOff>
      <xdr:row>96</xdr:row>
      <xdr:rowOff>160440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flipV="1">
          <a:off x="12814300" y="16490645"/>
          <a:ext cx="889000" cy="1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10846</xdr:rowOff>
    </xdr:from>
    <xdr:to>
      <xdr:col>72</xdr:col>
      <xdr:colOff>38100</xdr:colOff>
      <xdr:row>95</xdr:row>
      <xdr:rowOff>112446</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3652500" y="16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128973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0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150622</xdr:rowOff>
    </xdr:from>
    <xdr:to>
      <xdr:col>67</xdr:col>
      <xdr:colOff>101600</xdr:colOff>
      <xdr:row>95</xdr:row>
      <xdr:rowOff>80772</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2763500" y="1626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97299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04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146292</xdr:rowOff>
    </xdr:from>
    <xdr:to>
      <xdr:col>85</xdr:col>
      <xdr:colOff>177800</xdr:colOff>
      <xdr:row>96</xdr:row>
      <xdr:rowOff>76442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6268700" y="1643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124719</xdr:rowOff>
    </xdr:from>
    <xdr:ext cx="534377" cy="259045"/>
    <xdr:sp macro="" textlink="">
      <xdr:nvSpPr>
        <xdr:cNvPr id="723" name="公債費該当値テキスト">
          <a:extLst>
            <a:ext uri="{FF2B5EF4-FFF2-40B4-BE49-F238E27FC236}">
              <a16:creationId xmlns:a16="http://schemas.microsoft.com/office/drawing/2014/main" id="{00000000-0008-0000-0700-0000D3020000}"/>
            </a:ext>
          </a:extLst>
        </xdr:cNvPr>
        <xdr:cNvSpPr txBox="1"/>
      </xdr:nvSpPr>
      <xdr:spPr>
        <a:xfrm>
          <a:off x="16370300" y="164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83325</xdr:rowOff>
    </xdr:from>
    <xdr:to>
      <xdr:col>81</xdr:col>
      <xdr:colOff>101600</xdr:colOff>
      <xdr:row>96</xdr:row>
      <xdr:rowOff>13475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5430500" y="1637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4602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5214111" y="1646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103809</xdr:rowOff>
    </xdr:from>
    <xdr:to>
      <xdr:col>76</xdr:col>
      <xdr:colOff>165100</xdr:colOff>
      <xdr:row>96</xdr:row>
      <xdr:rowOff>33959</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4541500" y="1639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25086</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4325111" y="1648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152095</xdr:rowOff>
    </xdr:from>
    <xdr:to>
      <xdr:col>72</xdr:col>
      <xdr:colOff>38100</xdr:colOff>
      <xdr:row>96</xdr:row>
      <xdr:rowOff>82245</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3652500" y="1643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73372</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3436111" y="1653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109640</xdr:rowOff>
    </xdr:from>
    <xdr:to>
      <xdr:col>67</xdr:col>
      <xdr:colOff>101600</xdr:colOff>
      <xdr:row>97</xdr:row>
      <xdr:rowOff>39790</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2763500" y="165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30917</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2547111" y="1666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74778</xdr:rowOff>
    </xdr:from>
    <xdr:to>
      <xdr:col>116</xdr:col>
      <xdr:colOff>62864</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218278"/>
          <a:ext cx="1269" cy="143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168724</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683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21455</xdr:rowOff>
    </xdr:from>
    <xdr:ext cx="469744"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74778</xdr:rowOff>
    </xdr:from>
    <xdr:to>
      <xdr:col>116</xdr:col>
      <xdr:colOff>152400</xdr:colOff>
      <xdr:row>30</xdr:row>
      <xdr:rowOff>74778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21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86174</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42982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63297</xdr:rowOff>
    </xdr:from>
    <xdr:to>
      <xdr:col>116</xdr:col>
      <xdr:colOff>114300</xdr:colOff>
      <xdr:row>38</xdr:row>
      <xdr:rowOff>164897</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57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36779</xdr:rowOff>
    </xdr:from>
    <xdr:to>
      <xdr:col>112</xdr:col>
      <xdr:colOff>38100</xdr:colOff>
      <xdr:row>38</xdr:row>
      <xdr:rowOff>138379</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154906</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66333" y="63271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158852</xdr:rowOff>
    </xdr:from>
    <xdr:to>
      <xdr:col>107</xdr:col>
      <xdr:colOff>101600</xdr:colOff>
      <xdr:row>38</xdr:row>
      <xdr:rowOff>89002</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50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105529</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5017" y="6277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140107</xdr:rowOff>
    </xdr:from>
    <xdr:to>
      <xdr:col>102</xdr:col>
      <xdr:colOff>165100</xdr:colOff>
      <xdr:row>37</xdr:row>
      <xdr:rowOff>70257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31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86784</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6017" y="6087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94843</xdr:rowOff>
    </xdr:from>
    <xdr:to>
      <xdr:col>98</xdr:col>
      <xdr:colOff>38100</xdr:colOff>
      <xdr:row>38</xdr:row>
      <xdr:rowOff>24994</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41520</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7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41724</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556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9" name="前年度繰上充用金グラフ枠">
          <a:extLst>
            <a:ext uri="{FF2B5EF4-FFF2-40B4-BE49-F238E27FC236}">
              <a16:creationId xmlns:a16="http://schemas.microsoft.com/office/drawing/2014/main" id="{00000000-0008-0000-0700-00002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811" name="前年度繰上充用金最小値テキスト">
          <a:extLst>
            <a:ext uri="{FF2B5EF4-FFF2-40B4-BE49-F238E27FC236}">
              <a16:creationId xmlns:a16="http://schemas.microsoft.com/office/drawing/2014/main" id="{00000000-0008-0000-0700-00002B030000}"/>
            </a:ext>
          </a:extLst>
        </xdr:cNvPr>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13" name="前年度繰上充用金最大値テキスト">
          <a:extLst>
            <a:ext uri="{FF2B5EF4-FFF2-40B4-BE49-F238E27FC236}">
              <a16:creationId xmlns:a16="http://schemas.microsoft.com/office/drawing/2014/main" id="{00000000-0008-0000-0700-00002D030000}"/>
            </a:ext>
          </a:extLst>
        </xdr:cNvPr>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16" name="前年度繰上充用金平均値テキスト">
          <a:extLst>
            <a:ext uri="{FF2B5EF4-FFF2-40B4-BE49-F238E27FC236}">
              <a16:creationId xmlns:a16="http://schemas.microsoft.com/office/drawing/2014/main" id="{00000000-0008-0000-0700-000030030000}"/>
            </a:ext>
          </a:extLst>
        </xdr:cNvPr>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1" name="直線コネクタ 820">
          <a:extLst>
            <a:ext uri="{FF2B5EF4-FFF2-40B4-BE49-F238E27FC236}">
              <a16:creationId xmlns:a16="http://schemas.microsoft.com/office/drawing/2014/main" id="{00000000-0008-0000-0700-000035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127000</xdr:rowOff>
    </xdr:from>
    <xdr:to>
      <xdr:col>107</xdr:col>
      <xdr:colOff>101600</xdr:colOff>
      <xdr:row>57</xdr:row>
      <xdr:rowOff>57150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2038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73677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4" name="直線コネクタ 823">
          <a:extLst>
            <a:ext uri="{FF2B5EF4-FFF2-40B4-BE49-F238E27FC236}">
              <a16:creationId xmlns:a16="http://schemas.microsoft.com/office/drawing/2014/main" id="{00000000-0008-0000-0700-000038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31750</xdr:rowOff>
    </xdr:from>
    <xdr:to>
      <xdr:col>102</xdr:col>
      <xdr:colOff>165100</xdr:colOff>
      <xdr:row>51</xdr:row>
      <xdr:rowOff>133350</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9494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49</xdr:row>
      <xdr:rowOff>149877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7" name="フローチャート: 判断 826">
          <a:extLst>
            <a:ext uri="{FF2B5EF4-FFF2-40B4-BE49-F238E27FC236}">
              <a16:creationId xmlns:a16="http://schemas.microsoft.com/office/drawing/2014/main" id="{00000000-0008-0000-0700-00003B030000}"/>
            </a:ext>
          </a:extLst>
        </xdr:cNvPr>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35" name="前年度繰上充用金該当値テキスト">
          <a:extLst>
            <a:ext uri="{FF2B5EF4-FFF2-40B4-BE49-F238E27FC236}">
              <a16:creationId xmlns:a16="http://schemas.microsoft.com/office/drawing/2014/main" id="{00000000-0008-0000-0700-000043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6" name="テキスト ボックス 845">
          <a:extLst>
            <a:ext uri="{FF2B5EF4-FFF2-40B4-BE49-F238E27FC236}">
              <a16:creationId xmlns:a16="http://schemas.microsoft.com/office/drawing/2014/main" id="{00000000-0008-0000-0700-00004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災害復旧費：令和元年東日本台風の災害対応により、大幅に増加した。</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総務費</a:t>
          </a:r>
          <a:r>
            <a:rPr kumimoji="1" lang="ja-JP" altLang="en-US" sz="1100">
              <a:solidFill>
                <a:schemeClr val="dk1"/>
              </a:solidFill>
              <a:effectLst/>
              <a:latin typeface="+mn-lt"/>
              <a:ea typeface="+mn-ea"/>
              <a:cs typeface="+mn-cs"/>
            </a:rPr>
            <a:t>：財政調整基金への積立及び国庫補助金の過年度精算により増加した。一時的な歳出増であるが、今後も歳出抑制に努める。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農林水産業費</a:t>
          </a:r>
          <a:r>
            <a:rPr kumimoji="1" lang="ja-JP" altLang="en-US" sz="1100">
              <a:solidFill>
                <a:schemeClr val="dk1"/>
              </a:solidFill>
              <a:effectLst/>
              <a:latin typeface="+mn-lt"/>
              <a:ea typeface="+mn-ea"/>
              <a:cs typeface="+mn-cs"/>
            </a:rPr>
            <a:t>：ため池除染業務の実施により、前年度比及び類似団体平均比で大幅に増加している。令和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年度以降は事業完了に伴い減少することが見込まれている。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債費：類似比較団体平均値比較で下回っている。また、市の自主的財政健全化計画を上回るペースで減少傾向にある。今後も、市の自主的財政健全化計画に基づき、計画的な市債の発行と債務の償還により健全財政に努め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民生費：東日本大震災以後、除染業務委託料等の増加により、類似比較団体平均値比較を大きく上回っている。除染業務委託料のピークは越えたため減少傾向ではあるが、震災前の状況に回帰するにはしばらく時間を要すると見込んでい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福島県本宮市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実質単年度収支については、</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年度において教育施設等整備事業基金や工業用地造成事業償還基金等の積み立てを行い、</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年度に将来負担の大きい地方債について繰上償還を実施した</a:t>
          </a:r>
          <a:r>
            <a:rPr kumimoji="1" lang="ja-JP" altLang="en-US" sz="1100">
              <a:solidFill>
                <a:schemeClr val="dk1"/>
              </a:solidFill>
              <a:effectLst/>
              <a:latin typeface="+mn-lt"/>
              <a:ea typeface="+mn-ea"/>
              <a:cs typeface="+mn-cs"/>
            </a:rPr>
            <a:t>。また令和元年度は令和元年東日本台風に係る災害復旧等の臨時財政需要があり、財政調整基金を取り崩したため基金残高は減少した。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今後も、市の自主的財政健全化計画を堅持し健全な財政運営に努める。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福島県本宮市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年度決算において、普通会計、特別会計、企業会計すべての会計が黒字である、今後も収支均衡のとれた財政運営を行い、全会計の当該比率の健全値を維持する。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C1" workbookViewId="0">
      <selection activeCell="CE16" sqref="CE16:CS17"/>
    </sheetView>
  </sheetViews>
  <sheetFormatPr defaultColWidth="0" defaultRowHeight="11.25" zeroHeight="1" x14ac:dyDescent="0.15"/>
  <cols>
    <col min="1" max="11" width="2.140625" style="188" customWidth="1"/>
    <col min="12" max="12" width="2.28515625" style="188" customWidth="1"/>
    <col min="13" max="17" width="2.42578125" style="188" customWidth="1"/>
    <col min="18" max="119" width="2.1406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19859802</v>
      </c>
      <c r="BO4" s="462"/>
      <c r="BP4" s="462"/>
      <c r="BQ4" s="462"/>
      <c r="BR4" s="462"/>
      <c r="BS4" s="462"/>
      <c r="BT4" s="462"/>
      <c r="BU4" s="463"/>
      <c r="BV4" s="461">
        <v>21053086</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13</v>
      </c>
      <c r="CU4" s="646"/>
      <c r="CV4" s="646"/>
      <c r="CW4" s="646"/>
      <c r="CX4" s="646"/>
      <c r="CY4" s="646"/>
      <c r="CZ4" s="646"/>
      <c r="DA4" s="647"/>
      <c r="DB4" s="645">
        <v>7.5</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17418364</v>
      </c>
      <c r="BO5" s="467"/>
      <c r="BP5" s="467"/>
      <c r="BQ5" s="467"/>
      <c r="BR5" s="467"/>
      <c r="BS5" s="467"/>
      <c r="BT5" s="467"/>
      <c r="BU5" s="468"/>
      <c r="BV5" s="466">
        <v>19167921</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91.1</v>
      </c>
      <c r="CU5" s="437"/>
      <c r="CV5" s="437"/>
      <c r="CW5" s="437"/>
      <c r="CX5" s="437"/>
      <c r="CY5" s="437"/>
      <c r="CZ5" s="437"/>
      <c r="DA5" s="438"/>
      <c r="DB5" s="436">
        <v>85.8</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2441438</v>
      </c>
      <c r="BO6" s="467"/>
      <c r="BP6" s="467"/>
      <c r="BQ6" s="467"/>
      <c r="BR6" s="467"/>
      <c r="BS6" s="467"/>
      <c r="BT6" s="467"/>
      <c r="BU6" s="468"/>
      <c r="BV6" s="466">
        <v>1885165</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95.2</v>
      </c>
      <c r="CU6" s="620"/>
      <c r="CV6" s="620"/>
      <c r="CW6" s="620"/>
      <c r="CX6" s="620"/>
      <c r="CY6" s="620"/>
      <c r="CZ6" s="620"/>
      <c r="DA6" s="621"/>
      <c r="DB6" s="619">
        <v>90.7</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94</v>
      </c>
      <c r="AV7" s="524"/>
      <c r="AW7" s="524"/>
      <c r="AX7" s="524"/>
      <c r="AY7" s="446" t="s">
        <v>106</v>
      </c>
      <c r="AZ7" s="447"/>
      <c r="BA7" s="447"/>
      <c r="BB7" s="447"/>
      <c r="BC7" s="447"/>
      <c r="BD7" s="447"/>
      <c r="BE7" s="447"/>
      <c r="BF7" s="447"/>
      <c r="BG7" s="447"/>
      <c r="BH7" s="447"/>
      <c r="BI7" s="447"/>
      <c r="BJ7" s="447"/>
      <c r="BK7" s="447"/>
      <c r="BL7" s="447"/>
      <c r="BM7" s="448"/>
      <c r="BN7" s="466">
        <v>1361189</v>
      </c>
      <c r="BO7" s="467"/>
      <c r="BP7" s="467"/>
      <c r="BQ7" s="467"/>
      <c r="BR7" s="467"/>
      <c r="BS7" s="467"/>
      <c r="BT7" s="467"/>
      <c r="BU7" s="468"/>
      <c r="BV7" s="466">
        <v>1267187</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8331875</v>
      </c>
      <c r="CU7" s="467"/>
      <c r="CV7" s="467"/>
      <c r="CW7" s="467"/>
      <c r="CX7" s="467"/>
      <c r="CY7" s="467"/>
      <c r="CZ7" s="467"/>
      <c r="DA7" s="468"/>
      <c r="DB7" s="466">
        <v>8277142</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102</v>
      </c>
      <c r="AV8" s="524"/>
      <c r="AW8" s="524"/>
      <c r="AX8" s="524"/>
      <c r="AY8" s="446" t="s">
        <v>109</v>
      </c>
      <c r="AZ8" s="447"/>
      <c r="BA8" s="447"/>
      <c r="BB8" s="447"/>
      <c r="BC8" s="447"/>
      <c r="BD8" s="447"/>
      <c r="BE8" s="447"/>
      <c r="BF8" s="447"/>
      <c r="BG8" s="447"/>
      <c r="BH8" s="447"/>
      <c r="BI8" s="447"/>
      <c r="BJ8" s="447"/>
      <c r="BK8" s="447"/>
      <c r="BL8" s="447"/>
      <c r="BM8" s="448"/>
      <c r="BN8" s="466">
        <v>1080249</v>
      </c>
      <c r="BO8" s="467"/>
      <c r="BP8" s="467"/>
      <c r="BQ8" s="467"/>
      <c r="BR8" s="467"/>
      <c r="BS8" s="467"/>
      <c r="BT8" s="467"/>
      <c r="BU8" s="468"/>
      <c r="BV8" s="466">
        <v>617978</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0.66</v>
      </c>
      <c r="CU8" s="580"/>
      <c r="CV8" s="580"/>
      <c r="CW8" s="580"/>
      <c r="CX8" s="580"/>
      <c r="CY8" s="580"/>
      <c r="CZ8" s="580"/>
      <c r="DA8" s="581"/>
      <c r="DB8" s="579">
        <v>0.64</v>
      </c>
      <c r="DC8" s="580"/>
      <c r="DD8" s="580"/>
      <c r="DE8" s="580"/>
      <c r="DF8" s="580"/>
      <c r="DG8" s="580"/>
      <c r="DH8" s="580"/>
      <c r="DI8" s="581"/>
      <c r="DJ8" s="186"/>
      <c r="DK8" s="186"/>
      <c r="DL8" s="186"/>
      <c r="DM8" s="186"/>
      <c r="DN8" s="186"/>
      <c r="DO8" s="186"/>
    </row>
    <row r="9" spans="1:119" ht="18.75" customHeight="1" thickBot="1" x14ac:dyDescent="0.2">
      <c r="A9" s="187"/>
      <c r="B9" s="608" t="s">
        <v>111</v>
      </c>
      <c r="C9" s="609"/>
      <c r="D9" s="609"/>
      <c r="E9" s="609"/>
      <c r="F9" s="609"/>
      <c r="G9" s="609"/>
      <c r="H9" s="609"/>
      <c r="I9" s="609"/>
      <c r="J9" s="609"/>
      <c r="K9" s="529"/>
      <c r="L9" s="610" t="s">
        <v>112</v>
      </c>
      <c r="M9" s="611"/>
      <c r="N9" s="611"/>
      <c r="O9" s="611"/>
      <c r="P9" s="611"/>
      <c r="Q9" s="612"/>
      <c r="R9" s="613">
        <v>30924</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115</v>
      </c>
      <c r="AV9" s="524"/>
      <c r="AW9" s="524"/>
      <c r="AX9" s="524"/>
      <c r="AY9" s="446" t="s">
        <v>116</v>
      </c>
      <c r="AZ9" s="447"/>
      <c r="BA9" s="447"/>
      <c r="BB9" s="447"/>
      <c r="BC9" s="447"/>
      <c r="BD9" s="447"/>
      <c r="BE9" s="447"/>
      <c r="BF9" s="447"/>
      <c r="BG9" s="447"/>
      <c r="BH9" s="447"/>
      <c r="BI9" s="447"/>
      <c r="BJ9" s="447"/>
      <c r="BK9" s="447"/>
      <c r="BL9" s="447"/>
      <c r="BM9" s="448"/>
      <c r="BN9" s="466">
        <v>462271</v>
      </c>
      <c r="BO9" s="467"/>
      <c r="BP9" s="467"/>
      <c r="BQ9" s="467"/>
      <c r="BR9" s="467"/>
      <c r="BS9" s="467"/>
      <c r="BT9" s="467"/>
      <c r="BU9" s="468"/>
      <c r="BV9" s="466">
        <v>-90385</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9.6999999999999993</v>
      </c>
      <c r="CU9" s="437"/>
      <c r="CV9" s="437"/>
      <c r="CW9" s="437"/>
      <c r="CX9" s="437"/>
      <c r="CY9" s="437"/>
      <c r="CZ9" s="437"/>
      <c r="DA9" s="438"/>
      <c r="DB9" s="436">
        <v>11.5</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118</v>
      </c>
      <c r="M10" s="440"/>
      <c r="N10" s="440"/>
      <c r="O10" s="440"/>
      <c r="P10" s="440"/>
      <c r="Q10" s="441"/>
      <c r="R10" s="442">
        <v>31489</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102</v>
      </c>
      <c r="AV10" s="524"/>
      <c r="AW10" s="524"/>
      <c r="AX10" s="524"/>
      <c r="AY10" s="446" t="s">
        <v>120</v>
      </c>
      <c r="AZ10" s="447"/>
      <c r="BA10" s="447"/>
      <c r="BB10" s="447"/>
      <c r="BC10" s="447"/>
      <c r="BD10" s="447"/>
      <c r="BE10" s="447"/>
      <c r="BF10" s="447"/>
      <c r="BG10" s="447"/>
      <c r="BH10" s="447"/>
      <c r="BI10" s="447"/>
      <c r="BJ10" s="447"/>
      <c r="BK10" s="447"/>
      <c r="BL10" s="447"/>
      <c r="BM10" s="448"/>
      <c r="BN10" s="466">
        <v>550537</v>
      </c>
      <c r="BO10" s="467"/>
      <c r="BP10" s="467"/>
      <c r="BQ10" s="467"/>
      <c r="BR10" s="467"/>
      <c r="BS10" s="467"/>
      <c r="BT10" s="467"/>
      <c r="BU10" s="468"/>
      <c r="BV10" s="466">
        <v>314501</v>
      </c>
      <c r="BW10" s="467"/>
      <c r="BX10" s="467"/>
      <c r="BY10" s="467"/>
      <c r="BZ10" s="467"/>
      <c r="CA10" s="467"/>
      <c r="CB10" s="467"/>
      <c r="CC10" s="468"/>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122</v>
      </c>
      <c r="M11" s="513"/>
      <c r="N11" s="513"/>
      <c r="O11" s="513"/>
      <c r="P11" s="513"/>
      <c r="Q11" s="514"/>
      <c r="R11" s="605" t="s">
        <v>123</v>
      </c>
      <c r="S11" s="606"/>
      <c r="T11" s="606"/>
      <c r="U11" s="606"/>
      <c r="V11" s="607"/>
      <c r="W11" s="617"/>
      <c r="X11" s="428"/>
      <c r="Y11" s="428"/>
      <c r="Z11" s="428"/>
      <c r="AA11" s="428"/>
      <c r="AB11" s="428"/>
      <c r="AC11" s="428"/>
      <c r="AD11" s="428"/>
      <c r="AE11" s="428"/>
      <c r="AF11" s="428"/>
      <c r="AG11" s="428"/>
      <c r="AH11" s="428"/>
      <c r="AI11" s="428"/>
      <c r="AJ11" s="428"/>
      <c r="AK11" s="428"/>
      <c r="AL11" s="618"/>
      <c r="AM11" s="535" t="s">
        <v>124</v>
      </c>
      <c r="AN11" s="440"/>
      <c r="AO11" s="440"/>
      <c r="AP11" s="440"/>
      <c r="AQ11" s="440"/>
      <c r="AR11" s="440"/>
      <c r="AS11" s="440"/>
      <c r="AT11" s="441"/>
      <c r="AU11" s="523" t="s">
        <v>125</v>
      </c>
      <c r="AV11" s="524"/>
      <c r="AW11" s="524"/>
      <c r="AX11" s="524"/>
      <c r="AY11" s="446" t="s">
        <v>126</v>
      </c>
      <c r="AZ11" s="447"/>
      <c r="BA11" s="447"/>
      <c r="BB11" s="447"/>
      <c r="BC11" s="447"/>
      <c r="BD11" s="447"/>
      <c r="BE11" s="447"/>
      <c r="BF11" s="447"/>
      <c r="BG11" s="447"/>
      <c r="BH11" s="447"/>
      <c r="BI11" s="447"/>
      <c r="BJ11" s="447"/>
      <c r="BK11" s="447"/>
      <c r="BL11" s="447"/>
      <c r="BM11" s="448"/>
      <c r="BN11" s="466">
        <v>225000</v>
      </c>
      <c r="BO11" s="467"/>
      <c r="BP11" s="467"/>
      <c r="BQ11" s="467"/>
      <c r="BR11" s="467"/>
      <c r="BS11" s="467"/>
      <c r="BT11" s="467"/>
      <c r="BU11" s="468"/>
      <c r="BV11" s="466">
        <v>396693</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128</v>
      </c>
      <c r="DC11" s="580"/>
      <c r="DD11" s="580"/>
      <c r="DE11" s="580"/>
      <c r="DF11" s="580"/>
      <c r="DG11" s="580"/>
      <c r="DH11" s="580"/>
      <c r="DI11" s="581"/>
      <c r="DJ11" s="186"/>
      <c r="DK11" s="186"/>
      <c r="DL11" s="186"/>
      <c r="DM11" s="186"/>
      <c r="DN11" s="186"/>
      <c r="DO11" s="186"/>
    </row>
    <row r="12" spans="1:119" ht="18.75" customHeight="1" x14ac:dyDescent="0.15">
      <c r="A12" s="187"/>
      <c r="B12" s="582" t="s">
        <v>129</v>
      </c>
      <c r="C12" s="583"/>
      <c r="D12" s="583"/>
      <c r="E12" s="583"/>
      <c r="F12" s="583"/>
      <c r="G12" s="583"/>
      <c r="H12" s="583"/>
      <c r="I12" s="583"/>
      <c r="J12" s="583"/>
      <c r="K12" s="584"/>
      <c r="L12" s="591" t="s">
        <v>130</v>
      </c>
      <c r="M12" s="592"/>
      <c r="N12" s="592"/>
      <c r="O12" s="592"/>
      <c r="P12" s="592"/>
      <c r="Q12" s="593"/>
      <c r="R12" s="594">
        <v>30371</v>
      </c>
      <c r="S12" s="595"/>
      <c r="T12" s="595"/>
      <c r="U12" s="595"/>
      <c r="V12" s="596"/>
      <c r="W12" s="597" t="s">
        <v>1</v>
      </c>
      <c r="X12" s="524"/>
      <c r="Y12" s="524"/>
      <c r="Z12" s="524"/>
      <c r="AA12" s="524"/>
      <c r="AB12" s="598"/>
      <c r="AC12" s="599" t="s">
        <v>131</v>
      </c>
      <c r="AD12" s="600"/>
      <c r="AE12" s="600"/>
      <c r="AF12" s="600"/>
      <c r="AG12" s="601"/>
      <c r="AH12" s="599" t="s">
        <v>132</v>
      </c>
      <c r="AI12" s="600"/>
      <c r="AJ12" s="600"/>
      <c r="AK12" s="600"/>
      <c r="AL12" s="602"/>
      <c r="AM12" s="535" t="s">
        <v>133</v>
      </c>
      <c r="AN12" s="440"/>
      <c r="AO12" s="440"/>
      <c r="AP12" s="440"/>
      <c r="AQ12" s="440"/>
      <c r="AR12" s="440"/>
      <c r="AS12" s="440"/>
      <c r="AT12" s="441"/>
      <c r="AU12" s="523" t="s">
        <v>102</v>
      </c>
      <c r="AV12" s="524"/>
      <c r="AW12" s="524"/>
      <c r="AX12" s="524"/>
      <c r="AY12" s="446" t="s">
        <v>134</v>
      </c>
      <c r="AZ12" s="447"/>
      <c r="BA12" s="447"/>
      <c r="BB12" s="447"/>
      <c r="BC12" s="447"/>
      <c r="BD12" s="447"/>
      <c r="BE12" s="447"/>
      <c r="BF12" s="447"/>
      <c r="BG12" s="447"/>
      <c r="BH12" s="447"/>
      <c r="BI12" s="447"/>
      <c r="BJ12" s="447"/>
      <c r="BK12" s="447"/>
      <c r="BL12" s="447"/>
      <c r="BM12" s="448"/>
      <c r="BN12" s="466">
        <v>963821</v>
      </c>
      <c r="BO12" s="467"/>
      <c r="BP12" s="467"/>
      <c r="BQ12" s="467"/>
      <c r="BR12" s="467"/>
      <c r="BS12" s="467"/>
      <c r="BT12" s="467"/>
      <c r="BU12" s="468"/>
      <c r="BV12" s="466">
        <v>674284</v>
      </c>
      <c r="BW12" s="467"/>
      <c r="BX12" s="467"/>
      <c r="BY12" s="467"/>
      <c r="BZ12" s="467"/>
      <c r="CA12" s="467"/>
      <c r="CB12" s="467"/>
      <c r="CC12" s="468"/>
      <c r="CD12" s="475" t="s">
        <v>135</v>
      </c>
      <c r="CE12" s="476"/>
      <c r="CF12" s="476"/>
      <c r="CG12" s="476"/>
      <c r="CH12" s="476"/>
      <c r="CI12" s="476"/>
      <c r="CJ12" s="476"/>
      <c r="CK12" s="476"/>
      <c r="CL12" s="476"/>
      <c r="CM12" s="476"/>
      <c r="CN12" s="476"/>
      <c r="CO12" s="476"/>
      <c r="CP12" s="476"/>
      <c r="CQ12" s="476"/>
      <c r="CR12" s="476"/>
      <c r="CS12" s="477"/>
      <c r="CT12" s="579" t="s">
        <v>128</v>
      </c>
      <c r="CU12" s="580"/>
      <c r="CV12" s="580"/>
      <c r="CW12" s="580"/>
      <c r="CX12" s="580"/>
      <c r="CY12" s="580"/>
      <c r="CZ12" s="580"/>
      <c r="DA12" s="581"/>
      <c r="DB12" s="579" t="s">
        <v>128</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136</v>
      </c>
      <c r="N13" s="567"/>
      <c r="O13" s="567"/>
      <c r="P13" s="567"/>
      <c r="Q13" s="568"/>
      <c r="R13" s="569">
        <v>30124</v>
      </c>
      <c r="S13" s="570"/>
      <c r="T13" s="570"/>
      <c r="U13" s="570"/>
      <c r="V13" s="571"/>
      <c r="W13" s="557" t="s">
        <v>137</v>
      </c>
      <c r="X13" s="479"/>
      <c r="Y13" s="479"/>
      <c r="Z13" s="479"/>
      <c r="AA13" s="479"/>
      <c r="AB13" s="480"/>
      <c r="AC13" s="442">
        <v>920</v>
      </c>
      <c r="AD13" s="443"/>
      <c r="AE13" s="443"/>
      <c r="AF13" s="443"/>
      <c r="AG13" s="444"/>
      <c r="AH13" s="442">
        <v>1052</v>
      </c>
      <c r="AI13" s="443"/>
      <c r="AJ13" s="443"/>
      <c r="AK13" s="443"/>
      <c r="AL13" s="445"/>
      <c r="AM13" s="535" t="s">
        <v>138</v>
      </c>
      <c r="AN13" s="440"/>
      <c r="AO13" s="440"/>
      <c r="AP13" s="440"/>
      <c r="AQ13" s="440"/>
      <c r="AR13" s="440"/>
      <c r="AS13" s="440"/>
      <c r="AT13" s="441"/>
      <c r="AU13" s="523" t="s">
        <v>139</v>
      </c>
      <c r="AV13" s="524"/>
      <c r="AW13" s="524"/>
      <c r="AX13" s="524"/>
      <c r="AY13" s="446" t="s">
        <v>140</v>
      </c>
      <c r="AZ13" s="447"/>
      <c r="BA13" s="447"/>
      <c r="BB13" s="447"/>
      <c r="BC13" s="447"/>
      <c r="BD13" s="447"/>
      <c r="BE13" s="447"/>
      <c r="BF13" s="447"/>
      <c r="BG13" s="447"/>
      <c r="BH13" s="447"/>
      <c r="BI13" s="447"/>
      <c r="BJ13" s="447"/>
      <c r="BK13" s="447"/>
      <c r="BL13" s="447"/>
      <c r="BM13" s="448"/>
      <c r="BN13" s="466">
        <v>273987</v>
      </c>
      <c r="BO13" s="467"/>
      <c r="BP13" s="467"/>
      <c r="BQ13" s="467"/>
      <c r="BR13" s="467"/>
      <c r="BS13" s="467"/>
      <c r="BT13" s="467"/>
      <c r="BU13" s="468"/>
      <c r="BV13" s="466">
        <v>-53475</v>
      </c>
      <c r="BW13" s="467"/>
      <c r="BX13" s="467"/>
      <c r="BY13" s="467"/>
      <c r="BZ13" s="467"/>
      <c r="CA13" s="467"/>
      <c r="CB13" s="467"/>
      <c r="CC13" s="468"/>
      <c r="CD13" s="475" t="s">
        <v>141</v>
      </c>
      <c r="CE13" s="476"/>
      <c r="CF13" s="476"/>
      <c r="CG13" s="476"/>
      <c r="CH13" s="476"/>
      <c r="CI13" s="476"/>
      <c r="CJ13" s="476"/>
      <c r="CK13" s="476"/>
      <c r="CL13" s="476"/>
      <c r="CM13" s="476"/>
      <c r="CN13" s="476"/>
      <c r="CO13" s="476"/>
      <c r="CP13" s="476"/>
      <c r="CQ13" s="476"/>
      <c r="CR13" s="476"/>
      <c r="CS13" s="477"/>
      <c r="CT13" s="436">
        <v>7.1</v>
      </c>
      <c r="CU13" s="437"/>
      <c r="CV13" s="437"/>
      <c r="CW13" s="437"/>
      <c r="CX13" s="437"/>
      <c r="CY13" s="437"/>
      <c r="CZ13" s="437"/>
      <c r="DA13" s="438"/>
      <c r="DB13" s="436">
        <v>7.6</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142</v>
      </c>
      <c r="M14" s="603"/>
      <c r="N14" s="603"/>
      <c r="O14" s="603"/>
      <c r="P14" s="603"/>
      <c r="Q14" s="604"/>
      <c r="R14" s="569">
        <v>30597</v>
      </c>
      <c r="S14" s="570"/>
      <c r="T14" s="570"/>
      <c r="U14" s="570"/>
      <c r="V14" s="571"/>
      <c r="W14" s="572"/>
      <c r="X14" s="482"/>
      <c r="Y14" s="482"/>
      <c r="Z14" s="482"/>
      <c r="AA14" s="482"/>
      <c r="AB14" s="483"/>
      <c r="AC14" s="562">
        <v>6.1</v>
      </c>
      <c r="AD14" s="563"/>
      <c r="AE14" s="563"/>
      <c r="AF14" s="563"/>
      <c r="AG14" s="564"/>
      <c r="AH14" s="562">
        <v>7</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143</v>
      </c>
      <c r="CE14" s="473"/>
      <c r="CF14" s="473"/>
      <c r="CG14" s="473"/>
      <c r="CH14" s="473"/>
      <c r="CI14" s="473"/>
      <c r="CJ14" s="473"/>
      <c r="CK14" s="473"/>
      <c r="CL14" s="473"/>
      <c r="CM14" s="473"/>
      <c r="CN14" s="473"/>
      <c r="CO14" s="473"/>
      <c r="CP14" s="473"/>
      <c r="CQ14" s="473"/>
      <c r="CR14" s="473"/>
      <c r="CS14" s="474"/>
      <c r="CT14" s="573">
        <v>59.9</v>
      </c>
      <c r="CU14" s="574"/>
      <c r="CV14" s="574"/>
      <c r="CW14" s="574"/>
      <c r="CX14" s="574"/>
      <c r="CY14" s="574"/>
      <c r="CZ14" s="574"/>
      <c r="DA14" s="575"/>
      <c r="DB14" s="573">
        <v>58.3</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144</v>
      </c>
      <c r="N15" s="567"/>
      <c r="O15" s="567"/>
      <c r="P15" s="567"/>
      <c r="Q15" s="568"/>
      <c r="R15" s="569">
        <v>30386</v>
      </c>
      <c r="S15" s="570"/>
      <c r="T15" s="570"/>
      <c r="U15" s="570"/>
      <c r="V15" s="571"/>
      <c r="W15" s="557" t="s">
        <v>145</v>
      </c>
      <c r="X15" s="479"/>
      <c r="Y15" s="479"/>
      <c r="Z15" s="479"/>
      <c r="AA15" s="479"/>
      <c r="AB15" s="480"/>
      <c r="AC15" s="442">
        <v>5180</v>
      </c>
      <c r="AD15" s="443"/>
      <c r="AE15" s="443"/>
      <c r="AF15" s="443"/>
      <c r="AG15" s="444"/>
      <c r="AH15" s="442">
        <v>5356</v>
      </c>
      <c r="AI15" s="443"/>
      <c r="AJ15" s="443"/>
      <c r="AK15" s="443"/>
      <c r="AL15" s="445"/>
      <c r="AM15" s="535"/>
      <c r="AN15" s="440"/>
      <c r="AO15" s="440"/>
      <c r="AP15" s="440"/>
      <c r="AQ15" s="440"/>
      <c r="AR15" s="440"/>
      <c r="AS15" s="440"/>
      <c r="AT15" s="441"/>
      <c r="AU15" s="523"/>
      <c r="AV15" s="524"/>
      <c r="AW15" s="524"/>
      <c r="AX15" s="524"/>
      <c r="AY15" s="458" t="s">
        <v>146</v>
      </c>
      <c r="AZ15" s="459"/>
      <c r="BA15" s="459"/>
      <c r="BB15" s="459"/>
      <c r="BC15" s="459"/>
      <c r="BD15" s="459"/>
      <c r="BE15" s="459"/>
      <c r="BF15" s="459"/>
      <c r="BG15" s="459"/>
      <c r="BH15" s="459"/>
      <c r="BI15" s="459"/>
      <c r="BJ15" s="459"/>
      <c r="BK15" s="459"/>
      <c r="BL15" s="459"/>
      <c r="BM15" s="460"/>
      <c r="BN15" s="461">
        <v>4481359</v>
      </c>
      <c r="BO15" s="462"/>
      <c r="BP15" s="462"/>
      <c r="BQ15" s="462"/>
      <c r="BR15" s="462"/>
      <c r="BS15" s="462"/>
      <c r="BT15" s="462"/>
      <c r="BU15" s="463"/>
      <c r="BV15" s="461">
        <v>4270547</v>
      </c>
      <c r="BW15" s="462"/>
      <c r="BX15" s="462"/>
      <c r="BY15" s="462"/>
      <c r="BZ15" s="462"/>
      <c r="CA15" s="462"/>
      <c r="CB15" s="462"/>
      <c r="CC15" s="463"/>
      <c r="CD15" s="576" t="s">
        <v>147</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148</v>
      </c>
      <c r="M16" s="560"/>
      <c r="N16" s="560"/>
      <c r="O16" s="560"/>
      <c r="P16" s="560"/>
      <c r="Q16" s="561"/>
      <c r="R16" s="554" t="s">
        <v>149</v>
      </c>
      <c r="S16" s="555"/>
      <c r="T16" s="555"/>
      <c r="U16" s="555"/>
      <c r="V16" s="556"/>
      <c r="W16" s="572"/>
      <c r="X16" s="482"/>
      <c r="Y16" s="482"/>
      <c r="Z16" s="482"/>
      <c r="AA16" s="482"/>
      <c r="AB16" s="483"/>
      <c r="AC16" s="562">
        <v>34.4</v>
      </c>
      <c r="AD16" s="563"/>
      <c r="AE16" s="563"/>
      <c r="AF16" s="563"/>
      <c r="AG16" s="564"/>
      <c r="AH16" s="562">
        <v>35.4</v>
      </c>
      <c r="AI16" s="563"/>
      <c r="AJ16" s="563"/>
      <c r="AK16" s="563"/>
      <c r="AL16" s="565"/>
      <c r="AM16" s="535"/>
      <c r="AN16" s="440"/>
      <c r="AO16" s="440"/>
      <c r="AP16" s="440"/>
      <c r="AQ16" s="440"/>
      <c r="AR16" s="440"/>
      <c r="AS16" s="440"/>
      <c r="AT16" s="441"/>
      <c r="AU16" s="523"/>
      <c r="AV16" s="524"/>
      <c r="AW16" s="524"/>
      <c r="AX16" s="524"/>
      <c r="AY16" s="446" t="s">
        <v>150</v>
      </c>
      <c r="AZ16" s="447"/>
      <c r="BA16" s="447"/>
      <c r="BB16" s="447"/>
      <c r="BC16" s="447"/>
      <c r="BD16" s="447"/>
      <c r="BE16" s="447"/>
      <c r="BF16" s="447"/>
      <c r="BG16" s="447"/>
      <c r="BH16" s="447"/>
      <c r="BI16" s="447"/>
      <c r="BJ16" s="447"/>
      <c r="BK16" s="447"/>
      <c r="BL16" s="447"/>
      <c r="BM16" s="448"/>
      <c r="BN16" s="466">
        <v>6613451</v>
      </c>
      <c r="BO16" s="467"/>
      <c r="BP16" s="467"/>
      <c r="BQ16" s="467"/>
      <c r="BR16" s="467"/>
      <c r="BS16" s="467"/>
      <c r="BT16" s="467"/>
      <c r="BU16" s="468"/>
      <c r="BV16" s="466">
        <v>6446572</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151</v>
      </c>
      <c r="N17" s="552"/>
      <c r="O17" s="552"/>
      <c r="P17" s="552"/>
      <c r="Q17" s="553"/>
      <c r="R17" s="554" t="s">
        <v>152</v>
      </c>
      <c r="S17" s="555"/>
      <c r="T17" s="555"/>
      <c r="U17" s="555"/>
      <c r="V17" s="556"/>
      <c r="W17" s="557" t="s">
        <v>153</v>
      </c>
      <c r="X17" s="479"/>
      <c r="Y17" s="479"/>
      <c r="Z17" s="479"/>
      <c r="AA17" s="479"/>
      <c r="AB17" s="480"/>
      <c r="AC17" s="442">
        <v>8952</v>
      </c>
      <c r="AD17" s="443"/>
      <c r="AE17" s="443"/>
      <c r="AF17" s="443"/>
      <c r="AG17" s="444"/>
      <c r="AH17" s="442">
        <v>8716</v>
      </c>
      <c r="AI17" s="443"/>
      <c r="AJ17" s="443"/>
      <c r="AK17" s="443"/>
      <c r="AL17" s="445"/>
      <c r="AM17" s="535"/>
      <c r="AN17" s="440"/>
      <c r="AO17" s="440"/>
      <c r="AP17" s="440"/>
      <c r="AQ17" s="440"/>
      <c r="AR17" s="440"/>
      <c r="AS17" s="440"/>
      <c r="AT17" s="441"/>
      <c r="AU17" s="523"/>
      <c r="AV17" s="524"/>
      <c r="AW17" s="524"/>
      <c r="AX17" s="524"/>
      <c r="AY17" s="446" t="s">
        <v>154</v>
      </c>
      <c r="AZ17" s="447"/>
      <c r="BA17" s="447"/>
      <c r="BB17" s="447"/>
      <c r="BC17" s="447"/>
      <c r="BD17" s="447"/>
      <c r="BE17" s="447"/>
      <c r="BF17" s="447"/>
      <c r="BG17" s="447"/>
      <c r="BH17" s="447"/>
      <c r="BI17" s="447"/>
      <c r="BJ17" s="447"/>
      <c r="BK17" s="447"/>
      <c r="BL17" s="447"/>
      <c r="BM17" s="448"/>
      <c r="BN17" s="466">
        <v>5733752</v>
      </c>
      <c r="BO17" s="467"/>
      <c r="BP17" s="467"/>
      <c r="BQ17" s="467"/>
      <c r="BR17" s="467"/>
      <c r="BS17" s="467"/>
      <c r="BT17" s="467"/>
      <c r="BU17" s="468"/>
      <c r="BV17" s="466">
        <v>5454398</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155</v>
      </c>
      <c r="C18" s="529"/>
      <c r="D18" s="529"/>
      <c r="E18" s="530"/>
      <c r="F18" s="530"/>
      <c r="G18" s="530"/>
      <c r="H18" s="530"/>
      <c r="I18" s="530"/>
      <c r="J18" s="530"/>
      <c r="K18" s="530"/>
      <c r="L18" s="531">
        <v>88.02</v>
      </c>
      <c r="M18" s="531"/>
      <c r="N18" s="531"/>
      <c r="O18" s="531"/>
      <c r="P18" s="531"/>
      <c r="Q18" s="531"/>
      <c r="R18" s="532"/>
      <c r="S18" s="532"/>
      <c r="T18" s="532"/>
      <c r="U18" s="532"/>
      <c r="V18" s="533"/>
      <c r="W18" s="547"/>
      <c r="X18" s="548"/>
      <c r="Y18" s="548"/>
      <c r="Z18" s="548"/>
      <c r="AA18" s="548"/>
      <c r="AB18" s="558"/>
      <c r="AC18" s="430">
        <v>59.5</v>
      </c>
      <c r="AD18" s="431"/>
      <c r="AE18" s="431"/>
      <c r="AF18" s="431"/>
      <c r="AG18" s="534"/>
      <c r="AH18" s="430">
        <v>57.6</v>
      </c>
      <c r="AI18" s="431"/>
      <c r="AJ18" s="431"/>
      <c r="AK18" s="431"/>
      <c r="AL18" s="432"/>
      <c r="AM18" s="535"/>
      <c r="AN18" s="440"/>
      <c r="AO18" s="440"/>
      <c r="AP18" s="440"/>
      <c r="AQ18" s="440"/>
      <c r="AR18" s="440"/>
      <c r="AS18" s="440"/>
      <c r="AT18" s="441"/>
      <c r="AU18" s="523"/>
      <c r="AV18" s="524"/>
      <c r="AW18" s="524"/>
      <c r="AX18" s="524"/>
      <c r="AY18" s="446" t="s">
        <v>156</v>
      </c>
      <c r="AZ18" s="447"/>
      <c r="BA18" s="447"/>
      <c r="BB18" s="447"/>
      <c r="BC18" s="447"/>
      <c r="BD18" s="447"/>
      <c r="BE18" s="447"/>
      <c r="BF18" s="447"/>
      <c r="BG18" s="447"/>
      <c r="BH18" s="447"/>
      <c r="BI18" s="447"/>
      <c r="BJ18" s="447"/>
      <c r="BK18" s="447"/>
      <c r="BL18" s="447"/>
      <c r="BM18" s="448"/>
      <c r="BN18" s="466">
        <v>7493964</v>
      </c>
      <c r="BO18" s="467"/>
      <c r="BP18" s="467"/>
      <c r="BQ18" s="467"/>
      <c r="BR18" s="467"/>
      <c r="BS18" s="467"/>
      <c r="BT18" s="467"/>
      <c r="BU18" s="468"/>
      <c r="BV18" s="466">
        <v>7236109</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157</v>
      </c>
      <c r="C19" s="529"/>
      <c r="D19" s="529"/>
      <c r="E19" s="530"/>
      <c r="F19" s="530"/>
      <c r="G19" s="530"/>
      <c r="H19" s="530"/>
      <c r="I19" s="530"/>
      <c r="J19" s="530"/>
      <c r="K19" s="530"/>
      <c r="L19" s="536">
        <v>351</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158</v>
      </c>
      <c r="AZ19" s="447"/>
      <c r="BA19" s="447"/>
      <c r="BB19" s="447"/>
      <c r="BC19" s="447"/>
      <c r="BD19" s="447"/>
      <c r="BE19" s="447"/>
      <c r="BF19" s="447"/>
      <c r="BG19" s="447"/>
      <c r="BH19" s="447"/>
      <c r="BI19" s="447"/>
      <c r="BJ19" s="447"/>
      <c r="BK19" s="447"/>
      <c r="BL19" s="447"/>
      <c r="BM19" s="448"/>
      <c r="BN19" s="466">
        <v>12941811</v>
      </c>
      <c r="BO19" s="467"/>
      <c r="BP19" s="467"/>
      <c r="BQ19" s="467"/>
      <c r="BR19" s="467"/>
      <c r="BS19" s="467"/>
      <c r="BT19" s="467"/>
      <c r="BU19" s="468"/>
      <c r="BV19" s="466">
        <v>12269684</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159</v>
      </c>
      <c r="C20" s="529"/>
      <c r="D20" s="529"/>
      <c r="E20" s="530"/>
      <c r="F20" s="530"/>
      <c r="G20" s="530"/>
      <c r="H20" s="530"/>
      <c r="I20" s="530"/>
      <c r="J20" s="530"/>
      <c r="K20" s="530"/>
      <c r="L20" s="536">
        <v>10049</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160</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161</v>
      </c>
      <c r="C22" s="496"/>
      <c r="D22" s="497"/>
      <c r="E22" s="504" t="s">
        <v>1</v>
      </c>
      <c r="F22" s="479"/>
      <c r="G22" s="479"/>
      <c r="H22" s="479"/>
      <c r="I22" s="479"/>
      <c r="J22" s="479"/>
      <c r="K22" s="480"/>
      <c r="L22" s="504" t="s">
        <v>162</v>
      </c>
      <c r="M22" s="479"/>
      <c r="N22" s="479"/>
      <c r="O22" s="479"/>
      <c r="P22" s="480"/>
      <c r="Q22" s="489" t="s">
        <v>163</v>
      </c>
      <c r="R22" s="490"/>
      <c r="S22" s="490"/>
      <c r="T22" s="490"/>
      <c r="U22" s="490"/>
      <c r="V22" s="505"/>
      <c r="W22" s="507" t="s">
        <v>164</v>
      </c>
      <c r="X22" s="496"/>
      <c r="Y22" s="497"/>
      <c r="Z22" s="504" t="s">
        <v>1</v>
      </c>
      <c r="AA22" s="479"/>
      <c r="AB22" s="479"/>
      <c r="AC22" s="479"/>
      <c r="AD22" s="479"/>
      <c r="AE22" s="479"/>
      <c r="AF22" s="479"/>
      <c r="AG22" s="480"/>
      <c r="AH22" s="478" t="s">
        <v>165</v>
      </c>
      <c r="AI22" s="479"/>
      <c r="AJ22" s="479"/>
      <c r="AK22" s="479"/>
      <c r="AL22" s="480"/>
      <c r="AM22" s="478" t="s">
        <v>166</v>
      </c>
      <c r="AN22" s="484"/>
      <c r="AO22" s="484"/>
      <c r="AP22" s="484"/>
      <c r="AQ22" s="484"/>
      <c r="AR22" s="485"/>
      <c r="AS22" s="489" t="s">
        <v>163</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167</v>
      </c>
      <c r="AZ23" s="459"/>
      <c r="BA23" s="459"/>
      <c r="BB23" s="459"/>
      <c r="BC23" s="459"/>
      <c r="BD23" s="459"/>
      <c r="BE23" s="459"/>
      <c r="BF23" s="459"/>
      <c r="BG23" s="459"/>
      <c r="BH23" s="459"/>
      <c r="BI23" s="459"/>
      <c r="BJ23" s="459"/>
      <c r="BK23" s="459"/>
      <c r="BL23" s="459"/>
      <c r="BM23" s="460"/>
      <c r="BN23" s="466">
        <v>15422095</v>
      </c>
      <c r="BO23" s="467"/>
      <c r="BP23" s="467"/>
      <c r="BQ23" s="467"/>
      <c r="BR23" s="467"/>
      <c r="BS23" s="467"/>
      <c r="BT23" s="467"/>
      <c r="BU23" s="468"/>
      <c r="BV23" s="466">
        <v>14927725</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168</v>
      </c>
      <c r="F24" s="440"/>
      <c r="G24" s="440"/>
      <c r="H24" s="440"/>
      <c r="I24" s="440"/>
      <c r="J24" s="440"/>
      <c r="K24" s="441"/>
      <c r="L24" s="442">
        <v>1</v>
      </c>
      <c r="M24" s="443"/>
      <c r="N24" s="443"/>
      <c r="O24" s="443"/>
      <c r="P24" s="444"/>
      <c r="Q24" s="442">
        <v>9200</v>
      </c>
      <c r="R24" s="443"/>
      <c r="S24" s="443"/>
      <c r="T24" s="443"/>
      <c r="U24" s="443"/>
      <c r="V24" s="444"/>
      <c r="W24" s="508"/>
      <c r="X24" s="499"/>
      <c r="Y24" s="500"/>
      <c r="Z24" s="439" t="s">
        <v>169</v>
      </c>
      <c r="AA24" s="440"/>
      <c r="AB24" s="440"/>
      <c r="AC24" s="440"/>
      <c r="AD24" s="440"/>
      <c r="AE24" s="440"/>
      <c r="AF24" s="440"/>
      <c r="AG24" s="441"/>
      <c r="AH24" s="442">
        <v>221</v>
      </c>
      <c r="AI24" s="443"/>
      <c r="AJ24" s="443"/>
      <c r="AK24" s="443"/>
      <c r="AL24" s="444"/>
      <c r="AM24" s="442">
        <v>668525</v>
      </c>
      <c r="AN24" s="443"/>
      <c r="AO24" s="443"/>
      <c r="AP24" s="443"/>
      <c r="AQ24" s="443"/>
      <c r="AR24" s="444"/>
      <c r="AS24" s="442">
        <v>3025</v>
      </c>
      <c r="AT24" s="443"/>
      <c r="AU24" s="443"/>
      <c r="AV24" s="443"/>
      <c r="AW24" s="443"/>
      <c r="AX24" s="445"/>
      <c r="AY24" s="433" t="s">
        <v>170</v>
      </c>
      <c r="AZ24" s="434"/>
      <c r="BA24" s="434"/>
      <c r="BB24" s="434"/>
      <c r="BC24" s="434"/>
      <c r="BD24" s="434"/>
      <c r="BE24" s="434"/>
      <c r="BF24" s="434"/>
      <c r="BG24" s="434"/>
      <c r="BH24" s="434"/>
      <c r="BI24" s="434"/>
      <c r="BJ24" s="434"/>
      <c r="BK24" s="434"/>
      <c r="BL24" s="434"/>
      <c r="BM24" s="435"/>
      <c r="BN24" s="466">
        <v>4506587</v>
      </c>
      <c r="BO24" s="467"/>
      <c r="BP24" s="467"/>
      <c r="BQ24" s="467"/>
      <c r="BR24" s="467"/>
      <c r="BS24" s="467"/>
      <c r="BT24" s="467"/>
      <c r="BU24" s="468"/>
      <c r="BV24" s="466">
        <v>4349669</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171</v>
      </c>
      <c r="F25" s="440"/>
      <c r="G25" s="440"/>
      <c r="H25" s="440"/>
      <c r="I25" s="440"/>
      <c r="J25" s="440"/>
      <c r="K25" s="441"/>
      <c r="L25" s="442">
        <v>1</v>
      </c>
      <c r="M25" s="443"/>
      <c r="N25" s="443"/>
      <c r="O25" s="443"/>
      <c r="P25" s="444"/>
      <c r="Q25" s="442">
        <v>7000</v>
      </c>
      <c r="R25" s="443"/>
      <c r="S25" s="443"/>
      <c r="T25" s="443"/>
      <c r="U25" s="443"/>
      <c r="V25" s="444"/>
      <c r="W25" s="508"/>
      <c r="X25" s="499"/>
      <c r="Y25" s="500"/>
      <c r="Z25" s="439" t="s">
        <v>172</v>
      </c>
      <c r="AA25" s="440"/>
      <c r="AB25" s="440"/>
      <c r="AC25" s="440"/>
      <c r="AD25" s="440"/>
      <c r="AE25" s="440"/>
      <c r="AF25" s="440"/>
      <c r="AG25" s="441"/>
      <c r="AH25" s="442" t="s">
        <v>128</v>
      </c>
      <c r="AI25" s="443"/>
      <c r="AJ25" s="443"/>
      <c r="AK25" s="443"/>
      <c r="AL25" s="444"/>
      <c r="AM25" s="442" t="s">
        <v>173</v>
      </c>
      <c r="AN25" s="443"/>
      <c r="AO25" s="443"/>
      <c r="AP25" s="443"/>
      <c r="AQ25" s="443"/>
      <c r="AR25" s="444"/>
      <c r="AS25" s="442" t="s">
        <v>173</v>
      </c>
      <c r="AT25" s="443"/>
      <c r="AU25" s="443"/>
      <c r="AV25" s="443"/>
      <c r="AW25" s="443"/>
      <c r="AX25" s="445"/>
      <c r="AY25" s="458" t="s">
        <v>174</v>
      </c>
      <c r="AZ25" s="459"/>
      <c r="BA25" s="459"/>
      <c r="BB25" s="459"/>
      <c r="BC25" s="459"/>
      <c r="BD25" s="459"/>
      <c r="BE25" s="459"/>
      <c r="BF25" s="459"/>
      <c r="BG25" s="459"/>
      <c r="BH25" s="459"/>
      <c r="BI25" s="459"/>
      <c r="BJ25" s="459"/>
      <c r="BK25" s="459"/>
      <c r="BL25" s="459"/>
      <c r="BM25" s="460"/>
      <c r="BN25" s="461">
        <v>35367</v>
      </c>
      <c r="BO25" s="462"/>
      <c r="BP25" s="462"/>
      <c r="BQ25" s="462"/>
      <c r="BR25" s="462"/>
      <c r="BS25" s="462"/>
      <c r="BT25" s="462"/>
      <c r="BU25" s="463"/>
      <c r="BV25" s="461">
        <v>58624</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175</v>
      </c>
      <c r="F26" s="440"/>
      <c r="G26" s="440"/>
      <c r="H26" s="440"/>
      <c r="I26" s="440"/>
      <c r="J26" s="440"/>
      <c r="K26" s="441"/>
      <c r="L26" s="442">
        <v>1</v>
      </c>
      <c r="M26" s="443"/>
      <c r="N26" s="443"/>
      <c r="O26" s="443"/>
      <c r="P26" s="444"/>
      <c r="Q26" s="442">
        <v>6440</v>
      </c>
      <c r="R26" s="443"/>
      <c r="S26" s="443"/>
      <c r="T26" s="443"/>
      <c r="U26" s="443"/>
      <c r="V26" s="444"/>
      <c r="W26" s="508"/>
      <c r="X26" s="499"/>
      <c r="Y26" s="500"/>
      <c r="Z26" s="439" t="s">
        <v>176</v>
      </c>
      <c r="AA26" s="521"/>
      <c r="AB26" s="521"/>
      <c r="AC26" s="521"/>
      <c r="AD26" s="521"/>
      <c r="AE26" s="521"/>
      <c r="AF26" s="521"/>
      <c r="AG26" s="522"/>
      <c r="AH26" s="442">
        <v>3</v>
      </c>
      <c r="AI26" s="443"/>
      <c r="AJ26" s="443"/>
      <c r="AK26" s="443"/>
      <c r="AL26" s="444"/>
      <c r="AM26" s="442">
        <v>8712</v>
      </c>
      <c r="AN26" s="443"/>
      <c r="AO26" s="443"/>
      <c r="AP26" s="443"/>
      <c r="AQ26" s="443"/>
      <c r="AR26" s="444"/>
      <c r="AS26" s="442">
        <v>2904</v>
      </c>
      <c r="AT26" s="443"/>
      <c r="AU26" s="443"/>
      <c r="AV26" s="443"/>
      <c r="AW26" s="443"/>
      <c r="AX26" s="445"/>
      <c r="AY26" s="475" t="s">
        <v>177</v>
      </c>
      <c r="AZ26" s="476"/>
      <c r="BA26" s="476"/>
      <c r="BB26" s="476"/>
      <c r="BC26" s="476"/>
      <c r="BD26" s="476"/>
      <c r="BE26" s="476"/>
      <c r="BF26" s="476"/>
      <c r="BG26" s="476"/>
      <c r="BH26" s="476"/>
      <c r="BI26" s="476"/>
      <c r="BJ26" s="476"/>
      <c r="BK26" s="476"/>
      <c r="BL26" s="476"/>
      <c r="BM26" s="477"/>
      <c r="BN26" s="466" t="s">
        <v>173</v>
      </c>
      <c r="BO26" s="467"/>
      <c r="BP26" s="467"/>
      <c r="BQ26" s="467"/>
      <c r="BR26" s="467"/>
      <c r="BS26" s="467"/>
      <c r="BT26" s="467"/>
      <c r="BU26" s="468"/>
      <c r="BV26" s="466" t="s">
        <v>173</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178</v>
      </c>
      <c r="F27" s="440"/>
      <c r="G27" s="440"/>
      <c r="H27" s="440"/>
      <c r="I27" s="440"/>
      <c r="J27" s="440"/>
      <c r="K27" s="441"/>
      <c r="L27" s="442">
        <v>1</v>
      </c>
      <c r="M27" s="443"/>
      <c r="N27" s="443"/>
      <c r="O27" s="443"/>
      <c r="P27" s="444"/>
      <c r="Q27" s="442">
        <v>4140</v>
      </c>
      <c r="R27" s="443"/>
      <c r="S27" s="443"/>
      <c r="T27" s="443"/>
      <c r="U27" s="443"/>
      <c r="V27" s="444"/>
      <c r="W27" s="508"/>
      <c r="X27" s="499"/>
      <c r="Y27" s="500"/>
      <c r="Z27" s="439" t="s">
        <v>179</v>
      </c>
      <c r="AA27" s="440"/>
      <c r="AB27" s="440"/>
      <c r="AC27" s="440"/>
      <c r="AD27" s="440"/>
      <c r="AE27" s="440"/>
      <c r="AF27" s="440"/>
      <c r="AG27" s="441"/>
      <c r="AH27" s="442">
        <v>20</v>
      </c>
      <c r="AI27" s="443"/>
      <c r="AJ27" s="443"/>
      <c r="AK27" s="443"/>
      <c r="AL27" s="444"/>
      <c r="AM27" s="442">
        <v>60570</v>
      </c>
      <c r="AN27" s="443"/>
      <c r="AO27" s="443"/>
      <c r="AP27" s="443"/>
      <c r="AQ27" s="443"/>
      <c r="AR27" s="444"/>
      <c r="AS27" s="442">
        <v>3029</v>
      </c>
      <c r="AT27" s="443"/>
      <c r="AU27" s="443"/>
      <c r="AV27" s="443"/>
      <c r="AW27" s="443"/>
      <c r="AX27" s="445"/>
      <c r="AY27" s="472" t="s">
        <v>180</v>
      </c>
      <c r="AZ27" s="473"/>
      <c r="BA27" s="473"/>
      <c r="BB27" s="473"/>
      <c r="BC27" s="473"/>
      <c r="BD27" s="473"/>
      <c r="BE27" s="473"/>
      <c r="BF27" s="473"/>
      <c r="BG27" s="473"/>
      <c r="BH27" s="473"/>
      <c r="BI27" s="473"/>
      <c r="BJ27" s="473"/>
      <c r="BK27" s="473"/>
      <c r="BL27" s="473"/>
      <c r="BM27" s="474"/>
      <c r="BN27" s="469">
        <v>132414</v>
      </c>
      <c r="BO27" s="470"/>
      <c r="BP27" s="470"/>
      <c r="BQ27" s="470"/>
      <c r="BR27" s="470"/>
      <c r="BS27" s="470"/>
      <c r="BT27" s="470"/>
      <c r="BU27" s="471"/>
      <c r="BV27" s="469">
        <v>122389</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181</v>
      </c>
      <c r="F28" s="440"/>
      <c r="G28" s="440"/>
      <c r="H28" s="440"/>
      <c r="I28" s="440"/>
      <c r="J28" s="440"/>
      <c r="K28" s="441"/>
      <c r="L28" s="442">
        <v>1</v>
      </c>
      <c r="M28" s="443"/>
      <c r="N28" s="443"/>
      <c r="O28" s="443"/>
      <c r="P28" s="444"/>
      <c r="Q28" s="442">
        <v>3680</v>
      </c>
      <c r="R28" s="443"/>
      <c r="S28" s="443"/>
      <c r="T28" s="443"/>
      <c r="U28" s="443"/>
      <c r="V28" s="444"/>
      <c r="W28" s="508"/>
      <c r="X28" s="499"/>
      <c r="Y28" s="500"/>
      <c r="Z28" s="439" t="s">
        <v>182</v>
      </c>
      <c r="AA28" s="440"/>
      <c r="AB28" s="440"/>
      <c r="AC28" s="440"/>
      <c r="AD28" s="440"/>
      <c r="AE28" s="440"/>
      <c r="AF28" s="440"/>
      <c r="AG28" s="441"/>
      <c r="AH28" s="442" t="s">
        <v>173</v>
      </c>
      <c r="AI28" s="443"/>
      <c r="AJ28" s="443"/>
      <c r="AK28" s="443"/>
      <c r="AL28" s="444"/>
      <c r="AM28" s="442" t="s">
        <v>128</v>
      </c>
      <c r="AN28" s="443"/>
      <c r="AO28" s="443"/>
      <c r="AP28" s="443"/>
      <c r="AQ28" s="443"/>
      <c r="AR28" s="444"/>
      <c r="AS28" s="442" t="s">
        <v>128</v>
      </c>
      <c r="AT28" s="443"/>
      <c r="AU28" s="443"/>
      <c r="AV28" s="443"/>
      <c r="AW28" s="443"/>
      <c r="AX28" s="445"/>
      <c r="AY28" s="449" t="s">
        <v>183</v>
      </c>
      <c r="AZ28" s="450"/>
      <c r="BA28" s="450"/>
      <c r="BB28" s="451"/>
      <c r="BC28" s="458" t="s">
        <v>48</v>
      </c>
      <c r="BD28" s="459"/>
      <c r="BE28" s="459"/>
      <c r="BF28" s="459"/>
      <c r="BG28" s="459"/>
      <c r="BH28" s="459"/>
      <c r="BI28" s="459"/>
      <c r="BJ28" s="459"/>
      <c r="BK28" s="459"/>
      <c r="BL28" s="459"/>
      <c r="BM28" s="460"/>
      <c r="BN28" s="461">
        <v>1465509</v>
      </c>
      <c r="BO28" s="462"/>
      <c r="BP28" s="462"/>
      <c r="BQ28" s="462"/>
      <c r="BR28" s="462"/>
      <c r="BS28" s="462"/>
      <c r="BT28" s="462"/>
      <c r="BU28" s="463"/>
      <c r="BV28" s="461">
        <v>1528793</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184</v>
      </c>
      <c r="F29" s="440"/>
      <c r="G29" s="440"/>
      <c r="H29" s="440"/>
      <c r="I29" s="440"/>
      <c r="J29" s="440"/>
      <c r="K29" s="441"/>
      <c r="L29" s="442">
        <v>18</v>
      </c>
      <c r="M29" s="443"/>
      <c r="N29" s="443"/>
      <c r="O29" s="443"/>
      <c r="P29" s="444"/>
      <c r="Q29" s="442">
        <v>3300</v>
      </c>
      <c r="R29" s="443"/>
      <c r="S29" s="443"/>
      <c r="T29" s="443"/>
      <c r="U29" s="443"/>
      <c r="V29" s="444"/>
      <c r="W29" s="509"/>
      <c r="X29" s="510"/>
      <c r="Y29" s="511"/>
      <c r="Z29" s="439" t="s">
        <v>185</v>
      </c>
      <c r="AA29" s="440"/>
      <c r="AB29" s="440"/>
      <c r="AC29" s="440"/>
      <c r="AD29" s="440"/>
      <c r="AE29" s="440"/>
      <c r="AF29" s="440"/>
      <c r="AG29" s="441"/>
      <c r="AH29" s="442">
        <v>241</v>
      </c>
      <c r="AI29" s="443"/>
      <c r="AJ29" s="443"/>
      <c r="AK29" s="443"/>
      <c r="AL29" s="444"/>
      <c r="AM29" s="442">
        <v>729095</v>
      </c>
      <c r="AN29" s="443"/>
      <c r="AO29" s="443"/>
      <c r="AP29" s="443"/>
      <c r="AQ29" s="443"/>
      <c r="AR29" s="444"/>
      <c r="AS29" s="442">
        <v>3025</v>
      </c>
      <c r="AT29" s="443"/>
      <c r="AU29" s="443"/>
      <c r="AV29" s="443"/>
      <c r="AW29" s="443"/>
      <c r="AX29" s="445"/>
      <c r="AY29" s="452"/>
      <c r="AZ29" s="453"/>
      <c r="BA29" s="453"/>
      <c r="BB29" s="454"/>
      <c r="BC29" s="446" t="s">
        <v>186</v>
      </c>
      <c r="BD29" s="447"/>
      <c r="BE29" s="447"/>
      <c r="BF29" s="447"/>
      <c r="BG29" s="447"/>
      <c r="BH29" s="447"/>
      <c r="BI29" s="447"/>
      <c r="BJ29" s="447"/>
      <c r="BK29" s="447"/>
      <c r="BL29" s="447"/>
      <c r="BM29" s="448"/>
      <c r="BN29" s="466">
        <v>2035</v>
      </c>
      <c r="BO29" s="467"/>
      <c r="BP29" s="467"/>
      <c r="BQ29" s="467"/>
      <c r="BR29" s="467"/>
      <c r="BS29" s="467"/>
      <c r="BT29" s="467"/>
      <c r="BU29" s="468"/>
      <c r="BV29" s="466">
        <v>126998</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187</v>
      </c>
      <c r="X30" s="519"/>
      <c r="Y30" s="519"/>
      <c r="Z30" s="519"/>
      <c r="AA30" s="519"/>
      <c r="AB30" s="519"/>
      <c r="AC30" s="519"/>
      <c r="AD30" s="519"/>
      <c r="AE30" s="519"/>
      <c r="AF30" s="519"/>
      <c r="AG30" s="520"/>
      <c r="AH30" s="430">
        <v>99.8</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1444811</v>
      </c>
      <c r="BO30" s="470"/>
      <c r="BP30" s="470"/>
      <c r="BQ30" s="470"/>
      <c r="BR30" s="470"/>
      <c r="BS30" s="470"/>
      <c r="BT30" s="470"/>
      <c r="BU30" s="471"/>
      <c r="BV30" s="469">
        <v>1880793</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194</v>
      </c>
      <c r="D33" s="429"/>
      <c r="E33" s="428" t="s">
        <v>195</v>
      </c>
      <c r="F33" s="428"/>
      <c r="G33" s="428"/>
      <c r="H33" s="428"/>
      <c r="I33" s="428"/>
      <c r="J33" s="428"/>
      <c r="K33" s="428"/>
      <c r="L33" s="428"/>
      <c r="M33" s="428"/>
      <c r="N33" s="428"/>
      <c r="O33" s="428"/>
      <c r="P33" s="428"/>
      <c r="Q33" s="428"/>
      <c r="R33" s="428"/>
      <c r="S33" s="428"/>
      <c r="T33" s="216"/>
      <c r="U33" s="429" t="s">
        <v>196</v>
      </c>
      <c r="V33" s="429"/>
      <c r="W33" s="428" t="s">
        <v>197</v>
      </c>
      <c r="X33" s="428"/>
      <c r="Y33" s="428"/>
      <c r="Z33" s="428"/>
      <c r="AA33" s="428"/>
      <c r="AB33" s="428"/>
      <c r="AC33" s="428"/>
      <c r="AD33" s="428"/>
      <c r="AE33" s="428"/>
      <c r="AF33" s="428"/>
      <c r="AG33" s="428"/>
      <c r="AH33" s="428"/>
      <c r="AI33" s="428"/>
      <c r="AJ33" s="428"/>
      <c r="AK33" s="428"/>
      <c r="AL33" s="216"/>
      <c r="AM33" s="429" t="s">
        <v>194</v>
      </c>
      <c r="AN33" s="429"/>
      <c r="AO33" s="428" t="s">
        <v>197</v>
      </c>
      <c r="AP33" s="428"/>
      <c r="AQ33" s="428"/>
      <c r="AR33" s="428"/>
      <c r="AS33" s="428"/>
      <c r="AT33" s="428"/>
      <c r="AU33" s="428"/>
      <c r="AV33" s="428"/>
      <c r="AW33" s="428"/>
      <c r="AX33" s="428"/>
      <c r="AY33" s="428"/>
      <c r="AZ33" s="428"/>
      <c r="BA33" s="428"/>
      <c r="BB33" s="428"/>
      <c r="BC33" s="428"/>
      <c r="BD33" s="217"/>
      <c r="BE33" s="428" t="s">
        <v>198</v>
      </c>
      <c r="BF33" s="428"/>
      <c r="BG33" s="428" t="s">
        <v>199</v>
      </c>
      <c r="BH33" s="428"/>
      <c r="BI33" s="428"/>
      <c r="BJ33" s="428"/>
      <c r="BK33" s="428"/>
      <c r="BL33" s="428"/>
      <c r="BM33" s="428"/>
      <c r="BN33" s="428"/>
      <c r="BO33" s="428"/>
      <c r="BP33" s="428"/>
      <c r="BQ33" s="428"/>
      <c r="BR33" s="428"/>
      <c r="BS33" s="428"/>
      <c r="BT33" s="428"/>
      <c r="BU33" s="428"/>
      <c r="BV33" s="217"/>
      <c r="BW33" s="429" t="s">
        <v>198</v>
      </c>
      <c r="BX33" s="429"/>
      <c r="BY33" s="428" t="s">
        <v>200</v>
      </c>
      <c r="BZ33" s="428"/>
      <c r="CA33" s="428"/>
      <c r="CB33" s="428"/>
      <c r="CC33" s="428"/>
      <c r="CD33" s="428"/>
      <c r="CE33" s="428"/>
      <c r="CF33" s="428"/>
      <c r="CG33" s="428"/>
      <c r="CH33" s="428"/>
      <c r="CI33" s="428"/>
      <c r="CJ33" s="428"/>
      <c r="CK33" s="428"/>
      <c r="CL33" s="428"/>
      <c r="CM33" s="428"/>
      <c r="CN33" s="216"/>
      <c r="CO33" s="429" t="s">
        <v>196</v>
      </c>
      <c r="CP33" s="429"/>
      <c r="CQ33" s="428" t="s">
        <v>201</v>
      </c>
      <c r="CR33" s="428"/>
      <c r="CS33" s="428"/>
      <c r="CT33" s="428"/>
      <c r="CU33" s="428"/>
      <c r="CV33" s="428"/>
      <c r="CW33" s="428"/>
      <c r="CX33" s="428"/>
      <c r="CY33" s="428"/>
      <c r="CZ33" s="428"/>
      <c r="DA33" s="428"/>
      <c r="DB33" s="428"/>
      <c r="DC33" s="428"/>
      <c r="DD33" s="428"/>
      <c r="DE33" s="428"/>
      <c r="DF33" s="216"/>
      <c r="DG33" s="427" t="s">
        <v>202</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国民健康保険特別会計（事業勘定）</v>
      </c>
      <c r="X34" s="424"/>
      <c r="Y34" s="424"/>
      <c r="Z34" s="424"/>
      <c r="AA34" s="424"/>
      <c r="AB34" s="424"/>
      <c r="AC34" s="424"/>
      <c r="AD34" s="424"/>
      <c r="AE34" s="424"/>
      <c r="AF34" s="424"/>
      <c r="AG34" s="424"/>
      <c r="AH34" s="424"/>
      <c r="AI34" s="424"/>
      <c r="AJ34" s="424"/>
      <c r="AK34" s="424"/>
      <c r="AL34" s="214"/>
      <c r="AM34" s="425">
        <f>IF(AO34="","",MAX(C34:D43,U34:V43)+1)</f>
        <v>6</v>
      </c>
      <c r="AN34" s="425"/>
      <c r="AO34" s="424" t="str">
        <f>IF('各会計、関係団体の財政状況及び健全化判断比率'!B32="","",'各会計、関係団体の財政状況及び健全化判断比率'!B32)</f>
        <v>水道事業会計</v>
      </c>
      <c r="AP34" s="424"/>
      <c r="AQ34" s="424"/>
      <c r="AR34" s="424"/>
      <c r="AS34" s="424"/>
      <c r="AT34" s="424"/>
      <c r="AU34" s="424"/>
      <c r="AV34" s="424"/>
      <c r="AW34" s="424"/>
      <c r="AX34" s="424"/>
      <c r="AY34" s="424"/>
      <c r="AZ34" s="424"/>
      <c r="BA34" s="424"/>
      <c r="BB34" s="424"/>
      <c r="BC34" s="424"/>
      <c r="BD34" s="214"/>
      <c r="BE34" s="425">
        <f>IF(BG34="","",MAX(C34:D43,U34:V43,AM34:AN43)+1)</f>
        <v>8</v>
      </c>
      <c r="BF34" s="425"/>
      <c r="BG34" s="424" t="str">
        <f>IF('各会計、関係団体の財政状況及び健全化判断比率'!B34="","",'各会計、関係団体の財政状況及び健全化判断比率'!B34)</f>
        <v>工業用地造成事業特別会計</v>
      </c>
      <c r="BH34" s="424"/>
      <c r="BI34" s="424"/>
      <c r="BJ34" s="424"/>
      <c r="BK34" s="424"/>
      <c r="BL34" s="424"/>
      <c r="BM34" s="424"/>
      <c r="BN34" s="424"/>
      <c r="BO34" s="424"/>
      <c r="BP34" s="424"/>
      <c r="BQ34" s="424"/>
      <c r="BR34" s="424"/>
      <c r="BS34" s="424"/>
      <c r="BT34" s="424"/>
      <c r="BU34" s="424"/>
      <c r="BV34" s="214"/>
      <c r="BW34" s="425">
        <f>IF(BY34="","",MAX(C34:D43,U34:V43,AM34:AN43,BE34:BF43)+1)</f>
        <v>10</v>
      </c>
      <c r="BX34" s="425"/>
      <c r="BY34" s="424" t="str">
        <f>IF('各会計、関係団体の財政状況及び健全化判断比率'!B68="","",'各会計、関係団体の財政状況及び健全化判断比率'!B68)</f>
        <v>安達地方広域行政組合　一般会計</v>
      </c>
      <c r="BZ34" s="424"/>
      <c r="CA34" s="424"/>
      <c r="CB34" s="424"/>
      <c r="CC34" s="424"/>
      <c r="CD34" s="424"/>
      <c r="CE34" s="424"/>
      <c r="CF34" s="424"/>
      <c r="CG34" s="424"/>
      <c r="CH34" s="424"/>
      <c r="CI34" s="424"/>
      <c r="CJ34" s="424"/>
      <c r="CK34" s="424"/>
      <c r="CL34" s="424"/>
      <c r="CM34" s="424"/>
      <c r="CN34" s="214"/>
      <c r="CO34" s="425" t="str">
        <f>IF(CQ34="","",MAX(C34:D43,U34:V43,AM34:AN43,BE34:BF43,BW34:BX43)+1)</f>
        <v/>
      </c>
      <c r="CP34" s="425"/>
      <c r="CQ34" s="424" t="str">
        <f>IF('各会計、関係団体の財政状況及び健全化判断比率'!BS7="","",'各会計、関係団体の財政状況及び健全化判断比率'!BS7)</f>
        <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国民健康保険特別会計（直診勘定）</v>
      </c>
      <c r="X35" s="424"/>
      <c r="Y35" s="424"/>
      <c r="Z35" s="424"/>
      <c r="AA35" s="424"/>
      <c r="AB35" s="424"/>
      <c r="AC35" s="424"/>
      <c r="AD35" s="424"/>
      <c r="AE35" s="424"/>
      <c r="AF35" s="424"/>
      <c r="AG35" s="424"/>
      <c r="AH35" s="424"/>
      <c r="AI35" s="424"/>
      <c r="AJ35" s="424"/>
      <c r="AK35" s="424"/>
      <c r="AL35" s="214"/>
      <c r="AM35" s="425">
        <f t="shared" ref="AM35:AM43" si="0">IF(AO35="","",AM34+1)</f>
        <v>7</v>
      </c>
      <c r="AN35" s="425"/>
      <c r="AO35" s="424" t="str">
        <f>IF('各会計、関係団体の財政状況及び健全化判断比率'!B33="","",'各会計、関係団体の財政状況及び健全化判断比率'!B33)</f>
        <v>公共下水道事業会計</v>
      </c>
      <c r="AP35" s="424"/>
      <c r="AQ35" s="424"/>
      <c r="AR35" s="424"/>
      <c r="AS35" s="424"/>
      <c r="AT35" s="424"/>
      <c r="AU35" s="424"/>
      <c r="AV35" s="424"/>
      <c r="AW35" s="424"/>
      <c r="AX35" s="424"/>
      <c r="AY35" s="424"/>
      <c r="AZ35" s="424"/>
      <c r="BA35" s="424"/>
      <c r="BB35" s="424"/>
      <c r="BC35" s="424"/>
      <c r="BD35" s="214"/>
      <c r="BE35" s="425">
        <f t="shared" ref="BE35:BE43" si="1">IF(BG35="","",BE34+1)</f>
        <v>9</v>
      </c>
      <c r="BF35" s="425"/>
      <c r="BG35" s="424" t="str">
        <f>IF('各会計、関係団体の財政状況及び健全化判断比率'!B35="","",'各会計、関係団体の財政状況及び健全化判断比率'!B35)</f>
        <v>工業用地資産運用事業特別会計</v>
      </c>
      <c r="BH35" s="424"/>
      <c r="BI35" s="424"/>
      <c r="BJ35" s="424"/>
      <c r="BK35" s="424"/>
      <c r="BL35" s="424"/>
      <c r="BM35" s="424"/>
      <c r="BN35" s="424"/>
      <c r="BO35" s="424"/>
      <c r="BP35" s="424"/>
      <c r="BQ35" s="424"/>
      <c r="BR35" s="424"/>
      <c r="BS35" s="424"/>
      <c r="BT35" s="424"/>
      <c r="BU35" s="424"/>
      <c r="BV35" s="214"/>
      <c r="BW35" s="425">
        <f t="shared" ref="BW35:BW43" si="2">IF(BY35="","",BW34+1)</f>
        <v>11</v>
      </c>
      <c r="BX35" s="425"/>
      <c r="BY35" s="424" t="str">
        <f>IF('各会計、関係団体の財政状況及び健全化判断比率'!B69="","",'各会計、関係団体の財政状況及び健全化判断比率'!B69)</f>
        <v>″安達地方地域振興事業特別会計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12</v>
      </c>
      <c r="BX36" s="425"/>
      <c r="BY36" s="424" t="str">
        <f>IF('各会計、関係団体の財政状況及び健全化判断比率'!B70="","",'各会計、関係団体の財政状況及び健全化判断比率'!B70)</f>
        <v>福島県後期高齢者医療広域連合一般会計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5</v>
      </c>
      <c r="V37" s="425"/>
      <c r="W37" s="424" t="str">
        <f>IF('各会計、関係団体の財政状況及び健全化判断比率'!B31="","",'各会計、関係団体の財政状況及び健全化判断比率'!B31)</f>
        <v>介護保険特別会計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13</v>
      </c>
      <c r="BX37" s="425"/>
      <c r="BY37" s="424" t="str">
        <f>IF('各会計、関係団体の財政状況及び健全化判断比率'!B71="","",'各会計、関係団体の財政状況及び健全化判断比率'!B71)</f>
        <v>″後期高齢者医療特別会計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14</v>
      </c>
      <c r="BX38" s="425"/>
      <c r="BY38" s="424" t="str">
        <f>IF('各会計、関係団体の財政状況及び健全化判断比率'!B72="","",'各会計、関係団体の財政状況及び健全化判断比率'!B72)</f>
        <v>福島県市町村総合事務組合　一般会計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15</v>
      </c>
      <c r="BX39" s="425"/>
      <c r="BY39" s="424" t="str">
        <f>IF('各会計、関係団体の財政状況及び健全化判断比率'!B73="","",'各会計、関係団体の財政状況及び健全化判断比率'!B73)</f>
        <v>″消防補償等特別会計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16</v>
      </c>
      <c r="BX40" s="425"/>
      <c r="BY40" s="424" t="str">
        <f>IF('各会計、関係団体の財政状況及び健全化判断比率'!B74="","",'各会計、関係団体の財政状況及び健全化判断比率'!B74)</f>
        <v>″消防賞じゅつ特別会計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17</v>
      </c>
      <c r="BX41" s="425"/>
      <c r="BY41" s="424" t="str">
        <f>IF('各会計、関係団体の財政状況及び健全化判断比率'!B75="","",'各会計、関係団体の財政状況及び健全化判断比率'!B75)</f>
        <v>″非常勤職員公務災害補償特別会計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18</v>
      </c>
      <c r="BX42" s="425"/>
      <c r="BY42" s="424" t="str">
        <f>IF('各会計、関係団体の財政状況及び健全化判断比率'!B76="","",'各会計、関係団体の財政状況及び健全化判断比率'!B76)</f>
        <v>″自治会館管理特別会計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19</v>
      </c>
      <c r="BX43" s="425"/>
      <c r="BY43" s="424" t="str">
        <f>IF('各会計、関係団体の財政状況及び健全化判断比率'!B77="","",'各会計、関係団体の財政状況及び健全化判断比率'!B77)</f>
        <v>福島県市民交通災害共済組合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uvhwAtbr+mw8bqasgCZPX3r6JVYXcVGIRDwWy3dsl4C4ZBODHdaMpxtqxyvZNwVlk4OpAA5BK8p3/J/6c+Rtbw==" saltValue="muB/vWUt+ERyKge2xN0hf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C8" zoomScale="80" zoomScaleNormal="80" zoomScaleSheetLayoutView="100" workbookViewId="0">
      <selection activeCell="AP16" sqref="AP16:AT16"/>
    </sheetView>
  </sheetViews>
  <sheetFormatPr defaultColWidth="0" defaultRowHeight="12.95" customHeight="1" zeroHeight="1" x14ac:dyDescent="0.15"/>
  <cols>
    <col min="1" max="1" width="6.5703125" style="23" customWidth="1"/>
    <col min="2" max="2" width="11" style="23" customWidth="1"/>
    <col min="3" max="3" width="17" style="23" customWidth="1"/>
    <col min="4" max="5" width="16.57031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48" t="s">
        <v>560</v>
      </c>
      <c r="D34" s="1248"/>
      <c r="E34" s="1249"/>
      <c r="F34" s="32">
        <v>11.41</v>
      </c>
      <c r="G34" s="33">
        <v>9.02</v>
      </c>
      <c r="H34" s="33">
        <v>8.66</v>
      </c>
      <c r="I34" s="33">
        <v>7.46</v>
      </c>
      <c r="J34" s="34">
        <v>12.96</v>
      </c>
      <c r="K34" s="22"/>
      <c r="L34" s="22"/>
      <c r="M34" s="22"/>
      <c r="N34" s="22"/>
      <c r="O34" s="22"/>
      <c r="P34" s="22"/>
    </row>
    <row r="35" spans="1:16" ht="39" customHeight="1" x14ac:dyDescent="0.15">
      <c r="A35" s="22"/>
      <c r="B35" s="35"/>
      <c r="C35" s="1242" t="s">
        <v>561</v>
      </c>
      <c r="D35" s="1243"/>
      <c r="E35" s="1244"/>
      <c r="F35" s="36">
        <v>11.79</v>
      </c>
      <c r="G35" s="37">
        <v>12.8</v>
      </c>
      <c r="H35" s="37">
        <v>13.14</v>
      </c>
      <c r="I35" s="37">
        <v>11.05</v>
      </c>
      <c r="J35" s="38">
        <v>9.68</v>
      </c>
      <c r="K35" s="22"/>
      <c r="L35" s="22"/>
      <c r="M35" s="22"/>
      <c r="N35" s="22"/>
      <c r="O35" s="22"/>
      <c r="P35" s="22"/>
    </row>
    <row r="36" spans="1:16" ht="39" customHeight="1" x14ac:dyDescent="0.15">
      <c r="A36" s="22"/>
      <c r="B36" s="35"/>
      <c r="C36" s="1242" t="s">
        <v>562</v>
      </c>
      <c r="D36" s="1243"/>
      <c r="E36" s="1244"/>
      <c r="F36" s="36" t="s">
        <v>511</v>
      </c>
      <c r="G36" s="37">
        <v>1.1299999999999999</v>
      </c>
      <c r="H36" s="37">
        <v>0.99</v>
      </c>
      <c r="I36" s="37">
        <v>1.26</v>
      </c>
      <c r="J36" s="38">
        <v>2.13</v>
      </c>
      <c r="K36" s="22"/>
      <c r="L36" s="22"/>
      <c r="M36" s="22"/>
      <c r="N36" s="22"/>
      <c r="O36" s="22"/>
      <c r="P36" s="22"/>
    </row>
    <row r="37" spans="1:16" ht="39" customHeight="1" x14ac:dyDescent="0.15">
      <c r="A37" s="22"/>
      <c r="B37" s="35"/>
      <c r="C37" s="1242" t="s">
        <v>563</v>
      </c>
      <c r="D37" s="1243"/>
      <c r="E37" s="1244"/>
      <c r="F37" s="36" t="s">
        <v>511</v>
      </c>
      <c r="G37" s="37" t="s">
        <v>511</v>
      </c>
      <c r="H37" s="37" t="s">
        <v>511</v>
      </c>
      <c r="I37" s="37" t="s">
        <v>511</v>
      </c>
      <c r="J37" s="38">
        <v>1.81</v>
      </c>
      <c r="K37" s="22"/>
      <c r="L37" s="22"/>
      <c r="M37" s="22"/>
      <c r="N37" s="22"/>
      <c r="O37" s="22"/>
      <c r="P37" s="22"/>
    </row>
    <row r="38" spans="1:16" ht="39" customHeight="1" x14ac:dyDescent="0.15">
      <c r="A38" s="22"/>
      <c r="B38" s="35"/>
      <c r="C38" s="1242" t="s">
        <v>564</v>
      </c>
      <c r="D38" s="1243"/>
      <c r="E38" s="1244"/>
      <c r="F38" s="36">
        <v>3.37</v>
      </c>
      <c r="G38" s="37">
        <v>4.91</v>
      </c>
      <c r="H38" s="37">
        <v>3.73</v>
      </c>
      <c r="I38" s="37">
        <v>1.44</v>
      </c>
      <c r="J38" s="38">
        <v>1.74</v>
      </c>
      <c r="K38" s="22"/>
      <c r="L38" s="22"/>
      <c r="M38" s="22"/>
      <c r="N38" s="22"/>
      <c r="O38" s="22"/>
      <c r="P38" s="22"/>
    </row>
    <row r="39" spans="1:16" ht="39" customHeight="1" x14ac:dyDescent="0.15">
      <c r="A39" s="22"/>
      <c r="B39" s="35"/>
      <c r="C39" s="1242" t="s">
        <v>565</v>
      </c>
      <c r="D39" s="1243"/>
      <c r="E39" s="1244"/>
      <c r="F39" s="36">
        <v>1.05</v>
      </c>
      <c r="G39" s="37">
        <v>1.05</v>
      </c>
      <c r="H39" s="37">
        <v>1.04</v>
      </c>
      <c r="I39" s="37">
        <v>1.02</v>
      </c>
      <c r="J39" s="38">
        <v>1.01</v>
      </c>
      <c r="K39" s="22"/>
      <c r="L39" s="22"/>
      <c r="M39" s="22"/>
      <c r="N39" s="22"/>
      <c r="O39" s="22"/>
      <c r="P39" s="22"/>
    </row>
    <row r="40" spans="1:16" ht="39" customHeight="1" x14ac:dyDescent="0.15">
      <c r="A40" s="22"/>
      <c r="B40" s="35"/>
      <c r="C40" s="1242" t="s">
        <v>566</v>
      </c>
      <c r="D40" s="1243"/>
      <c r="E40" s="1244"/>
      <c r="F40" s="36">
        <v>0.01</v>
      </c>
      <c r="G40" s="37">
        <v>0.03</v>
      </c>
      <c r="H40" s="37">
        <v>0.05</v>
      </c>
      <c r="I40" s="37">
        <v>0.02</v>
      </c>
      <c r="J40" s="38">
        <v>0.11</v>
      </c>
      <c r="K40" s="22"/>
      <c r="L40" s="22"/>
      <c r="M40" s="22"/>
      <c r="N40" s="22"/>
      <c r="O40" s="22"/>
      <c r="P40" s="22"/>
    </row>
    <row r="41" spans="1:16" ht="39" customHeight="1" x14ac:dyDescent="0.15">
      <c r="A41" s="22"/>
      <c r="B41" s="35"/>
      <c r="C41" s="1242" t="s">
        <v>567</v>
      </c>
      <c r="D41" s="1243"/>
      <c r="E41" s="1244"/>
      <c r="F41" s="36">
        <v>7.0000000000000007E-2</v>
      </c>
      <c r="G41" s="37">
        <v>0.1</v>
      </c>
      <c r="H41" s="37">
        <v>0.08</v>
      </c>
      <c r="I41" s="37">
        <v>0.14000000000000001</v>
      </c>
      <c r="J41" s="38">
        <v>0.09</v>
      </c>
      <c r="K41" s="22"/>
      <c r="L41" s="22"/>
      <c r="M41" s="22"/>
      <c r="N41" s="22"/>
      <c r="O41" s="22"/>
      <c r="P41" s="22"/>
    </row>
    <row r="42" spans="1:16" ht="39" customHeight="1" x14ac:dyDescent="0.15">
      <c r="A42" s="22"/>
      <c r="B42" s="39"/>
      <c r="C42" s="1242" t="s">
        <v>568</v>
      </c>
      <c r="D42" s="1243"/>
      <c r="E42" s="1244"/>
      <c r="F42" s="36" t="s">
        <v>511</v>
      </c>
      <c r="G42" s="37" t="s">
        <v>511</v>
      </c>
      <c r="H42" s="37" t="s">
        <v>511</v>
      </c>
      <c r="I42" s="37" t="s">
        <v>511</v>
      </c>
      <c r="J42" s="38" t="s">
        <v>511</v>
      </c>
      <c r="K42" s="22"/>
      <c r="L42" s="22"/>
      <c r="M42" s="22"/>
      <c r="N42" s="22"/>
      <c r="O42" s="22"/>
      <c r="P42" s="22"/>
    </row>
    <row r="43" spans="1:16" ht="39" customHeight="1" thickBot="1" x14ac:dyDescent="0.2">
      <c r="A43" s="22"/>
      <c r="B43" s="40"/>
      <c r="C43" s="1245" t="s">
        <v>569</v>
      </c>
      <c r="D43" s="1246"/>
      <c r="E43" s="1247"/>
      <c r="F43" s="41">
        <v>1.1299999999999999</v>
      </c>
      <c r="G43" s="42">
        <v>0.39</v>
      </c>
      <c r="H43" s="42">
        <v>0.44</v>
      </c>
      <c r="I43" s="42">
        <v>2.31</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Mc5ytHqlKRLJdrRcHcFwJ6tE9dDFgmRkzNLNrBmLo6vtJlSENsVYAjbY9nRKHCQJkEZpMD3+j0fEA0PQ9VVLaA==" saltValue="Tv+Jixn0sCL1rNCMcCMe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election activeCell="O59" sqref="O59"/>
    </sheetView>
  </sheetViews>
  <sheetFormatPr defaultColWidth="0" defaultRowHeight="12.6" customHeight="1" zeroHeight="1" x14ac:dyDescent="0.15"/>
  <cols>
    <col min="1" max="1" width="6.5703125" style="49" customWidth="1"/>
    <col min="2" max="3" width="10.85546875" style="49" customWidth="1"/>
    <col min="4" max="4" width="10" style="49" customWidth="1"/>
    <col min="5" max="10" width="11" style="49" customWidth="1"/>
    <col min="11" max="15" width="13.140625" style="49" customWidth="1"/>
    <col min="16" max="21" width="11.4257812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963</v>
      </c>
      <c r="L45" s="60">
        <v>942</v>
      </c>
      <c r="M45" s="60">
        <v>1011</v>
      </c>
      <c r="N45" s="60">
        <v>1039</v>
      </c>
      <c r="O45" s="61">
        <v>1050</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511</v>
      </c>
      <c r="L46" s="64" t="s">
        <v>511</v>
      </c>
      <c r="M46" s="64" t="s">
        <v>511</v>
      </c>
      <c r="N46" s="64" t="s">
        <v>511</v>
      </c>
      <c r="O46" s="65" t="s">
        <v>511</v>
      </c>
      <c r="P46" s="48"/>
      <c r="Q46" s="48"/>
      <c r="R46" s="48"/>
      <c r="S46" s="48"/>
      <c r="T46" s="48"/>
      <c r="U46" s="48"/>
    </row>
    <row r="47" spans="1:21" ht="30.75" customHeight="1" x14ac:dyDescent="0.15">
      <c r="A47" s="48"/>
      <c r="B47" s="1270"/>
      <c r="C47" s="1271"/>
      <c r="D47" s="62"/>
      <c r="E47" s="1252" t="s">
        <v>14</v>
      </c>
      <c r="F47" s="1252"/>
      <c r="G47" s="1252"/>
      <c r="H47" s="1252"/>
      <c r="I47" s="1252"/>
      <c r="J47" s="1253"/>
      <c r="K47" s="63">
        <v>100</v>
      </c>
      <c r="L47" s="64">
        <v>100</v>
      </c>
      <c r="M47" s="64">
        <v>89</v>
      </c>
      <c r="N47" s="64">
        <v>77</v>
      </c>
      <c r="O47" s="65">
        <v>64</v>
      </c>
      <c r="P47" s="48"/>
      <c r="Q47" s="48"/>
      <c r="R47" s="48"/>
      <c r="S47" s="48"/>
      <c r="T47" s="48"/>
      <c r="U47" s="48"/>
    </row>
    <row r="48" spans="1:21" ht="30.75" customHeight="1" x14ac:dyDescent="0.15">
      <c r="A48" s="48"/>
      <c r="B48" s="1270"/>
      <c r="C48" s="1271"/>
      <c r="D48" s="62"/>
      <c r="E48" s="1252" t="s">
        <v>15</v>
      </c>
      <c r="F48" s="1252"/>
      <c r="G48" s="1252"/>
      <c r="H48" s="1252"/>
      <c r="I48" s="1252"/>
      <c r="J48" s="1253"/>
      <c r="K48" s="63">
        <v>347</v>
      </c>
      <c r="L48" s="64">
        <v>322</v>
      </c>
      <c r="M48" s="64">
        <v>329</v>
      </c>
      <c r="N48" s="64">
        <v>328</v>
      </c>
      <c r="O48" s="65">
        <v>328</v>
      </c>
      <c r="P48" s="48"/>
      <c r="Q48" s="48"/>
      <c r="R48" s="48"/>
      <c r="S48" s="48"/>
      <c r="T48" s="48"/>
      <c r="U48" s="48"/>
    </row>
    <row r="49" spans="1:21" ht="30.75" customHeight="1" x14ac:dyDescent="0.15">
      <c r="A49" s="48"/>
      <c r="B49" s="1270"/>
      <c r="C49" s="1271"/>
      <c r="D49" s="62"/>
      <c r="E49" s="1252" t="s">
        <v>16</v>
      </c>
      <c r="F49" s="1252"/>
      <c r="G49" s="1252"/>
      <c r="H49" s="1252"/>
      <c r="I49" s="1252"/>
      <c r="J49" s="1253"/>
      <c r="K49" s="63">
        <v>100</v>
      </c>
      <c r="L49" s="64">
        <v>96</v>
      </c>
      <c r="M49" s="64">
        <v>92</v>
      </c>
      <c r="N49" s="64">
        <v>48</v>
      </c>
      <c r="O49" s="65">
        <v>44</v>
      </c>
      <c r="P49" s="48"/>
      <c r="Q49" s="48"/>
      <c r="R49" s="48"/>
      <c r="S49" s="48"/>
      <c r="T49" s="48"/>
      <c r="U49" s="48"/>
    </row>
    <row r="50" spans="1:21" ht="30.75" customHeight="1" x14ac:dyDescent="0.15">
      <c r="A50" s="48"/>
      <c r="B50" s="1270"/>
      <c r="C50" s="1271"/>
      <c r="D50" s="62"/>
      <c r="E50" s="1252" t="s">
        <v>17</v>
      </c>
      <c r="F50" s="1252"/>
      <c r="G50" s="1252"/>
      <c r="H50" s="1252"/>
      <c r="I50" s="1252"/>
      <c r="J50" s="1253"/>
      <c r="K50" s="63">
        <v>53</v>
      </c>
      <c r="L50" s="64">
        <v>38</v>
      </c>
      <c r="M50" s="64">
        <v>35</v>
      </c>
      <c r="N50" s="64">
        <v>30</v>
      </c>
      <c r="O50" s="65">
        <v>23</v>
      </c>
      <c r="P50" s="48"/>
      <c r="Q50" s="48"/>
      <c r="R50" s="48"/>
      <c r="S50" s="48"/>
      <c r="T50" s="48"/>
      <c r="U50" s="48"/>
    </row>
    <row r="51" spans="1:21" ht="30.75" customHeight="1" x14ac:dyDescent="0.15">
      <c r="A51" s="48"/>
      <c r="B51" s="1272"/>
      <c r="C51" s="1273"/>
      <c r="D51" s="66"/>
      <c r="E51" s="1252" t="s">
        <v>18</v>
      </c>
      <c r="F51" s="1252"/>
      <c r="G51" s="1252"/>
      <c r="H51" s="1252"/>
      <c r="I51" s="1252"/>
      <c r="J51" s="1253"/>
      <c r="K51" s="63">
        <v>0</v>
      </c>
      <c r="L51" s="64">
        <v>0</v>
      </c>
      <c r="M51" s="64">
        <v>0</v>
      </c>
      <c r="N51" s="64">
        <v>0</v>
      </c>
      <c r="O51" s="65">
        <v>0</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898</v>
      </c>
      <c r="L52" s="64">
        <v>920</v>
      </c>
      <c r="M52" s="64">
        <v>1006</v>
      </c>
      <c r="N52" s="64">
        <v>1004</v>
      </c>
      <c r="O52" s="65">
        <v>1009</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665</v>
      </c>
      <c r="L53" s="69">
        <v>578</v>
      </c>
      <c r="M53" s="69">
        <v>550</v>
      </c>
      <c r="N53" s="69">
        <v>518</v>
      </c>
      <c r="O53" s="70">
        <v>500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570</v>
      </c>
      <c r="P55" s="48"/>
      <c r="Q55" s="48"/>
      <c r="R55" s="48"/>
      <c r="S55" s="48"/>
      <c r="T55" s="48"/>
      <c r="U55" s="48"/>
    </row>
    <row r="56" spans="1:21" ht="31.5" customHeight="1" thickBot="1" x14ac:dyDescent="0.2">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x14ac:dyDescent="0.15">
      <c r="B57" s="1258" t="s">
        <v>25</v>
      </c>
      <c r="C57" s="1259"/>
      <c r="D57" s="1262" t="s">
        <v>26</v>
      </c>
      <c r="E57" s="1263"/>
      <c r="F57" s="1263"/>
      <c r="G57" s="1263"/>
      <c r="H57" s="1263"/>
      <c r="I57" s="1263"/>
      <c r="J57" s="1264"/>
      <c r="K57" s="83">
        <v>176</v>
      </c>
      <c r="L57" s="84">
        <v>252</v>
      </c>
      <c r="M57" s="84">
        <v>152</v>
      </c>
      <c r="N57" s="84">
        <v>102</v>
      </c>
      <c r="O57" s="85">
        <v>127</v>
      </c>
    </row>
    <row r="58" spans="1:21" ht="31.5" customHeight="1" thickBot="1" x14ac:dyDescent="0.2">
      <c r="B58" s="1260"/>
      <c r="C58" s="1261"/>
      <c r="D58" s="1265" t="s">
        <v>27</v>
      </c>
      <c r="E58" s="1266"/>
      <c r="F58" s="1266"/>
      <c r="G58" s="1266"/>
      <c r="H58" s="1266"/>
      <c r="I58" s="1266"/>
      <c r="J58" s="1267"/>
      <c r="K58" s="86">
        <v>700</v>
      </c>
      <c r="L58" s="87">
        <v>800</v>
      </c>
      <c r="M58" s="87">
        <v>803</v>
      </c>
      <c r="N58" s="87">
        <v>767</v>
      </c>
      <c r="O58" s="88">
        <v>706</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vNGLrzJIG6eWd3B4d2hICN7rLEdjD8ZneiDENF6Asp7PD95g8/bCbRjf/TjTayZEq6QTbF36m1PpFD2dNB5tA==" saltValue="hQKwsdFgaihRPWeNxDA0I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zoomScale="70" zoomScaleNormal="70" zoomScaleSheetLayoutView="100" workbookViewId="0">
      <selection activeCell="AP16" sqref="AP16:AT16"/>
    </sheetView>
  </sheetViews>
  <sheetFormatPr defaultColWidth="0" defaultRowHeight="13.5" customHeight="1" zeroHeight="1" x14ac:dyDescent="0.15"/>
  <cols>
    <col min="1" max="1" width="6.5703125" style="93" customWidth="1"/>
    <col min="2" max="3" width="12.5703125" style="93" customWidth="1"/>
    <col min="4" max="4" width="11.5703125" style="93" customWidth="1"/>
    <col min="5" max="8" width="10.42578125" style="93" customWidth="1"/>
    <col min="9" max="13" width="16.42578125" style="93" customWidth="1"/>
    <col min="14" max="19" width="12.57031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552</v>
      </c>
      <c r="J40" s="100" t="s">
        <v>553</v>
      </c>
      <c r="K40" s="100" t="s">
        <v>554</v>
      </c>
      <c r="L40" s="100" t="s">
        <v>555</v>
      </c>
      <c r="M40" s="101" t="s">
        <v>556</v>
      </c>
    </row>
    <row r="41" spans="2:13" ht="27.75" customHeight="1" x14ac:dyDescent="0.15">
      <c r="B41" s="1288" t="s">
        <v>30</v>
      </c>
      <c r="C41" s="1289"/>
      <c r="D41" s="102"/>
      <c r="E41" s="1290" t="s">
        <v>31</v>
      </c>
      <c r="F41" s="1290"/>
      <c r="G41" s="1290"/>
      <c r="H41" s="1291"/>
      <c r="I41" s="103">
        <v>15229</v>
      </c>
      <c r="J41" s="104">
        <v>15367</v>
      </c>
      <c r="K41" s="104">
        <v>14999</v>
      </c>
      <c r="L41" s="104">
        <v>14928</v>
      </c>
      <c r="M41" s="105">
        <v>15421</v>
      </c>
    </row>
    <row r="42" spans="2:13" ht="27.75" customHeight="1" x14ac:dyDescent="0.15">
      <c r="B42" s="1278"/>
      <c r="C42" s="1279"/>
      <c r="D42" s="106"/>
      <c r="E42" s="1282" t="s">
        <v>32</v>
      </c>
      <c r="F42" s="1282"/>
      <c r="G42" s="1282"/>
      <c r="H42" s="1283"/>
      <c r="I42" s="107">
        <v>3534</v>
      </c>
      <c r="J42" s="108">
        <v>2979</v>
      </c>
      <c r="K42" s="108">
        <v>2413</v>
      </c>
      <c r="L42" s="108">
        <v>1836</v>
      </c>
      <c r="M42" s="109">
        <v>1264</v>
      </c>
    </row>
    <row r="43" spans="2:13" ht="27.75" customHeight="1" x14ac:dyDescent="0.15">
      <c r="B43" s="1278"/>
      <c r="C43" s="1279"/>
      <c r="D43" s="106"/>
      <c r="E43" s="1282" t="s">
        <v>33</v>
      </c>
      <c r="F43" s="1282"/>
      <c r="G43" s="1282"/>
      <c r="H43" s="1283"/>
      <c r="I43" s="107">
        <v>4472</v>
      </c>
      <c r="J43" s="108">
        <v>4037</v>
      </c>
      <c r="K43" s="108">
        <v>3831</v>
      </c>
      <c r="L43" s="108">
        <v>3735</v>
      </c>
      <c r="M43" s="109">
        <v>3692</v>
      </c>
    </row>
    <row r="44" spans="2:13" ht="27.75" customHeight="1" x14ac:dyDescent="0.15">
      <c r="B44" s="1278"/>
      <c r="C44" s="1279"/>
      <c r="D44" s="106"/>
      <c r="E44" s="1282" t="s">
        <v>34</v>
      </c>
      <c r="F44" s="1282"/>
      <c r="G44" s="1282"/>
      <c r="H44" s="1283"/>
      <c r="I44" s="107">
        <v>317</v>
      </c>
      <c r="J44" s="108">
        <v>212</v>
      </c>
      <c r="K44" s="108">
        <v>128</v>
      </c>
      <c r="L44" s="108">
        <v>78</v>
      </c>
      <c r="M44" s="109">
        <v>43</v>
      </c>
    </row>
    <row r="45" spans="2:13" ht="27.75" customHeight="1" x14ac:dyDescent="0.15">
      <c r="B45" s="1278"/>
      <c r="C45" s="1279"/>
      <c r="D45" s="106"/>
      <c r="E45" s="1282" t="s">
        <v>35</v>
      </c>
      <c r="F45" s="1282"/>
      <c r="G45" s="1282"/>
      <c r="H45" s="1283"/>
      <c r="I45" s="107">
        <v>1915</v>
      </c>
      <c r="J45" s="108">
        <v>1982</v>
      </c>
      <c r="K45" s="108">
        <v>1930</v>
      </c>
      <c r="L45" s="108">
        <v>1781</v>
      </c>
      <c r="M45" s="109">
        <v>1754</v>
      </c>
    </row>
    <row r="46" spans="2:13" ht="27.75" customHeight="1" x14ac:dyDescent="0.15">
      <c r="B46" s="1278"/>
      <c r="C46" s="1279"/>
      <c r="D46" s="110"/>
      <c r="E46" s="1282" t="s">
        <v>36</v>
      </c>
      <c r="F46" s="1282"/>
      <c r="G46" s="1282"/>
      <c r="H46" s="1283"/>
      <c r="I46" s="107" t="s">
        <v>511</v>
      </c>
      <c r="J46" s="108" t="s">
        <v>511</v>
      </c>
      <c r="K46" s="108" t="s">
        <v>511</v>
      </c>
      <c r="L46" s="108" t="s">
        <v>511</v>
      </c>
      <c r="M46" s="109" t="s">
        <v>511</v>
      </c>
    </row>
    <row r="47" spans="2:13" ht="27.75" customHeight="1" x14ac:dyDescent="0.15">
      <c r="B47" s="1278"/>
      <c r="C47" s="1279"/>
      <c r="D47" s="111"/>
      <c r="E47" s="1292" t="s">
        <v>37</v>
      </c>
      <c r="F47" s="1293"/>
      <c r="G47" s="1293"/>
      <c r="H47" s="1294"/>
      <c r="I47" s="107" t="s">
        <v>511</v>
      </c>
      <c r="J47" s="108" t="s">
        <v>511</v>
      </c>
      <c r="K47" s="108" t="s">
        <v>511</v>
      </c>
      <c r="L47" s="108" t="s">
        <v>511</v>
      </c>
      <c r="M47" s="109" t="s">
        <v>511</v>
      </c>
    </row>
    <row r="48" spans="2:13" ht="27.75" customHeight="1" x14ac:dyDescent="0.15">
      <c r="B48" s="1278"/>
      <c r="C48" s="1279"/>
      <c r="D48" s="106"/>
      <c r="E48" s="1282" t="s">
        <v>38</v>
      </c>
      <c r="F48" s="1282"/>
      <c r="G48" s="1282"/>
      <c r="H48" s="1283"/>
      <c r="I48" s="107" t="s">
        <v>511</v>
      </c>
      <c r="J48" s="108" t="s">
        <v>511</v>
      </c>
      <c r="K48" s="108" t="s">
        <v>511</v>
      </c>
      <c r="L48" s="108" t="s">
        <v>511</v>
      </c>
      <c r="M48" s="109" t="s">
        <v>511</v>
      </c>
    </row>
    <row r="49" spans="2:13" ht="27.75" customHeight="1" x14ac:dyDescent="0.15">
      <c r="B49" s="1280"/>
      <c r="C49" s="1281"/>
      <c r="D49" s="106"/>
      <c r="E49" s="1282" t="s">
        <v>39</v>
      </c>
      <c r="F49" s="1282"/>
      <c r="G49" s="1282"/>
      <c r="H49" s="1283"/>
      <c r="I49" s="107" t="s">
        <v>511</v>
      </c>
      <c r="J49" s="108" t="s">
        <v>511</v>
      </c>
      <c r="K49" s="108" t="s">
        <v>511</v>
      </c>
      <c r="L49" s="108" t="s">
        <v>511</v>
      </c>
      <c r="M49" s="109" t="s">
        <v>511</v>
      </c>
    </row>
    <row r="50" spans="2:13" ht="27.75" customHeight="1" x14ac:dyDescent="0.15">
      <c r="B50" s="1276" t="s">
        <v>40</v>
      </c>
      <c r="C50" s="1277"/>
      <c r="D50" s="112"/>
      <c r="E50" s="1282" t="s">
        <v>41</v>
      </c>
      <c r="F50" s="1282"/>
      <c r="G50" s="1282"/>
      <c r="H50" s="1283"/>
      <c r="I50" s="107">
        <v>3285</v>
      </c>
      <c r="J50" s="108">
        <v>3519</v>
      </c>
      <c r="K50" s="108">
        <v>3556</v>
      </c>
      <c r="L50" s="108">
        <v>3986</v>
      </c>
      <c r="M50" s="109">
        <v>3661</v>
      </c>
    </row>
    <row r="51" spans="2:13" ht="27.75" customHeight="1" x14ac:dyDescent="0.15">
      <c r="B51" s="1278"/>
      <c r="C51" s="1279"/>
      <c r="D51" s="106"/>
      <c r="E51" s="1282" t="s">
        <v>42</v>
      </c>
      <c r="F51" s="1282"/>
      <c r="G51" s="1282"/>
      <c r="H51" s="1283"/>
      <c r="I51" s="107">
        <v>2131</v>
      </c>
      <c r="J51" s="108">
        <v>2251</v>
      </c>
      <c r="K51" s="108">
        <v>2243</v>
      </c>
      <c r="L51" s="108">
        <v>2148</v>
      </c>
      <c r="M51" s="109">
        <v>2149</v>
      </c>
    </row>
    <row r="52" spans="2:13" ht="27.75" customHeight="1" x14ac:dyDescent="0.15">
      <c r="B52" s="1280"/>
      <c r="C52" s="1281"/>
      <c r="D52" s="106"/>
      <c r="E52" s="1282" t="s">
        <v>43</v>
      </c>
      <c r="F52" s="1282"/>
      <c r="G52" s="1282"/>
      <c r="H52" s="1283"/>
      <c r="I52" s="107">
        <v>12361</v>
      </c>
      <c r="J52" s="108">
        <v>12151</v>
      </c>
      <c r="K52" s="108">
        <v>11935</v>
      </c>
      <c r="L52" s="108">
        <v>11971</v>
      </c>
      <c r="M52" s="109">
        <v>11961</v>
      </c>
    </row>
    <row r="53" spans="2:13" ht="27.75" customHeight="1" thickBot="1" x14ac:dyDescent="0.2">
      <c r="B53" s="1284" t="s">
        <v>44</v>
      </c>
      <c r="C53" s="1285"/>
      <c r="D53" s="113"/>
      <c r="E53" s="1286" t="s">
        <v>45</v>
      </c>
      <c r="F53" s="1286"/>
      <c r="G53" s="1286"/>
      <c r="H53" s="1287"/>
      <c r="I53" s="114">
        <v>7690</v>
      </c>
      <c r="J53" s="115">
        <v>6656</v>
      </c>
      <c r="K53" s="115">
        <v>5566</v>
      </c>
      <c r="L53" s="115">
        <v>4254</v>
      </c>
      <c r="M53" s="116">
        <v>4402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z3PJAo1DUCVHIJxU0AMUxi3bjKPz+YTy9iYw3uVU3EhGIi3o6ERdX0fbx6C0embVjKi4e1Ug/oVsTZZjn003Rw==" saltValue="u/3N1mXezQLF1ZEEqScf8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election activeCell="F63" sqref="F63"/>
    </sheetView>
  </sheetViews>
  <sheetFormatPr defaultColWidth="0" defaultRowHeight="0" customHeight="1" zeroHeight="1" x14ac:dyDescent="0.15"/>
  <cols>
    <col min="1" max="1" width="8.28515625" style="1" customWidth="1"/>
    <col min="2" max="2" width="16.42578125" style="1" customWidth="1"/>
    <col min="3" max="5" width="26.28515625" style="1" customWidth="1"/>
    <col min="6" max="8" width="24.28515625" style="1" customWidth="1"/>
    <col min="9" max="14" width="26" style="1" customWidth="1"/>
    <col min="15" max="15" width="6.1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554</v>
      </c>
      <c r="G54" s="125" t="s">
        <v>555</v>
      </c>
      <c r="H54" s="126" t="s">
        <v>556</v>
      </c>
    </row>
    <row r="55" spans="2:8" ht="52.5" customHeight="1" x14ac:dyDescent="0.15">
      <c r="B55" s="127"/>
      <c r="C55" s="1303" t="s">
        <v>48</v>
      </c>
      <c r="D55" s="1303"/>
      <c r="E55" s="1304"/>
      <c r="F55" s="128">
        <v>1489</v>
      </c>
      <c r="G55" s="128">
        <v>1529</v>
      </c>
      <c r="H55" s="129">
        <v>1466</v>
      </c>
    </row>
    <row r="56" spans="2:8" ht="52.5" customHeight="1" x14ac:dyDescent="0.15">
      <c r="B56" s="130"/>
      <c r="C56" s="1305" t="s">
        <v>49</v>
      </c>
      <c r="D56" s="1305"/>
      <c r="E56" s="1306"/>
      <c r="F56" s="131">
        <v>102</v>
      </c>
      <c r="G56" s="131">
        <v>127</v>
      </c>
      <c r="H56" s="132">
        <v>2</v>
      </c>
    </row>
    <row r="57" spans="2:8" ht="53.25" customHeight="1" x14ac:dyDescent="0.15">
      <c r="B57" s="130"/>
      <c r="C57" s="1307" t="s">
        <v>50</v>
      </c>
      <c r="D57" s="1307"/>
      <c r="E57" s="1308"/>
      <c r="F57" s="133">
        <v>1837</v>
      </c>
      <c r="G57" s="133">
        <v>1881</v>
      </c>
      <c r="H57" s="134">
        <v>1445</v>
      </c>
    </row>
    <row r="58" spans="2:8" ht="45.75" customHeight="1" x14ac:dyDescent="0.15">
      <c r="B58" s="135"/>
      <c r="C58" s="1295" t="s">
        <v>586</v>
      </c>
      <c r="D58" s="1296"/>
      <c r="E58" s="1297"/>
      <c r="F58" s="136">
        <v>621</v>
      </c>
      <c r="G58" s="136">
        <v>571</v>
      </c>
      <c r="H58" s="137">
        <v>522</v>
      </c>
    </row>
    <row r="59" spans="2:8" ht="45.75" customHeight="1" x14ac:dyDescent="0.15">
      <c r="B59" s="135"/>
      <c r="C59" s="1295" t="s">
        <v>587</v>
      </c>
      <c r="D59" s="1296"/>
      <c r="E59" s="1297"/>
      <c r="F59" s="136">
        <v>338</v>
      </c>
      <c r="G59" s="136">
        <v>339</v>
      </c>
      <c r="H59" s="137">
        <v>339</v>
      </c>
    </row>
    <row r="60" spans="2:8" ht="45.75" customHeight="1" x14ac:dyDescent="0.15">
      <c r="B60" s="135"/>
      <c r="C60" s="1295" t="s">
        <v>588</v>
      </c>
      <c r="D60" s="1296"/>
      <c r="E60" s="1297"/>
      <c r="F60" s="136">
        <v>0</v>
      </c>
      <c r="G60" s="136">
        <v>208</v>
      </c>
      <c r="H60" s="137">
        <v>322</v>
      </c>
    </row>
    <row r="61" spans="2:8" ht="45.75" customHeight="1" x14ac:dyDescent="0.15">
      <c r="B61" s="135"/>
      <c r="C61" s="1295" t="s">
        <v>589</v>
      </c>
      <c r="D61" s="1296"/>
      <c r="E61" s="1297"/>
      <c r="F61" s="136">
        <v>363</v>
      </c>
      <c r="G61" s="136">
        <v>280</v>
      </c>
      <c r="H61" s="137">
        <v>99</v>
      </c>
    </row>
    <row r="62" spans="2:8" ht="45.75" customHeight="1" thickBot="1" x14ac:dyDescent="0.2">
      <c r="B62" s="138"/>
      <c r="C62" s="1298" t="s">
        <v>590</v>
      </c>
      <c r="D62" s="1299"/>
      <c r="E62" s="1300"/>
      <c r="F62" s="139">
        <v>30</v>
      </c>
      <c r="G62" s="139">
        <v>50</v>
      </c>
      <c r="H62" s="140">
        <v>50</v>
      </c>
    </row>
    <row r="63" spans="2:8" ht="52.5" customHeight="1" thickBot="1" x14ac:dyDescent="0.2">
      <c r="B63" s="141"/>
      <c r="C63" s="1301" t="s">
        <v>51</v>
      </c>
      <c r="D63" s="1301"/>
      <c r="E63" s="1302"/>
      <c r="F63" s="142">
        <v>3428</v>
      </c>
      <c r="G63" s="142">
        <v>3537</v>
      </c>
      <c r="H63" s="143">
        <v>2912</v>
      </c>
    </row>
    <row r="64" spans="2:8" ht="15" customHeight="1" x14ac:dyDescent="0.15"/>
  </sheetData>
  <sheetProtection algorithmName="SHA-512" hashValue="jFRizUaRwUkYgGugA+UwA1Yl9QxBTbA/SDPf/664Ruwmt+vlA0g6dpdaaMG7Ke1goRq52Fk+9EVtaSkQF6m0OA==" saltValue="dT2+AEgnNuuvjiip4ypG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zoomScaleNormal="100" zoomScaleSheetLayoutView="55" workbookViewId="0"/>
  </sheetViews>
  <sheetFormatPr defaultColWidth="0" defaultRowHeight="13.5" customHeight="1" zeroHeight="1" x14ac:dyDescent="0.15"/>
  <cols>
    <col min="1" max="1" width="6.42578125" style="388" customWidth="1"/>
    <col min="2" max="107" width="2.42578125" style="388" customWidth="1"/>
    <col min="108" max="108" width="6.140625" style="396" customWidth="1"/>
    <col min="109" max="109" width="5.85546875" style="395" customWidth="1"/>
    <col min="110" max="110" width="19.140625" style="388" hidden="1"/>
    <col min="111" max="115" width="12.5703125" style="388" hidden="1"/>
    <col min="116" max="349" width="8.5703125" style="388" hidden="1"/>
    <col min="350" max="355" width="14.85546875" style="388" hidden="1"/>
    <col min="356" max="357" width="15.85546875" style="388" hidden="1"/>
    <col min="358" max="363" width="16.140625" style="388" hidden="1"/>
    <col min="364" max="364" width="6.140625" style="388" hidden="1"/>
    <col min="365" max="365" width="3" style="388" hidden="1"/>
    <col min="366" max="605" width="8.5703125" style="388" hidden="1"/>
    <col min="606" max="611" width="14.85546875" style="388" hidden="1"/>
    <col min="612" max="613" width="15.85546875" style="388" hidden="1"/>
    <col min="614" max="619" width="16.140625" style="388" hidden="1"/>
    <col min="620" max="620" width="6.140625" style="388" hidden="1"/>
    <col min="621" max="621" width="3" style="388" hidden="1"/>
    <col min="622" max="861" width="8.5703125" style="388" hidden="1"/>
    <col min="862" max="867" width="14.85546875" style="388" hidden="1"/>
    <col min="868" max="869" width="15.85546875" style="388" hidden="1"/>
    <col min="870" max="875" width="16.140625" style="388" hidden="1"/>
    <col min="876" max="876" width="6.140625" style="388" hidden="1"/>
    <col min="877" max="877" width="3" style="388" hidden="1"/>
    <col min="878" max="1117" width="8.5703125" style="388" hidden="1"/>
    <col min="1118" max="1123" width="14.85546875" style="388" hidden="1"/>
    <col min="1124" max="1125" width="15.85546875" style="388" hidden="1"/>
    <col min="1126" max="1131" width="16.140625" style="388" hidden="1"/>
    <col min="1132" max="1132" width="6.140625" style="388" hidden="1"/>
    <col min="1133" max="1133" width="3" style="388" hidden="1"/>
    <col min="1134" max="1373" width="8.5703125" style="388" hidden="1"/>
    <col min="1374" max="1379" width="14.85546875" style="388" hidden="1"/>
    <col min="1380" max="1381" width="15.85546875" style="388" hidden="1"/>
    <col min="1382" max="1387" width="16.140625" style="388" hidden="1"/>
    <col min="1388" max="1388" width="6.140625" style="388" hidden="1"/>
    <col min="1389" max="1389" width="3" style="388" hidden="1"/>
    <col min="1390" max="1629" width="8.5703125" style="388" hidden="1"/>
    <col min="1630" max="1635" width="14.85546875" style="388" hidden="1"/>
    <col min="1636" max="1637" width="15.85546875" style="388" hidden="1"/>
    <col min="1638" max="1643" width="16.140625" style="388" hidden="1"/>
    <col min="1644" max="1644" width="6.140625" style="388" hidden="1"/>
    <col min="1645" max="1645" width="3" style="388" hidden="1"/>
    <col min="1646" max="1885" width="8.5703125" style="388" hidden="1"/>
    <col min="1886" max="1891" width="14.85546875" style="388" hidden="1"/>
    <col min="1892" max="1893" width="15.85546875" style="388" hidden="1"/>
    <col min="1894" max="1899" width="16.140625" style="388" hidden="1"/>
    <col min="1900" max="1900" width="6.140625" style="388" hidden="1"/>
    <col min="1901" max="1901" width="3" style="388" hidden="1"/>
    <col min="1902" max="2141" width="8.5703125" style="388" hidden="1"/>
    <col min="2142" max="2147" width="14.85546875" style="388" hidden="1"/>
    <col min="2148" max="2149" width="15.85546875" style="388" hidden="1"/>
    <col min="2150" max="2155" width="16.140625" style="388" hidden="1"/>
    <col min="2156" max="2156" width="6.140625" style="388" hidden="1"/>
    <col min="2157" max="2157" width="3" style="388" hidden="1"/>
    <col min="2158" max="2397" width="8.5703125" style="388" hidden="1"/>
    <col min="2398" max="2403" width="14.85546875" style="388" hidden="1"/>
    <col min="2404" max="2405" width="15.85546875" style="388" hidden="1"/>
    <col min="2406" max="2411" width="16.140625" style="388" hidden="1"/>
    <col min="2412" max="2412" width="6.140625" style="388" hidden="1"/>
    <col min="2413" max="2413" width="3" style="388" hidden="1"/>
    <col min="2414" max="2653" width="8.5703125" style="388" hidden="1"/>
    <col min="2654" max="2659" width="14.85546875" style="388" hidden="1"/>
    <col min="2660" max="2661" width="15.85546875" style="388" hidden="1"/>
    <col min="2662" max="2667" width="16.140625" style="388" hidden="1"/>
    <col min="2668" max="2668" width="6.140625" style="388" hidden="1"/>
    <col min="2669" max="2669" width="3" style="388" hidden="1"/>
    <col min="2670" max="2909" width="8.5703125" style="388" hidden="1"/>
    <col min="2910" max="2915" width="14.85546875" style="388" hidden="1"/>
    <col min="2916" max="2917" width="15.85546875" style="388" hidden="1"/>
    <col min="2918" max="2923" width="16.140625" style="388" hidden="1"/>
    <col min="2924" max="2924" width="6.140625" style="388" hidden="1"/>
    <col min="2925" max="2925" width="3" style="388" hidden="1"/>
    <col min="2926" max="3165" width="8.5703125" style="388" hidden="1"/>
    <col min="3166" max="3171" width="14.85546875" style="388" hidden="1"/>
    <col min="3172" max="3173" width="15.85546875" style="388" hidden="1"/>
    <col min="3174" max="3179" width="16.140625" style="388" hidden="1"/>
    <col min="3180" max="3180" width="6.140625" style="388" hidden="1"/>
    <col min="3181" max="3181" width="3" style="388" hidden="1"/>
    <col min="3182" max="3421" width="8.5703125" style="388" hidden="1"/>
    <col min="3422" max="3427" width="14.85546875" style="388" hidden="1"/>
    <col min="3428" max="3429" width="15.85546875" style="388" hidden="1"/>
    <col min="3430" max="3435" width="16.140625" style="388" hidden="1"/>
    <col min="3436" max="3436" width="6.140625" style="388" hidden="1"/>
    <col min="3437" max="3437" width="3" style="388" hidden="1"/>
    <col min="3438" max="3677" width="8.5703125" style="388" hidden="1"/>
    <col min="3678" max="3683" width="14.85546875" style="388" hidden="1"/>
    <col min="3684" max="3685" width="15.85546875" style="388" hidden="1"/>
    <col min="3686" max="3691" width="16.140625" style="388" hidden="1"/>
    <col min="3692" max="3692" width="6.140625" style="388" hidden="1"/>
    <col min="3693" max="3693" width="3" style="388" hidden="1"/>
    <col min="3694" max="3933" width="8.5703125" style="388" hidden="1"/>
    <col min="3934" max="3939" width="14.85546875" style="388" hidden="1"/>
    <col min="3940" max="3941" width="15.85546875" style="388" hidden="1"/>
    <col min="3942" max="3947" width="16.140625" style="388" hidden="1"/>
    <col min="3948" max="3948" width="6.140625" style="388" hidden="1"/>
    <col min="3949" max="3949" width="3" style="388" hidden="1"/>
    <col min="3950" max="4189" width="8.5703125" style="388" hidden="1"/>
    <col min="4190" max="4195" width="14.85546875" style="388" hidden="1"/>
    <col min="4196" max="4197" width="15.85546875" style="388" hidden="1"/>
    <col min="4198" max="4203" width="16.140625" style="388" hidden="1"/>
    <col min="4204" max="4204" width="6.140625" style="388" hidden="1"/>
    <col min="4205" max="4205" width="3" style="388" hidden="1"/>
    <col min="4206" max="4445" width="8.5703125" style="388" hidden="1"/>
    <col min="4446" max="4451" width="14.85546875" style="388" hidden="1"/>
    <col min="4452" max="4453" width="15.85546875" style="388" hidden="1"/>
    <col min="4454" max="4459" width="16.140625" style="388" hidden="1"/>
    <col min="4460" max="4460" width="6.140625" style="388" hidden="1"/>
    <col min="4461" max="4461" width="3" style="388" hidden="1"/>
    <col min="4462" max="4701" width="8.5703125" style="388" hidden="1"/>
    <col min="4702" max="4707" width="14.85546875" style="388" hidden="1"/>
    <col min="4708" max="4709" width="15.85546875" style="388" hidden="1"/>
    <col min="4710" max="4715" width="16.140625" style="388" hidden="1"/>
    <col min="4716" max="4716" width="6.140625" style="388" hidden="1"/>
    <col min="4717" max="4717" width="3" style="388" hidden="1"/>
    <col min="4718" max="4957" width="8.5703125" style="388" hidden="1"/>
    <col min="4958" max="4963" width="14.85546875" style="388" hidden="1"/>
    <col min="4964" max="4965" width="15.85546875" style="388" hidden="1"/>
    <col min="4966" max="4971" width="16.140625" style="388" hidden="1"/>
    <col min="4972" max="4972" width="6.140625" style="388" hidden="1"/>
    <col min="4973" max="4973" width="3" style="388" hidden="1"/>
    <col min="4974" max="5213" width="8.5703125" style="388" hidden="1"/>
    <col min="5214" max="5219" width="14.85546875" style="388" hidden="1"/>
    <col min="5220" max="5221" width="15.85546875" style="388" hidden="1"/>
    <col min="5222" max="5227" width="16.140625" style="388" hidden="1"/>
    <col min="5228" max="5228" width="6.140625" style="388" hidden="1"/>
    <col min="5229" max="5229" width="3" style="388" hidden="1"/>
    <col min="5230" max="5469" width="8.5703125" style="388" hidden="1"/>
    <col min="5470" max="5475" width="14.85546875" style="388" hidden="1"/>
    <col min="5476" max="5477" width="15.85546875" style="388" hidden="1"/>
    <col min="5478" max="5483" width="16.140625" style="388" hidden="1"/>
    <col min="5484" max="5484" width="6.140625" style="388" hidden="1"/>
    <col min="5485" max="5485" width="3" style="388" hidden="1"/>
    <col min="5486" max="5725" width="8.5703125" style="388" hidden="1"/>
    <col min="5726" max="5731" width="14.85546875" style="388" hidden="1"/>
    <col min="5732" max="5733" width="15.85546875" style="388" hidden="1"/>
    <col min="5734" max="5739" width="16.140625" style="388" hidden="1"/>
    <col min="5740" max="5740" width="6.140625" style="388" hidden="1"/>
    <col min="5741" max="5741" width="3" style="388" hidden="1"/>
    <col min="5742" max="5981" width="8.5703125" style="388" hidden="1"/>
    <col min="5982" max="5987" width="14.85546875" style="388" hidden="1"/>
    <col min="5988" max="5989" width="15.85546875" style="388" hidden="1"/>
    <col min="5990" max="5995" width="16.140625" style="388" hidden="1"/>
    <col min="5996" max="5996" width="6.140625" style="388" hidden="1"/>
    <col min="5997" max="5997" width="3" style="388" hidden="1"/>
    <col min="5998" max="6237" width="8.5703125" style="388" hidden="1"/>
    <col min="6238" max="6243" width="14.85546875" style="388" hidden="1"/>
    <col min="6244" max="6245" width="15.85546875" style="388" hidden="1"/>
    <col min="6246" max="6251" width="16.140625" style="388" hidden="1"/>
    <col min="6252" max="6252" width="6.140625" style="388" hidden="1"/>
    <col min="6253" max="6253" width="3" style="388" hidden="1"/>
    <col min="6254" max="6493" width="8.5703125" style="388" hidden="1"/>
    <col min="6494" max="6499" width="14.85546875" style="388" hidden="1"/>
    <col min="6500" max="6501" width="15.85546875" style="388" hidden="1"/>
    <col min="6502" max="6507" width="16.140625" style="388" hidden="1"/>
    <col min="6508" max="6508" width="6.140625" style="388" hidden="1"/>
    <col min="6509" max="6509" width="3" style="388" hidden="1"/>
    <col min="6510" max="6749" width="8.5703125" style="388" hidden="1"/>
    <col min="6750" max="6755" width="14.85546875" style="388" hidden="1"/>
    <col min="6756" max="6757" width="15.85546875" style="388" hidden="1"/>
    <col min="6758" max="6763" width="16.140625" style="388" hidden="1"/>
    <col min="6764" max="6764" width="6.140625" style="388" hidden="1"/>
    <col min="6765" max="6765" width="3" style="388" hidden="1"/>
    <col min="6766" max="7005" width="8.5703125" style="388" hidden="1"/>
    <col min="7006" max="7011" width="14.85546875" style="388" hidden="1"/>
    <col min="7012" max="7013" width="15.85546875" style="388" hidden="1"/>
    <col min="7014" max="7019" width="16.140625" style="388" hidden="1"/>
    <col min="7020" max="7020" width="6.140625" style="388" hidden="1"/>
    <col min="7021" max="7021" width="3" style="388" hidden="1"/>
    <col min="7022" max="7261" width="8.5703125" style="388" hidden="1"/>
    <col min="7262" max="7267" width="14.85546875" style="388" hidden="1"/>
    <col min="7268" max="7269" width="15.85546875" style="388" hidden="1"/>
    <col min="7270" max="7275" width="16.140625" style="388" hidden="1"/>
    <col min="7276" max="7276" width="6.140625" style="388" hidden="1"/>
    <col min="7277" max="7277" width="3" style="388" hidden="1"/>
    <col min="7278" max="7517" width="8.5703125" style="388" hidden="1"/>
    <col min="7518" max="7523" width="14.85546875" style="388" hidden="1"/>
    <col min="7524" max="7525" width="15.85546875" style="388" hidden="1"/>
    <col min="7526" max="7531" width="16.140625" style="388" hidden="1"/>
    <col min="7532" max="7532" width="6.140625" style="388" hidden="1"/>
    <col min="7533" max="7533" width="3" style="388" hidden="1"/>
    <col min="7534" max="7773" width="8.5703125" style="388" hidden="1"/>
    <col min="7774" max="7779" width="14.85546875" style="388" hidden="1"/>
    <col min="7780" max="7781" width="15.85546875" style="388" hidden="1"/>
    <col min="7782" max="7787" width="16.140625" style="388" hidden="1"/>
    <col min="7788" max="7788" width="6.140625" style="388" hidden="1"/>
    <col min="7789" max="7789" width="3" style="388" hidden="1"/>
    <col min="7790" max="8029" width="8.5703125" style="388" hidden="1"/>
    <col min="8030" max="8035" width="14.85546875" style="388" hidden="1"/>
    <col min="8036" max="8037" width="15.85546875" style="388" hidden="1"/>
    <col min="8038" max="8043" width="16.140625" style="388" hidden="1"/>
    <col min="8044" max="8044" width="6.140625" style="388" hidden="1"/>
    <col min="8045" max="8045" width="3" style="388" hidden="1"/>
    <col min="8046" max="8285" width="8.5703125" style="388" hidden="1"/>
    <col min="8286" max="8291" width="14.85546875" style="388" hidden="1"/>
    <col min="8292" max="8293" width="15.85546875" style="388" hidden="1"/>
    <col min="8294" max="8299" width="16.140625" style="388" hidden="1"/>
    <col min="8300" max="8300" width="6.140625" style="388" hidden="1"/>
    <col min="8301" max="8301" width="3" style="388" hidden="1"/>
    <col min="8302" max="8541" width="8.5703125" style="388" hidden="1"/>
    <col min="8542" max="8547" width="14.85546875" style="388" hidden="1"/>
    <col min="8548" max="8549" width="15.85546875" style="388" hidden="1"/>
    <col min="8550" max="8555" width="16.140625" style="388" hidden="1"/>
    <col min="8556" max="8556" width="6.140625" style="388" hidden="1"/>
    <col min="8557" max="8557" width="3" style="388" hidden="1"/>
    <col min="8558" max="8797" width="8.5703125" style="388" hidden="1"/>
    <col min="8798" max="8803" width="14.85546875" style="388" hidden="1"/>
    <col min="8804" max="8805" width="15.85546875" style="388" hidden="1"/>
    <col min="8806" max="8811" width="16.140625" style="388" hidden="1"/>
    <col min="8812" max="8812" width="6.140625" style="388" hidden="1"/>
    <col min="8813" max="8813" width="3" style="388" hidden="1"/>
    <col min="8814" max="9053" width="8.5703125" style="388" hidden="1"/>
    <col min="9054" max="9059" width="14.85546875" style="388" hidden="1"/>
    <col min="9060" max="9061" width="15.85546875" style="388" hidden="1"/>
    <col min="9062" max="9067" width="16.140625" style="388" hidden="1"/>
    <col min="9068" max="9068" width="6.140625" style="388" hidden="1"/>
    <col min="9069" max="9069" width="3" style="388" hidden="1"/>
    <col min="9070" max="9309" width="8.5703125" style="388" hidden="1"/>
    <col min="9310" max="9315" width="14.85546875" style="388" hidden="1"/>
    <col min="9316" max="9317" width="15.85546875" style="388" hidden="1"/>
    <col min="9318" max="9323" width="16.140625" style="388" hidden="1"/>
    <col min="9324" max="9324" width="6.140625" style="388" hidden="1"/>
    <col min="9325" max="9325" width="3" style="388" hidden="1"/>
    <col min="9326" max="9565" width="8.5703125" style="388" hidden="1"/>
    <col min="9566" max="9571" width="14.85546875" style="388" hidden="1"/>
    <col min="9572" max="9573" width="15.85546875" style="388" hidden="1"/>
    <col min="9574" max="9579" width="16.140625" style="388" hidden="1"/>
    <col min="9580" max="9580" width="6.140625" style="388" hidden="1"/>
    <col min="9581" max="9581" width="3" style="388" hidden="1"/>
    <col min="9582" max="9821" width="8.5703125" style="388" hidden="1"/>
    <col min="9822" max="9827" width="14.85546875" style="388" hidden="1"/>
    <col min="9828" max="9829" width="15.85546875" style="388" hidden="1"/>
    <col min="9830" max="9835" width="16.140625" style="388" hidden="1"/>
    <col min="9836" max="9836" width="6.140625" style="388" hidden="1"/>
    <col min="9837" max="9837" width="3" style="388" hidden="1"/>
    <col min="9838" max="10077" width="8.5703125" style="388" hidden="1"/>
    <col min="10078" max="10083" width="14.85546875" style="388" hidden="1"/>
    <col min="10084" max="10085" width="15.85546875" style="388" hidden="1"/>
    <col min="10086" max="10091" width="16.140625" style="388" hidden="1"/>
    <col min="10092" max="10092" width="6.140625" style="388" hidden="1"/>
    <col min="10093" max="10093" width="3" style="388" hidden="1"/>
    <col min="10094" max="10333" width="8.5703125" style="388" hidden="1"/>
    <col min="10334" max="10339" width="14.85546875" style="388" hidden="1"/>
    <col min="10340" max="10341" width="15.85546875" style="388" hidden="1"/>
    <col min="10342" max="10347" width="16.140625" style="388" hidden="1"/>
    <col min="10348" max="10348" width="6.140625" style="388" hidden="1"/>
    <col min="10349" max="10349" width="3" style="388" hidden="1"/>
    <col min="10350" max="10589" width="8.5703125" style="388" hidden="1"/>
    <col min="10590" max="10595" width="14.85546875" style="388" hidden="1"/>
    <col min="10596" max="10597" width="15.85546875" style="388" hidden="1"/>
    <col min="10598" max="10603" width="16.140625" style="388" hidden="1"/>
    <col min="10604" max="10604" width="6.140625" style="388" hidden="1"/>
    <col min="10605" max="10605" width="3" style="388" hidden="1"/>
    <col min="10606" max="10845" width="8.5703125" style="388" hidden="1"/>
    <col min="10846" max="10851" width="14.85546875" style="388" hidden="1"/>
    <col min="10852" max="10853" width="15.85546875" style="388" hidden="1"/>
    <col min="10854" max="10859" width="16.140625" style="388" hidden="1"/>
    <col min="10860" max="10860" width="6.140625" style="388" hidden="1"/>
    <col min="10861" max="10861" width="3" style="388" hidden="1"/>
    <col min="10862" max="11101" width="8.5703125" style="388" hidden="1"/>
    <col min="11102" max="11107" width="14.85546875" style="388" hidden="1"/>
    <col min="11108" max="11109" width="15.85546875" style="388" hidden="1"/>
    <col min="11110" max="11115" width="16.140625" style="388" hidden="1"/>
    <col min="11116" max="11116" width="6.140625" style="388" hidden="1"/>
    <col min="11117" max="11117" width="3" style="388" hidden="1"/>
    <col min="11118" max="11357" width="8.5703125" style="388" hidden="1"/>
    <col min="11358" max="11363" width="14.85546875" style="388" hidden="1"/>
    <col min="11364" max="11365" width="15.85546875" style="388" hidden="1"/>
    <col min="11366" max="11371" width="16.140625" style="388" hidden="1"/>
    <col min="11372" max="11372" width="6.140625" style="388" hidden="1"/>
    <col min="11373" max="11373" width="3" style="388" hidden="1"/>
    <col min="11374" max="11613" width="8.5703125" style="388" hidden="1"/>
    <col min="11614" max="11619" width="14.85546875" style="388" hidden="1"/>
    <col min="11620" max="11621" width="15.85546875" style="388" hidden="1"/>
    <col min="11622" max="11627" width="16.140625" style="388" hidden="1"/>
    <col min="11628" max="11628" width="6.140625" style="388" hidden="1"/>
    <col min="11629" max="11629" width="3" style="388" hidden="1"/>
    <col min="11630" max="11869" width="8.5703125" style="388" hidden="1"/>
    <col min="11870" max="11875" width="14.85546875" style="388" hidden="1"/>
    <col min="11876" max="11877" width="15.85546875" style="388" hidden="1"/>
    <col min="11878" max="11883" width="16.140625" style="388" hidden="1"/>
    <col min="11884" max="11884" width="6.140625" style="388" hidden="1"/>
    <col min="11885" max="11885" width="3" style="388" hidden="1"/>
    <col min="11886" max="12125" width="8.5703125" style="388" hidden="1"/>
    <col min="12126" max="12131" width="14.85546875" style="388" hidden="1"/>
    <col min="12132" max="12133" width="15.85546875" style="388" hidden="1"/>
    <col min="12134" max="12139" width="16.140625" style="388" hidden="1"/>
    <col min="12140" max="12140" width="6.140625" style="388" hidden="1"/>
    <col min="12141" max="12141" width="3" style="388" hidden="1"/>
    <col min="12142" max="12381" width="8.5703125" style="388" hidden="1"/>
    <col min="12382" max="12387" width="14.85546875" style="388" hidden="1"/>
    <col min="12388" max="12389" width="15.85546875" style="388" hidden="1"/>
    <col min="12390" max="12395" width="16.140625" style="388" hidden="1"/>
    <col min="12396" max="12396" width="6.140625" style="388" hidden="1"/>
    <col min="12397" max="12397" width="3" style="388" hidden="1"/>
    <col min="12398" max="12637" width="8.5703125" style="388" hidden="1"/>
    <col min="12638" max="12643" width="14.85546875" style="388" hidden="1"/>
    <col min="12644" max="12645" width="15.85546875" style="388" hidden="1"/>
    <col min="12646" max="12651" width="16.140625" style="388" hidden="1"/>
    <col min="12652" max="12652" width="6.140625" style="388" hidden="1"/>
    <col min="12653" max="12653" width="3" style="388" hidden="1"/>
    <col min="12654" max="12893" width="8.5703125" style="388" hidden="1"/>
    <col min="12894" max="12899" width="14.85546875" style="388" hidden="1"/>
    <col min="12900" max="12901" width="15.85546875" style="388" hidden="1"/>
    <col min="12902" max="12907" width="16.140625" style="388" hidden="1"/>
    <col min="12908" max="12908" width="6.140625" style="388" hidden="1"/>
    <col min="12909" max="12909" width="3" style="388" hidden="1"/>
    <col min="12910" max="13149" width="8.5703125" style="388" hidden="1"/>
    <col min="13150" max="13155" width="14.85546875" style="388" hidden="1"/>
    <col min="13156" max="13157" width="15.85546875" style="388" hidden="1"/>
    <col min="13158" max="13163" width="16.140625" style="388" hidden="1"/>
    <col min="13164" max="13164" width="6.140625" style="388" hidden="1"/>
    <col min="13165" max="13165" width="3" style="388" hidden="1"/>
    <col min="13166" max="13405" width="8.5703125" style="388" hidden="1"/>
    <col min="13406" max="13411" width="14.85546875" style="388" hidden="1"/>
    <col min="13412" max="13413" width="15.85546875" style="388" hidden="1"/>
    <col min="13414" max="13419" width="16.140625" style="388" hidden="1"/>
    <col min="13420" max="13420" width="6.140625" style="388" hidden="1"/>
    <col min="13421" max="13421" width="3" style="388" hidden="1"/>
    <col min="13422" max="13661" width="8.5703125" style="388" hidden="1"/>
    <col min="13662" max="13667" width="14.85546875" style="388" hidden="1"/>
    <col min="13668" max="13669" width="15.85546875" style="388" hidden="1"/>
    <col min="13670" max="13675" width="16.140625" style="388" hidden="1"/>
    <col min="13676" max="13676" width="6.140625" style="388" hidden="1"/>
    <col min="13677" max="13677" width="3" style="388" hidden="1"/>
    <col min="13678" max="13917" width="8.5703125" style="388" hidden="1"/>
    <col min="13918" max="13923" width="14.85546875" style="388" hidden="1"/>
    <col min="13924" max="13925" width="15.85546875" style="388" hidden="1"/>
    <col min="13926" max="13931" width="16.140625" style="388" hidden="1"/>
    <col min="13932" max="13932" width="6.140625" style="388" hidden="1"/>
    <col min="13933" max="13933" width="3" style="388" hidden="1"/>
    <col min="13934" max="14173" width="8.5703125" style="388" hidden="1"/>
    <col min="14174" max="14179" width="14.85546875" style="388" hidden="1"/>
    <col min="14180" max="14181" width="15.85546875" style="388" hidden="1"/>
    <col min="14182" max="14187" width="16.140625" style="388" hidden="1"/>
    <col min="14188" max="14188" width="6.140625" style="388" hidden="1"/>
    <col min="14189" max="14189" width="3" style="388" hidden="1"/>
    <col min="14190" max="14429" width="8.5703125" style="388" hidden="1"/>
    <col min="14430" max="14435" width="14.85546875" style="388" hidden="1"/>
    <col min="14436" max="14437" width="15.85546875" style="388" hidden="1"/>
    <col min="14438" max="14443" width="16.140625" style="388" hidden="1"/>
    <col min="14444" max="14444" width="6.140625" style="388" hidden="1"/>
    <col min="14445" max="14445" width="3" style="388" hidden="1"/>
    <col min="14446" max="14685" width="8.5703125" style="388" hidden="1"/>
    <col min="14686" max="14691" width="14.85546875" style="388" hidden="1"/>
    <col min="14692" max="14693" width="15.85546875" style="388" hidden="1"/>
    <col min="14694" max="14699" width="16.140625" style="388" hidden="1"/>
    <col min="14700" max="14700" width="6.140625" style="388" hidden="1"/>
    <col min="14701" max="14701" width="3" style="388" hidden="1"/>
    <col min="14702" max="14941" width="8.5703125" style="388" hidden="1"/>
    <col min="14942" max="14947" width="14.85546875" style="388" hidden="1"/>
    <col min="14948" max="14949" width="15.85546875" style="388" hidden="1"/>
    <col min="14950" max="14955" width="16.140625" style="388" hidden="1"/>
    <col min="14956" max="14956" width="6.140625" style="388" hidden="1"/>
    <col min="14957" max="14957" width="3" style="388" hidden="1"/>
    <col min="14958" max="15197" width="8.5703125" style="388" hidden="1"/>
    <col min="15198" max="15203" width="14.85546875" style="388" hidden="1"/>
    <col min="15204" max="15205" width="15.85546875" style="388" hidden="1"/>
    <col min="15206" max="15211" width="16.140625" style="388" hidden="1"/>
    <col min="15212" max="15212" width="6.140625" style="388" hidden="1"/>
    <col min="15213" max="15213" width="3" style="388" hidden="1"/>
    <col min="15214" max="15453" width="8.5703125" style="388" hidden="1"/>
    <col min="15454" max="15459" width="14.85546875" style="388" hidden="1"/>
    <col min="15460" max="15461" width="15.85546875" style="388" hidden="1"/>
    <col min="15462" max="15467" width="16.140625" style="388" hidden="1"/>
    <col min="15468" max="15468" width="6.140625" style="388" hidden="1"/>
    <col min="15469" max="15469" width="3" style="388" hidden="1"/>
    <col min="15470" max="15709" width="8.5703125" style="388" hidden="1"/>
    <col min="15710" max="15715" width="14.85546875" style="388" hidden="1"/>
    <col min="15716" max="15717" width="15.85546875" style="388" hidden="1"/>
    <col min="15718" max="15723" width="16.140625" style="388" hidden="1"/>
    <col min="15724" max="15724" width="6.140625" style="388" hidden="1"/>
    <col min="15725" max="15725" width="3" style="388" hidden="1"/>
    <col min="15726" max="15965" width="8.5703125" style="388" hidden="1"/>
    <col min="15966" max="15971" width="14.85546875" style="388" hidden="1"/>
    <col min="15972" max="15973" width="15.85546875" style="388" hidden="1"/>
    <col min="15974" max="15979" width="16.140625" style="388" hidden="1"/>
    <col min="15980" max="15980" width="6.140625" style="388" hidden="1"/>
    <col min="15981" max="15981" width="3" style="388" hidden="1"/>
    <col min="15982" max="16221" width="8.5703125" style="388" hidden="1"/>
    <col min="16222" max="16227" width="14.85546875" style="388" hidden="1"/>
    <col min="16228" max="16229" width="15.85546875" style="388" hidden="1"/>
    <col min="16230" max="16235" width="16.140625" style="388" hidden="1"/>
    <col min="16236" max="16236" width="6.140625" style="388" hidden="1"/>
    <col min="16237" max="16237" width="3" style="388" hidden="1"/>
    <col min="16238" max="16384" width="8.57031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591</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591</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592</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593</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7" t="s">
        <v>602</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594</v>
      </c>
    </row>
    <row r="50" spans="1:109" x14ac:dyDescent="0.15">
      <c r="B50" s="395"/>
      <c r="G50" s="1309"/>
      <c r="H50" s="1309"/>
      <c r="I50" s="1309"/>
      <c r="J50" s="1309"/>
      <c r="K50" s="405"/>
      <c r="L50" s="405"/>
      <c r="M50" s="406"/>
      <c r="N50" s="406"/>
      <c r="AN50" s="1328"/>
      <c r="AO50" s="1329"/>
      <c r="AP50" s="1329"/>
      <c r="AQ50" s="1329"/>
      <c r="AR50" s="1329"/>
      <c r="AS50" s="1329"/>
      <c r="AT50" s="1329"/>
      <c r="AU50" s="1329"/>
      <c r="AV50" s="1329"/>
      <c r="AW50" s="1329"/>
      <c r="AX50" s="1329"/>
      <c r="AY50" s="1329"/>
      <c r="AZ50" s="1329"/>
      <c r="BA50" s="1329"/>
      <c r="BB50" s="1329"/>
      <c r="BC50" s="1329"/>
      <c r="BD50" s="1329"/>
      <c r="BE50" s="1329"/>
      <c r="BF50" s="1329"/>
      <c r="BG50" s="1329"/>
      <c r="BH50" s="1329"/>
      <c r="BI50" s="1329"/>
      <c r="BJ50" s="1329"/>
      <c r="BK50" s="1329"/>
      <c r="BL50" s="1329"/>
      <c r="BM50" s="1329"/>
      <c r="BN50" s="1329"/>
      <c r="BO50" s="1330"/>
      <c r="BP50" s="1315" t="s">
        <v>552</v>
      </c>
      <c r="BQ50" s="1315"/>
      <c r="BR50" s="1315"/>
      <c r="BS50" s="1315"/>
      <c r="BT50" s="1315"/>
      <c r="BU50" s="1315"/>
      <c r="BV50" s="1315"/>
      <c r="BW50" s="1315"/>
      <c r="BX50" s="1315" t="s">
        <v>553</v>
      </c>
      <c r="BY50" s="1315"/>
      <c r="BZ50" s="1315"/>
      <c r="CA50" s="1315"/>
      <c r="CB50" s="1315"/>
      <c r="CC50" s="1315"/>
      <c r="CD50" s="1315"/>
      <c r="CE50" s="1315"/>
      <c r="CF50" s="1315" t="s">
        <v>554</v>
      </c>
      <c r="CG50" s="1315"/>
      <c r="CH50" s="1315"/>
      <c r="CI50" s="1315"/>
      <c r="CJ50" s="1315"/>
      <c r="CK50" s="1315"/>
      <c r="CL50" s="1315"/>
      <c r="CM50" s="1315"/>
      <c r="CN50" s="1315" t="s">
        <v>555</v>
      </c>
      <c r="CO50" s="1315"/>
      <c r="CP50" s="1315"/>
      <c r="CQ50" s="1315"/>
      <c r="CR50" s="1315"/>
      <c r="CS50" s="1315"/>
      <c r="CT50" s="1315"/>
      <c r="CU50" s="1315"/>
      <c r="CV50" s="1315" t="s">
        <v>556</v>
      </c>
      <c r="CW50" s="1315"/>
      <c r="CX50" s="1315"/>
      <c r="CY50" s="1315"/>
      <c r="CZ50" s="1315"/>
      <c r="DA50" s="1315"/>
      <c r="DB50" s="1315"/>
      <c r="DC50" s="1315"/>
    </row>
    <row r="51" spans="1:109" ht="13.5" customHeight="1" x14ac:dyDescent="0.15">
      <c r="B51" s="395"/>
      <c r="G51" s="1327"/>
      <c r="H51" s="1327"/>
      <c r="I51" s="1331"/>
      <c r="J51" s="1331"/>
      <c r="K51" s="1316"/>
      <c r="L51" s="1316"/>
      <c r="M51" s="1316"/>
      <c r="N51" s="1316"/>
      <c r="AM51" s="404"/>
      <c r="AN51" s="1314" t="s">
        <v>595</v>
      </c>
      <c r="AO51" s="1314"/>
      <c r="AP51" s="1314"/>
      <c r="AQ51" s="1314"/>
      <c r="AR51" s="1314"/>
      <c r="AS51" s="1314"/>
      <c r="AT51" s="1314"/>
      <c r="AU51" s="1314"/>
      <c r="AV51" s="1314"/>
      <c r="AW51" s="1314"/>
      <c r="AX51" s="1314"/>
      <c r="AY51" s="1314"/>
      <c r="AZ51" s="1314"/>
      <c r="BA51" s="1314"/>
      <c r="BB51" s="1314" t="s">
        <v>596</v>
      </c>
      <c r="BC51" s="1314"/>
      <c r="BD51" s="1314"/>
      <c r="BE51" s="1314"/>
      <c r="BF51" s="1314"/>
      <c r="BG51" s="1314"/>
      <c r="BH51" s="1314"/>
      <c r="BI51" s="1314"/>
      <c r="BJ51" s="1314"/>
      <c r="BK51" s="1314"/>
      <c r="BL51" s="1314"/>
      <c r="BM51" s="1314"/>
      <c r="BN51" s="1314"/>
      <c r="BO51" s="1314"/>
      <c r="BP51" s="1311">
        <v>106</v>
      </c>
      <c r="BQ51" s="1311"/>
      <c r="BR51" s="1311"/>
      <c r="BS51" s="1311"/>
      <c r="BT51" s="1311"/>
      <c r="BU51" s="1311"/>
      <c r="BV51" s="1311"/>
      <c r="BW51" s="1311"/>
      <c r="BX51" s="1311">
        <v>93.3</v>
      </c>
      <c r="BY51" s="1311"/>
      <c r="BZ51" s="1311"/>
      <c r="CA51" s="1311"/>
      <c r="CB51" s="1311"/>
      <c r="CC51" s="1311"/>
      <c r="CD51" s="1311"/>
      <c r="CE51" s="1311"/>
      <c r="CF51" s="1311">
        <v>77.400000000000006</v>
      </c>
      <c r="CG51" s="1311"/>
      <c r="CH51" s="1311"/>
      <c r="CI51" s="1311"/>
      <c r="CJ51" s="1311"/>
      <c r="CK51" s="1311"/>
      <c r="CL51" s="1311"/>
      <c r="CM51" s="1311"/>
      <c r="CN51" s="1311">
        <v>58.3</v>
      </c>
      <c r="CO51" s="1311"/>
      <c r="CP51" s="1311"/>
      <c r="CQ51" s="1311"/>
      <c r="CR51" s="1311"/>
      <c r="CS51" s="1311"/>
      <c r="CT51" s="1311"/>
      <c r="CU51" s="1311"/>
      <c r="CV51" s="1326"/>
      <c r="CW51" s="1311"/>
      <c r="CX51" s="1311"/>
      <c r="CY51" s="1311"/>
      <c r="CZ51" s="1311"/>
      <c r="DA51" s="1311"/>
      <c r="DB51" s="1311"/>
      <c r="DC51" s="1311"/>
    </row>
    <row r="52" spans="1:109" x14ac:dyDescent="0.15">
      <c r="B52" s="395"/>
      <c r="G52" s="1327"/>
      <c r="H52" s="1327"/>
      <c r="I52" s="1331"/>
      <c r="J52" s="1331"/>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3"/>
      <c r="B53" s="395"/>
      <c r="G53" s="1327"/>
      <c r="H53" s="1327"/>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597</v>
      </c>
      <c r="BC53" s="1314"/>
      <c r="BD53" s="1314"/>
      <c r="BE53" s="1314"/>
      <c r="BF53" s="1314"/>
      <c r="BG53" s="1314"/>
      <c r="BH53" s="1314"/>
      <c r="BI53" s="1314"/>
      <c r="BJ53" s="1314"/>
      <c r="BK53" s="1314"/>
      <c r="BL53" s="1314"/>
      <c r="BM53" s="1314"/>
      <c r="BN53" s="1314"/>
      <c r="BO53" s="1314"/>
      <c r="BP53" s="1311">
        <v>32.799999999999997</v>
      </c>
      <c r="BQ53" s="1311"/>
      <c r="BR53" s="1311"/>
      <c r="BS53" s="1311"/>
      <c r="BT53" s="1311"/>
      <c r="BU53" s="1311"/>
      <c r="BV53" s="1311"/>
      <c r="BW53" s="1311"/>
      <c r="BX53" s="1311">
        <v>34.5</v>
      </c>
      <c r="BY53" s="1311"/>
      <c r="BZ53" s="1311"/>
      <c r="CA53" s="1311"/>
      <c r="CB53" s="1311"/>
      <c r="CC53" s="1311"/>
      <c r="CD53" s="1311"/>
      <c r="CE53" s="1311"/>
      <c r="CF53" s="1311">
        <v>35.4</v>
      </c>
      <c r="CG53" s="1311"/>
      <c r="CH53" s="1311"/>
      <c r="CI53" s="1311"/>
      <c r="CJ53" s="1311"/>
      <c r="CK53" s="1311"/>
      <c r="CL53" s="1311"/>
      <c r="CM53" s="1311"/>
      <c r="CN53" s="1311">
        <v>37</v>
      </c>
      <c r="CO53" s="1311"/>
      <c r="CP53" s="1311"/>
      <c r="CQ53" s="1311"/>
      <c r="CR53" s="1311"/>
      <c r="CS53" s="1311"/>
      <c r="CT53" s="1311"/>
      <c r="CU53" s="1311"/>
      <c r="CV53" s="1326"/>
      <c r="CW53" s="1311"/>
      <c r="CX53" s="1311"/>
      <c r="CY53" s="1311"/>
      <c r="CZ53" s="1311"/>
      <c r="DA53" s="1311"/>
      <c r="DB53" s="1311"/>
      <c r="DC53" s="1311"/>
    </row>
    <row r="54" spans="1:109" x14ac:dyDescent="0.15">
      <c r="A54" s="403"/>
      <c r="B54" s="395"/>
      <c r="G54" s="1327"/>
      <c r="H54" s="1327"/>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3"/>
      <c r="B55" s="395"/>
      <c r="G55" s="1309"/>
      <c r="H55" s="1309"/>
      <c r="I55" s="1309"/>
      <c r="J55" s="1309"/>
      <c r="K55" s="1316"/>
      <c r="L55" s="1316"/>
      <c r="M55" s="1316"/>
      <c r="N55" s="1316"/>
      <c r="AN55" s="1315" t="s">
        <v>598</v>
      </c>
      <c r="AO55" s="1315"/>
      <c r="AP55" s="1315"/>
      <c r="AQ55" s="1315"/>
      <c r="AR55" s="1315"/>
      <c r="AS55" s="1315"/>
      <c r="AT55" s="1315"/>
      <c r="AU55" s="1315"/>
      <c r="AV55" s="1315"/>
      <c r="AW55" s="1315"/>
      <c r="AX55" s="1315"/>
      <c r="AY55" s="1315"/>
      <c r="AZ55" s="1315"/>
      <c r="BA55" s="1315"/>
      <c r="BB55" s="1314" t="s">
        <v>596</v>
      </c>
      <c r="BC55" s="1314"/>
      <c r="BD55" s="1314"/>
      <c r="BE55" s="1314"/>
      <c r="BF55" s="1314"/>
      <c r="BG55" s="1314"/>
      <c r="BH55" s="1314"/>
      <c r="BI55" s="1314"/>
      <c r="BJ55" s="1314"/>
      <c r="BK55" s="1314"/>
      <c r="BL55" s="1314"/>
      <c r="BM55" s="1314"/>
      <c r="BN55" s="1314"/>
      <c r="BO55" s="1314"/>
      <c r="BP55" s="1311">
        <v>56.8</v>
      </c>
      <c r="BQ55" s="1311"/>
      <c r="BR55" s="1311"/>
      <c r="BS55" s="1311"/>
      <c r="BT55" s="1311"/>
      <c r="BU55" s="1311"/>
      <c r="BV55" s="1311"/>
      <c r="BW55" s="1311"/>
      <c r="BX55" s="1311">
        <v>52.3</v>
      </c>
      <c r="BY55" s="1311"/>
      <c r="BZ55" s="1311"/>
      <c r="CA55" s="1311"/>
      <c r="CB55" s="1311"/>
      <c r="CC55" s="1311"/>
      <c r="CD55" s="1311"/>
      <c r="CE55" s="1311"/>
      <c r="CF55" s="1311">
        <v>55.4</v>
      </c>
      <c r="CG55" s="1311"/>
      <c r="CH55" s="1311"/>
      <c r="CI55" s="1311"/>
      <c r="CJ55" s="1311"/>
      <c r="CK55" s="1311"/>
      <c r="CL55" s="1311"/>
      <c r="CM55" s="1311"/>
      <c r="CN55" s="1311">
        <v>52.7</v>
      </c>
      <c r="CO55" s="1311"/>
      <c r="CP55" s="1311"/>
      <c r="CQ55" s="1311"/>
      <c r="CR55" s="1311"/>
      <c r="CS55" s="1311"/>
      <c r="CT55" s="1311"/>
      <c r="CU55" s="1311"/>
      <c r="CV55" s="1326"/>
      <c r="CW55" s="1311"/>
      <c r="CX55" s="1311"/>
      <c r="CY55" s="1311"/>
      <c r="CZ55" s="1311"/>
      <c r="DA55" s="1311"/>
      <c r="DB55" s="1311"/>
      <c r="DC55" s="1311"/>
    </row>
    <row r="56" spans="1:109" x14ac:dyDescent="0.15">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x14ac:dyDescent="0.15">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597</v>
      </c>
      <c r="BC57" s="1314"/>
      <c r="BD57" s="1314"/>
      <c r="BE57" s="1314"/>
      <c r="BF57" s="1314"/>
      <c r="BG57" s="1314"/>
      <c r="BH57" s="1314"/>
      <c r="BI57" s="1314"/>
      <c r="BJ57" s="1314"/>
      <c r="BK57" s="1314"/>
      <c r="BL57" s="1314"/>
      <c r="BM57" s="1314"/>
      <c r="BN57" s="1314"/>
      <c r="BO57" s="1314"/>
      <c r="BP57" s="1311">
        <v>54</v>
      </c>
      <c r="BQ57" s="1311"/>
      <c r="BR57" s="1311"/>
      <c r="BS57" s="1311"/>
      <c r="BT57" s="1311"/>
      <c r="BU57" s="1311"/>
      <c r="BV57" s="1311"/>
      <c r="BW57" s="1311"/>
      <c r="BX57" s="1311">
        <v>57.1</v>
      </c>
      <c r="BY57" s="1311"/>
      <c r="BZ57" s="1311"/>
      <c r="CA57" s="1311"/>
      <c r="CB57" s="1311"/>
      <c r="CC57" s="1311"/>
      <c r="CD57" s="1311"/>
      <c r="CE57" s="1311"/>
      <c r="CF57" s="1311">
        <v>58.7</v>
      </c>
      <c r="CG57" s="1311"/>
      <c r="CH57" s="1311"/>
      <c r="CI57" s="1311"/>
      <c r="CJ57" s="1311"/>
      <c r="CK57" s="1311"/>
      <c r="CL57" s="1311"/>
      <c r="CM57" s="1311"/>
      <c r="CN57" s="1311">
        <v>59.9</v>
      </c>
      <c r="CO57" s="1311"/>
      <c r="CP57" s="1311"/>
      <c r="CQ57" s="1311"/>
      <c r="CR57" s="1311"/>
      <c r="CS57" s="1311"/>
      <c r="CT57" s="1311"/>
      <c r="CU57" s="1311"/>
      <c r="CV57" s="1326"/>
      <c r="CW57" s="1311"/>
      <c r="CX57" s="1311"/>
      <c r="CY57" s="1311"/>
      <c r="CZ57" s="1311"/>
      <c r="DA57" s="1311"/>
      <c r="DB57" s="1311"/>
      <c r="DC57" s="1311"/>
      <c r="DD57" s="408"/>
      <c r="DE57" s="407"/>
    </row>
    <row r="58" spans="1:109" s="403" customFormat="1" x14ac:dyDescent="0.15">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599</v>
      </c>
    </row>
    <row r="64" spans="1:109" x14ac:dyDescent="0.15">
      <c r="B64" s="395"/>
      <c r="G64" s="402"/>
      <c r="I64" s="415"/>
      <c r="J64" s="415"/>
      <c r="K64" s="415"/>
      <c r="L64" s="415"/>
      <c r="M64" s="415"/>
      <c r="N64" s="416"/>
      <c r="AM64" s="402"/>
      <c r="AN64" s="402" t="s">
        <v>593</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7" t="s">
        <v>601</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594</v>
      </c>
    </row>
    <row r="72" spans="2:107" x14ac:dyDescent="0.15">
      <c r="B72" s="395"/>
      <c r="G72" s="1309"/>
      <c r="H72" s="1309"/>
      <c r="I72" s="1309"/>
      <c r="J72" s="1309"/>
      <c r="K72" s="405"/>
      <c r="L72" s="405"/>
      <c r="M72" s="406"/>
      <c r="N72" s="406"/>
      <c r="AN72" s="1328"/>
      <c r="AO72" s="1329"/>
      <c r="AP72" s="1329"/>
      <c r="AQ72" s="1329"/>
      <c r="AR72" s="1329"/>
      <c r="AS72" s="1329"/>
      <c r="AT72" s="1329"/>
      <c r="AU72" s="1329"/>
      <c r="AV72" s="1329"/>
      <c r="AW72" s="1329"/>
      <c r="AX72" s="1329"/>
      <c r="AY72" s="1329"/>
      <c r="AZ72" s="1329"/>
      <c r="BA72" s="1329"/>
      <c r="BB72" s="1329"/>
      <c r="BC72" s="1329"/>
      <c r="BD72" s="1329"/>
      <c r="BE72" s="1329"/>
      <c r="BF72" s="1329"/>
      <c r="BG72" s="1329"/>
      <c r="BH72" s="1329"/>
      <c r="BI72" s="1329"/>
      <c r="BJ72" s="1329"/>
      <c r="BK72" s="1329"/>
      <c r="BL72" s="1329"/>
      <c r="BM72" s="1329"/>
      <c r="BN72" s="1329"/>
      <c r="BO72" s="1330"/>
      <c r="BP72" s="1315" t="s">
        <v>552</v>
      </c>
      <c r="BQ72" s="1315"/>
      <c r="BR72" s="1315"/>
      <c r="BS72" s="1315"/>
      <c r="BT72" s="1315"/>
      <c r="BU72" s="1315"/>
      <c r="BV72" s="1315"/>
      <c r="BW72" s="1315"/>
      <c r="BX72" s="1315" t="s">
        <v>553</v>
      </c>
      <c r="BY72" s="1315"/>
      <c r="BZ72" s="1315"/>
      <c r="CA72" s="1315"/>
      <c r="CB72" s="1315"/>
      <c r="CC72" s="1315"/>
      <c r="CD72" s="1315"/>
      <c r="CE72" s="1315"/>
      <c r="CF72" s="1315" t="s">
        <v>554</v>
      </c>
      <c r="CG72" s="1315"/>
      <c r="CH72" s="1315"/>
      <c r="CI72" s="1315"/>
      <c r="CJ72" s="1315"/>
      <c r="CK72" s="1315"/>
      <c r="CL72" s="1315"/>
      <c r="CM72" s="1315"/>
      <c r="CN72" s="1315" t="s">
        <v>555</v>
      </c>
      <c r="CO72" s="1315"/>
      <c r="CP72" s="1315"/>
      <c r="CQ72" s="1315"/>
      <c r="CR72" s="1315"/>
      <c r="CS72" s="1315"/>
      <c r="CT72" s="1315"/>
      <c r="CU72" s="1315"/>
      <c r="CV72" s="1315" t="s">
        <v>556</v>
      </c>
      <c r="CW72" s="1315"/>
      <c r="CX72" s="1315"/>
      <c r="CY72" s="1315"/>
      <c r="CZ72" s="1315"/>
      <c r="DA72" s="1315"/>
      <c r="DB72" s="1315"/>
      <c r="DC72" s="1315"/>
    </row>
    <row r="73" spans="2:107" x14ac:dyDescent="0.15">
      <c r="B73" s="395"/>
      <c r="G73" s="1327"/>
      <c r="H73" s="1327"/>
      <c r="I73" s="1327"/>
      <c r="J73" s="1327"/>
      <c r="K73" s="1310"/>
      <c r="L73" s="1310"/>
      <c r="M73" s="1310"/>
      <c r="N73" s="1310"/>
      <c r="AM73" s="404"/>
      <c r="AN73" s="1314" t="s">
        <v>595</v>
      </c>
      <c r="AO73" s="1314"/>
      <c r="AP73" s="1314"/>
      <c r="AQ73" s="1314"/>
      <c r="AR73" s="1314"/>
      <c r="AS73" s="1314"/>
      <c r="AT73" s="1314"/>
      <c r="AU73" s="1314"/>
      <c r="AV73" s="1314"/>
      <c r="AW73" s="1314"/>
      <c r="AX73" s="1314"/>
      <c r="AY73" s="1314"/>
      <c r="AZ73" s="1314"/>
      <c r="BA73" s="1314"/>
      <c r="BB73" s="1314" t="s">
        <v>596</v>
      </c>
      <c r="BC73" s="1314"/>
      <c r="BD73" s="1314"/>
      <c r="BE73" s="1314"/>
      <c r="BF73" s="1314"/>
      <c r="BG73" s="1314"/>
      <c r="BH73" s="1314"/>
      <c r="BI73" s="1314"/>
      <c r="BJ73" s="1314"/>
      <c r="BK73" s="1314"/>
      <c r="BL73" s="1314"/>
      <c r="BM73" s="1314"/>
      <c r="BN73" s="1314"/>
      <c r="BO73" s="1314"/>
      <c r="BP73" s="1311">
        <v>106</v>
      </c>
      <c r="BQ73" s="1311"/>
      <c r="BR73" s="1311"/>
      <c r="BS73" s="1311"/>
      <c r="BT73" s="1311"/>
      <c r="BU73" s="1311"/>
      <c r="BV73" s="1311"/>
      <c r="BW73" s="1311"/>
      <c r="BX73" s="1311">
        <v>93.3</v>
      </c>
      <c r="BY73" s="1311"/>
      <c r="BZ73" s="1311"/>
      <c r="CA73" s="1311"/>
      <c r="CB73" s="1311"/>
      <c r="CC73" s="1311"/>
      <c r="CD73" s="1311"/>
      <c r="CE73" s="1311"/>
      <c r="CF73" s="1311">
        <v>77.400000000000006</v>
      </c>
      <c r="CG73" s="1311"/>
      <c r="CH73" s="1311"/>
      <c r="CI73" s="1311"/>
      <c r="CJ73" s="1311"/>
      <c r="CK73" s="1311"/>
      <c r="CL73" s="1311"/>
      <c r="CM73" s="1311"/>
      <c r="CN73" s="1311">
        <v>58.3</v>
      </c>
      <c r="CO73" s="1311"/>
      <c r="CP73" s="1311"/>
      <c r="CQ73" s="1311"/>
      <c r="CR73" s="1311"/>
      <c r="CS73" s="1311"/>
      <c r="CT73" s="1311"/>
      <c r="CU73" s="1311"/>
      <c r="CV73" s="1311">
        <v>59.9</v>
      </c>
      <c r="CW73" s="1311"/>
      <c r="CX73" s="1311"/>
      <c r="CY73" s="1311"/>
      <c r="CZ73" s="1311"/>
      <c r="DA73" s="1311"/>
      <c r="DB73" s="1311"/>
      <c r="DC73" s="1311"/>
    </row>
    <row r="74" spans="2:107" x14ac:dyDescent="0.15">
      <c r="B74" s="395"/>
      <c r="G74" s="1327"/>
      <c r="H74" s="1327"/>
      <c r="I74" s="1327"/>
      <c r="J74" s="1327"/>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5"/>
      <c r="G75" s="1327"/>
      <c r="H75" s="1327"/>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600</v>
      </c>
      <c r="BC75" s="1314"/>
      <c r="BD75" s="1314"/>
      <c r="BE75" s="1314"/>
      <c r="BF75" s="1314"/>
      <c r="BG75" s="1314"/>
      <c r="BH75" s="1314"/>
      <c r="BI75" s="1314"/>
      <c r="BJ75" s="1314"/>
      <c r="BK75" s="1314"/>
      <c r="BL75" s="1314"/>
      <c r="BM75" s="1314"/>
      <c r="BN75" s="1314"/>
      <c r="BO75" s="1314"/>
      <c r="BP75" s="1311">
        <v>11.1</v>
      </c>
      <c r="BQ75" s="1311"/>
      <c r="BR75" s="1311"/>
      <c r="BS75" s="1311"/>
      <c r="BT75" s="1311"/>
      <c r="BU75" s="1311"/>
      <c r="BV75" s="1311"/>
      <c r="BW75" s="1311"/>
      <c r="BX75" s="1311">
        <v>9.4</v>
      </c>
      <c r="BY75" s="1311"/>
      <c r="BZ75" s="1311"/>
      <c r="CA75" s="1311"/>
      <c r="CB75" s="1311"/>
      <c r="CC75" s="1311"/>
      <c r="CD75" s="1311"/>
      <c r="CE75" s="1311"/>
      <c r="CF75" s="1311">
        <v>8.3000000000000007</v>
      </c>
      <c r="CG75" s="1311"/>
      <c r="CH75" s="1311"/>
      <c r="CI75" s="1311"/>
      <c r="CJ75" s="1311"/>
      <c r="CK75" s="1311"/>
      <c r="CL75" s="1311"/>
      <c r="CM75" s="1311"/>
      <c r="CN75" s="1311">
        <v>7.6</v>
      </c>
      <c r="CO75" s="1311"/>
      <c r="CP75" s="1311"/>
      <c r="CQ75" s="1311"/>
      <c r="CR75" s="1311"/>
      <c r="CS75" s="1311"/>
      <c r="CT75" s="1311"/>
      <c r="CU75" s="1311"/>
      <c r="CV75" s="1311">
        <v>7.1</v>
      </c>
      <c r="CW75" s="1311"/>
      <c r="CX75" s="1311"/>
      <c r="CY75" s="1311"/>
      <c r="CZ75" s="1311"/>
      <c r="DA75" s="1311"/>
      <c r="DB75" s="1311"/>
      <c r="DC75" s="1311"/>
    </row>
    <row r="76" spans="2:107" x14ac:dyDescent="0.15">
      <c r="B76" s="395"/>
      <c r="G76" s="1327"/>
      <c r="H76" s="1327"/>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5"/>
      <c r="G77" s="1309"/>
      <c r="H77" s="1309"/>
      <c r="I77" s="1309"/>
      <c r="J77" s="1309"/>
      <c r="K77" s="1310"/>
      <c r="L77" s="1310"/>
      <c r="M77" s="1310"/>
      <c r="N77" s="1310"/>
      <c r="AN77" s="1315" t="s">
        <v>598</v>
      </c>
      <c r="AO77" s="1315"/>
      <c r="AP77" s="1315"/>
      <c r="AQ77" s="1315"/>
      <c r="AR77" s="1315"/>
      <c r="AS77" s="1315"/>
      <c r="AT77" s="1315"/>
      <c r="AU77" s="1315"/>
      <c r="AV77" s="1315"/>
      <c r="AW77" s="1315"/>
      <c r="AX77" s="1315"/>
      <c r="AY77" s="1315"/>
      <c r="AZ77" s="1315"/>
      <c r="BA77" s="1315"/>
      <c r="BB77" s="1314" t="s">
        <v>596</v>
      </c>
      <c r="BC77" s="1314"/>
      <c r="BD77" s="1314"/>
      <c r="BE77" s="1314"/>
      <c r="BF77" s="1314"/>
      <c r="BG77" s="1314"/>
      <c r="BH77" s="1314"/>
      <c r="BI77" s="1314"/>
      <c r="BJ77" s="1314"/>
      <c r="BK77" s="1314"/>
      <c r="BL77" s="1314"/>
      <c r="BM77" s="1314"/>
      <c r="BN77" s="1314"/>
      <c r="BO77" s="1314"/>
      <c r="BP77" s="1311">
        <v>56.8</v>
      </c>
      <c r="BQ77" s="1311"/>
      <c r="BR77" s="1311"/>
      <c r="BS77" s="1311"/>
      <c r="BT77" s="1311"/>
      <c r="BU77" s="1311"/>
      <c r="BV77" s="1311"/>
      <c r="BW77" s="1311"/>
      <c r="BX77" s="1311">
        <v>52.3</v>
      </c>
      <c r="BY77" s="1311"/>
      <c r="BZ77" s="1311"/>
      <c r="CA77" s="1311"/>
      <c r="CB77" s="1311"/>
      <c r="CC77" s="1311"/>
      <c r="CD77" s="1311"/>
      <c r="CE77" s="1311"/>
      <c r="CF77" s="1311">
        <v>55.4</v>
      </c>
      <c r="CG77" s="1311"/>
      <c r="CH77" s="1311"/>
      <c r="CI77" s="1311"/>
      <c r="CJ77" s="1311"/>
      <c r="CK77" s="1311"/>
      <c r="CL77" s="1311"/>
      <c r="CM77" s="1311"/>
      <c r="CN77" s="1311">
        <v>52.7</v>
      </c>
      <c r="CO77" s="1311"/>
      <c r="CP77" s="1311"/>
      <c r="CQ77" s="1311"/>
      <c r="CR77" s="1311"/>
      <c r="CS77" s="1311"/>
      <c r="CT77" s="1311"/>
      <c r="CU77" s="1311"/>
      <c r="CV77" s="1311">
        <v>49.7</v>
      </c>
      <c r="CW77" s="1311"/>
      <c r="CX77" s="1311"/>
      <c r="CY77" s="1311"/>
      <c r="CZ77" s="1311"/>
      <c r="DA77" s="1311"/>
      <c r="DB77" s="1311"/>
      <c r="DC77" s="1311"/>
    </row>
    <row r="78" spans="2:107" x14ac:dyDescent="0.15">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600</v>
      </c>
      <c r="BC79" s="1314"/>
      <c r="BD79" s="1314"/>
      <c r="BE79" s="1314"/>
      <c r="BF79" s="1314"/>
      <c r="BG79" s="1314"/>
      <c r="BH79" s="1314"/>
      <c r="BI79" s="1314"/>
      <c r="BJ79" s="1314"/>
      <c r="BK79" s="1314"/>
      <c r="BL79" s="1314"/>
      <c r="BM79" s="1314"/>
      <c r="BN79" s="1314"/>
      <c r="BO79" s="1314"/>
      <c r="BP79" s="1311">
        <v>10.199999999999999</v>
      </c>
      <c r="BQ79" s="1311"/>
      <c r="BR79" s="1311"/>
      <c r="BS79" s="1311"/>
      <c r="BT79" s="1311"/>
      <c r="BU79" s="1311"/>
      <c r="BV79" s="1311"/>
      <c r="BW79" s="1311"/>
      <c r="BX79" s="1311">
        <v>10</v>
      </c>
      <c r="BY79" s="1311"/>
      <c r="BZ79" s="1311"/>
      <c r="CA79" s="1311"/>
      <c r="CB79" s="1311"/>
      <c r="CC79" s="1311"/>
      <c r="CD79" s="1311"/>
      <c r="CE79" s="1311"/>
      <c r="CF79" s="1311">
        <v>9.6999999999999993</v>
      </c>
      <c r="CG79" s="1311"/>
      <c r="CH79" s="1311"/>
      <c r="CI79" s="1311"/>
      <c r="CJ79" s="1311"/>
      <c r="CK79" s="1311"/>
      <c r="CL79" s="1311"/>
      <c r="CM79" s="1311"/>
      <c r="CN79" s="1311">
        <v>9.5</v>
      </c>
      <c r="CO79" s="1311"/>
      <c r="CP79" s="1311"/>
      <c r="CQ79" s="1311"/>
      <c r="CR79" s="1311"/>
      <c r="CS79" s="1311"/>
      <c r="CT79" s="1311"/>
      <c r="CU79" s="1311"/>
      <c r="CV79" s="1311">
        <v>9.1999999999999993</v>
      </c>
      <c r="CW79" s="1311"/>
      <c r="CX79" s="1311"/>
      <c r="CY79" s="1311"/>
      <c r="CZ79" s="1311"/>
      <c r="DA79" s="1311"/>
      <c r="DB79" s="1311"/>
      <c r="DC79" s="1311"/>
    </row>
    <row r="80" spans="2:107" x14ac:dyDescent="0.15">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dlg2dZWPANtyNjVV2OnwhuaFB5huHxyRCduBxAcVdE4Ki6DZquku4FF4jL4ep3yZc2D4Ryzw0dMAa8iVgJR/qg==" saltValue="JzoZzYkROmFxSFV6WHwEj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8" zoomScaleNormal="100" zoomScaleSheetLayoutView="70" workbookViewId="0">
      <selection activeCell="BT6" sqref="BT6"/>
    </sheetView>
  </sheetViews>
  <sheetFormatPr defaultColWidth="0" defaultRowHeight="13.5" customHeight="1" zeroHeight="1" x14ac:dyDescent="0.15"/>
  <cols>
    <col min="1" max="34" width="2.42578125" style="292" customWidth="1"/>
    <col min="35" max="122" width="2.42578125" style="291" customWidth="1"/>
    <col min="123" max="16384" width="2.425781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498</v>
      </c>
    </row>
  </sheetData>
  <sheetProtection algorithmName="SHA-512" hashValue="bt4mTwpXATtZGOR69z5UVHbCRJTR2gqRKRmIcM5cU/4lYbzHQF8xxu3cPLJmt2aMdRfc+sXyeAonEPCwN1bFTA==" saltValue="hl7gIjH6C/OW3WdEHvmxg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Normal="100" zoomScaleSheetLayoutView="55" workbookViewId="0">
      <selection activeCell="CA13" sqref="CA13"/>
    </sheetView>
  </sheetViews>
  <sheetFormatPr defaultColWidth="0" defaultRowHeight="13.5" customHeight="1" zeroHeight="1" x14ac:dyDescent="0.15"/>
  <cols>
    <col min="1" max="34" width="2.42578125" style="292" customWidth="1"/>
    <col min="35" max="122" width="2.42578125" style="291" customWidth="1"/>
    <col min="123" max="16384" width="2.425781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498</v>
      </c>
    </row>
  </sheetData>
  <sheetProtection algorithmName="SHA-512" hashValue="iosEeJkCH+U5xvXAZtOfJ6RfbEmKPcfew7CkXWuIIvQIw8ZwB5rE/2OmGMzvO/tmStatNfeTkZnLTSGmIRZ+lg==" saltValue="wpKTK5Ao1xZSgaDyVm9VN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40625" defaultRowHeight="13.5" x14ac:dyDescent="0.15"/>
  <cols>
    <col min="1" max="1" width="45.85546875" style="150" customWidth="1"/>
    <col min="2" max="8" width="13.42578125" style="150" customWidth="1"/>
    <col min="9" max="16384" width="11.140625" style="150"/>
  </cols>
  <sheetData>
    <row r="1" spans="1:8" x14ac:dyDescent="0.15">
      <c r="A1" s="144"/>
      <c r="B1" s="145"/>
      <c r="C1" s="146"/>
      <c r="D1" s="147"/>
      <c r="E1" s="148"/>
      <c r="F1" s="148"/>
      <c r="G1" s="148"/>
      <c r="H1" s="149"/>
    </row>
    <row r="2" spans="1:8" x14ac:dyDescent="0.15">
      <c r="A2" s="151"/>
      <c r="B2" s="152"/>
      <c r="C2" s="153"/>
      <c r="D2" s="154" t="s">
        <v>52</v>
      </c>
      <c r="E2" s="155"/>
      <c r="F2" s="156" t="s">
        <v>549</v>
      </c>
      <c r="G2" s="157"/>
      <c r="H2" s="158"/>
    </row>
    <row r="3" spans="1:8" x14ac:dyDescent="0.15">
      <c r="A3" s="154" t="s">
        <v>542</v>
      </c>
      <c r="B3" s="159"/>
      <c r="C3" s="160"/>
      <c r="D3" s="161">
        <v>144385</v>
      </c>
      <c r="E3" s="162"/>
      <c r="F3" s="163">
        <v>81768</v>
      </c>
      <c r="G3" s="164"/>
      <c r="H3" s="165"/>
    </row>
    <row r="4" spans="1:8" x14ac:dyDescent="0.15">
      <c r="A4" s="166"/>
      <c r="B4" s="167"/>
      <c r="C4" s="168"/>
      <c r="D4" s="169">
        <v>17579</v>
      </c>
      <c r="E4" s="170"/>
      <c r="F4" s="171">
        <v>37917</v>
      </c>
      <c r="G4" s="172"/>
      <c r="H4" s="173"/>
    </row>
    <row r="5" spans="1:8" x14ac:dyDescent="0.15">
      <c r="A5" s="154" t="s">
        <v>544</v>
      </c>
      <c r="B5" s="159"/>
      <c r="C5" s="160"/>
      <c r="D5" s="161">
        <v>105311</v>
      </c>
      <c r="E5" s="162"/>
      <c r="F5" s="163">
        <v>65876</v>
      </c>
      <c r="G5" s="164"/>
      <c r="H5" s="165"/>
    </row>
    <row r="6" spans="1:8" x14ac:dyDescent="0.15">
      <c r="A6" s="166"/>
      <c r="B6" s="167"/>
      <c r="C6" s="168"/>
      <c r="D6" s="169">
        <v>23150</v>
      </c>
      <c r="E6" s="170"/>
      <c r="F6" s="171">
        <v>36484</v>
      </c>
      <c r="G6" s="172"/>
      <c r="H6" s="173"/>
    </row>
    <row r="7" spans="1:8" x14ac:dyDescent="0.15">
      <c r="A7" s="154" t="s">
        <v>545</v>
      </c>
      <c r="B7" s="159"/>
      <c r="C7" s="160"/>
      <c r="D7" s="161">
        <v>49037</v>
      </c>
      <c r="E7" s="162"/>
      <c r="F7" s="163">
        <v>68468</v>
      </c>
      <c r="G7" s="164"/>
      <c r="H7" s="165"/>
    </row>
    <row r="8" spans="1:8" x14ac:dyDescent="0.15">
      <c r="A8" s="166"/>
      <c r="B8" s="167"/>
      <c r="C8" s="168"/>
      <c r="D8" s="169">
        <v>16001</v>
      </c>
      <c r="E8" s="170"/>
      <c r="F8" s="171">
        <v>34140</v>
      </c>
      <c r="G8" s="172"/>
      <c r="H8" s="173"/>
    </row>
    <row r="9" spans="1:8" x14ac:dyDescent="0.15">
      <c r="A9" s="154" t="s">
        <v>546</v>
      </c>
      <c r="B9" s="159"/>
      <c r="C9" s="160"/>
      <c r="D9" s="161">
        <v>57377</v>
      </c>
      <c r="E9" s="162"/>
      <c r="F9" s="163">
        <v>69729</v>
      </c>
      <c r="G9" s="164"/>
      <c r="H9" s="165"/>
    </row>
    <row r="10" spans="1:8" x14ac:dyDescent="0.15">
      <c r="A10" s="166"/>
      <c r="B10" s="167"/>
      <c r="C10" s="168"/>
      <c r="D10" s="169">
        <v>31645</v>
      </c>
      <c r="E10" s="170"/>
      <c r="F10" s="171">
        <v>38908</v>
      </c>
      <c r="G10" s="172"/>
      <c r="H10" s="173"/>
    </row>
    <row r="11" spans="1:8" x14ac:dyDescent="0.15">
      <c r="A11" s="154" t="s">
        <v>547</v>
      </c>
      <c r="B11" s="159"/>
      <c r="C11" s="160"/>
      <c r="D11" s="161">
        <v>67989</v>
      </c>
      <c r="E11" s="162"/>
      <c r="F11" s="163">
        <v>74581</v>
      </c>
      <c r="G11" s="164"/>
      <c r="H11" s="165"/>
    </row>
    <row r="12" spans="1:8" x14ac:dyDescent="0.15">
      <c r="A12" s="166"/>
      <c r="B12" s="167"/>
      <c r="C12" s="174"/>
      <c r="D12" s="169">
        <v>37406</v>
      </c>
      <c r="E12" s="170"/>
      <c r="F12" s="171">
        <v>41563</v>
      </c>
      <c r="G12" s="172"/>
      <c r="H12" s="173"/>
    </row>
    <row r="13" spans="1:8" x14ac:dyDescent="0.15">
      <c r="A13" s="154"/>
      <c r="B13" s="159"/>
      <c r="C13" s="175"/>
      <c r="D13" s="176">
        <v>84820</v>
      </c>
      <c r="E13" s="177"/>
      <c r="F13" s="178">
        <v>72084</v>
      </c>
      <c r="G13" s="179"/>
      <c r="H13" s="165"/>
    </row>
    <row r="14" spans="1:8" x14ac:dyDescent="0.15">
      <c r="A14" s="166"/>
      <c r="B14" s="167"/>
      <c r="C14" s="168"/>
      <c r="D14" s="169">
        <v>25156</v>
      </c>
      <c r="E14" s="170"/>
      <c r="F14" s="171">
        <v>37802</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11.36</v>
      </c>
      <c r="C19" s="180">
        <f>ROUND(VALUE(SUBSTITUTE(実質収支比率等に係る経年分析!G$48,"▲","-")),2)</f>
        <v>9.02</v>
      </c>
      <c r="D19" s="180">
        <f>ROUND(VALUE(SUBSTITUTE(実質収支比率等に係る経年分析!H$48,"▲","-")),2)</f>
        <v>8.66</v>
      </c>
      <c r="E19" s="180">
        <f>ROUND(VALUE(SUBSTITUTE(実質収支比率等に係る経年分析!I$48,"▲","-")),2)</f>
        <v>7.47</v>
      </c>
      <c r="F19" s="180">
        <f>ROUND(VALUE(SUBSTITUTE(実質収支比率等に係る経年分析!J$48,"▲","-")),2)</f>
        <v>12.97</v>
      </c>
    </row>
    <row r="20" spans="1:11" x14ac:dyDescent="0.15">
      <c r="A20" s="180" t="s">
        <v>55</v>
      </c>
      <c r="B20" s="180">
        <f>ROUND(VALUE(SUBSTITUTE(実質収支比率等に係る経年分析!F$47,"▲","-")),2)</f>
        <v>16.12</v>
      </c>
      <c r="C20" s="180">
        <f>ROUND(VALUE(SUBSTITUTE(実質収支比率等に係る経年分析!G$47,"▲","-")),2)</f>
        <v>17.46</v>
      </c>
      <c r="D20" s="180">
        <f>ROUND(VALUE(SUBSTITUTE(実質収支比率等に係る経年分析!H$47,"▲","-")),2)</f>
        <v>18.2</v>
      </c>
      <c r="E20" s="180">
        <f>ROUND(VALUE(SUBSTITUTE(実質収支比率等に係る経年分析!I$47,"▲","-")),2)</f>
        <v>18.47</v>
      </c>
      <c r="F20" s="180">
        <f>ROUND(VALUE(SUBSTITUTE(実質収支比率等に係る経年分析!J$47,"▲","-")),2)</f>
        <v>17.59</v>
      </c>
    </row>
    <row r="21" spans="1:11" x14ac:dyDescent="0.15">
      <c r="A21" s="180" t="s">
        <v>56</v>
      </c>
      <c r="B21" s="180">
        <f>IF(ISNUMBER(VALUE(SUBSTITUTE(実質収支比率等に係る経年分析!F$49,"▲","-"))),ROUND(VALUE(SUBSTITUTE(実質収支比率等に係る経年分析!F$49,"▲","-")),2),NA())</f>
        <v>-3.48</v>
      </c>
      <c r="C21" s="180">
        <f>IF(ISNUMBER(VALUE(SUBSTITUTE(実質収支比率等に係る経年分析!G$49,"▲","-"))),ROUND(VALUE(SUBSTITUTE(実質収支比率等に係る経年分析!G$49,"▲","-")),2),NA())</f>
        <v>-3.04</v>
      </c>
      <c r="D21" s="180">
        <f>IF(ISNUMBER(VALUE(SUBSTITUTE(実質収支比率等に係る経年分析!H$49,"▲","-"))),ROUND(VALUE(SUBSTITUTE(実質収支比率等に係る経年分析!H$49,"▲","-")),2),NA())</f>
        <v>0.54</v>
      </c>
      <c r="E21" s="180">
        <f>IF(ISNUMBER(VALUE(SUBSTITUTE(実質収支比率等に係る経年分析!I$49,"▲","-"))),ROUND(VALUE(SUBSTITUTE(実質収支比率等に係る経年分析!I$49,"▲","-")),2),NA())</f>
        <v>-0.65</v>
      </c>
      <c r="F21" s="180">
        <f>IF(ISNUMBER(VALUE(SUBSTITUTE(実質収支比率等に係る経年分析!J$49,"▲","-"))),ROUND(VALUE(SUBSTITUTE(実質収支比率等に係る経年分析!J$49,"▲","-")),2),NA())</f>
        <v>3.29</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1.1299999999999999</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0.39</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0.44</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2.31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国民健康保険特別会計（直診勘定）</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7.0000000000000007E-2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0.08</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0.14000000000000001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0.09</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0.11</v>
      </c>
    </row>
    <row r="31" spans="1:11" x14ac:dyDescent="0.15">
      <c r="A31" s="181" t="str">
        <f>IF(連結実質赤字比率に係る赤字・黒字の構成分析!C$39="",NA(),連結実質赤字比率に係る赤字・黒字の構成分析!C$39)</f>
        <v>工業用地造成事業特別会計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1.05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1.05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1.04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1.01</v>
      </c>
    </row>
    <row r="32" spans="1:11" x14ac:dyDescent="0.15">
      <c r="A32" s="181" t="str">
        <f>IF(連結実質赤字比率に係る赤字・黒字の構成分析!C$38="",NA(),連結実質赤字比率に係る赤字・黒字の構成分析!C$38)</f>
        <v>国民健康保険特別会計（事業勘定）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3.37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4.91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3.73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1.44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1.74</v>
      </c>
    </row>
    <row r="33" spans="1:16" x14ac:dyDescent="0.15">
      <c r="A33" s="181" t="str">
        <f>IF(連結実質赤字比率に係る赤字・黒字の構成分析!C$37="",NA(),連結実質赤字比率に係る赤字・黒字の構成分析!C$37)</f>
        <v>公共下水道事業会計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#VALUE!</v>
      </c>
      <c r="I33" s="181" t="e">
        <f>IF(ROUND(VALUE(SUBSTITUTE(連結実質赤字比率に係る赤字・黒字の構成分析!I$37,"▲", "-")), 2) &gt;= 0, ABS(ROUND(VALUE(SUBSTITUTE(連結実質赤字比率に係る赤字・黒字の構成分析!I$37,"▲", "-")), 2)), NA())</f>
        <v>#VALUE!</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1.81</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1.1299999999999999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0.99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1.26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2.13</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11.79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12.8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13.14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11.05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9.68</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11.41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9.02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8.66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7.46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12.96</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898</v>
      </c>
      <c r="E42" s="182"/>
      <c r="F42" s="182"/>
      <c r="G42" s="182">
        <f>'実質公債費比率（分子）の構造'!L$52</f>
        <v>920</v>
      </c>
      <c r="H42" s="182"/>
      <c r="I42" s="182"/>
      <c r="J42" s="182">
        <f>'実質公債費比率（分子）の構造'!M$52</f>
        <v>1006</v>
      </c>
      <c r="K42" s="182"/>
      <c r="L42" s="182"/>
      <c r="M42" s="182">
        <f>'実質公債費比率（分子）の構造'!N$52</f>
        <v>1004</v>
      </c>
      <c r="N42" s="182"/>
      <c r="O42" s="182"/>
      <c r="P42" s="182">
        <f>'実質公債費比率（分子）の構造'!O$52</f>
        <v>1009</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53</v>
      </c>
      <c r="C44" s="182"/>
      <c r="D44" s="182"/>
      <c r="E44" s="182">
        <f>'実質公債費比率（分子）の構造'!L$50</f>
        <v>38</v>
      </c>
      <c r="F44" s="182"/>
      <c r="G44" s="182"/>
      <c r="H44" s="182">
        <f>'実質公債費比率（分子）の構造'!M$50</f>
        <v>35</v>
      </c>
      <c r="I44" s="182"/>
      <c r="J44" s="182"/>
      <c r="K44" s="182">
        <f>'実質公債費比率（分子）の構造'!N$50</f>
        <v>30</v>
      </c>
      <c r="L44" s="182"/>
      <c r="M44" s="182"/>
      <c r="N44" s="182">
        <f>'実質公債費比率（分子）の構造'!O$50</f>
        <v>23</v>
      </c>
      <c r="O44" s="182"/>
      <c r="P44" s="182"/>
    </row>
    <row r="45" spans="1:16" x14ac:dyDescent="0.15">
      <c r="A45" s="182" t="s">
        <v>66</v>
      </c>
      <c r="B45" s="182">
        <f>'実質公債費比率（分子）の構造'!K$49</f>
        <v>100</v>
      </c>
      <c r="C45" s="182"/>
      <c r="D45" s="182"/>
      <c r="E45" s="182">
        <f>'実質公債費比率（分子）の構造'!L$49</f>
        <v>96</v>
      </c>
      <c r="F45" s="182"/>
      <c r="G45" s="182"/>
      <c r="H45" s="182">
        <f>'実質公債費比率（分子）の構造'!M$49</f>
        <v>92</v>
      </c>
      <c r="I45" s="182"/>
      <c r="J45" s="182"/>
      <c r="K45" s="182">
        <f>'実質公債費比率（分子）の構造'!N$49</f>
        <v>48</v>
      </c>
      <c r="L45" s="182"/>
      <c r="M45" s="182"/>
      <c r="N45" s="182">
        <f>'実質公債費比率（分子）の構造'!O$49</f>
        <v>44</v>
      </c>
      <c r="O45" s="182"/>
      <c r="P45" s="182"/>
    </row>
    <row r="46" spans="1:16" x14ac:dyDescent="0.15">
      <c r="A46" s="182" t="s">
        <v>67</v>
      </c>
      <c r="B46" s="182">
        <f>'実質公債費比率（分子）の構造'!K$48</f>
        <v>347</v>
      </c>
      <c r="C46" s="182"/>
      <c r="D46" s="182"/>
      <c r="E46" s="182">
        <f>'実質公債費比率（分子）の構造'!L$48</f>
        <v>322</v>
      </c>
      <c r="F46" s="182"/>
      <c r="G46" s="182"/>
      <c r="H46" s="182">
        <f>'実質公債費比率（分子）の構造'!M$48</f>
        <v>329</v>
      </c>
      <c r="I46" s="182"/>
      <c r="J46" s="182"/>
      <c r="K46" s="182">
        <f>'実質公債費比率（分子）の構造'!N$48</f>
        <v>328</v>
      </c>
      <c r="L46" s="182"/>
      <c r="M46" s="182"/>
      <c r="N46" s="182">
        <f>'実質公債費比率（分子）の構造'!O$48</f>
        <v>328</v>
      </c>
      <c r="O46" s="182"/>
      <c r="P46" s="182"/>
    </row>
    <row r="47" spans="1:16" x14ac:dyDescent="0.15">
      <c r="A47" s="182" t="s">
        <v>68</v>
      </c>
      <c r="B47" s="182">
        <f>'実質公債費比率（分子）の構造'!K$47</f>
        <v>100</v>
      </c>
      <c r="C47" s="182"/>
      <c r="D47" s="182"/>
      <c r="E47" s="182">
        <f>'実質公債費比率（分子）の構造'!L$47</f>
        <v>100</v>
      </c>
      <c r="F47" s="182"/>
      <c r="G47" s="182"/>
      <c r="H47" s="182">
        <f>'実質公債費比率（分子）の構造'!M$47</f>
        <v>89</v>
      </c>
      <c r="I47" s="182"/>
      <c r="J47" s="182"/>
      <c r="K47" s="182">
        <f>'実質公債費比率（分子）の構造'!N$47</f>
        <v>77</v>
      </c>
      <c r="L47" s="182"/>
      <c r="M47" s="182"/>
      <c r="N47" s="182">
        <f>'実質公債費比率（分子）の構造'!O$47</f>
        <v>64</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963</v>
      </c>
      <c r="C49" s="182"/>
      <c r="D49" s="182"/>
      <c r="E49" s="182">
        <f>'実質公債費比率（分子）の構造'!L$45</f>
        <v>942</v>
      </c>
      <c r="F49" s="182"/>
      <c r="G49" s="182"/>
      <c r="H49" s="182">
        <f>'実質公債費比率（分子）の構造'!M$45</f>
        <v>1011</v>
      </c>
      <c r="I49" s="182"/>
      <c r="J49" s="182"/>
      <c r="K49" s="182">
        <f>'実質公債費比率（分子）の構造'!N$45</f>
        <v>1039</v>
      </c>
      <c r="L49" s="182"/>
      <c r="M49" s="182"/>
      <c r="N49" s="182">
        <f>'実質公債費比率（分子）の構造'!O$45</f>
        <v>1050</v>
      </c>
      <c r="O49" s="182"/>
      <c r="P49" s="182"/>
    </row>
    <row r="50" spans="1:16" x14ac:dyDescent="0.15">
      <c r="A50" s="182" t="s">
        <v>71</v>
      </c>
      <c r="B50" s="182" t="e">
        <f>NA()</f>
        <v>#N/A</v>
      </c>
      <c r="C50" s="182">
        <f>IF(ISNUMBER('実質公債費比率（分子）の構造'!K$53),'実質公債費比率（分子）の構造'!K$53,NA())</f>
        <v>665</v>
      </c>
      <c r="D50" s="182" t="e">
        <f>NA()</f>
        <v>#N/A</v>
      </c>
      <c r="E50" s="182" t="e">
        <f>NA()</f>
        <v>#N/A</v>
      </c>
      <c r="F50" s="182">
        <f>IF(ISNUMBER('実質公債費比率（分子）の構造'!L$53),'実質公債費比率（分子）の構造'!L$53,NA())</f>
        <v>578</v>
      </c>
      <c r="G50" s="182" t="e">
        <f>NA()</f>
        <v>#N/A</v>
      </c>
      <c r="H50" s="182" t="e">
        <f>NA()</f>
        <v>#N/A</v>
      </c>
      <c r="I50" s="182">
        <f>IF(ISNUMBER('実質公債費比率（分子）の構造'!M$53),'実質公債費比率（分子）の構造'!M$53,NA())</f>
        <v>550</v>
      </c>
      <c r="J50" s="182" t="e">
        <f>NA()</f>
        <v>#N/A</v>
      </c>
      <c r="K50" s="182" t="e">
        <f>NA()</f>
        <v>#N/A</v>
      </c>
      <c r="L50" s="182">
        <f>IF(ISNUMBER('実質公債費比率（分子）の構造'!N$53),'実質公債費比率（分子）の構造'!N$53,NA())</f>
        <v>518</v>
      </c>
      <c r="M50" s="182" t="e">
        <f>NA()</f>
        <v>#N/A</v>
      </c>
      <c r="N50" s="182" t="e">
        <f>NA()</f>
        <v>#N/A</v>
      </c>
      <c r="O50" s="182">
        <f>IF(ISNUMBER('実質公債費比率（分子）の構造'!O$53),'実質公債費比率（分子）の構造'!O$53,NA())</f>
        <v>500</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12361</v>
      </c>
      <c r="E56" s="181"/>
      <c r="F56" s="181"/>
      <c r="G56" s="181">
        <f>'将来負担比率（分子）の構造'!J$52</f>
        <v>12151</v>
      </c>
      <c r="H56" s="181"/>
      <c r="I56" s="181"/>
      <c r="J56" s="181">
        <f>'将来負担比率（分子）の構造'!K$52</f>
        <v>11935</v>
      </c>
      <c r="K56" s="181"/>
      <c r="L56" s="181"/>
      <c r="M56" s="181">
        <f>'将来負担比率（分子）の構造'!L$52</f>
        <v>11971</v>
      </c>
      <c r="N56" s="181"/>
      <c r="O56" s="181"/>
      <c r="P56" s="181">
        <f>'将来負担比率（分子）の構造'!M$52</f>
        <v>11961</v>
      </c>
    </row>
    <row r="57" spans="1:16" x14ac:dyDescent="0.15">
      <c r="A57" s="181" t="s">
        <v>42</v>
      </c>
      <c r="B57" s="181"/>
      <c r="C57" s="181"/>
      <c r="D57" s="181">
        <f>'将来負担比率（分子）の構造'!I$51</f>
        <v>2131</v>
      </c>
      <c r="E57" s="181"/>
      <c r="F57" s="181"/>
      <c r="G57" s="181">
        <f>'将来負担比率（分子）の構造'!J$51</f>
        <v>2251</v>
      </c>
      <c r="H57" s="181"/>
      <c r="I57" s="181"/>
      <c r="J57" s="181">
        <f>'将来負担比率（分子）の構造'!K$51</f>
        <v>2243</v>
      </c>
      <c r="K57" s="181"/>
      <c r="L57" s="181"/>
      <c r="M57" s="181">
        <f>'将来負担比率（分子）の構造'!L$51</f>
        <v>2148</v>
      </c>
      <c r="N57" s="181"/>
      <c r="O57" s="181"/>
      <c r="P57" s="181">
        <f>'将来負担比率（分子）の構造'!M$51</f>
        <v>2149</v>
      </c>
    </row>
    <row r="58" spans="1:16" x14ac:dyDescent="0.15">
      <c r="A58" s="181" t="s">
        <v>41</v>
      </c>
      <c r="B58" s="181"/>
      <c r="C58" s="181"/>
      <c r="D58" s="181">
        <f>'将来負担比率（分子）の構造'!I$50</f>
        <v>3285</v>
      </c>
      <c r="E58" s="181"/>
      <c r="F58" s="181"/>
      <c r="G58" s="181">
        <f>'将来負担比率（分子）の構造'!J$50</f>
        <v>3519</v>
      </c>
      <c r="H58" s="181"/>
      <c r="I58" s="181"/>
      <c r="J58" s="181">
        <f>'将来負担比率（分子）の構造'!K$50</f>
        <v>3556</v>
      </c>
      <c r="K58" s="181"/>
      <c r="L58" s="181"/>
      <c r="M58" s="181">
        <f>'将来負担比率（分子）の構造'!L$50</f>
        <v>3986</v>
      </c>
      <c r="N58" s="181"/>
      <c r="O58" s="181"/>
      <c r="P58" s="181">
        <f>'将来負担比率（分子）の構造'!M$50</f>
        <v>3661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1915</v>
      </c>
      <c r="C62" s="181"/>
      <c r="D62" s="181"/>
      <c r="E62" s="181">
        <f>'将来負担比率（分子）の構造'!J$45</f>
        <v>1982</v>
      </c>
      <c r="F62" s="181"/>
      <c r="G62" s="181"/>
      <c r="H62" s="181">
        <f>'将来負担比率（分子）の構造'!K$45</f>
        <v>1930</v>
      </c>
      <c r="I62" s="181"/>
      <c r="J62" s="181"/>
      <c r="K62" s="181">
        <f>'将来負担比率（分子）の構造'!L$45</f>
        <v>1781</v>
      </c>
      <c r="L62" s="181"/>
      <c r="M62" s="181"/>
      <c r="N62" s="181">
        <f>'将来負担比率（分子）の構造'!M$45</f>
        <v>1754</v>
      </c>
      <c r="O62" s="181"/>
      <c r="P62" s="181"/>
    </row>
    <row r="63" spans="1:16" x14ac:dyDescent="0.15">
      <c r="A63" s="181" t="s">
        <v>34</v>
      </c>
      <c r="B63" s="181">
        <f>'将来負担比率（分子）の構造'!I$44</f>
        <v>317</v>
      </c>
      <c r="C63" s="181"/>
      <c r="D63" s="181"/>
      <c r="E63" s="181">
        <f>'将来負担比率（分子）の構造'!J$44</f>
        <v>212</v>
      </c>
      <c r="F63" s="181"/>
      <c r="G63" s="181"/>
      <c r="H63" s="181">
        <f>'将来負担比率（分子）の構造'!K$44</f>
        <v>128</v>
      </c>
      <c r="I63" s="181"/>
      <c r="J63" s="181"/>
      <c r="K63" s="181">
        <f>'将来負担比率（分子）の構造'!L$44</f>
        <v>78</v>
      </c>
      <c r="L63" s="181"/>
      <c r="M63" s="181"/>
      <c r="N63" s="181">
        <f>'将来負担比率（分子）の構造'!M$44</f>
        <v>43</v>
      </c>
      <c r="O63" s="181"/>
      <c r="P63" s="181"/>
    </row>
    <row r="64" spans="1:16" x14ac:dyDescent="0.15">
      <c r="A64" s="181" t="s">
        <v>33</v>
      </c>
      <c r="B64" s="181">
        <f>'将来負担比率（分子）の構造'!I$43</f>
        <v>4472</v>
      </c>
      <c r="C64" s="181"/>
      <c r="D64" s="181"/>
      <c r="E64" s="181">
        <f>'将来負担比率（分子）の構造'!J$43</f>
        <v>4037</v>
      </c>
      <c r="F64" s="181"/>
      <c r="G64" s="181"/>
      <c r="H64" s="181">
        <f>'将来負担比率（分子）の構造'!K$43</f>
        <v>3831</v>
      </c>
      <c r="I64" s="181"/>
      <c r="J64" s="181"/>
      <c r="K64" s="181">
        <f>'将来負担比率（分子）の構造'!L$43</f>
        <v>3735</v>
      </c>
      <c r="L64" s="181"/>
      <c r="M64" s="181"/>
      <c r="N64" s="181">
        <f>'将来負担比率（分子）の構造'!M$43</f>
        <v>3692</v>
      </c>
      <c r="O64" s="181"/>
      <c r="P64" s="181"/>
    </row>
    <row r="65" spans="1:16" x14ac:dyDescent="0.15">
      <c r="A65" s="181" t="s">
        <v>32</v>
      </c>
      <c r="B65" s="181">
        <f>'将来負担比率（分子）の構造'!I$42</f>
        <v>3534</v>
      </c>
      <c r="C65" s="181"/>
      <c r="D65" s="181"/>
      <c r="E65" s="181">
        <f>'将来負担比率（分子）の構造'!J$42</f>
        <v>2979</v>
      </c>
      <c r="F65" s="181"/>
      <c r="G65" s="181"/>
      <c r="H65" s="181">
        <f>'将来負担比率（分子）の構造'!K$42</f>
        <v>2413</v>
      </c>
      <c r="I65" s="181"/>
      <c r="J65" s="181"/>
      <c r="K65" s="181">
        <f>'将来負担比率（分子）の構造'!L$42</f>
        <v>1836</v>
      </c>
      <c r="L65" s="181"/>
      <c r="M65" s="181"/>
      <c r="N65" s="181">
        <f>'将来負担比率（分子）の構造'!M$42</f>
        <v>1264</v>
      </c>
      <c r="O65" s="181"/>
      <c r="P65" s="181"/>
    </row>
    <row r="66" spans="1:16" x14ac:dyDescent="0.15">
      <c r="A66" s="181" t="s">
        <v>31</v>
      </c>
      <c r="B66" s="181">
        <f>'将来負担比率（分子）の構造'!I$41</f>
        <v>15229</v>
      </c>
      <c r="C66" s="181"/>
      <c r="D66" s="181"/>
      <c r="E66" s="181">
        <f>'将来負担比率（分子）の構造'!J$41</f>
        <v>15367</v>
      </c>
      <c r="F66" s="181"/>
      <c r="G66" s="181"/>
      <c r="H66" s="181">
        <f>'将来負担比率（分子）の構造'!K$41</f>
        <v>14999</v>
      </c>
      <c r="I66" s="181"/>
      <c r="J66" s="181"/>
      <c r="K66" s="181">
        <f>'将来負担比率（分子）の構造'!L$41</f>
        <v>14928</v>
      </c>
      <c r="L66" s="181"/>
      <c r="M66" s="181"/>
      <c r="N66" s="181">
        <f>'将来負担比率（分子）の構造'!M$41</f>
        <v>15421</v>
      </c>
      <c r="O66" s="181"/>
      <c r="P66" s="181"/>
    </row>
    <row r="67" spans="1:16" x14ac:dyDescent="0.15">
      <c r="A67" s="181" t="s">
        <v>75</v>
      </c>
      <c r="B67" s="181" t="e">
        <f>NA()</f>
        <v>#N/A</v>
      </c>
      <c r="C67" s="181">
        <f>IF(ISNUMBER('将来負担比率（分子）の構造'!I$53), IF('将来負担比率（分子）の構造'!I$53 &lt; 0, 0, '将来負担比率（分子）の構造'!I$53), NA())</f>
        <v>7690</v>
      </c>
      <c r="D67" s="181" t="e">
        <f>NA()</f>
        <v>#N/A</v>
      </c>
      <c r="E67" s="181" t="e">
        <f>NA()</f>
        <v>#N/A</v>
      </c>
      <c r="F67" s="181">
        <f>IF(ISNUMBER('将来負担比率（分子）の構造'!J$53), IF('将来負担比率（分子）の構造'!J$53 &lt; 0, 0, '将来負担比率（分子）の構造'!J$53), NA())</f>
        <v>6656</v>
      </c>
      <c r="G67" s="181" t="e">
        <f>NA()</f>
        <v>#N/A</v>
      </c>
      <c r="H67" s="181" t="e">
        <f>NA()</f>
        <v>#N/A</v>
      </c>
      <c r="I67" s="181">
        <f>IF(ISNUMBER('将来負担比率（分子）の構造'!K$53), IF('将来負担比率（分子）の構造'!K$53 &lt; 0, 0, '将来負担比率（分子）の構造'!K$53), NA())</f>
        <v>5566</v>
      </c>
      <c r="J67" s="181" t="e">
        <f>NA()</f>
        <v>#N/A</v>
      </c>
      <c r="K67" s="181" t="e">
        <f>NA()</f>
        <v>#N/A</v>
      </c>
      <c r="L67" s="181">
        <f>IF(ISNUMBER('将来負担比率（分子）の構造'!L$53), IF('将来負担比率（分子）の構造'!L$53 &lt; 0, 0, '将来負担比率（分子）の構造'!L$53), NA())</f>
        <v>4254</v>
      </c>
      <c r="M67" s="181" t="e">
        <f>NA()</f>
        <v>#N/A</v>
      </c>
      <c r="N67" s="181" t="e">
        <f>NA()</f>
        <v>#N/A</v>
      </c>
      <c r="O67" s="181">
        <f>IF(ISNUMBER('将来負担比率（分子）の構造'!M$53), IF('将来負担比率（分子）の構造'!M$53 &lt; 0, 0, '将来負担比率（分子）の構造'!M$53), NA())</f>
        <v>4402</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1489</v>
      </c>
      <c r="C72" s="185">
        <f>基金残高に係る経年分析!G55</f>
        <v>1529</v>
      </c>
      <c r="D72" s="185">
        <f>基金残高に係る経年分析!H55</f>
        <v>1466</v>
      </c>
    </row>
    <row r="73" spans="1:16" x14ac:dyDescent="0.15">
      <c r="A73" s="184" t="s">
        <v>78</v>
      </c>
      <c r="B73" s="185">
        <f>基金残高に係る経年分析!F56</f>
        <v>102</v>
      </c>
      <c r="C73" s="185">
        <f>基金残高に係る経年分析!G56</f>
        <v>127</v>
      </c>
      <c r="D73" s="185">
        <f>基金残高に係る経年分析!H56</f>
        <v>2</v>
      </c>
    </row>
    <row r="74" spans="1:16" x14ac:dyDescent="0.15">
      <c r="A74" s="184" t="s">
        <v>79</v>
      </c>
      <c r="B74" s="185">
        <f>基金残高に係る経年分析!F57</f>
        <v>1837</v>
      </c>
      <c r="C74" s="185">
        <f>基金残高に係る経年分析!G57</f>
        <v>1881</v>
      </c>
      <c r="D74" s="185">
        <f>基金残高に係る経年分析!H57</f>
        <v>1445</v>
      </c>
    </row>
  </sheetData>
  <sheetProtection algorithmName="SHA-512" hashValue="UST9dvqukbO+ziWeAUVT/m25c2Go0LN6hj8rlbY0clYxJUvBmDDbr2nSxdYPd1UwQ0jxrZ4n0qNI6dAZeL4irA==" saltValue="N4v2oQ4taoHWXfa6MfEDw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AB45" sqref="AB45:AB46"/>
    </sheetView>
  </sheetViews>
  <sheetFormatPr defaultColWidth="0" defaultRowHeight="11.25" customHeight="1" zeroHeight="1" x14ac:dyDescent="0.15"/>
  <cols>
    <col min="1" max="95" width="1.5703125" style="226" customWidth="1"/>
    <col min="96" max="133" width="1.5703125" style="242" customWidth="1"/>
    <col min="134" max="143" width="1.57031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211</v>
      </c>
      <c r="DI1" s="798"/>
      <c r="DJ1" s="798"/>
      <c r="DK1" s="798"/>
      <c r="DL1" s="798"/>
      <c r="DM1" s="798"/>
      <c r="DN1" s="799"/>
      <c r="DO1" s="226"/>
      <c r="DP1" s="797" t="s">
        <v>212</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214</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215</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216</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217</v>
      </c>
      <c r="S4" s="740"/>
      <c r="T4" s="740"/>
      <c r="U4" s="740"/>
      <c r="V4" s="740"/>
      <c r="W4" s="740"/>
      <c r="X4" s="740"/>
      <c r="Y4" s="741"/>
      <c r="Z4" s="739" t="s">
        <v>218</v>
      </c>
      <c r="AA4" s="740"/>
      <c r="AB4" s="740"/>
      <c r="AC4" s="741"/>
      <c r="AD4" s="739" t="s">
        <v>219</v>
      </c>
      <c r="AE4" s="740"/>
      <c r="AF4" s="740"/>
      <c r="AG4" s="740"/>
      <c r="AH4" s="740"/>
      <c r="AI4" s="740"/>
      <c r="AJ4" s="740"/>
      <c r="AK4" s="741"/>
      <c r="AL4" s="739" t="s">
        <v>218</v>
      </c>
      <c r="AM4" s="740"/>
      <c r="AN4" s="740"/>
      <c r="AO4" s="741"/>
      <c r="AP4" s="800" t="s">
        <v>220</v>
      </c>
      <c r="AQ4" s="800"/>
      <c r="AR4" s="800"/>
      <c r="AS4" s="800"/>
      <c r="AT4" s="800"/>
      <c r="AU4" s="800"/>
      <c r="AV4" s="800"/>
      <c r="AW4" s="800"/>
      <c r="AX4" s="800"/>
      <c r="AY4" s="800"/>
      <c r="AZ4" s="800"/>
      <c r="BA4" s="800"/>
      <c r="BB4" s="800"/>
      <c r="BC4" s="800"/>
      <c r="BD4" s="800"/>
      <c r="BE4" s="800"/>
      <c r="BF4" s="800"/>
      <c r="BG4" s="800" t="s">
        <v>221</v>
      </c>
      <c r="BH4" s="800"/>
      <c r="BI4" s="800"/>
      <c r="BJ4" s="800"/>
      <c r="BK4" s="800"/>
      <c r="BL4" s="800"/>
      <c r="BM4" s="800"/>
      <c r="BN4" s="800"/>
      <c r="BO4" s="800" t="s">
        <v>218</v>
      </c>
      <c r="BP4" s="800"/>
      <c r="BQ4" s="800"/>
      <c r="BR4" s="800"/>
      <c r="BS4" s="800" t="s">
        <v>222</v>
      </c>
      <c r="BT4" s="800"/>
      <c r="BU4" s="800"/>
      <c r="BV4" s="800"/>
      <c r="BW4" s="800"/>
      <c r="BX4" s="800"/>
      <c r="BY4" s="800"/>
      <c r="BZ4" s="800"/>
      <c r="CA4" s="800"/>
      <c r="CB4" s="800"/>
      <c r="CD4" s="782" t="s">
        <v>223</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224</v>
      </c>
      <c r="C5" s="745"/>
      <c r="D5" s="745"/>
      <c r="E5" s="745"/>
      <c r="F5" s="745"/>
      <c r="G5" s="745"/>
      <c r="H5" s="745"/>
      <c r="I5" s="745"/>
      <c r="J5" s="745"/>
      <c r="K5" s="745"/>
      <c r="L5" s="745"/>
      <c r="M5" s="745"/>
      <c r="N5" s="745"/>
      <c r="O5" s="745"/>
      <c r="P5" s="745"/>
      <c r="Q5" s="746"/>
      <c r="R5" s="733">
        <v>4596088</v>
      </c>
      <c r="S5" s="734"/>
      <c r="T5" s="734"/>
      <c r="U5" s="734"/>
      <c r="V5" s="734"/>
      <c r="W5" s="734"/>
      <c r="X5" s="734"/>
      <c r="Y5" s="777"/>
      <c r="Z5" s="795">
        <v>23.1</v>
      </c>
      <c r="AA5" s="795"/>
      <c r="AB5" s="795"/>
      <c r="AC5" s="795"/>
      <c r="AD5" s="796">
        <v>4596088</v>
      </c>
      <c r="AE5" s="796"/>
      <c r="AF5" s="796"/>
      <c r="AG5" s="796"/>
      <c r="AH5" s="796"/>
      <c r="AI5" s="796"/>
      <c r="AJ5" s="796"/>
      <c r="AK5" s="796"/>
      <c r="AL5" s="778">
        <v>58.4</v>
      </c>
      <c r="AM5" s="749"/>
      <c r="AN5" s="749"/>
      <c r="AO5" s="779"/>
      <c r="AP5" s="744" t="s">
        <v>225</v>
      </c>
      <c r="AQ5" s="745"/>
      <c r="AR5" s="745"/>
      <c r="AS5" s="745"/>
      <c r="AT5" s="745"/>
      <c r="AU5" s="745"/>
      <c r="AV5" s="745"/>
      <c r="AW5" s="745"/>
      <c r="AX5" s="745"/>
      <c r="AY5" s="745"/>
      <c r="AZ5" s="745"/>
      <c r="BA5" s="745"/>
      <c r="BB5" s="745"/>
      <c r="BC5" s="745"/>
      <c r="BD5" s="745"/>
      <c r="BE5" s="745"/>
      <c r="BF5" s="746"/>
      <c r="BG5" s="678">
        <v>4595962</v>
      </c>
      <c r="BH5" s="679"/>
      <c r="BI5" s="679"/>
      <c r="BJ5" s="679"/>
      <c r="BK5" s="679"/>
      <c r="BL5" s="679"/>
      <c r="BM5" s="679"/>
      <c r="BN5" s="680"/>
      <c r="BO5" s="715">
        <v>100</v>
      </c>
      <c r="BP5" s="715"/>
      <c r="BQ5" s="715"/>
      <c r="BR5" s="715"/>
      <c r="BS5" s="716" t="s">
        <v>128</v>
      </c>
      <c r="BT5" s="716"/>
      <c r="BU5" s="716"/>
      <c r="BV5" s="716"/>
      <c r="BW5" s="716"/>
      <c r="BX5" s="716"/>
      <c r="BY5" s="716"/>
      <c r="BZ5" s="716"/>
      <c r="CA5" s="716"/>
      <c r="CB5" s="775"/>
      <c r="CD5" s="782" t="s">
        <v>220</v>
      </c>
      <c r="CE5" s="783"/>
      <c r="CF5" s="783"/>
      <c r="CG5" s="783"/>
      <c r="CH5" s="783"/>
      <c r="CI5" s="783"/>
      <c r="CJ5" s="783"/>
      <c r="CK5" s="783"/>
      <c r="CL5" s="783"/>
      <c r="CM5" s="783"/>
      <c r="CN5" s="783"/>
      <c r="CO5" s="783"/>
      <c r="CP5" s="783"/>
      <c r="CQ5" s="784"/>
      <c r="CR5" s="782" t="s">
        <v>226</v>
      </c>
      <c r="CS5" s="783"/>
      <c r="CT5" s="783"/>
      <c r="CU5" s="783"/>
      <c r="CV5" s="783"/>
      <c r="CW5" s="783"/>
      <c r="CX5" s="783"/>
      <c r="CY5" s="784"/>
      <c r="CZ5" s="782" t="s">
        <v>218</v>
      </c>
      <c r="DA5" s="783"/>
      <c r="DB5" s="783"/>
      <c r="DC5" s="784"/>
      <c r="DD5" s="782" t="s">
        <v>227</v>
      </c>
      <c r="DE5" s="783"/>
      <c r="DF5" s="783"/>
      <c r="DG5" s="783"/>
      <c r="DH5" s="783"/>
      <c r="DI5" s="783"/>
      <c r="DJ5" s="783"/>
      <c r="DK5" s="783"/>
      <c r="DL5" s="783"/>
      <c r="DM5" s="783"/>
      <c r="DN5" s="783"/>
      <c r="DO5" s="783"/>
      <c r="DP5" s="784"/>
      <c r="DQ5" s="782" t="s">
        <v>228</v>
      </c>
      <c r="DR5" s="783"/>
      <c r="DS5" s="783"/>
      <c r="DT5" s="783"/>
      <c r="DU5" s="783"/>
      <c r="DV5" s="783"/>
      <c r="DW5" s="783"/>
      <c r="DX5" s="783"/>
      <c r="DY5" s="783"/>
      <c r="DZ5" s="783"/>
      <c r="EA5" s="783"/>
      <c r="EB5" s="783"/>
      <c r="EC5" s="784"/>
    </row>
    <row r="6" spans="2:143" ht="11.25" customHeight="1" x14ac:dyDescent="0.15">
      <c r="B6" s="675" t="s">
        <v>229</v>
      </c>
      <c r="C6" s="676"/>
      <c r="D6" s="676"/>
      <c r="E6" s="676"/>
      <c r="F6" s="676"/>
      <c r="G6" s="676"/>
      <c r="H6" s="676"/>
      <c r="I6" s="676"/>
      <c r="J6" s="676"/>
      <c r="K6" s="676"/>
      <c r="L6" s="676"/>
      <c r="M6" s="676"/>
      <c r="N6" s="676"/>
      <c r="O6" s="676"/>
      <c r="P6" s="676"/>
      <c r="Q6" s="677"/>
      <c r="R6" s="678">
        <v>182329</v>
      </c>
      <c r="S6" s="679"/>
      <c r="T6" s="679"/>
      <c r="U6" s="679"/>
      <c r="V6" s="679"/>
      <c r="W6" s="679"/>
      <c r="X6" s="679"/>
      <c r="Y6" s="680"/>
      <c r="Z6" s="715">
        <v>0.9</v>
      </c>
      <c r="AA6" s="715"/>
      <c r="AB6" s="715"/>
      <c r="AC6" s="715"/>
      <c r="AD6" s="716">
        <v>182329</v>
      </c>
      <c r="AE6" s="716"/>
      <c r="AF6" s="716"/>
      <c r="AG6" s="716"/>
      <c r="AH6" s="716"/>
      <c r="AI6" s="716"/>
      <c r="AJ6" s="716"/>
      <c r="AK6" s="716"/>
      <c r="AL6" s="681">
        <v>2.2999999999999998</v>
      </c>
      <c r="AM6" s="682"/>
      <c r="AN6" s="682"/>
      <c r="AO6" s="717"/>
      <c r="AP6" s="675" t="s">
        <v>230</v>
      </c>
      <c r="AQ6" s="676"/>
      <c r="AR6" s="676"/>
      <c r="AS6" s="676"/>
      <c r="AT6" s="676"/>
      <c r="AU6" s="676"/>
      <c r="AV6" s="676"/>
      <c r="AW6" s="676"/>
      <c r="AX6" s="676"/>
      <c r="AY6" s="676"/>
      <c r="AZ6" s="676"/>
      <c r="BA6" s="676"/>
      <c r="BB6" s="676"/>
      <c r="BC6" s="676"/>
      <c r="BD6" s="676"/>
      <c r="BE6" s="676"/>
      <c r="BF6" s="677"/>
      <c r="BG6" s="678">
        <v>4595962</v>
      </c>
      <c r="BH6" s="679"/>
      <c r="BI6" s="679"/>
      <c r="BJ6" s="679"/>
      <c r="BK6" s="679"/>
      <c r="BL6" s="679"/>
      <c r="BM6" s="679"/>
      <c r="BN6" s="680"/>
      <c r="BO6" s="715">
        <v>100</v>
      </c>
      <c r="BP6" s="715"/>
      <c r="BQ6" s="715"/>
      <c r="BR6" s="715"/>
      <c r="BS6" s="716" t="s">
        <v>231</v>
      </c>
      <c r="BT6" s="716"/>
      <c r="BU6" s="716"/>
      <c r="BV6" s="716"/>
      <c r="BW6" s="716"/>
      <c r="BX6" s="716"/>
      <c r="BY6" s="716"/>
      <c r="BZ6" s="716"/>
      <c r="CA6" s="716"/>
      <c r="CB6" s="775"/>
      <c r="CD6" s="736" t="s">
        <v>232</v>
      </c>
      <c r="CE6" s="737"/>
      <c r="CF6" s="737"/>
      <c r="CG6" s="737"/>
      <c r="CH6" s="737"/>
      <c r="CI6" s="737"/>
      <c r="CJ6" s="737"/>
      <c r="CK6" s="737"/>
      <c r="CL6" s="737"/>
      <c r="CM6" s="737"/>
      <c r="CN6" s="737"/>
      <c r="CO6" s="737"/>
      <c r="CP6" s="737"/>
      <c r="CQ6" s="738"/>
      <c r="CR6" s="678">
        <v>172005</v>
      </c>
      <c r="CS6" s="679"/>
      <c r="CT6" s="679"/>
      <c r="CU6" s="679"/>
      <c r="CV6" s="679"/>
      <c r="CW6" s="679"/>
      <c r="CX6" s="679"/>
      <c r="CY6" s="680"/>
      <c r="CZ6" s="778">
        <v>1</v>
      </c>
      <c r="DA6" s="749"/>
      <c r="DB6" s="749"/>
      <c r="DC6" s="781"/>
      <c r="DD6" s="684" t="s">
        <v>128</v>
      </c>
      <c r="DE6" s="679"/>
      <c r="DF6" s="679"/>
      <c r="DG6" s="679"/>
      <c r="DH6" s="679"/>
      <c r="DI6" s="679"/>
      <c r="DJ6" s="679"/>
      <c r="DK6" s="679"/>
      <c r="DL6" s="679"/>
      <c r="DM6" s="679"/>
      <c r="DN6" s="679"/>
      <c r="DO6" s="679"/>
      <c r="DP6" s="680"/>
      <c r="DQ6" s="684">
        <v>172005</v>
      </c>
      <c r="DR6" s="679"/>
      <c r="DS6" s="679"/>
      <c r="DT6" s="679"/>
      <c r="DU6" s="679"/>
      <c r="DV6" s="679"/>
      <c r="DW6" s="679"/>
      <c r="DX6" s="679"/>
      <c r="DY6" s="679"/>
      <c r="DZ6" s="679"/>
      <c r="EA6" s="679"/>
      <c r="EB6" s="679"/>
      <c r="EC6" s="722"/>
    </row>
    <row r="7" spans="2:143" ht="11.25" customHeight="1" x14ac:dyDescent="0.15">
      <c r="B7" s="675" t="s">
        <v>233</v>
      </c>
      <c r="C7" s="676"/>
      <c r="D7" s="676"/>
      <c r="E7" s="676"/>
      <c r="F7" s="676"/>
      <c r="G7" s="676"/>
      <c r="H7" s="676"/>
      <c r="I7" s="676"/>
      <c r="J7" s="676"/>
      <c r="K7" s="676"/>
      <c r="L7" s="676"/>
      <c r="M7" s="676"/>
      <c r="N7" s="676"/>
      <c r="O7" s="676"/>
      <c r="P7" s="676"/>
      <c r="Q7" s="677"/>
      <c r="R7" s="678">
        <v>2295</v>
      </c>
      <c r="S7" s="679"/>
      <c r="T7" s="679"/>
      <c r="U7" s="679"/>
      <c r="V7" s="679"/>
      <c r="W7" s="679"/>
      <c r="X7" s="679"/>
      <c r="Y7" s="680"/>
      <c r="Z7" s="715">
        <v>0</v>
      </c>
      <c r="AA7" s="715"/>
      <c r="AB7" s="715"/>
      <c r="AC7" s="715"/>
      <c r="AD7" s="716">
        <v>2295</v>
      </c>
      <c r="AE7" s="716"/>
      <c r="AF7" s="716"/>
      <c r="AG7" s="716"/>
      <c r="AH7" s="716"/>
      <c r="AI7" s="716"/>
      <c r="AJ7" s="716"/>
      <c r="AK7" s="716"/>
      <c r="AL7" s="681">
        <v>0</v>
      </c>
      <c r="AM7" s="682"/>
      <c r="AN7" s="682"/>
      <c r="AO7" s="717"/>
      <c r="AP7" s="675" t="s">
        <v>234</v>
      </c>
      <c r="AQ7" s="676"/>
      <c r="AR7" s="676"/>
      <c r="AS7" s="676"/>
      <c r="AT7" s="676"/>
      <c r="AU7" s="676"/>
      <c r="AV7" s="676"/>
      <c r="AW7" s="676"/>
      <c r="AX7" s="676"/>
      <c r="AY7" s="676"/>
      <c r="AZ7" s="676"/>
      <c r="BA7" s="676"/>
      <c r="BB7" s="676"/>
      <c r="BC7" s="676"/>
      <c r="BD7" s="676"/>
      <c r="BE7" s="676"/>
      <c r="BF7" s="677"/>
      <c r="BG7" s="678">
        <v>1868272</v>
      </c>
      <c r="BH7" s="679"/>
      <c r="BI7" s="679"/>
      <c r="BJ7" s="679"/>
      <c r="BK7" s="679"/>
      <c r="BL7" s="679"/>
      <c r="BM7" s="679"/>
      <c r="BN7" s="680"/>
      <c r="BO7" s="715">
        <v>40.6</v>
      </c>
      <c r="BP7" s="715"/>
      <c r="BQ7" s="715"/>
      <c r="BR7" s="715"/>
      <c r="BS7" s="716" t="s">
        <v>128</v>
      </c>
      <c r="BT7" s="716"/>
      <c r="BU7" s="716"/>
      <c r="BV7" s="716"/>
      <c r="BW7" s="716"/>
      <c r="BX7" s="716"/>
      <c r="BY7" s="716"/>
      <c r="BZ7" s="716"/>
      <c r="CA7" s="716"/>
      <c r="CB7" s="775"/>
      <c r="CD7" s="711" t="s">
        <v>235</v>
      </c>
      <c r="CE7" s="712"/>
      <c r="CF7" s="712"/>
      <c r="CG7" s="712"/>
      <c r="CH7" s="712"/>
      <c r="CI7" s="712"/>
      <c r="CJ7" s="712"/>
      <c r="CK7" s="712"/>
      <c r="CL7" s="712"/>
      <c r="CM7" s="712"/>
      <c r="CN7" s="712"/>
      <c r="CO7" s="712"/>
      <c r="CP7" s="712"/>
      <c r="CQ7" s="713"/>
      <c r="CR7" s="678">
        <v>2400980</v>
      </c>
      <c r="CS7" s="679"/>
      <c r="CT7" s="679"/>
      <c r="CU7" s="679"/>
      <c r="CV7" s="679"/>
      <c r="CW7" s="679"/>
      <c r="CX7" s="679"/>
      <c r="CY7" s="680"/>
      <c r="CZ7" s="715">
        <v>13.8</v>
      </c>
      <c r="DA7" s="715"/>
      <c r="DB7" s="715"/>
      <c r="DC7" s="715"/>
      <c r="DD7" s="684">
        <v>48028</v>
      </c>
      <c r="DE7" s="679"/>
      <c r="DF7" s="679"/>
      <c r="DG7" s="679"/>
      <c r="DH7" s="679"/>
      <c r="DI7" s="679"/>
      <c r="DJ7" s="679"/>
      <c r="DK7" s="679"/>
      <c r="DL7" s="679"/>
      <c r="DM7" s="679"/>
      <c r="DN7" s="679"/>
      <c r="DO7" s="679"/>
      <c r="DP7" s="680"/>
      <c r="DQ7" s="684">
        <v>1848800</v>
      </c>
      <c r="DR7" s="679"/>
      <c r="DS7" s="679"/>
      <c r="DT7" s="679"/>
      <c r="DU7" s="679"/>
      <c r="DV7" s="679"/>
      <c r="DW7" s="679"/>
      <c r="DX7" s="679"/>
      <c r="DY7" s="679"/>
      <c r="DZ7" s="679"/>
      <c r="EA7" s="679"/>
      <c r="EB7" s="679"/>
      <c r="EC7" s="722"/>
    </row>
    <row r="8" spans="2:143" ht="11.25" customHeight="1" x14ac:dyDescent="0.15">
      <c r="B8" s="675" t="s">
        <v>236</v>
      </c>
      <c r="C8" s="676"/>
      <c r="D8" s="676"/>
      <c r="E8" s="676"/>
      <c r="F8" s="676"/>
      <c r="G8" s="676"/>
      <c r="H8" s="676"/>
      <c r="I8" s="676"/>
      <c r="J8" s="676"/>
      <c r="K8" s="676"/>
      <c r="L8" s="676"/>
      <c r="M8" s="676"/>
      <c r="N8" s="676"/>
      <c r="O8" s="676"/>
      <c r="P8" s="676"/>
      <c r="Q8" s="677"/>
      <c r="R8" s="678">
        <v>11318</v>
      </c>
      <c r="S8" s="679"/>
      <c r="T8" s="679"/>
      <c r="U8" s="679"/>
      <c r="V8" s="679"/>
      <c r="W8" s="679"/>
      <c r="X8" s="679"/>
      <c r="Y8" s="680"/>
      <c r="Z8" s="715">
        <v>0.1</v>
      </c>
      <c r="AA8" s="715"/>
      <c r="AB8" s="715"/>
      <c r="AC8" s="715"/>
      <c r="AD8" s="716">
        <v>11318</v>
      </c>
      <c r="AE8" s="716"/>
      <c r="AF8" s="716"/>
      <c r="AG8" s="716"/>
      <c r="AH8" s="716"/>
      <c r="AI8" s="716"/>
      <c r="AJ8" s="716"/>
      <c r="AK8" s="716"/>
      <c r="AL8" s="681">
        <v>0.1</v>
      </c>
      <c r="AM8" s="682"/>
      <c r="AN8" s="682"/>
      <c r="AO8" s="717"/>
      <c r="AP8" s="675" t="s">
        <v>237</v>
      </c>
      <c r="AQ8" s="676"/>
      <c r="AR8" s="676"/>
      <c r="AS8" s="676"/>
      <c r="AT8" s="676"/>
      <c r="AU8" s="676"/>
      <c r="AV8" s="676"/>
      <c r="AW8" s="676"/>
      <c r="AX8" s="676"/>
      <c r="AY8" s="676"/>
      <c r="AZ8" s="676"/>
      <c r="BA8" s="676"/>
      <c r="BB8" s="676"/>
      <c r="BC8" s="676"/>
      <c r="BD8" s="676"/>
      <c r="BE8" s="676"/>
      <c r="BF8" s="677"/>
      <c r="BG8" s="678">
        <v>54841</v>
      </c>
      <c r="BH8" s="679"/>
      <c r="BI8" s="679"/>
      <c r="BJ8" s="679"/>
      <c r="BK8" s="679"/>
      <c r="BL8" s="679"/>
      <c r="BM8" s="679"/>
      <c r="BN8" s="680"/>
      <c r="BO8" s="715">
        <v>1.2</v>
      </c>
      <c r="BP8" s="715"/>
      <c r="BQ8" s="715"/>
      <c r="BR8" s="715"/>
      <c r="BS8" s="684" t="s">
        <v>128</v>
      </c>
      <c r="BT8" s="679"/>
      <c r="BU8" s="679"/>
      <c r="BV8" s="679"/>
      <c r="BW8" s="679"/>
      <c r="BX8" s="679"/>
      <c r="BY8" s="679"/>
      <c r="BZ8" s="679"/>
      <c r="CA8" s="679"/>
      <c r="CB8" s="722"/>
      <c r="CD8" s="711" t="s">
        <v>238</v>
      </c>
      <c r="CE8" s="712"/>
      <c r="CF8" s="712"/>
      <c r="CG8" s="712"/>
      <c r="CH8" s="712"/>
      <c r="CI8" s="712"/>
      <c r="CJ8" s="712"/>
      <c r="CK8" s="712"/>
      <c r="CL8" s="712"/>
      <c r="CM8" s="712"/>
      <c r="CN8" s="712"/>
      <c r="CO8" s="712"/>
      <c r="CP8" s="712"/>
      <c r="CQ8" s="713"/>
      <c r="CR8" s="678">
        <v>5247363</v>
      </c>
      <c r="CS8" s="679"/>
      <c r="CT8" s="679"/>
      <c r="CU8" s="679"/>
      <c r="CV8" s="679"/>
      <c r="CW8" s="679"/>
      <c r="CX8" s="679"/>
      <c r="CY8" s="680"/>
      <c r="CZ8" s="715">
        <v>30.1</v>
      </c>
      <c r="DA8" s="715"/>
      <c r="DB8" s="715"/>
      <c r="DC8" s="715"/>
      <c r="DD8" s="684">
        <v>523859</v>
      </c>
      <c r="DE8" s="679"/>
      <c r="DF8" s="679"/>
      <c r="DG8" s="679"/>
      <c r="DH8" s="679"/>
      <c r="DI8" s="679"/>
      <c r="DJ8" s="679"/>
      <c r="DK8" s="679"/>
      <c r="DL8" s="679"/>
      <c r="DM8" s="679"/>
      <c r="DN8" s="679"/>
      <c r="DO8" s="679"/>
      <c r="DP8" s="680"/>
      <c r="DQ8" s="684">
        <v>2173333</v>
      </c>
      <c r="DR8" s="679"/>
      <c r="DS8" s="679"/>
      <c r="DT8" s="679"/>
      <c r="DU8" s="679"/>
      <c r="DV8" s="679"/>
      <c r="DW8" s="679"/>
      <c r="DX8" s="679"/>
      <c r="DY8" s="679"/>
      <c r="DZ8" s="679"/>
      <c r="EA8" s="679"/>
      <c r="EB8" s="679"/>
      <c r="EC8" s="722"/>
    </row>
    <row r="9" spans="2:143" ht="11.25" customHeight="1" x14ac:dyDescent="0.15">
      <c r="B9" s="675" t="s">
        <v>239</v>
      </c>
      <c r="C9" s="676"/>
      <c r="D9" s="676"/>
      <c r="E9" s="676"/>
      <c r="F9" s="676"/>
      <c r="G9" s="676"/>
      <c r="H9" s="676"/>
      <c r="I9" s="676"/>
      <c r="J9" s="676"/>
      <c r="K9" s="676"/>
      <c r="L9" s="676"/>
      <c r="M9" s="676"/>
      <c r="N9" s="676"/>
      <c r="O9" s="676"/>
      <c r="P9" s="676"/>
      <c r="Q9" s="677"/>
      <c r="R9" s="678">
        <v>5550</v>
      </c>
      <c r="S9" s="679"/>
      <c r="T9" s="679"/>
      <c r="U9" s="679"/>
      <c r="V9" s="679"/>
      <c r="W9" s="679"/>
      <c r="X9" s="679"/>
      <c r="Y9" s="680"/>
      <c r="Z9" s="715">
        <v>0</v>
      </c>
      <c r="AA9" s="715"/>
      <c r="AB9" s="715"/>
      <c r="AC9" s="715"/>
      <c r="AD9" s="716">
        <v>5550</v>
      </c>
      <c r="AE9" s="716"/>
      <c r="AF9" s="716"/>
      <c r="AG9" s="716"/>
      <c r="AH9" s="716"/>
      <c r="AI9" s="716"/>
      <c r="AJ9" s="716"/>
      <c r="AK9" s="716"/>
      <c r="AL9" s="681">
        <v>0.1</v>
      </c>
      <c r="AM9" s="682"/>
      <c r="AN9" s="682"/>
      <c r="AO9" s="717"/>
      <c r="AP9" s="675" t="s">
        <v>240</v>
      </c>
      <c r="AQ9" s="676"/>
      <c r="AR9" s="676"/>
      <c r="AS9" s="676"/>
      <c r="AT9" s="676"/>
      <c r="AU9" s="676"/>
      <c r="AV9" s="676"/>
      <c r="AW9" s="676"/>
      <c r="AX9" s="676"/>
      <c r="AY9" s="676"/>
      <c r="AZ9" s="676"/>
      <c r="BA9" s="676"/>
      <c r="BB9" s="676"/>
      <c r="BC9" s="676"/>
      <c r="BD9" s="676"/>
      <c r="BE9" s="676"/>
      <c r="BF9" s="677"/>
      <c r="BG9" s="678">
        <v>1273041</v>
      </c>
      <c r="BH9" s="679"/>
      <c r="BI9" s="679"/>
      <c r="BJ9" s="679"/>
      <c r="BK9" s="679"/>
      <c r="BL9" s="679"/>
      <c r="BM9" s="679"/>
      <c r="BN9" s="680"/>
      <c r="BO9" s="715">
        <v>27.7</v>
      </c>
      <c r="BP9" s="715"/>
      <c r="BQ9" s="715"/>
      <c r="BR9" s="715"/>
      <c r="BS9" s="684" t="s">
        <v>128</v>
      </c>
      <c r="BT9" s="679"/>
      <c r="BU9" s="679"/>
      <c r="BV9" s="679"/>
      <c r="BW9" s="679"/>
      <c r="BX9" s="679"/>
      <c r="BY9" s="679"/>
      <c r="BZ9" s="679"/>
      <c r="CA9" s="679"/>
      <c r="CB9" s="722"/>
      <c r="CD9" s="711" t="s">
        <v>241</v>
      </c>
      <c r="CE9" s="712"/>
      <c r="CF9" s="712"/>
      <c r="CG9" s="712"/>
      <c r="CH9" s="712"/>
      <c r="CI9" s="712"/>
      <c r="CJ9" s="712"/>
      <c r="CK9" s="712"/>
      <c r="CL9" s="712"/>
      <c r="CM9" s="712"/>
      <c r="CN9" s="712"/>
      <c r="CO9" s="712"/>
      <c r="CP9" s="712"/>
      <c r="CQ9" s="713"/>
      <c r="CR9" s="678">
        <v>875413</v>
      </c>
      <c r="CS9" s="679"/>
      <c r="CT9" s="679"/>
      <c r="CU9" s="679"/>
      <c r="CV9" s="679"/>
      <c r="CW9" s="679"/>
      <c r="CX9" s="679"/>
      <c r="CY9" s="680"/>
      <c r="CZ9" s="715">
        <v>5</v>
      </c>
      <c r="DA9" s="715"/>
      <c r="DB9" s="715"/>
      <c r="DC9" s="715"/>
      <c r="DD9" s="684">
        <v>18479</v>
      </c>
      <c r="DE9" s="679"/>
      <c r="DF9" s="679"/>
      <c r="DG9" s="679"/>
      <c r="DH9" s="679"/>
      <c r="DI9" s="679"/>
      <c r="DJ9" s="679"/>
      <c r="DK9" s="679"/>
      <c r="DL9" s="679"/>
      <c r="DM9" s="679"/>
      <c r="DN9" s="679"/>
      <c r="DO9" s="679"/>
      <c r="DP9" s="680"/>
      <c r="DQ9" s="684">
        <v>825414</v>
      </c>
      <c r="DR9" s="679"/>
      <c r="DS9" s="679"/>
      <c r="DT9" s="679"/>
      <c r="DU9" s="679"/>
      <c r="DV9" s="679"/>
      <c r="DW9" s="679"/>
      <c r="DX9" s="679"/>
      <c r="DY9" s="679"/>
      <c r="DZ9" s="679"/>
      <c r="EA9" s="679"/>
      <c r="EB9" s="679"/>
      <c r="EC9" s="722"/>
    </row>
    <row r="10" spans="2:143" ht="11.25" customHeight="1" x14ac:dyDescent="0.15">
      <c r="B10" s="675" t="s">
        <v>242</v>
      </c>
      <c r="C10" s="676"/>
      <c r="D10" s="676"/>
      <c r="E10" s="676"/>
      <c r="F10" s="676"/>
      <c r="G10" s="676"/>
      <c r="H10" s="676"/>
      <c r="I10" s="676"/>
      <c r="J10" s="676"/>
      <c r="K10" s="676"/>
      <c r="L10" s="676"/>
      <c r="M10" s="676"/>
      <c r="N10" s="676"/>
      <c r="O10" s="676"/>
      <c r="P10" s="676"/>
      <c r="Q10" s="677"/>
      <c r="R10" s="678" t="s">
        <v>231</v>
      </c>
      <c r="S10" s="679"/>
      <c r="T10" s="679"/>
      <c r="U10" s="679"/>
      <c r="V10" s="679"/>
      <c r="W10" s="679"/>
      <c r="X10" s="679"/>
      <c r="Y10" s="680"/>
      <c r="Z10" s="715" t="s">
        <v>128</v>
      </c>
      <c r="AA10" s="715"/>
      <c r="AB10" s="715"/>
      <c r="AC10" s="715"/>
      <c r="AD10" s="716" t="s">
        <v>231</v>
      </c>
      <c r="AE10" s="716"/>
      <c r="AF10" s="716"/>
      <c r="AG10" s="716"/>
      <c r="AH10" s="716"/>
      <c r="AI10" s="716"/>
      <c r="AJ10" s="716"/>
      <c r="AK10" s="716"/>
      <c r="AL10" s="681" t="s">
        <v>128</v>
      </c>
      <c r="AM10" s="682"/>
      <c r="AN10" s="682"/>
      <c r="AO10" s="717"/>
      <c r="AP10" s="675" t="s">
        <v>243</v>
      </c>
      <c r="AQ10" s="676"/>
      <c r="AR10" s="676"/>
      <c r="AS10" s="676"/>
      <c r="AT10" s="676"/>
      <c r="AU10" s="676"/>
      <c r="AV10" s="676"/>
      <c r="AW10" s="676"/>
      <c r="AX10" s="676"/>
      <c r="AY10" s="676"/>
      <c r="AZ10" s="676"/>
      <c r="BA10" s="676"/>
      <c r="BB10" s="676"/>
      <c r="BC10" s="676"/>
      <c r="BD10" s="676"/>
      <c r="BE10" s="676"/>
      <c r="BF10" s="677"/>
      <c r="BG10" s="678">
        <v>131205</v>
      </c>
      <c r="BH10" s="679"/>
      <c r="BI10" s="679"/>
      <c r="BJ10" s="679"/>
      <c r="BK10" s="679"/>
      <c r="BL10" s="679"/>
      <c r="BM10" s="679"/>
      <c r="BN10" s="680"/>
      <c r="BO10" s="715">
        <v>2.9</v>
      </c>
      <c r="BP10" s="715"/>
      <c r="BQ10" s="715"/>
      <c r="BR10" s="715"/>
      <c r="BS10" s="684" t="s">
        <v>231</v>
      </c>
      <c r="BT10" s="679"/>
      <c r="BU10" s="679"/>
      <c r="BV10" s="679"/>
      <c r="BW10" s="679"/>
      <c r="BX10" s="679"/>
      <c r="BY10" s="679"/>
      <c r="BZ10" s="679"/>
      <c r="CA10" s="679"/>
      <c r="CB10" s="722"/>
      <c r="CD10" s="711" t="s">
        <v>244</v>
      </c>
      <c r="CE10" s="712"/>
      <c r="CF10" s="712"/>
      <c r="CG10" s="712"/>
      <c r="CH10" s="712"/>
      <c r="CI10" s="712"/>
      <c r="CJ10" s="712"/>
      <c r="CK10" s="712"/>
      <c r="CL10" s="712"/>
      <c r="CM10" s="712"/>
      <c r="CN10" s="712"/>
      <c r="CO10" s="712"/>
      <c r="CP10" s="712"/>
      <c r="CQ10" s="713"/>
      <c r="CR10" s="678">
        <v>10068</v>
      </c>
      <c r="CS10" s="679"/>
      <c r="CT10" s="679"/>
      <c r="CU10" s="679"/>
      <c r="CV10" s="679"/>
      <c r="CW10" s="679"/>
      <c r="CX10" s="679"/>
      <c r="CY10" s="680"/>
      <c r="CZ10" s="715">
        <v>0.1</v>
      </c>
      <c r="DA10" s="715"/>
      <c r="DB10" s="715"/>
      <c r="DC10" s="715"/>
      <c r="DD10" s="684" t="s">
        <v>128</v>
      </c>
      <c r="DE10" s="679"/>
      <c r="DF10" s="679"/>
      <c r="DG10" s="679"/>
      <c r="DH10" s="679"/>
      <c r="DI10" s="679"/>
      <c r="DJ10" s="679"/>
      <c r="DK10" s="679"/>
      <c r="DL10" s="679"/>
      <c r="DM10" s="679"/>
      <c r="DN10" s="679"/>
      <c r="DO10" s="679"/>
      <c r="DP10" s="680"/>
      <c r="DQ10" s="684">
        <v>10057</v>
      </c>
      <c r="DR10" s="679"/>
      <c r="DS10" s="679"/>
      <c r="DT10" s="679"/>
      <c r="DU10" s="679"/>
      <c r="DV10" s="679"/>
      <c r="DW10" s="679"/>
      <c r="DX10" s="679"/>
      <c r="DY10" s="679"/>
      <c r="DZ10" s="679"/>
      <c r="EA10" s="679"/>
      <c r="EB10" s="679"/>
      <c r="EC10" s="722"/>
    </row>
    <row r="11" spans="2:143" ht="11.25" customHeight="1" x14ac:dyDescent="0.15">
      <c r="B11" s="675" t="s">
        <v>245</v>
      </c>
      <c r="C11" s="676"/>
      <c r="D11" s="676"/>
      <c r="E11" s="676"/>
      <c r="F11" s="676"/>
      <c r="G11" s="676"/>
      <c r="H11" s="676"/>
      <c r="I11" s="676"/>
      <c r="J11" s="676"/>
      <c r="K11" s="676"/>
      <c r="L11" s="676"/>
      <c r="M11" s="676"/>
      <c r="N11" s="676"/>
      <c r="O11" s="676"/>
      <c r="P11" s="676"/>
      <c r="Q11" s="677"/>
      <c r="R11" s="678">
        <v>601114</v>
      </c>
      <c r="S11" s="679"/>
      <c r="T11" s="679"/>
      <c r="U11" s="679"/>
      <c r="V11" s="679"/>
      <c r="W11" s="679"/>
      <c r="X11" s="679"/>
      <c r="Y11" s="680"/>
      <c r="Z11" s="681">
        <v>3</v>
      </c>
      <c r="AA11" s="682"/>
      <c r="AB11" s="682"/>
      <c r="AC11" s="683"/>
      <c r="AD11" s="684">
        <v>601114</v>
      </c>
      <c r="AE11" s="679"/>
      <c r="AF11" s="679"/>
      <c r="AG11" s="679"/>
      <c r="AH11" s="679"/>
      <c r="AI11" s="679"/>
      <c r="AJ11" s="679"/>
      <c r="AK11" s="680"/>
      <c r="AL11" s="681">
        <v>7.6</v>
      </c>
      <c r="AM11" s="682"/>
      <c r="AN11" s="682"/>
      <c r="AO11" s="717"/>
      <c r="AP11" s="675" t="s">
        <v>246</v>
      </c>
      <c r="AQ11" s="676"/>
      <c r="AR11" s="676"/>
      <c r="AS11" s="676"/>
      <c r="AT11" s="676"/>
      <c r="AU11" s="676"/>
      <c r="AV11" s="676"/>
      <c r="AW11" s="676"/>
      <c r="AX11" s="676"/>
      <c r="AY11" s="676"/>
      <c r="AZ11" s="676"/>
      <c r="BA11" s="676"/>
      <c r="BB11" s="676"/>
      <c r="BC11" s="676"/>
      <c r="BD11" s="676"/>
      <c r="BE11" s="676"/>
      <c r="BF11" s="677"/>
      <c r="BG11" s="678">
        <v>409185</v>
      </c>
      <c r="BH11" s="679"/>
      <c r="BI11" s="679"/>
      <c r="BJ11" s="679"/>
      <c r="BK11" s="679"/>
      <c r="BL11" s="679"/>
      <c r="BM11" s="679"/>
      <c r="BN11" s="680"/>
      <c r="BO11" s="715">
        <v>8.9</v>
      </c>
      <c r="BP11" s="715"/>
      <c r="BQ11" s="715"/>
      <c r="BR11" s="715"/>
      <c r="BS11" s="684" t="s">
        <v>231</v>
      </c>
      <c r="BT11" s="679"/>
      <c r="BU11" s="679"/>
      <c r="BV11" s="679"/>
      <c r="BW11" s="679"/>
      <c r="BX11" s="679"/>
      <c r="BY11" s="679"/>
      <c r="BZ11" s="679"/>
      <c r="CA11" s="679"/>
      <c r="CB11" s="722"/>
      <c r="CD11" s="711" t="s">
        <v>247</v>
      </c>
      <c r="CE11" s="712"/>
      <c r="CF11" s="712"/>
      <c r="CG11" s="712"/>
      <c r="CH11" s="712"/>
      <c r="CI11" s="712"/>
      <c r="CJ11" s="712"/>
      <c r="CK11" s="712"/>
      <c r="CL11" s="712"/>
      <c r="CM11" s="712"/>
      <c r="CN11" s="712"/>
      <c r="CO11" s="712"/>
      <c r="CP11" s="712"/>
      <c r="CQ11" s="713"/>
      <c r="CR11" s="678">
        <v>2169469</v>
      </c>
      <c r="CS11" s="679"/>
      <c r="CT11" s="679"/>
      <c r="CU11" s="679"/>
      <c r="CV11" s="679"/>
      <c r="CW11" s="679"/>
      <c r="CX11" s="679"/>
      <c r="CY11" s="680"/>
      <c r="CZ11" s="715">
        <v>12.5</v>
      </c>
      <c r="DA11" s="715"/>
      <c r="DB11" s="715"/>
      <c r="DC11" s="715"/>
      <c r="DD11" s="684">
        <v>75656</v>
      </c>
      <c r="DE11" s="679"/>
      <c r="DF11" s="679"/>
      <c r="DG11" s="679"/>
      <c r="DH11" s="679"/>
      <c r="DI11" s="679"/>
      <c r="DJ11" s="679"/>
      <c r="DK11" s="679"/>
      <c r="DL11" s="679"/>
      <c r="DM11" s="679"/>
      <c r="DN11" s="679"/>
      <c r="DO11" s="679"/>
      <c r="DP11" s="680"/>
      <c r="DQ11" s="684">
        <v>455820</v>
      </c>
      <c r="DR11" s="679"/>
      <c r="DS11" s="679"/>
      <c r="DT11" s="679"/>
      <c r="DU11" s="679"/>
      <c r="DV11" s="679"/>
      <c r="DW11" s="679"/>
      <c r="DX11" s="679"/>
      <c r="DY11" s="679"/>
      <c r="DZ11" s="679"/>
      <c r="EA11" s="679"/>
      <c r="EB11" s="679"/>
      <c r="EC11" s="722"/>
    </row>
    <row r="12" spans="2:143" ht="11.25" customHeight="1" x14ac:dyDescent="0.15">
      <c r="B12" s="675" t="s">
        <v>248</v>
      </c>
      <c r="C12" s="676"/>
      <c r="D12" s="676"/>
      <c r="E12" s="676"/>
      <c r="F12" s="676"/>
      <c r="G12" s="676"/>
      <c r="H12" s="676"/>
      <c r="I12" s="676"/>
      <c r="J12" s="676"/>
      <c r="K12" s="676"/>
      <c r="L12" s="676"/>
      <c r="M12" s="676"/>
      <c r="N12" s="676"/>
      <c r="O12" s="676"/>
      <c r="P12" s="676"/>
      <c r="Q12" s="677"/>
      <c r="R12" s="678">
        <v>1193</v>
      </c>
      <c r="S12" s="679"/>
      <c r="T12" s="679"/>
      <c r="U12" s="679"/>
      <c r="V12" s="679"/>
      <c r="W12" s="679"/>
      <c r="X12" s="679"/>
      <c r="Y12" s="680"/>
      <c r="Z12" s="715">
        <v>0</v>
      </c>
      <c r="AA12" s="715"/>
      <c r="AB12" s="715"/>
      <c r="AC12" s="715"/>
      <c r="AD12" s="716">
        <v>1193</v>
      </c>
      <c r="AE12" s="716"/>
      <c r="AF12" s="716"/>
      <c r="AG12" s="716"/>
      <c r="AH12" s="716"/>
      <c r="AI12" s="716"/>
      <c r="AJ12" s="716"/>
      <c r="AK12" s="716"/>
      <c r="AL12" s="681">
        <v>0</v>
      </c>
      <c r="AM12" s="682"/>
      <c r="AN12" s="682"/>
      <c r="AO12" s="717"/>
      <c r="AP12" s="675" t="s">
        <v>249</v>
      </c>
      <c r="AQ12" s="676"/>
      <c r="AR12" s="676"/>
      <c r="AS12" s="676"/>
      <c r="AT12" s="676"/>
      <c r="AU12" s="676"/>
      <c r="AV12" s="676"/>
      <c r="AW12" s="676"/>
      <c r="AX12" s="676"/>
      <c r="AY12" s="676"/>
      <c r="AZ12" s="676"/>
      <c r="BA12" s="676"/>
      <c r="BB12" s="676"/>
      <c r="BC12" s="676"/>
      <c r="BD12" s="676"/>
      <c r="BE12" s="676"/>
      <c r="BF12" s="677"/>
      <c r="BG12" s="678">
        <v>2361680</v>
      </c>
      <c r="BH12" s="679"/>
      <c r="BI12" s="679"/>
      <c r="BJ12" s="679"/>
      <c r="BK12" s="679"/>
      <c r="BL12" s="679"/>
      <c r="BM12" s="679"/>
      <c r="BN12" s="680"/>
      <c r="BO12" s="715">
        <v>51.4</v>
      </c>
      <c r="BP12" s="715"/>
      <c r="BQ12" s="715"/>
      <c r="BR12" s="715"/>
      <c r="BS12" s="684" t="s">
        <v>231</v>
      </c>
      <c r="BT12" s="679"/>
      <c r="BU12" s="679"/>
      <c r="BV12" s="679"/>
      <c r="BW12" s="679"/>
      <c r="BX12" s="679"/>
      <c r="BY12" s="679"/>
      <c r="BZ12" s="679"/>
      <c r="CA12" s="679"/>
      <c r="CB12" s="722"/>
      <c r="CD12" s="711" t="s">
        <v>250</v>
      </c>
      <c r="CE12" s="712"/>
      <c r="CF12" s="712"/>
      <c r="CG12" s="712"/>
      <c r="CH12" s="712"/>
      <c r="CI12" s="712"/>
      <c r="CJ12" s="712"/>
      <c r="CK12" s="712"/>
      <c r="CL12" s="712"/>
      <c r="CM12" s="712"/>
      <c r="CN12" s="712"/>
      <c r="CO12" s="712"/>
      <c r="CP12" s="712"/>
      <c r="CQ12" s="713"/>
      <c r="CR12" s="678">
        <v>783730</v>
      </c>
      <c r="CS12" s="679"/>
      <c r="CT12" s="679"/>
      <c r="CU12" s="679"/>
      <c r="CV12" s="679"/>
      <c r="CW12" s="679"/>
      <c r="CX12" s="679"/>
      <c r="CY12" s="680"/>
      <c r="CZ12" s="715">
        <v>4.5</v>
      </c>
      <c r="DA12" s="715"/>
      <c r="DB12" s="715"/>
      <c r="DC12" s="715"/>
      <c r="DD12" s="684">
        <v>11477</v>
      </c>
      <c r="DE12" s="679"/>
      <c r="DF12" s="679"/>
      <c r="DG12" s="679"/>
      <c r="DH12" s="679"/>
      <c r="DI12" s="679"/>
      <c r="DJ12" s="679"/>
      <c r="DK12" s="679"/>
      <c r="DL12" s="679"/>
      <c r="DM12" s="679"/>
      <c r="DN12" s="679"/>
      <c r="DO12" s="679"/>
      <c r="DP12" s="680"/>
      <c r="DQ12" s="684">
        <v>781980</v>
      </c>
      <c r="DR12" s="679"/>
      <c r="DS12" s="679"/>
      <c r="DT12" s="679"/>
      <c r="DU12" s="679"/>
      <c r="DV12" s="679"/>
      <c r="DW12" s="679"/>
      <c r="DX12" s="679"/>
      <c r="DY12" s="679"/>
      <c r="DZ12" s="679"/>
      <c r="EA12" s="679"/>
      <c r="EB12" s="679"/>
      <c r="EC12" s="722"/>
    </row>
    <row r="13" spans="2:143" ht="11.25" customHeight="1" x14ac:dyDescent="0.15">
      <c r="B13" s="675" t="s">
        <v>251</v>
      </c>
      <c r="C13" s="676"/>
      <c r="D13" s="676"/>
      <c r="E13" s="676"/>
      <c r="F13" s="676"/>
      <c r="G13" s="676"/>
      <c r="H13" s="676"/>
      <c r="I13" s="676"/>
      <c r="J13" s="676"/>
      <c r="K13" s="676"/>
      <c r="L13" s="676"/>
      <c r="M13" s="676"/>
      <c r="N13" s="676"/>
      <c r="O13" s="676"/>
      <c r="P13" s="676"/>
      <c r="Q13" s="677"/>
      <c r="R13" s="678" t="s">
        <v>128</v>
      </c>
      <c r="S13" s="679"/>
      <c r="T13" s="679"/>
      <c r="U13" s="679"/>
      <c r="V13" s="679"/>
      <c r="W13" s="679"/>
      <c r="X13" s="679"/>
      <c r="Y13" s="680"/>
      <c r="Z13" s="715" t="s">
        <v>128</v>
      </c>
      <c r="AA13" s="715"/>
      <c r="AB13" s="715"/>
      <c r="AC13" s="715"/>
      <c r="AD13" s="716" t="s">
        <v>128</v>
      </c>
      <c r="AE13" s="716"/>
      <c r="AF13" s="716"/>
      <c r="AG13" s="716"/>
      <c r="AH13" s="716"/>
      <c r="AI13" s="716"/>
      <c r="AJ13" s="716"/>
      <c r="AK13" s="716"/>
      <c r="AL13" s="681" t="s">
        <v>231</v>
      </c>
      <c r="AM13" s="682"/>
      <c r="AN13" s="682"/>
      <c r="AO13" s="717"/>
      <c r="AP13" s="675" t="s">
        <v>252</v>
      </c>
      <c r="AQ13" s="676"/>
      <c r="AR13" s="676"/>
      <c r="AS13" s="676"/>
      <c r="AT13" s="676"/>
      <c r="AU13" s="676"/>
      <c r="AV13" s="676"/>
      <c r="AW13" s="676"/>
      <c r="AX13" s="676"/>
      <c r="AY13" s="676"/>
      <c r="AZ13" s="676"/>
      <c r="BA13" s="676"/>
      <c r="BB13" s="676"/>
      <c r="BC13" s="676"/>
      <c r="BD13" s="676"/>
      <c r="BE13" s="676"/>
      <c r="BF13" s="677"/>
      <c r="BG13" s="678">
        <v>2361515</v>
      </c>
      <c r="BH13" s="679"/>
      <c r="BI13" s="679"/>
      <c r="BJ13" s="679"/>
      <c r="BK13" s="679"/>
      <c r="BL13" s="679"/>
      <c r="BM13" s="679"/>
      <c r="BN13" s="680"/>
      <c r="BO13" s="715">
        <v>51.4</v>
      </c>
      <c r="BP13" s="715"/>
      <c r="BQ13" s="715"/>
      <c r="BR13" s="715"/>
      <c r="BS13" s="684" t="s">
        <v>231</v>
      </c>
      <c r="BT13" s="679"/>
      <c r="BU13" s="679"/>
      <c r="BV13" s="679"/>
      <c r="BW13" s="679"/>
      <c r="BX13" s="679"/>
      <c r="BY13" s="679"/>
      <c r="BZ13" s="679"/>
      <c r="CA13" s="679"/>
      <c r="CB13" s="722"/>
      <c r="CD13" s="711" t="s">
        <v>253</v>
      </c>
      <c r="CE13" s="712"/>
      <c r="CF13" s="712"/>
      <c r="CG13" s="712"/>
      <c r="CH13" s="712"/>
      <c r="CI13" s="712"/>
      <c r="CJ13" s="712"/>
      <c r="CK13" s="712"/>
      <c r="CL13" s="712"/>
      <c r="CM13" s="712"/>
      <c r="CN13" s="712"/>
      <c r="CO13" s="712"/>
      <c r="CP13" s="712"/>
      <c r="CQ13" s="713"/>
      <c r="CR13" s="678">
        <v>1794119</v>
      </c>
      <c r="CS13" s="679"/>
      <c r="CT13" s="679"/>
      <c r="CU13" s="679"/>
      <c r="CV13" s="679"/>
      <c r="CW13" s="679"/>
      <c r="CX13" s="679"/>
      <c r="CY13" s="680"/>
      <c r="CZ13" s="715">
        <v>10.3</v>
      </c>
      <c r="DA13" s="715"/>
      <c r="DB13" s="715"/>
      <c r="DC13" s="715"/>
      <c r="DD13" s="684">
        <v>880294</v>
      </c>
      <c r="DE13" s="679"/>
      <c r="DF13" s="679"/>
      <c r="DG13" s="679"/>
      <c r="DH13" s="679"/>
      <c r="DI13" s="679"/>
      <c r="DJ13" s="679"/>
      <c r="DK13" s="679"/>
      <c r="DL13" s="679"/>
      <c r="DM13" s="679"/>
      <c r="DN13" s="679"/>
      <c r="DO13" s="679"/>
      <c r="DP13" s="680"/>
      <c r="DQ13" s="684">
        <v>990676</v>
      </c>
      <c r="DR13" s="679"/>
      <c r="DS13" s="679"/>
      <c r="DT13" s="679"/>
      <c r="DU13" s="679"/>
      <c r="DV13" s="679"/>
      <c r="DW13" s="679"/>
      <c r="DX13" s="679"/>
      <c r="DY13" s="679"/>
      <c r="DZ13" s="679"/>
      <c r="EA13" s="679"/>
      <c r="EB13" s="679"/>
      <c r="EC13" s="722"/>
    </row>
    <row r="14" spans="2:143" ht="11.25" customHeight="1" x14ac:dyDescent="0.15">
      <c r="B14" s="675" t="s">
        <v>254</v>
      </c>
      <c r="C14" s="676"/>
      <c r="D14" s="676"/>
      <c r="E14" s="676"/>
      <c r="F14" s="676"/>
      <c r="G14" s="676"/>
      <c r="H14" s="676"/>
      <c r="I14" s="676"/>
      <c r="J14" s="676"/>
      <c r="K14" s="676"/>
      <c r="L14" s="676"/>
      <c r="M14" s="676"/>
      <c r="N14" s="676"/>
      <c r="O14" s="676"/>
      <c r="P14" s="676"/>
      <c r="Q14" s="677"/>
      <c r="R14" s="678">
        <v>20158</v>
      </c>
      <c r="S14" s="679"/>
      <c r="T14" s="679"/>
      <c r="U14" s="679"/>
      <c r="V14" s="679"/>
      <c r="W14" s="679"/>
      <c r="X14" s="679"/>
      <c r="Y14" s="680"/>
      <c r="Z14" s="715">
        <v>0.1</v>
      </c>
      <c r="AA14" s="715"/>
      <c r="AB14" s="715"/>
      <c r="AC14" s="715"/>
      <c r="AD14" s="716">
        <v>20158</v>
      </c>
      <c r="AE14" s="716"/>
      <c r="AF14" s="716"/>
      <c r="AG14" s="716"/>
      <c r="AH14" s="716"/>
      <c r="AI14" s="716"/>
      <c r="AJ14" s="716"/>
      <c r="AK14" s="716"/>
      <c r="AL14" s="681">
        <v>0.3</v>
      </c>
      <c r="AM14" s="682"/>
      <c r="AN14" s="682"/>
      <c r="AO14" s="717"/>
      <c r="AP14" s="675" t="s">
        <v>255</v>
      </c>
      <c r="AQ14" s="676"/>
      <c r="AR14" s="676"/>
      <c r="AS14" s="676"/>
      <c r="AT14" s="676"/>
      <c r="AU14" s="676"/>
      <c r="AV14" s="676"/>
      <c r="AW14" s="676"/>
      <c r="AX14" s="676"/>
      <c r="AY14" s="676"/>
      <c r="AZ14" s="676"/>
      <c r="BA14" s="676"/>
      <c r="BB14" s="676"/>
      <c r="BC14" s="676"/>
      <c r="BD14" s="676"/>
      <c r="BE14" s="676"/>
      <c r="BF14" s="677"/>
      <c r="BG14" s="678">
        <v>105939</v>
      </c>
      <c r="BH14" s="679"/>
      <c r="BI14" s="679"/>
      <c r="BJ14" s="679"/>
      <c r="BK14" s="679"/>
      <c r="BL14" s="679"/>
      <c r="BM14" s="679"/>
      <c r="BN14" s="680"/>
      <c r="BO14" s="715">
        <v>2.2999999999999998</v>
      </c>
      <c r="BP14" s="715"/>
      <c r="BQ14" s="715"/>
      <c r="BR14" s="715"/>
      <c r="BS14" s="684" t="s">
        <v>231</v>
      </c>
      <c r="BT14" s="679"/>
      <c r="BU14" s="679"/>
      <c r="BV14" s="679"/>
      <c r="BW14" s="679"/>
      <c r="BX14" s="679"/>
      <c r="BY14" s="679"/>
      <c r="BZ14" s="679"/>
      <c r="CA14" s="679"/>
      <c r="CB14" s="722"/>
      <c r="CD14" s="711" t="s">
        <v>256</v>
      </c>
      <c r="CE14" s="712"/>
      <c r="CF14" s="712"/>
      <c r="CG14" s="712"/>
      <c r="CH14" s="712"/>
      <c r="CI14" s="712"/>
      <c r="CJ14" s="712"/>
      <c r="CK14" s="712"/>
      <c r="CL14" s="712"/>
      <c r="CM14" s="712"/>
      <c r="CN14" s="712"/>
      <c r="CO14" s="712"/>
      <c r="CP14" s="712"/>
      <c r="CQ14" s="713"/>
      <c r="CR14" s="678">
        <v>764228</v>
      </c>
      <c r="CS14" s="679"/>
      <c r="CT14" s="679"/>
      <c r="CU14" s="679"/>
      <c r="CV14" s="679"/>
      <c r="CW14" s="679"/>
      <c r="CX14" s="679"/>
      <c r="CY14" s="680"/>
      <c r="CZ14" s="715">
        <v>4.4000000000000004</v>
      </c>
      <c r="DA14" s="715"/>
      <c r="DB14" s="715"/>
      <c r="DC14" s="715"/>
      <c r="DD14" s="684">
        <v>245613</v>
      </c>
      <c r="DE14" s="679"/>
      <c r="DF14" s="679"/>
      <c r="DG14" s="679"/>
      <c r="DH14" s="679"/>
      <c r="DI14" s="679"/>
      <c r="DJ14" s="679"/>
      <c r="DK14" s="679"/>
      <c r="DL14" s="679"/>
      <c r="DM14" s="679"/>
      <c r="DN14" s="679"/>
      <c r="DO14" s="679"/>
      <c r="DP14" s="680"/>
      <c r="DQ14" s="684">
        <v>511506</v>
      </c>
      <c r="DR14" s="679"/>
      <c r="DS14" s="679"/>
      <c r="DT14" s="679"/>
      <c r="DU14" s="679"/>
      <c r="DV14" s="679"/>
      <c r="DW14" s="679"/>
      <c r="DX14" s="679"/>
      <c r="DY14" s="679"/>
      <c r="DZ14" s="679"/>
      <c r="EA14" s="679"/>
      <c r="EB14" s="679"/>
      <c r="EC14" s="722"/>
    </row>
    <row r="15" spans="2:143" ht="11.25" customHeight="1" x14ac:dyDescent="0.15">
      <c r="B15" s="675" t="s">
        <v>257</v>
      </c>
      <c r="C15" s="676"/>
      <c r="D15" s="676"/>
      <c r="E15" s="676"/>
      <c r="F15" s="676"/>
      <c r="G15" s="676"/>
      <c r="H15" s="676"/>
      <c r="I15" s="676"/>
      <c r="J15" s="676"/>
      <c r="K15" s="676"/>
      <c r="L15" s="676"/>
      <c r="M15" s="676"/>
      <c r="N15" s="676"/>
      <c r="O15" s="676"/>
      <c r="P15" s="676"/>
      <c r="Q15" s="677"/>
      <c r="R15" s="678" t="s">
        <v>128</v>
      </c>
      <c r="S15" s="679"/>
      <c r="T15" s="679"/>
      <c r="U15" s="679"/>
      <c r="V15" s="679"/>
      <c r="W15" s="679"/>
      <c r="X15" s="679"/>
      <c r="Y15" s="680"/>
      <c r="Z15" s="715" t="s">
        <v>128</v>
      </c>
      <c r="AA15" s="715"/>
      <c r="AB15" s="715"/>
      <c r="AC15" s="715"/>
      <c r="AD15" s="716" t="s">
        <v>128</v>
      </c>
      <c r="AE15" s="716"/>
      <c r="AF15" s="716"/>
      <c r="AG15" s="716"/>
      <c r="AH15" s="716"/>
      <c r="AI15" s="716"/>
      <c r="AJ15" s="716"/>
      <c r="AK15" s="716"/>
      <c r="AL15" s="681" t="s">
        <v>231</v>
      </c>
      <c r="AM15" s="682"/>
      <c r="AN15" s="682"/>
      <c r="AO15" s="717"/>
      <c r="AP15" s="675" t="s">
        <v>258</v>
      </c>
      <c r="AQ15" s="676"/>
      <c r="AR15" s="676"/>
      <c r="AS15" s="676"/>
      <c r="AT15" s="676"/>
      <c r="AU15" s="676"/>
      <c r="AV15" s="676"/>
      <c r="AW15" s="676"/>
      <c r="AX15" s="676"/>
      <c r="AY15" s="676"/>
      <c r="AZ15" s="676"/>
      <c r="BA15" s="676"/>
      <c r="BB15" s="676"/>
      <c r="BC15" s="676"/>
      <c r="BD15" s="676"/>
      <c r="BE15" s="676"/>
      <c r="BF15" s="677"/>
      <c r="BG15" s="678">
        <v>260071</v>
      </c>
      <c r="BH15" s="679"/>
      <c r="BI15" s="679"/>
      <c r="BJ15" s="679"/>
      <c r="BK15" s="679"/>
      <c r="BL15" s="679"/>
      <c r="BM15" s="679"/>
      <c r="BN15" s="680"/>
      <c r="BO15" s="715">
        <v>5.7</v>
      </c>
      <c r="BP15" s="715"/>
      <c r="BQ15" s="715"/>
      <c r="BR15" s="715"/>
      <c r="BS15" s="684" t="s">
        <v>231</v>
      </c>
      <c r="BT15" s="679"/>
      <c r="BU15" s="679"/>
      <c r="BV15" s="679"/>
      <c r="BW15" s="679"/>
      <c r="BX15" s="679"/>
      <c r="BY15" s="679"/>
      <c r="BZ15" s="679"/>
      <c r="CA15" s="679"/>
      <c r="CB15" s="722"/>
      <c r="CD15" s="711" t="s">
        <v>259</v>
      </c>
      <c r="CE15" s="712"/>
      <c r="CF15" s="712"/>
      <c r="CG15" s="712"/>
      <c r="CH15" s="712"/>
      <c r="CI15" s="712"/>
      <c r="CJ15" s="712"/>
      <c r="CK15" s="712"/>
      <c r="CL15" s="712"/>
      <c r="CM15" s="712"/>
      <c r="CN15" s="712"/>
      <c r="CO15" s="712"/>
      <c r="CP15" s="712"/>
      <c r="CQ15" s="713"/>
      <c r="CR15" s="678">
        <v>1657429</v>
      </c>
      <c r="CS15" s="679"/>
      <c r="CT15" s="679"/>
      <c r="CU15" s="679"/>
      <c r="CV15" s="679"/>
      <c r="CW15" s="679"/>
      <c r="CX15" s="679"/>
      <c r="CY15" s="680"/>
      <c r="CZ15" s="715">
        <v>9.5</v>
      </c>
      <c r="DA15" s="715"/>
      <c r="DB15" s="715"/>
      <c r="DC15" s="715"/>
      <c r="DD15" s="684">
        <v>261496</v>
      </c>
      <c r="DE15" s="679"/>
      <c r="DF15" s="679"/>
      <c r="DG15" s="679"/>
      <c r="DH15" s="679"/>
      <c r="DI15" s="679"/>
      <c r="DJ15" s="679"/>
      <c r="DK15" s="679"/>
      <c r="DL15" s="679"/>
      <c r="DM15" s="679"/>
      <c r="DN15" s="679"/>
      <c r="DO15" s="679"/>
      <c r="DP15" s="680"/>
      <c r="DQ15" s="684">
        <v>1367779</v>
      </c>
      <c r="DR15" s="679"/>
      <c r="DS15" s="679"/>
      <c r="DT15" s="679"/>
      <c r="DU15" s="679"/>
      <c r="DV15" s="679"/>
      <c r="DW15" s="679"/>
      <c r="DX15" s="679"/>
      <c r="DY15" s="679"/>
      <c r="DZ15" s="679"/>
      <c r="EA15" s="679"/>
      <c r="EB15" s="679"/>
      <c r="EC15" s="722"/>
    </row>
    <row r="16" spans="2:143" ht="11.25" customHeight="1" x14ac:dyDescent="0.15">
      <c r="B16" s="675" t="s">
        <v>260</v>
      </c>
      <c r="C16" s="676"/>
      <c r="D16" s="676"/>
      <c r="E16" s="676"/>
      <c r="F16" s="676"/>
      <c r="G16" s="676"/>
      <c r="H16" s="676"/>
      <c r="I16" s="676"/>
      <c r="J16" s="676"/>
      <c r="K16" s="676"/>
      <c r="L16" s="676"/>
      <c r="M16" s="676"/>
      <c r="N16" s="676"/>
      <c r="O16" s="676"/>
      <c r="P16" s="676"/>
      <c r="Q16" s="677"/>
      <c r="R16" s="678">
        <v>6329</v>
      </c>
      <c r="S16" s="679"/>
      <c r="T16" s="679"/>
      <c r="U16" s="679"/>
      <c r="V16" s="679"/>
      <c r="W16" s="679"/>
      <c r="X16" s="679"/>
      <c r="Y16" s="680"/>
      <c r="Z16" s="715">
        <v>0</v>
      </c>
      <c r="AA16" s="715"/>
      <c r="AB16" s="715"/>
      <c r="AC16" s="715"/>
      <c r="AD16" s="716">
        <v>6329</v>
      </c>
      <c r="AE16" s="716"/>
      <c r="AF16" s="716"/>
      <c r="AG16" s="716"/>
      <c r="AH16" s="716"/>
      <c r="AI16" s="716"/>
      <c r="AJ16" s="716"/>
      <c r="AK16" s="716"/>
      <c r="AL16" s="681">
        <v>0.1</v>
      </c>
      <c r="AM16" s="682"/>
      <c r="AN16" s="682"/>
      <c r="AO16" s="717"/>
      <c r="AP16" s="675" t="s">
        <v>261</v>
      </c>
      <c r="AQ16" s="676"/>
      <c r="AR16" s="676"/>
      <c r="AS16" s="676"/>
      <c r="AT16" s="676"/>
      <c r="AU16" s="676"/>
      <c r="AV16" s="676"/>
      <c r="AW16" s="676"/>
      <c r="AX16" s="676"/>
      <c r="AY16" s="676"/>
      <c r="AZ16" s="676"/>
      <c r="BA16" s="676"/>
      <c r="BB16" s="676"/>
      <c r="BC16" s="676"/>
      <c r="BD16" s="676"/>
      <c r="BE16" s="676"/>
      <c r="BF16" s="677"/>
      <c r="BG16" s="678" t="s">
        <v>231</v>
      </c>
      <c r="BH16" s="679"/>
      <c r="BI16" s="679"/>
      <c r="BJ16" s="679"/>
      <c r="BK16" s="679"/>
      <c r="BL16" s="679"/>
      <c r="BM16" s="679"/>
      <c r="BN16" s="680"/>
      <c r="BO16" s="715" t="s">
        <v>128</v>
      </c>
      <c r="BP16" s="715"/>
      <c r="BQ16" s="715"/>
      <c r="BR16" s="715"/>
      <c r="BS16" s="684" t="s">
        <v>128</v>
      </c>
      <c r="BT16" s="679"/>
      <c r="BU16" s="679"/>
      <c r="BV16" s="679"/>
      <c r="BW16" s="679"/>
      <c r="BX16" s="679"/>
      <c r="BY16" s="679"/>
      <c r="BZ16" s="679"/>
      <c r="CA16" s="679"/>
      <c r="CB16" s="722"/>
      <c r="CD16" s="711" t="s">
        <v>262</v>
      </c>
      <c r="CE16" s="712"/>
      <c r="CF16" s="712"/>
      <c r="CG16" s="712"/>
      <c r="CH16" s="712"/>
      <c r="CI16" s="712"/>
      <c r="CJ16" s="712"/>
      <c r="CK16" s="712"/>
      <c r="CL16" s="712"/>
      <c r="CM16" s="712"/>
      <c r="CN16" s="712"/>
      <c r="CO16" s="712"/>
      <c r="CP16" s="712"/>
      <c r="CQ16" s="713"/>
      <c r="CR16" s="678">
        <v>268554</v>
      </c>
      <c r="CS16" s="679"/>
      <c r="CT16" s="679"/>
      <c r="CU16" s="679"/>
      <c r="CV16" s="679"/>
      <c r="CW16" s="679"/>
      <c r="CX16" s="679"/>
      <c r="CY16" s="680"/>
      <c r="CZ16" s="715">
        <v>1.5</v>
      </c>
      <c r="DA16" s="715"/>
      <c r="DB16" s="715"/>
      <c r="DC16" s="715"/>
      <c r="DD16" s="684" t="s">
        <v>128</v>
      </c>
      <c r="DE16" s="679"/>
      <c r="DF16" s="679"/>
      <c r="DG16" s="679"/>
      <c r="DH16" s="679"/>
      <c r="DI16" s="679"/>
      <c r="DJ16" s="679"/>
      <c r="DK16" s="679"/>
      <c r="DL16" s="679"/>
      <c r="DM16" s="679"/>
      <c r="DN16" s="679"/>
      <c r="DO16" s="679"/>
      <c r="DP16" s="680"/>
      <c r="DQ16" s="684">
        <v>107662</v>
      </c>
      <c r="DR16" s="679"/>
      <c r="DS16" s="679"/>
      <c r="DT16" s="679"/>
      <c r="DU16" s="679"/>
      <c r="DV16" s="679"/>
      <c r="DW16" s="679"/>
      <c r="DX16" s="679"/>
      <c r="DY16" s="679"/>
      <c r="DZ16" s="679"/>
      <c r="EA16" s="679"/>
      <c r="EB16" s="679"/>
      <c r="EC16" s="722"/>
    </row>
    <row r="17" spans="2:133" ht="11.25" customHeight="1" x14ac:dyDescent="0.15">
      <c r="B17" s="675" t="s">
        <v>263</v>
      </c>
      <c r="C17" s="676"/>
      <c r="D17" s="676"/>
      <c r="E17" s="676"/>
      <c r="F17" s="676"/>
      <c r="G17" s="676"/>
      <c r="H17" s="676"/>
      <c r="I17" s="676"/>
      <c r="J17" s="676"/>
      <c r="K17" s="676"/>
      <c r="L17" s="676"/>
      <c r="M17" s="676"/>
      <c r="N17" s="676"/>
      <c r="O17" s="676"/>
      <c r="P17" s="676"/>
      <c r="Q17" s="677"/>
      <c r="R17" s="678">
        <v>109924</v>
      </c>
      <c r="S17" s="679"/>
      <c r="T17" s="679"/>
      <c r="U17" s="679"/>
      <c r="V17" s="679"/>
      <c r="W17" s="679"/>
      <c r="X17" s="679"/>
      <c r="Y17" s="680"/>
      <c r="Z17" s="715">
        <v>0.6</v>
      </c>
      <c r="AA17" s="715"/>
      <c r="AB17" s="715"/>
      <c r="AC17" s="715"/>
      <c r="AD17" s="716">
        <v>109924</v>
      </c>
      <c r="AE17" s="716"/>
      <c r="AF17" s="716"/>
      <c r="AG17" s="716"/>
      <c r="AH17" s="716"/>
      <c r="AI17" s="716"/>
      <c r="AJ17" s="716"/>
      <c r="AK17" s="716"/>
      <c r="AL17" s="681">
        <v>1.4</v>
      </c>
      <c r="AM17" s="682"/>
      <c r="AN17" s="682"/>
      <c r="AO17" s="717"/>
      <c r="AP17" s="675" t="s">
        <v>264</v>
      </c>
      <c r="AQ17" s="676"/>
      <c r="AR17" s="676"/>
      <c r="AS17" s="676"/>
      <c r="AT17" s="676"/>
      <c r="AU17" s="676"/>
      <c r="AV17" s="676"/>
      <c r="AW17" s="676"/>
      <c r="AX17" s="676"/>
      <c r="AY17" s="676"/>
      <c r="AZ17" s="676"/>
      <c r="BA17" s="676"/>
      <c r="BB17" s="676"/>
      <c r="BC17" s="676"/>
      <c r="BD17" s="676"/>
      <c r="BE17" s="676"/>
      <c r="BF17" s="677"/>
      <c r="BG17" s="678" t="s">
        <v>231</v>
      </c>
      <c r="BH17" s="679"/>
      <c r="BI17" s="679"/>
      <c r="BJ17" s="679"/>
      <c r="BK17" s="679"/>
      <c r="BL17" s="679"/>
      <c r="BM17" s="679"/>
      <c r="BN17" s="680"/>
      <c r="BO17" s="715" t="s">
        <v>231</v>
      </c>
      <c r="BP17" s="715"/>
      <c r="BQ17" s="715"/>
      <c r="BR17" s="715"/>
      <c r="BS17" s="684" t="s">
        <v>231</v>
      </c>
      <c r="BT17" s="679"/>
      <c r="BU17" s="679"/>
      <c r="BV17" s="679"/>
      <c r="BW17" s="679"/>
      <c r="BX17" s="679"/>
      <c r="BY17" s="679"/>
      <c r="BZ17" s="679"/>
      <c r="CA17" s="679"/>
      <c r="CB17" s="722"/>
      <c r="CD17" s="711" t="s">
        <v>265</v>
      </c>
      <c r="CE17" s="712"/>
      <c r="CF17" s="712"/>
      <c r="CG17" s="712"/>
      <c r="CH17" s="712"/>
      <c r="CI17" s="712"/>
      <c r="CJ17" s="712"/>
      <c r="CK17" s="712"/>
      <c r="CL17" s="712"/>
      <c r="CM17" s="712"/>
      <c r="CN17" s="712"/>
      <c r="CO17" s="712"/>
      <c r="CP17" s="712"/>
      <c r="CQ17" s="713"/>
      <c r="CR17" s="678">
        <v>1275006</v>
      </c>
      <c r="CS17" s="679"/>
      <c r="CT17" s="679"/>
      <c r="CU17" s="679"/>
      <c r="CV17" s="679"/>
      <c r="CW17" s="679"/>
      <c r="CX17" s="679"/>
      <c r="CY17" s="680"/>
      <c r="CZ17" s="715">
        <v>7.3</v>
      </c>
      <c r="DA17" s="715"/>
      <c r="DB17" s="715"/>
      <c r="DC17" s="715"/>
      <c r="DD17" s="684" t="s">
        <v>128</v>
      </c>
      <c r="DE17" s="679"/>
      <c r="DF17" s="679"/>
      <c r="DG17" s="679"/>
      <c r="DH17" s="679"/>
      <c r="DI17" s="679"/>
      <c r="DJ17" s="679"/>
      <c r="DK17" s="679"/>
      <c r="DL17" s="679"/>
      <c r="DM17" s="679"/>
      <c r="DN17" s="679"/>
      <c r="DO17" s="679"/>
      <c r="DP17" s="680"/>
      <c r="DQ17" s="684">
        <v>1255341</v>
      </c>
      <c r="DR17" s="679"/>
      <c r="DS17" s="679"/>
      <c r="DT17" s="679"/>
      <c r="DU17" s="679"/>
      <c r="DV17" s="679"/>
      <c r="DW17" s="679"/>
      <c r="DX17" s="679"/>
      <c r="DY17" s="679"/>
      <c r="DZ17" s="679"/>
      <c r="EA17" s="679"/>
      <c r="EB17" s="679"/>
      <c r="EC17" s="722"/>
    </row>
    <row r="18" spans="2:133" ht="11.25" customHeight="1" x14ac:dyDescent="0.15">
      <c r="B18" s="675" t="s">
        <v>266</v>
      </c>
      <c r="C18" s="676"/>
      <c r="D18" s="676"/>
      <c r="E18" s="676"/>
      <c r="F18" s="676"/>
      <c r="G18" s="676"/>
      <c r="H18" s="676"/>
      <c r="I18" s="676"/>
      <c r="J18" s="676"/>
      <c r="K18" s="676"/>
      <c r="L18" s="676"/>
      <c r="M18" s="676"/>
      <c r="N18" s="676"/>
      <c r="O18" s="676"/>
      <c r="P18" s="676"/>
      <c r="Q18" s="677"/>
      <c r="R18" s="678">
        <v>28586</v>
      </c>
      <c r="S18" s="679"/>
      <c r="T18" s="679"/>
      <c r="U18" s="679"/>
      <c r="V18" s="679"/>
      <c r="W18" s="679"/>
      <c r="X18" s="679"/>
      <c r="Y18" s="680"/>
      <c r="Z18" s="715">
        <v>0.1</v>
      </c>
      <c r="AA18" s="715"/>
      <c r="AB18" s="715"/>
      <c r="AC18" s="715"/>
      <c r="AD18" s="716">
        <v>28586</v>
      </c>
      <c r="AE18" s="716"/>
      <c r="AF18" s="716"/>
      <c r="AG18" s="716"/>
      <c r="AH18" s="716"/>
      <c r="AI18" s="716"/>
      <c r="AJ18" s="716"/>
      <c r="AK18" s="716"/>
      <c r="AL18" s="681">
        <v>0.4</v>
      </c>
      <c r="AM18" s="682"/>
      <c r="AN18" s="682"/>
      <c r="AO18" s="717"/>
      <c r="AP18" s="675" t="s">
        <v>267</v>
      </c>
      <c r="AQ18" s="676"/>
      <c r="AR18" s="676"/>
      <c r="AS18" s="676"/>
      <c r="AT18" s="676"/>
      <c r="AU18" s="676"/>
      <c r="AV18" s="676"/>
      <c r="AW18" s="676"/>
      <c r="AX18" s="676"/>
      <c r="AY18" s="676"/>
      <c r="AZ18" s="676"/>
      <c r="BA18" s="676"/>
      <c r="BB18" s="676"/>
      <c r="BC18" s="676"/>
      <c r="BD18" s="676"/>
      <c r="BE18" s="676"/>
      <c r="BF18" s="677"/>
      <c r="BG18" s="678" t="s">
        <v>128</v>
      </c>
      <c r="BH18" s="679"/>
      <c r="BI18" s="679"/>
      <c r="BJ18" s="679"/>
      <c r="BK18" s="679"/>
      <c r="BL18" s="679"/>
      <c r="BM18" s="679"/>
      <c r="BN18" s="680"/>
      <c r="BO18" s="715" t="s">
        <v>231</v>
      </c>
      <c r="BP18" s="715"/>
      <c r="BQ18" s="715"/>
      <c r="BR18" s="715"/>
      <c r="BS18" s="684" t="s">
        <v>231</v>
      </c>
      <c r="BT18" s="679"/>
      <c r="BU18" s="679"/>
      <c r="BV18" s="679"/>
      <c r="BW18" s="679"/>
      <c r="BX18" s="679"/>
      <c r="BY18" s="679"/>
      <c r="BZ18" s="679"/>
      <c r="CA18" s="679"/>
      <c r="CB18" s="722"/>
      <c r="CD18" s="711" t="s">
        <v>268</v>
      </c>
      <c r="CE18" s="712"/>
      <c r="CF18" s="712"/>
      <c r="CG18" s="712"/>
      <c r="CH18" s="712"/>
      <c r="CI18" s="712"/>
      <c r="CJ18" s="712"/>
      <c r="CK18" s="712"/>
      <c r="CL18" s="712"/>
      <c r="CM18" s="712"/>
      <c r="CN18" s="712"/>
      <c r="CO18" s="712"/>
      <c r="CP18" s="712"/>
      <c r="CQ18" s="713"/>
      <c r="CR18" s="678" t="s">
        <v>128</v>
      </c>
      <c r="CS18" s="679"/>
      <c r="CT18" s="679"/>
      <c r="CU18" s="679"/>
      <c r="CV18" s="679"/>
      <c r="CW18" s="679"/>
      <c r="CX18" s="679"/>
      <c r="CY18" s="680"/>
      <c r="CZ18" s="715" t="s">
        <v>231</v>
      </c>
      <c r="DA18" s="715"/>
      <c r="DB18" s="715"/>
      <c r="DC18" s="715"/>
      <c r="DD18" s="684" t="s">
        <v>128</v>
      </c>
      <c r="DE18" s="679"/>
      <c r="DF18" s="679"/>
      <c r="DG18" s="679"/>
      <c r="DH18" s="679"/>
      <c r="DI18" s="679"/>
      <c r="DJ18" s="679"/>
      <c r="DK18" s="679"/>
      <c r="DL18" s="679"/>
      <c r="DM18" s="679"/>
      <c r="DN18" s="679"/>
      <c r="DO18" s="679"/>
      <c r="DP18" s="680"/>
      <c r="DQ18" s="684" t="s">
        <v>128</v>
      </c>
      <c r="DR18" s="679"/>
      <c r="DS18" s="679"/>
      <c r="DT18" s="679"/>
      <c r="DU18" s="679"/>
      <c r="DV18" s="679"/>
      <c r="DW18" s="679"/>
      <c r="DX18" s="679"/>
      <c r="DY18" s="679"/>
      <c r="DZ18" s="679"/>
      <c r="EA18" s="679"/>
      <c r="EB18" s="679"/>
      <c r="EC18" s="722"/>
    </row>
    <row r="19" spans="2:133" ht="11.25" customHeight="1" x14ac:dyDescent="0.15">
      <c r="B19" s="675" t="s">
        <v>269</v>
      </c>
      <c r="C19" s="676"/>
      <c r="D19" s="676"/>
      <c r="E19" s="676"/>
      <c r="F19" s="676"/>
      <c r="G19" s="676"/>
      <c r="H19" s="676"/>
      <c r="I19" s="676"/>
      <c r="J19" s="676"/>
      <c r="K19" s="676"/>
      <c r="L19" s="676"/>
      <c r="M19" s="676"/>
      <c r="N19" s="676"/>
      <c r="O19" s="676"/>
      <c r="P19" s="676"/>
      <c r="Q19" s="677"/>
      <c r="R19" s="678">
        <v>2721</v>
      </c>
      <c r="S19" s="679"/>
      <c r="T19" s="679"/>
      <c r="U19" s="679"/>
      <c r="V19" s="679"/>
      <c r="W19" s="679"/>
      <c r="X19" s="679"/>
      <c r="Y19" s="680"/>
      <c r="Z19" s="715">
        <v>0</v>
      </c>
      <c r="AA19" s="715"/>
      <c r="AB19" s="715"/>
      <c r="AC19" s="715"/>
      <c r="AD19" s="716">
        <v>2721</v>
      </c>
      <c r="AE19" s="716"/>
      <c r="AF19" s="716"/>
      <c r="AG19" s="716"/>
      <c r="AH19" s="716"/>
      <c r="AI19" s="716"/>
      <c r="AJ19" s="716"/>
      <c r="AK19" s="716"/>
      <c r="AL19" s="681">
        <v>0</v>
      </c>
      <c r="AM19" s="682"/>
      <c r="AN19" s="682"/>
      <c r="AO19" s="717"/>
      <c r="AP19" s="675" t="s">
        <v>270</v>
      </c>
      <c r="AQ19" s="676"/>
      <c r="AR19" s="676"/>
      <c r="AS19" s="676"/>
      <c r="AT19" s="676"/>
      <c r="AU19" s="676"/>
      <c r="AV19" s="676"/>
      <c r="AW19" s="676"/>
      <c r="AX19" s="676"/>
      <c r="AY19" s="676"/>
      <c r="AZ19" s="676"/>
      <c r="BA19" s="676"/>
      <c r="BB19" s="676"/>
      <c r="BC19" s="676"/>
      <c r="BD19" s="676"/>
      <c r="BE19" s="676"/>
      <c r="BF19" s="677"/>
      <c r="BG19" s="678">
        <v>126</v>
      </c>
      <c r="BH19" s="679"/>
      <c r="BI19" s="679"/>
      <c r="BJ19" s="679"/>
      <c r="BK19" s="679"/>
      <c r="BL19" s="679"/>
      <c r="BM19" s="679"/>
      <c r="BN19" s="680"/>
      <c r="BO19" s="715">
        <v>0</v>
      </c>
      <c r="BP19" s="715"/>
      <c r="BQ19" s="715"/>
      <c r="BR19" s="715"/>
      <c r="BS19" s="684" t="s">
        <v>128</v>
      </c>
      <c r="BT19" s="679"/>
      <c r="BU19" s="679"/>
      <c r="BV19" s="679"/>
      <c r="BW19" s="679"/>
      <c r="BX19" s="679"/>
      <c r="BY19" s="679"/>
      <c r="BZ19" s="679"/>
      <c r="CA19" s="679"/>
      <c r="CB19" s="722"/>
      <c r="CD19" s="711" t="s">
        <v>271</v>
      </c>
      <c r="CE19" s="712"/>
      <c r="CF19" s="712"/>
      <c r="CG19" s="712"/>
      <c r="CH19" s="712"/>
      <c r="CI19" s="712"/>
      <c r="CJ19" s="712"/>
      <c r="CK19" s="712"/>
      <c r="CL19" s="712"/>
      <c r="CM19" s="712"/>
      <c r="CN19" s="712"/>
      <c r="CO19" s="712"/>
      <c r="CP19" s="712"/>
      <c r="CQ19" s="713"/>
      <c r="CR19" s="678" t="s">
        <v>231</v>
      </c>
      <c r="CS19" s="679"/>
      <c r="CT19" s="679"/>
      <c r="CU19" s="679"/>
      <c r="CV19" s="679"/>
      <c r="CW19" s="679"/>
      <c r="CX19" s="679"/>
      <c r="CY19" s="680"/>
      <c r="CZ19" s="715" t="s">
        <v>128</v>
      </c>
      <c r="DA19" s="715"/>
      <c r="DB19" s="715"/>
      <c r="DC19" s="715"/>
      <c r="DD19" s="684" t="s">
        <v>128</v>
      </c>
      <c r="DE19" s="679"/>
      <c r="DF19" s="679"/>
      <c r="DG19" s="679"/>
      <c r="DH19" s="679"/>
      <c r="DI19" s="679"/>
      <c r="DJ19" s="679"/>
      <c r="DK19" s="679"/>
      <c r="DL19" s="679"/>
      <c r="DM19" s="679"/>
      <c r="DN19" s="679"/>
      <c r="DO19" s="679"/>
      <c r="DP19" s="680"/>
      <c r="DQ19" s="684" t="s">
        <v>231</v>
      </c>
      <c r="DR19" s="679"/>
      <c r="DS19" s="679"/>
      <c r="DT19" s="679"/>
      <c r="DU19" s="679"/>
      <c r="DV19" s="679"/>
      <c r="DW19" s="679"/>
      <c r="DX19" s="679"/>
      <c r="DY19" s="679"/>
      <c r="DZ19" s="679"/>
      <c r="EA19" s="679"/>
      <c r="EB19" s="679"/>
      <c r="EC19" s="722"/>
    </row>
    <row r="20" spans="2:133" ht="11.25" customHeight="1" x14ac:dyDescent="0.15">
      <c r="B20" s="675" t="s">
        <v>272</v>
      </c>
      <c r="C20" s="676"/>
      <c r="D20" s="676"/>
      <c r="E20" s="676"/>
      <c r="F20" s="676"/>
      <c r="G20" s="676"/>
      <c r="H20" s="676"/>
      <c r="I20" s="676"/>
      <c r="J20" s="676"/>
      <c r="K20" s="676"/>
      <c r="L20" s="676"/>
      <c r="M20" s="676"/>
      <c r="N20" s="676"/>
      <c r="O20" s="676"/>
      <c r="P20" s="676"/>
      <c r="Q20" s="677"/>
      <c r="R20" s="678">
        <v>820</v>
      </c>
      <c r="S20" s="679"/>
      <c r="T20" s="679"/>
      <c r="U20" s="679"/>
      <c r="V20" s="679"/>
      <c r="W20" s="679"/>
      <c r="X20" s="679"/>
      <c r="Y20" s="680"/>
      <c r="Z20" s="715">
        <v>0</v>
      </c>
      <c r="AA20" s="715"/>
      <c r="AB20" s="715"/>
      <c r="AC20" s="715"/>
      <c r="AD20" s="716">
        <v>820</v>
      </c>
      <c r="AE20" s="716"/>
      <c r="AF20" s="716"/>
      <c r="AG20" s="716"/>
      <c r="AH20" s="716"/>
      <c r="AI20" s="716"/>
      <c r="AJ20" s="716"/>
      <c r="AK20" s="716"/>
      <c r="AL20" s="681">
        <v>0</v>
      </c>
      <c r="AM20" s="682"/>
      <c r="AN20" s="682"/>
      <c r="AO20" s="717"/>
      <c r="AP20" s="675" t="s">
        <v>273</v>
      </c>
      <c r="AQ20" s="676"/>
      <c r="AR20" s="676"/>
      <c r="AS20" s="676"/>
      <c r="AT20" s="676"/>
      <c r="AU20" s="676"/>
      <c r="AV20" s="676"/>
      <c r="AW20" s="676"/>
      <c r="AX20" s="676"/>
      <c r="AY20" s="676"/>
      <c r="AZ20" s="676"/>
      <c r="BA20" s="676"/>
      <c r="BB20" s="676"/>
      <c r="BC20" s="676"/>
      <c r="BD20" s="676"/>
      <c r="BE20" s="676"/>
      <c r="BF20" s="677"/>
      <c r="BG20" s="678">
        <v>126</v>
      </c>
      <c r="BH20" s="679"/>
      <c r="BI20" s="679"/>
      <c r="BJ20" s="679"/>
      <c r="BK20" s="679"/>
      <c r="BL20" s="679"/>
      <c r="BM20" s="679"/>
      <c r="BN20" s="680"/>
      <c r="BO20" s="715">
        <v>0</v>
      </c>
      <c r="BP20" s="715"/>
      <c r="BQ20" s="715"/>
      <c r="BR20" s="715"/>
      <c r="BS20" s="684" t="s">
        <v>128</v>
      </c>
      <c r="BT20" s="679"/>
      <c r="BU20" s="679"/>
      <c r="BV20" s="679"/>
      <c r="BW20" s="679"/>
      <c r="BX20" s="679"/>
      <c r="BY20" s="679"/>
      <c r="BZ20" s="679"/>
      <c r="CA20" s="679"/>
      <c r="CB20" s="722"/>
      <c r="CD20" s="711" t="s">
        <v>274</v>
      </c>
      <c r="CE20" s="712"/>
      <c r="CF20" s="712"/>
      <c r="CG20" s="712"/>
      <c r="CH20" s="712"/>
      <c r="CI20" s="712"/>
      <c r="CJ20" s="712"/>
      <c r="CK20" s="712"/>
      <c r="CL20" s="712"/>
      <c r="CM20" s="712"/>
      <c r="CN20" s="712"/>
      <c r="CO20" s="712"/>
      <c r="CP20" s="712"/>
      <c r="CQ20" s="713"/>
      <c r="CR20" s="678">
        <v>17418364</v>
      </c>
      <c r="CS20" s="679"/>
      <c r="CT20" s="679"/>
      <c r="CU20" s="679"/>
      <c r="CV20" s="679"/>
      <c r="CW20" s="679"/>
      <c r="CX20" s="679"/>
      <c r="CY20" s="680"/>
      <c r="CZ20" s="715">
        <v>100</v>
      </c>
      <c r="DA20" s="715"/>
      <c r="DB20" s="715"/>
      <c r="DC20" s="715"/>
      <c r="DD20" s="684">
        <v>2064902</v>
      </c>
      <c r="DE20" s="679"/>
      <c r="DF20" s="679"/>
      <c r="DG20" s="679"/>
      <c r="DH20" s="679"/>
      <c r="DI20" s="679"/>
      <c r="DJ20" s="679"/>
      <c r="DK20" s="679"/>
      <c r="DL20" s="679"/>
      <c r="DM20" s="679"/>
      <c r="DN20" s="679"/>
      <c r="DO20" s="679"/>
      <c r="DP20" s="680"/>
      <c r="DQ20" s="684">
        <v>10500373</v>
      </c>
      <c r="DR20" s="679"/>
      <c r="DS20" s="679"/>
      <c r="DT20" s="679"/>
      <c r="DU20" s="679"/>
      <c r="DV20" s="679"/>
      <c r="DW20" s="679"/>
      <c r="DX20" s="679"/>
      <c r="DY20" s="679"/>
      <c r="DZ20" s="679"/>
      <c r="EA20" s="679"/>
      <c r="EB20" s="679"/>
      <c r="EC20" s="722"/>
    </row>
    <row r="21" spans="2:133" ht="11.25" customHeight="1" x14ac:dyDescent="0.15">
      <c r="B21" s="675" t="s">
        <v>275</v>
      </c>
      <c r="C21" s="676"/>
      <c r="D21" s="676"/>
      <c r="E21" s="676"/>
      <c r="F21" s="676"/>
      <c r="G21" s="676"/>
      <c r="H21" s="676"/>
      <c r="I21" s="676"/>
      <c r="J21" s="676"/>
      <c r="K21" s="676"/>
      <c r="L21" s="676"/>
      <c r="M21" s="676"/>
      <c r="N21" s="676"/>
      <c r="O21" s="676"/>
      <c r="P21" s="676"/>
      <c r="Q21" s="677"/>
      <c r="R21" s="678">
        <v>77797</v>
      </c>
      <c r="S21" s="679"/>
      <c r="T21" s="679"/>
      <c r="U21" s="679"/>
      <c r="V21" s="679"/>
      <c r="W21" s="679"/>
      <c r="X21" s="679"/>
      <c r="Y21" s="680"/>
      <c r="Z21" s="715">
        <v>0.4</v>
      </c>
      <c r="AA21" s="715"/>
      <c r="AB21" s="715"/>
      <c r="AC21" s="715"/>
      <c r="AD21" s="716">
        <v>77797</v>
      </c>
      <c r="AE21" s="716"/>
      <c r="AF21" s="716"/>
      <c r="AG21" s="716"/>
      <c r="AH21" s="716"/>
      <c r="AI21" s="716"/>
      <c r="AJ21" s="716"/>
      <c r="AK21" s="716"/>
      <c r="AL21" s="681">
        <v>1</v>
      </c>
      <c r="AM21" s="682"/>
      <c r="AN21" s="682"/>
      <c r="AO21" s="717"/>
      <c r="AP21" s="772" t="s">
        <v>276</v>
      </c>
      <c r="AQ21" s="780"/>
      <c r="AR21" s="780"/>
      <c r="AS21" s="780"/>
      <c r="AT21" s="780"/>
      <c r="AU21" s="780"/>
      <c r="AV21" s="780"/>
      <c r="AW21" s="780"/>
      <c r="AX21" s="780"/>
      <c r="AY21" s="780"/>
      <c r="AZ21" s="780"/>
      <c r="BA21" s="780"/>
      <c r="BB21" s="780"/>
      <c r="BC21" s="780"/>
      <c r="BD21" s="780"/>
      <c r="BE21" s="780"/>
      <c r="BF21" s="774"/>
      <c r="BG21" s="678">
        <v>126</v>
      </c>
      <c r="BH21" s="679"/>
      <c r="BI21" s="679"/>
      <c r="BJ21" s="679"/>
      <c r="BK21" s="679"/>
      <c r="BL21" s="679"/>
      <c r="BM21" s="679"/>
      <c r="BN21" s="680"/>
      <c r="BO21" s="715">
        <v>0</v>
      </c>
      <c r="BP21" s="715"/>
      <c r="BQ21" s="715"/>
      <c r="BR21" s="715"/>
      <c r="BS21" s="684" t="s">
        <v>231</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277</v>
      </c>
      <c r="C22" s="676"/>
      <c r="D22" s="676"/>
      <c r="E22" s="676"/>
      <c r="F22" s="676"/>
      <c r="G22" s="676"/>
      <c r="H22" s="676"/>
      <c r="I22" s="676"/>
      <c r="J22" s="676"/>
      <c r="K22" s="676"/>
      <c r="L22" s="676"/>
      <c r="M22" s="676"/>
      <c r="N22" s="676"/>
      <c r="O22" s="676"/>
      <c r="P22" s="676"/>
      <c r="Q22" s="677"/>
      <c r="R22" s="678">
        <v>3583807</v>
      </c>
      <c r="S22" s="679"/>
      <c r="T22" s="679"/>
      <c r="U22" s="679"/>
      <c r="V22" s="679"/>
      <c r="W22" s="679"/>
      <c r="X22" s="679"/>
      <c r="Y22" s="680"/>
      <c r="Z22" s="715">
        <v>18</v>
      </c>
      <c r="AA22" s="715"/>
      <c r="AB22" s="715"/>
      <c r="AC22" s="715"/>
      <c r="AD22" s="716">
        <v>2239076</v>
      </c>
      <c r="AE22" s="716"/>
      <c r="AF22" s="716"/>
      <c r="AG22" s="716"/>
      <c r="AH22" s="716"/>
      <c r="AI22" s="716"/>
      <c r="AJ22" s="716"/>
      <c r="AK22" s="716"/>
      <c r="AL22" s="681">
        <v>28.5</v>
      </c>
      <c r="AM22" s="682"/>
      <c r="AN22" s="682"/>
      <c r="AO22" s="717"/>
      <c r="AP22" s="772" t="s">
        <v>278</v>
      </c>
      <c r="AQ22" s="780"/>
      <c r="AR22" s="780"/>
      <c r="AS22" s="780"/>
      <c r="AT22" s="780"/>
      <c r="AU22" s="780"/>
      <c r="AV22" s="780"/>
      <c r="AW22" s="780"/>
      <c r="AX22" s="780"/>
      <c r="AY22" s="780"/>
      <c r="AZ22" s="780"/>
      <c r="BA22" s="780"/>
      <c r="BB22" s="780"/>
      <c r="BC22" s="780"/>
      <c r="BD22" s="780"/>
      <c r="BE22" s="780"/>
      <c r="BF22" s="774"/>
      <c r="BG22" s="678" t="s">
        <v>128</v>
      </c>
      <c r="BH22" s="679"/>
      <c r="BI22" s="679"/>
      <c r="BJ22" s="679"/>
      <c r="BK22" s="679"/>
      <c r="BL22" s="679"/>
      <c r="BM22" s="679"/>
      <c r="BN22" s="680"/>
      <c r="BO22" s="715" t="s">
        <v>128</v>
      </c>
      <c r="BP22" s="715"/>
      <c r="BQ22" s="715"/>
      <c r="BR22" s="715"/>
      <c r="BS22" s="684" t="s">
        <v>128</v>
      </c>
      <c r="BT22" s="679"/>
      <c r="BU22" s="679"/>
      <c r="BV22" s="679"/>
      <c r="BW22" s="679"/>
      <c r="BX22" s="679"/>
      <c r="BY22" s="679"/>
      <c r="BZ22" s="679"/>
      <c r="CA22" s="679"/>
      <c r="CB22" s="722"/>
      <c r="CD22" s="782" t="s">
        <v>279</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280</v>
      </c>
      <c r="C23" s="676"/>
      <c r="D23" s="676"/>
      <c r="E23" s="676"/>
      <c r="F23" s="676"/>
      <c r="G23" s="676"/>
      <c r="H23" s="676"/>
      <c r="I23" s="676"/>
      <c r="J23" s="676"/>
      <c r="K23" s="676"/>
      <c r="L23" s="676"/>
      <c r="M23" s="676"/>
      <c r="N23" s="676"/>
      <c r="O23" s="676"/>
      <c r="P23" s="676"/>
      <c r="Q23" s="677"/>
      <c r="R23" s="678">
        <v>2239076</v>
      </c>
      <c r="S23" s="679"/>
      <c r="T23" s="679"/>
      <c r="U23" s="679"/>
      <c r="V23" s="679"/>
      <c r="W23" s="679"/>
      <c r="X23" s="679"/>
      <c r="Y23" s="680"/>
      <c r="Z23" s="715">
        <v>11.3</v>
      </c>
      <c r="AA23" s="715"/>
      <c r="AB23" s="715"/>
      <c r="AC23" s="715"/>
      <c r="AD23" s="716">
        <v>2239076</v>
      </c>
      <c r="AE23" s="716"/>
      <c r="AF23" s="716"/>
      <c r="AG23" s="716"/>
      <c r="AH23" s="716"/>
      <c r="AI23" s="716"/>
      <c r="AJ23" s="716"/>
      <c r="AK23" s="716"/>
      <c r="AL23" s="681">
        <v>28.5</v>
      </c>
      <c r="AM23" s="682"/>
      <c r="AN23" s="682"/>
      <c r="AO23" s="717"/>
      <c r="AP23" s="772" t="s">
        <v>281</v>
      </c>
      <c r="AQ23" s="780"/>
      <c r="AR23" s="780"/>
      <c r="AS23" s="780"/>
      <c r="AT23" s="780"/>
      <c r="AU23" s="780"/>
      <c r="AV23" s="780"/>
      <c r="AW23" s="780"/>
      <c r="AX23" s="780"/>
      <c r="AY23" s="780"/>
      <c r="AZ23" s="780"/>
      <c r="BA23" s="780"/>
      <c r="BB23" s="780"/>
      <c r="BC23" s="780"/>
      <c r="BD23" s="780"/>
      <c r="BE23" s="780"/>
      <c r="BF23" s="774"/>
      <c r="BG23" s="678" t="s">
        <v>231</v>
      </c>
      <c r="BH23" s="679"/>
      <c r="BI23" s="679"/>
      <c r="BJ23" s="679"/>
      <c r="BK23" s="679"/>
      <c r="BL23" s="679"/>
      <c r="BM23" s="679"/>
      <c r="BN23" s="680"/>
      <c r="BO23" s="715" t="s">
        <v>128</v>
      </c>
      <c r="BP23" s="715"/>
      <c r="BQ23" s="715"/>
      <c r="BR23" s="715"/>
      <c r="BS23" s="684" t="s">
        <v>231</v>
      </c>
      <c r="BT23" s="679"/>
      <c r="BU23" s="679"/>
      <c r="BV23" s="679"/>
      <c r="BW23" s="679"/>
      <c r="BX23" s="679"/>
      <c r="BY23" s="679"/>
      <c r="BZ23" s="679"/>
      <c r="CA23" s="679"/>
      <c r="CB23" s="722"/>
      <c r="CD23" s="782" t="s">
        <v>220</v>
      </c>
      <c r="CE23" s="783"/>
      <c r="CF23" s="783"/>
      <c r="CG23" s="783"/>
      <c r="CH23" s="783"/>
      <c r="CI23" s="783"/>
      <c r="CJ23" s="783"/>
      <c r="CK23" s="783"/>
      <c r="CL23" s="783"/>
      <c r="CM23" s="783"/>
      <c r="CN23" s="783"/>
      <c r="CO23" s="783"/>
      <c r="CP23" s="783"/>
      <c r="CQ23" s="784"/>
      <c r="CR23" s="782" t="s">
        <v>282</v>
      </c>
      <c r="CS23" s="783"/>
      <c r="CT23" s="783"/>
      <c r="CU23" s="783"/>
      <c r="CV23" s="783"/>
      <c r="CW23" s="783"/>
      <c r="CX23" s="783"/>
      <c r="CY23" s="784"/>
      <c r="CZ23" s="782" t="s">
        <v>283</v>
      </c>
      <c r="DA23" s="783"/>
      <c r="DB23" s="783"/>
      <c r="DC23" s="784"/>
      <c r="DD23" s="782" t="s">
        <v>284</v>
      </c>
      <c r="DE23" s="783"/>
      <c r="DF23" s="783"/>
      <c r="DG23" s="783"/>
      <c r="DH23" s="783"/>
      <c r="DI23" s="783"/>
      <c r="DJ23" s="783"/>
      <c r="DK23" s="784"/>
      <c r="DL23" s="791" t="s">
        <v>285</v>
      </c>
      <c r="DM23" s="792"/>
      <c r="DN23" s="792"/>
      <c r="DO23" s="792"/>
      <c r="DP23" s="792"/>
      <c r="DQ23" s="792"/>
      <c r="DR23" s="792"/>
      <c r="DS23" s="792"/>
      <c r="DT23" s="792"/>
      <c r="DU23" s="792"/>
      <c r="DV23" s="793"/>
      <c r="DW23" s="782" t="s">
        <v>286</v>
      </c>
      <c r="DX23" s="783"/>
      <c r="DY23" s="783"/>
      <c r="DZ23" s="783"/>
      <c r="EA23" s="783"/>
      <c r="EB23" s="783"/>
      <c r="EC23" s="784"/>
    </row>
    <row r="24" spans="2:133" ht="11.25" customHeight="1" x14ac:dyDescent="0.15">
      <c r="B24" s="675" t="s">
        <v>287</v>
      </c>
      <c r="C24" s="676"/>
      <c r="D24" s="676"/>
      <c r="E24" s="676"/>
      <c r="F24" s="676"/>
      <c r="G24" s="676"/>
      <c r="H24" s="676"/>
      <c r="I24" s="676"/>
      <c r="J24" s="676"/>
      <c r="K24" s="676"/>
      <c r="L24" s="676"/>
      <c r="M24" s="676"/>
      <c r="N24" s="676"/>
      <c r="O24" s="676"/>
      <c r="P24" s="676"/>
      <c r="Q24" s="677"/>
      <c r="R24" s="678">
        <v>683573</v>
      </c>
      <c r="S24" s="679"/>
      <c r="T24" s="679"/>
      <c r="U24" s="679"/>
      <c r="V24" s="679"/>
      <c r="W24" s="679"/>
      <c r="X24" s="679"/>
      <c r="Y24" s="680"/>
      <c r="Z24" s="715">
        <v>3.4</v>
      </c>
      <c r="AA24" s="715"/>
      <c r="AB24" s="715"/>
      <c r="AC24" s="715"/>
      <c r="AD24" s="716" t="s">
        <v>231</v>
      </c>
      <c r="AE24" s="716"/>
      <c r="AF24" s="716"/>
      <c r="AG24" s="716"/>
      <c r="AH24" s="716"/>
      <c r="AI24" s="716"/>
      <c r="AJ24" s="716"/>
      <c r="AK24" s="716"/>
      <c r="AL24" s="681" t="s">
        <v>128</v>
      </c>
      <c r="AM24" s="682"/>
      <c r="AN24" s="682"/>
      <c r="AO24" s="717"/>
      <c r="AP24" s="772" t="s">
        <v>288</v>
      </c>
      <c r="AQ24" s="780"/>
      <c r="AR24" s="780"/>
      <c r="AS24" s="780"/>
      <c r="AT24" s="780"/>
      <c r="AU24" s="780"/>
      <c r="AV24" s="780"/>
      <c r="AW24" s="780"/>
      <c r="AX24" s="780"/>
      <c r="AY24" s="780"/>
      <c r="AZ24" s="780"/>
      <c r="BA24" s="780"/>
      <c r="BB24" s="780"/>
      <c r="BC24" s="780"/>
      <c r="BD24" s="780"/>
      <c r="BE24" s="780"/>
      <c r="BF24" s="774"/>
      <c r="BG24" s="678" t="s">
        <v>231</v>
      </c>
      <c r="BH24" s="679"/>
      <c r="BI24" s="679"/>
      <c r="BJ24" s="679"/>
      <c r="BK24" s="679"/>
      <c r="BL24" s="679"/>
      <c r="BM24" s="679"/>
      <c r="BN24" s="680"/>
      <c r="BO24" s="715" t="s">
        <v>128</v>
      </c>
      <c r="BP24" s="715"/>
      <c r="BQ24" s="715"/>
      <c r="BR24" s="715"/>
      <c r="BS24" s="684" t="s">
        <v>231</v>
      </c>
      <c r="BT24" s="679"/>
      <c r="BU24" s="679"/>
      <c r="BV24" s="679"/>
      <c r="BW24" s="679"/>
      <c r="BX24" s="679"/>
      <c r="BY24" s="679"/>
      <c r="BZ24" s="679"/>
      <c r="CA24" s="679"/>
      <c r="CB24" s="722"/>
      <c r="CD24" s="736" t="s">
        <v>289</v>
      </c>
      <c r="CE24" s="737"/>
      <c r="CF24" s="737"/>
      <c r="CG24" s="737"/>
      <c r="CH24" s="737"/>
      <c r="CI24" s="737"/>
      <c r="CJ24" s="737"/>
      <c r="CK24" s="737"/>
      <c r="CL24" s="737"/>
      <c r="CM24" s="737"/>
      <c r="CN24" s="737"/>
      <c r="CO24" s="737"/>
      <c r="CP24" s="737"/>
      <c r="CQ24" s="738"/>
      <c r="CR24" s="733">
        <v>5181773</v>
      </c>
      <c r="CS24" s="734"/>
      <c r="CT24" s="734"/>
      <c r="CU24" s="734"/>
      <c r="CV24" s="734"/>
      <c r="CW24" s="734"/>
      <c r="CX24" s="734"/>
      <c r="CY24" s="777"/>
      <c r="CZ24" s="778">
        <v>29.7</v>
      </c>
      <c r="DA24" s="749"/>
      <c r="DB24" s="749"/>
      <c r="DC24" s="781"/>
      <c r="DD24" s="776">
        <v>3724213</v>
      </c>
      <c r="DE24" s="734"/>
      <c r="DF24" s="734"/>
      <c r="DG24" s="734"/>
      <c r="DH24" s="734"/>
      <c r="DI24" s="734"/>
      <c r="DJ24" s="734"/>
      <c r="DK24" s="777"/>
      <c r="DL24" s="776">
        <v>3405210</v>
      </c>
      <c r="DM24" s="734"/>
      <c r="DN24" s="734"/>
      <c r="DO24" s="734"/>
      <c r="DP24" s="734"/>
      <c r="DQ24" s="734"/>
      <c r="DR24" s="734"/>
      <c r="DS24" s="734"/>
      <c r="DT24" s="734"/>
      <c r="DU24" s="734"/>
      <c r="DV24" s="777"/>
      <c r="DW24" s="778">
        <v>41.4</v>
      </c>
      <c r="DX24" s="749"/>
      <c r="DY24" s="749"/>
      <c r="DZ24" s="749"/>
      <c r="EA24" s="749"/>
      <c r="EB24" s="749"/>
      <c r="EC24" s="779"/>
    </row>
    <row r="25" spans="2:133" ht="11.25" customHeight="1" x14ac:dyDescent="0.15">
      <c r="B25" s="675" t="s">
        <v>290</v>
      </c>
      <c r="C25" s="676"/>
      <c r="D25" s="676"/>
      <c r="E25" s="676"/>
      <c r="F25" s="676"/>
      <c r="G25" s="676"/>
      <c r="H25" s="676"/>
      <c r="I25" s="676"/>
      <c r="J25" s="676"/>
      <c r="K25" s="676"/>
      <c r="L25" s="676"/>
      <c r="M25" s="676"/>
      <c r="N25" s="676"/>
      <c r="O25" s="676"/>
      <c r="P25" s="676"/>
      <c r="Q25" s="677"/>
      <c r="R25" s="678">
        <v>661158</v>
      </c>
      <c r="S25" s="679"/>
      <c r="T25" s="679"/>
      <c r="U25" s="679"/>
      <c r="V25" s="679"/>
      <c r="W25" s="679"/>
      <c r="X25" s="679"/>
      <c r="Y25" s="680"/>
      <c r="Z25" s="715">
        <v>3.3</v>
      </c>
      <c r="AA25" s="715"/>
      <c r="AB25" s="715"/>
      <c r="AC25" s="715"/>
      <c r="AD25" s="716" t="s">
        <v>128</v>
      </c>
      <c r="AE25" s="716"/>
      <c r="AF25" s="716"/>
      <c r="AG25" s="716"/>
      <c r="AH25" s="716"/>
      <c r="AI25" s="716"/>
      <c r="AJ25" s="716"/>
      <c r="AK25" s="716"/>
      <c r="AL25" s="681" t="s">
        <v>128</v>
      </c>
      <c r="AM25" s="682"/>
      <c r="AN25" s="682"/>
      <c r="AO25" s="717"/>
      <c r="AP25" s="772" t="s">
        <v>291</v>
      </c>
      <c r="AQ25" s="780"/>
      <c r="AR25" s="780"/>
      <c r="AS25" s="780"/>
      <c r="AT25" s="780"/>
      <c r="AU25" s="780"/>
      <c r="AV25" s="780"/>
      <c r="AW25" s="780"/>
      <c r="AX25" s="780"/>
      <c r="AY25" s="780"/>
      <c r="AZ25" s="780"/>
      <c r="BA25" s="780"/>
      <c r="BB25" s="780"/>
      <c r="BC25" s="780"/>
      <c r="BD25" s="780"/>
      <c r="BE25" s="780"/>
      <c r="BF25" s="774"/>
      <c r="BG25" s="678" t="s">
        <v>128</v>
      </c>
      <c r="BH25" s="679"/>
      <c r="BI25" s="679"/>
      <c r="BJ25" s="679"/>
      <c r="BK25" s="679"/>
      <c r="BL25" s="679"/>
      <c r="BM25" s="679"/>
      <c r="BN25" s="680"/>
      <c r="BO25" s="715" t="s">
        <v>231</v>
      </c>
      <c r="BP25" s="715"/>
      <c r="BQ25" s="715"/>
      <c r="BR25" s="715"/>
      <c r="BS25" s="684" t="s">
        <v>231</v>
      </c>
      <c r="BT25" s="679"/>
      <c r="BU25" s="679"/>
      <c r="BV25" s="679"/>
      <c r="BW25" s="679"/>
      <c r="BX25" s="679"/>
      <c r="BY25" s="679"/>
      <c r="BZ25" s="679"/>
      <c r="CA25" s="679"/>
      <c r="CB25" s="722"/>
      <c r="CD25" s="711" t="s">
        <v>292</v>
      </c>
      <c r="CE25" s="712"/>
      <c r="CF25" s="712"/>
      <c r="CG25" s="712"/>
      <c r="CH25" s="712"/>
      <c r="CI25" s="712"/>
      <c r="CJ25" s="712"/>
      <c r="CK25" s="712"/>
      <c r="CL25" s="712"/>
      <c r="CM25" s="712"/>
      <c r="CN25" s="712"/>
      <c r="CO25" s="712"/>
      <c r="CP25" s="712"/>
      <c r="CQ25" s="713"/>
      <c r="CR25" s="678">
        <v>2103079</v>
      </c>
      <c r="CS25" s="697"/>
      <c r="CT25" s="697"/>
      <c r="CU25" s="697"/>
      <c r="CV25" s="697"/>
      <c r="CW25" s="697"/>
      <c r="CX25" s="697"/>
      <c r="CY25" s="698"/>
      <c r="CZ25" s="681">
        <v>12.1</v>
      </c>
      <c r="DA25" s="699"/>
      <c r="DB25" s="699"/>
      <c r="DC25" s="700"/>
      <c r="DD25" s="684">
        <v>1909175</v>
      </c>
      <c r="DE25" s="697"/>
      <c r="DF25" s="697"/>
      <c r="DG25" s="697"/>
      <c r="DH25" s="697"/>
      <c r="DI25" s="697"/>
      <c r="DJ25" s="697"/>
      <c r="DK25" s="698"/>
      <c r="DL25" s="684">
        <v>1908993</v>
      </c>
      <c r="DM25" s="697"/>
      <c r="DN25" s="697"/>
      <c r="DO25" s="697"/>
      <c r="DP25" s="697"/>
      <c r="DQ25" s="697"/>
      <c r="DR25" s="697"/>
      <c r="DS25" s="697"/>
      <c r="DT25" s="697"/>
      <c r="DU25" s="697"/>
      <c r="DV25" s="698"/>
      <c r="DW25" s="681">
        <v>23.2</v>
      </c>
      <c r="DX25" s="699"/>
      <c r="DY25" s="699"/>
      <c r="DZ25" s="699"/>
      <c r="EA25" s="699"/>
      <c r="EB25" s="699"/>
      <c r="EC25" s="714"/>
    </row>
    <row r="26" spans="2:133" ht="11.25" customHeight="1" x14ac:dyDescent="0.15">
      <c r="B26" s="675" t="s">
        <v>293</v>
      </c>
      <c r="C26" s="676"/>
      <c r="D26" s="676"/>
      <c r="E26" s="676"/>
      <c r="F26" s="676"/>
      <c r="G26" s="676"/>
      <c r="H26" s="676"/>
      <c r="I26" s="676"/>
      <c r="J26" s="676"/>
      <c r="K26" s="676"/>
      <c r="L26" s="676"/>
      <c r="M26" s="676"/>
      <c r="N26" s="676"/>
      <c r="O26" s="676"/>
      <c r="P26" s="676"/>
      <c r="Q26" s="677"/>
      <c r="R26" s="678">
        <v>9120105</v>
      </c>
      <c r="S26" s="679"/>
      <c r="T26" s="679"/>
      <c r="U26" s="679"/>
      <c r="V26" s="679"/>
      <c r="W26" s="679"/>
      <c r="X26" s="679"/>
      <c r="Y26" s="680"/>
      <c r="Z26" s="715">
        <v>45.9</v>
      </c>
      <c r="AA26" s="715"/>
      <c r="AB26" s="715"/>
      <c r="AC26" s="715"/>
      <c r="AD26" s="716">
        <v>7775374</v>
      </c>
      <c r="AE26" s="716"/>
      <c r="AF26" s="716"/>
      <c r="AG26" s="716"/>
      <c r="AH26" s="716"/>
      <c r="AI26" s="716"/>
      <c r="AJ26" s="716"/>
      <c r="AK26" s="716"/>
      <c r="AL26" s="681">
        <v>98.8</v>
      </c>
      <c r="AM26" s="682"/>
      <c r="AN26" s="682"/>
      <c r="AO26" s="717"/>
      <c r="AP26" s="772" t="s">
        <v>294</v>
      </c>
      <c r="AQ26" s="773"/>
      <c r="AR26" s="773"/>
      <c r="AS26" s="773"/>
      <c r="AT26" s="773"/>
      <c r="AU26" s="773"/>
      <c r="AV26" s="773"/>
      <c r="AW26" s="773"/>
      <c r="AX26" s="773"/>
      <c r="AY26" s="773"/>
      <c r="AZ26" s="773"/>
      <c r="BA26" s="773"/>
      <c r="BB26" s="773"/>
      <c r="BC26" s="773"/>
      <c r="BD26" s="773"/>
      <c r="BE26" s="773"/>
      <c r="BF26" s="774"/>
      <c r="BG26" s="678" t="s">
        <v>128</v>
      </c>
      <c r="BH26" s="679"/>
      <c r="BI26" s="679"/>
      <c r="BJ26" s="679"/>
      <c r="BK26" s="679"/>
      <c r="BL26" s="679"/>
      <c r="BM26" s="679"/>
      <c r="BN26" s="680"/>
      <c r="BO26" s="715" t="s">
        <v>128</v>
      </c>
      <c r="BP26" s="715"/>
      <c r="BQ26" s="715"/>
      <c r="BR26" s="715"/>
      <c r="BS26" s="684" t="s">
        <v>128</v>
      </c>
      <c r="BT26" s="679"/>
      <c r="BU26" s="679"/>
      <c r="BV26" s="679"/>
      <c r="BW26" s="679"/>
      <c r="BX26" s="679"/>
      <c r="BY26" s="679"/>
      <c r="BZ26" s="679"/>
      <c r="CA26" s="679"/>
      <c r="CB26" s="722"/>
      <c r="CD26" s="711" t="s">
        <v>295</v>
      </c>
      <c r="CE26" s="712"/>
      <c r="CF26" s="712"/>
      <c r="CG26" s="712"/>
      <c r="CH26" s="712"/>
      <c r="CI26" s="712"/>
      <c r="CJ26" s="712"/>
      <c r="CK26" s="712"/>
      <c r="CL26" s="712"/>
      <c r="CM26" s="712"/>
      <c r="CN26" s="712"/>
      <c r="CO26" s="712"/>
      <c r="CP26" s="712"/>
      <c r="CQ26" s="713"/>
      <c r="CR26" s="678">
        <v>1408528</v>
      </c>
      <c r="CS26" s="679"/>
      <c r="CT26" s="679"/>
      <c r="CU26" s="679"/>
      <c r="CV26" s="679"/>
      <c r="CW26" s="679"/>
      <c r="CX26" s="679"/>
      <c r="CY26" s="680"/>
      <c r="CZ26" s="681">
        <v>8.1</v>
      </c>
      <c r="DA26" s="699"/>
      <c r="DB26" s="699"/>
      <c r="DC26" s="700"/>
      <c r="DD26" s="684">
        <v>1228595</v>
      </c>
      <c r="DE26" s="679"/>
      <c r="DF26" s="679"/>
      <c r="DG26" s="679"/>
      <c r="DH26" s="679"/>
      <c r="DI26" s="679"/>
      <c r="DJ26" s="679"/>
      <c r="DK26" s="680"/>
      <c r="DL26" s="684" t="s">
        <v>231</v>
      </c>
      <c r="DM26" s="679"/>
      <c r="DN26" s="679"/>
      <c r="DO26" s="679"/>
      <c r="DP26" s="679"/>
      <c r="DQ26" s="679"/>
      <c r="DR26" s="679"/>
      <c r="DS26" s="679"/>
      <c r="DT26" s="679"/>
      <c r="DU26" s="679"/>
      <c r="DV26" s="680"/>
      <c r="DW26" s="681" t="s">
        <v>128</v>
      </c>
      <c r="DX26" s="699"/>
      <c r="DY26" s="699"/>
      <c r="DZ26" s="699"/>
      <c r="EA26" s="699"/>
      <c r="EB26" s="699"/>
      <c r="EC26" s="714"/>
    </row>
    <row r="27" spans="2:133" ht="11.25" customHeight="1" x14ac:dyDescent="0.15">
      <c r="B27" s="675" t="s">
        <v>296</v>
      </c>
      <c r="C27" s="676"/>
      <c r="D27" s="676"/>
      <c r="E27" s="676"/>
      <c r="F27" s="676"/>
      <c r="G27" s="676"/>
      <c r="H27" s="676"/>
      <c r="I27" s="676"/>
      <c r="J27" s="676"/>
      <c r="K27" s="676"/>
      <c r="L27" s="676"/>
      <c r="M27" s="676"/>
      <c r="N27" s="676"/>
      <c r="O27" s="676"/>
      <c r="P27" s="676"/>
      <c r="Q27" s="677"/>
      <c r="R27" s="678">
        <v>3849</v>
      </c>
      <c r="S27" s="679"/>
      <c r="T27" s="679"/>
      <c r="U27" s="679"/>
      <c r="V27" s="679"/>
      <c r="W27" s="679"/>
      <c r="X27" s="679"/>
      <c r="Y27" s="680"/>
      <c r="Z27" s="715">
        <v>0</v>
      </c>
      <c r="AA27" s="715"/>
      <c r="AB27" s="715"/>
      <c r="AC27" s="715"/>
      <c r="AD27" s="716">
        <v>3849</v>
      </c>
      <c r="AE27" s="716"/>
      <c r="AF27" s="716"/>
      <c r="AG27" s="716"/>
      <c r="AH27" s="716"/>
      <c r="AI27" s="716"/>
      <c r="AJ27" s="716"/>
      <c r="AK27" s="716"/>
      <c r="AL27" s="681">
        <v>0</v>
      </c>
      <c r="AM27" s="682"/>
      <c r="AN27" s="682"/>
      <c r="AO27" s="717"/>
      <c r="AP27" s="675" t="s">
        <v>297</v>
      </c>
      <c r="AQ27" s="676"/>
      <c r="AR27" s="676"/>
      <c r="AS27" s="676"/>
      <c r="AT27" s="676"/>
      <c r="AU27" s="676"/>
      <c r="AV27" s="676"/>
      <c r="AW27" s="676"/>
      <c r="AX27" s="676"/>
      <c r="AY27" s="676"/>
      <c r="AZ27" s="676"/>
      <c r="BA27" s="676"/>
      <c r="BB27" s="676"/>
      <c r="BC27" s="676"/>
      <c r="BD27" s="676"/>
      <c r="BE27" s="676"/>
      <c r="BF27" s="677"/>
      <c r="BG27" s="678">
        <v>4596088</v>
      </c>
      <c r="BH27" s="679"/>
      <c r="BI27" s="679"/>
      <c r="BJ27" s="679"/>
      <c r="BK27" s="679"/>
      <c r="BL27" s="679"/>
      <c r="BM27" s="679"/>
      <c r="BN27" s="680"/>
      <c r="BO27" s="715">
        <v>100</v>
      </c>
      <c r="BP27" s="715"/>
      <c r="BQ27" s="715"/>
      <c r="BR27" s="715"/>
      <c r="BS27" s="684" t="s">
        <v>231</v>
      </c>
      <c r="BT27" s="679"/>
      <c r="BU27" s="679"/>
      <c r="BV27" s="679"/>
      <c r="BW27" s="679"/>
      <c r="BX27" s="679"/>
      <c r="BY27" s="679"/>
      <c r="BZ27" s="679"/>
      <c r="CA27" s="679"/>
      <c r="CB27" s="722"/>
      <c r="CD27" s="711" t="s">
        <v>298</v>
      </c>
      <c r="CE27" s="712"/>
      <c r="CF27" s="712"/>
      <c r="CG27" s="712"/>
      <c r="CH27" s="712"/>
      <c r="CI27" s="712"/>
      <c r="CJ27" s="712"/>
      <c r="CK27" s="712"/>
      <c r="CL27" s="712"/>
      <c r="CM27" s="712"/>
      <c r="CN27" s="712"/>
      <c r="CO27" s="712"/>
      <c r="CP27" s="712"/>
      <c r="CQ27" s="713"/>
      <c r="CR27" s="678">
        <v>1803688</v>
      </c>
      <c r="CS27" s="697"/>
      <c r="CT27" s="697"/>
      <c r="CU27" s="697"/>
      <c r="CV27" s="697"/>
      <c r="CW27" s="697"/>
      <c r="CX27" s="697"/>
      <c r="CY27" s="698"/>
      <c r="CZ27" s="681">
        <v>10.4</v>
      </c>
      <c r="DA27" s="699"/>
      <c r="DB27" s="699"/>
      <c r="DC27" s="700"/>
      <c r="DD27" s="684">
        <v>559697</v>
      </c>
      <c r="DE27" s="697"/>
      <c r="DF27" s="697"/>
      <c r="DG27" s="697"/>
      <c r="DH27" s="697"/>
      <c r="DI27" s="697"/>
      <c r="DJ27" s="697"/>
      <c r="DK27" s="698"/>
      <c r="DL27" s="684">
        <v>467486</v>
      </c>
      <c r="DM27" s="697"/>
      <c r="DN27" s="697"/>
      <c r="DO27" s="697"/>
      <c r="DP27" s="697"/>
      <c r="DQ27" s="697"/>
      <c r="DR27" s="697"/>
      <c r="DS27" s="697"/>
      <c r="DT27" s="697"/>
      <c r="DU27" s="697"/>
      <c r="DV27" s="698"/>
      <c r="DW27" s="681">
        <v>5.7</v>
      </c>
      <c r="DX27" s="699"/>
      <c r="DY27" s="699"/>
      <c r="DZ27" s="699"/>
      <c r="EA27" s="699"/>
      <c r="EB27" s="699"/>
      <c r="EC27" s="714"/>
    </row>
    <row r="28" spans="2:133" ht="11.25" customHeight="1" x14ac:dyDescent="0.15">
      <c r="B28" s="675" t="s">
        <v>299</v>
      </c>
      <c r="C28" s="676"/>
      <c r="D28" s="676"/>
      <c r="E28" s="676"/>
      <c r="F28" s="676"/>
      <c r="G28" s="676"/>
      <c r="H28" s="676"/>
      <c r="I28" s="676"/>
      <c r="J28" s="676"/>
      <c r="K28" s="676"/>
      <c r="L28" s="676"/>
      <c r="M28" s="676"/>
      <c r="N28" s="676"/>
      <c r="O28" s="676"/>
      <c r="P28" s="676"/>
      <c r="Q28" s="677"/>
      <c r="R28" s="678">
        <v>16579</v>
      </c>
      <c r="S28" s="679"/>
      <c r="T28" s="679"/>
      <c r="U28" s="679"/>
      <c r="V28" s="679"/>
      <c r="W28" s="679"/>
      <c r="X28" s="679"/>
      <c r="Y28" s="680"/>
      <c r="Z28" s="715">
        <v>0.1</v>
      </c>
      <c r="AA28" s="715"/>
      <c r="AB28" s="715"/>
      <c r="AC28" s="715"/>
      <c r="AD28" s="716" t="s">
        <v>231</v>
      </c>
      <c r="AE28" s="716"/>
      <c r="AF28" s="716"/>
      <c r="AG28" s="716"/>
      <c r="AH28" s="716"/>
      <c r="AI28" s="716"/>
      <c r="AJ28" s="716"/>
      <c r="AK28" s="716"/>
      <c r="AL28" s="681" t="s">
        <v>231</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300</v>
      </c>
      <c r="CE28" s="712"/>
      <c r="CF28" s="712"/>
      <c r="CG28" s="712"/>
      <c r="CH28" s="712"/>
      <c r="CI28" s="712"/>
      <c r="CJ28" s="712"/>
      <c r="CK28" s="712"/>
      <c r="CL28" s="712"/>
      <c r="CM28" s="712"/>
      <c r="CN28" s="712"/>
      <c r="CO28" s="712"/>
      <c r="CP28" s="712"/>
      <c r="CQ28" s="713"/>
      <c r="CR28" s="678">
        <v>1275006</v>
      </c>
      <c r="CS28" s="679"/>
      <c r="CT28" s="679"/>
      <c r="CU28" s="679"/>
      <c r="CV28" s="679"/>
      <c r="CW28" s="679"/>
      <c r="CX28" s="679"/>
      <c r="CY28" s="680"/>
      <c r="CZ28" s="681">
        <v>7.3</v>
      </c>
      <c r="DA28" s="699"/>
      <c r="DB28" s="699"/>
      <c r="DC28" s="700"/>
      <c r="DD28" s="684">
        <v>1255341</v>
      </c>
      <c r="DE28" s="679"/>
      <c r="DF28" s="679"/>
      <c r="DG28" s="679"/>
      <c r="DH28" s="679"/>
      <c r="DI28" s="679"/>
      <c r="DJ28" s="679"/>
      <c r="DK28" s="680"/>
      <c r="DL28" s="684">
        <v>1028731</v>
      </c>
      <c r="DM28" s="679"/>
      <c r="DN28" s="679"/>
      <c r="DO28" s="679"/>
      <c r="DP28" s="679"/>
      <c r="DQ28" s="679"/>
      <c r="DR28" s="679"/>
      <c r="DS28" s="679"/>
      <c r="DT28" s="679"/>
      <c r="DU28" s="679"/>
      <c r="DV28" s="680"/>
      <c r="DW28" s="681">
        <v>12.5</v>
      </c>
      <c r="DX28" s="699"/>
      <c r="DY28" s="699"/>
      <c r="DZ28" s="699"/>
      <c r="EA28" s="699"/>
      <c r="EB28" s="699"/>
      <c r="EC28" s="714"/>
    </row>
    <row r="29" spans="2:133" ht="11.25" customHeight="1" x14ac:dyDescent="0.15">
      <c r="B29" s="675" t="s">
        <v>301</v>
      </c>
      <c r="C29" s="676"/>
      <c r="D29" s="676"/>
      <c r="E29" s="676"/>
      <c r="F29" s="676"/>
      <c r="G29" s="676"/>
      <c r="H29" s="676"/>
      <c r="I29" s="676"/>
      <c r="J29" s="676"/>
      <c r="K29" s="676"/>
      <c r="L29" s="676"/>
      <c r="M29" s="676"/>
      <c r="N29" s="676"/>
      <c r="O29" s="676"/>
      <c r="P29" s="676"/>
      <c r="Q29" s="677"/>
      <c r="R29" s="678">
        <v>251042</v>
      </c>
      <c r="S29" s="679"/>
      <c r="T29" s="679"/>
      <c r="U29" s="679"/>
      <c r="V29" s="679"/>
      <c r="W29" s="679"/>
      <c r="X29" s="679"/>
      <c r="Y29" s="680"/>
      <c r="Z29" s="715">
        <v>1.3</v>
      </c>
      <c r="AA29" s="715"/>
      <c r="AB29" s="715"/>
      <c r="AC29" s="715"/>
      <c r="AD29" s="716">
        <v>7626</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302</v>
      </c>
      <c r="CE29" s="764"/>
      <c r="CF29" s="711" t="s">
        <v>70</v>
      </c>
      <c r="CG29" s="712"/>
      <c r="CH29" s="712"/>
      <c r="CI29" s="712"/>
      <c r="CJ29" s="712"/>
      <c r="CK29" s="712"/>
      <c r="CL29" s="712"/>
      <c r="CM29" s="712"/>
      <c r="CN29" s="712"/>
      <c r="CO29" s="712"/>
      <c r="CP29" s="712"/>
      <c r="CQ29" s="713"/>
      <c r="CR29" s="678">
        <v>1274898</v>
      </c>
      <c r="CS29" s="697"/>
      <c r="CT29" s="697"/>
      <c r="CU29" s="697"/>
      <c r="CV29" s="697"/>
      <c r="CW29" s="697"/>
      <c r="CX29" s="697"/>
      <c r="CY29" s="698"/>
      <c r="CZ29" s="681">
        <v>7.3</v>
      </c>
      <c r="DA29" s="699"/>
      <c r="DB29" s="699"/>
      <c r="DC29" s="700"/>
      <c r="DD29" s="684">
        <v>1255233</v>
      </c>
      <c r="DE29" s="697"/>
      <c r="DF29" s="697"/>
      <c r="DG29" s="697"/>
      <c r="DH29" s="697"/>
      <c r="DI29" s="697"/>
      <c r="DJ29" s="697"/>
      <c r="DK29" s="698"/>
      <c r="DL29" s="684">
        <v>1028623</v>
      </c>
      <c r="DM29" s="697"/>
      <c r="DN29" s="697"/>
      <c r="DO29" s="697"/>
      <c r="DP29" s="697"/>
      <c r="DQ29" s="697"/>
      <c r="DR29" s="697"/>
      <c r="DS29" s="697"/>
      <c r="DT29" s="697"/>
      <c r="DU29" s="697"/>
      <c r="DV29" s="698"/>
      <c r="DW29" s="681">
        <v>12.5</v>
      </c>
      <c r="DX29" s="699"/>
      <c r="DY29" s="699"/>
      <c r="DZ29" s="699"/>
      <c r="EA29" s="699"/>
      <c r="EB29" s="699"/>
      <c r="EC29" s="714"/>
    </row>
    <row r="30" spans="2:133" ht="11.25" customHeight="1" x14ac:dyDescent="0.15">
      <c r="B30" s="675" t="s">
        <v>303</v>
      </c>
      <c r="C30" s="676"/>
      <c r="D30" s="676"/>
      <c r="E30" s="676"/>
      <c r="F30" s="676"/>
      <c r="G30" s="676"/>
      <c r="H30" s="676"/>
      <c r="I30" s="676"/>
      <c r="J30" s="676"/>
      <c r="K30" s="676"/>
      <c r="L30" s="676"/>
      <c r="M30" s="676"/>
      <c r="N30" s="676"/>
      <c r="O30" s="676"/>
      <c r="P30" s="676"/>
      <c r="Q30" s="677"/>
      <c r="R30" s="678">
        <v>18970</v>
      </c>
      <c r="S30" s="679"/>
      <c r="T30" s="679"/>
      <c r="U30" s="679"/>
      <c r="V30" s="679"/>
      <c r="W30" s="679"/>
      <c r="X30" s="679"/>
      <c r="Y30" s="680"/>
      <c r="Z30" s="715">
        <v>0.1</v>
      </c>
      <c r="AA30" s="715"/>
      <c r="AB30" s="715"/>
      <c r="AC30" s="715"/>
      <c r="AD30" s="716" t="s">
        <v>128</v>
      </c>
      <c r="AE30" s="716"/>
      <c r="AF30" s="716"/>
      <c r="AG30" s="716"/>
      <c r="AH30" s="716"/>
      <c r="AI30" s="716"/>
      <c r="AJ30" s="716"/>
      <c r="AK30" s="716"/>
      <c r="AL30" s="681" t="s">
        <v>128</v>
      </c>
      <c r="AM30" s="682"/>
      <c r="AN30" s="682"/>
      <c r="AO30" s="717"/>
      <c r="AP30" s="739" t="s">
        <v>220</v>
      </c>
      <c r="AQ30" s="740"/>
      <c r="AR30" s="740"/>
      <c r="AS30" s="740"/>
      <c r="AT30" s="740"/>
      <c r="AU30" s="740"/>
      <c r="AV30" s="740"/>
      <c r="AW30" s="740"/>
      <c r="AX30" s="740"/>
      <c r="AY30" s="740"/>
      <c r="AZ30" s="740"/>
      <c r="BA30" s="740"/>
      <c r="BB30" s="740"/>
      <c r="BC30" s="740"/>
      <c r="BD30" s="740"/>
      <c r="BE30" s="740"/>
      <c r="BF30" s="741"/>
      <c r="BG30" s="739" t="s">
        <v>304</v>
      </c>
      <c r="BH30" s="752"/>
      <c r="BI30" s="752"/>
      <c r="BJ30" s="752"/>
      <c r="BK30" s="752"/>
      <c r="BL30" s="752"/>
      <c r="BM30" s="752"/>
      <c r="BN30" s="752"/>
      <c r="BO30" s="752"/>
      <c r="BP30" s="752"/>
      <c r="BQ30" s="753"/>
      <c r="BR30" s="739" t="s">
        <v>305</v>
      </c>
      <c r="BS30" s="752"/>
      <c r="BT30" s="752"/>
      <c r="BU30" s="752"/>
      <c r="BV30" s="752"/>
      <c r="BW30" s="752"/>
      <c r="BX30" s="752"/>
      <c r="BY30" s="752"/>
      <c r="BZ30" s="752"/>
      <c r="CA30" s="752"/>
      <c r="CB30" s="753"/>
      <c r="CD30" s="765"/>
      <c r="CE30" s="766"/>
      <c r="CF30" s="711" t="s">
        <v>306</v>
      </c>
      <c r="CG30" s="712"/>
      <c r="CH30" s="712"/>
      <c r="CI30" s="712"/>
      <c r="CJ30" s="712"/>
      <c r="CK30" s="712"/>
      <c r="CL30" s="712"/>
      <c r="CM30" s="712"/>
      <c r="CN30" s="712"/>
      <c r="CO30" s="712"/>
      <c r="CP30" s="712"/>
      <c r="CQ30" s="713"/>
      <c r="CR30" s="678">
        <v>1198030</v>
      </c>
      <c r="CS30" s="679"/>
      <c r="CT30" s="679"/>
      <c r="CU30" s="679"/>
      <c r="CV30" s="679"/>
      <c r="CW30" s="679"/>
      <c r="CX30" s="679"/>
      <c r="CY30" s="680"/>
      <c r="CZ30" s="681">
        <v>6.9</v>
      </c>
      <c r="DA30" s="699"/>
      <c r="DB30" s="699"/>
      <c r="DC30" s="700"/>
      <c r="DD30" s="684">
        <v>1180149</v>
      </c>
      <c r="DE30" s="679"/>
      <c r="DF30" s="679"/>
      <c r="DG30" s="679"/>
      <c r="DH30" s="679"/>
      <c r="DI30" s="679"/>
      <c r="DJ30" s="679"/>
      <c r="DK30" s="680"/>
      <c r="DL30" s="684">
        <v>953539</v>
      </c>
      <c r="DM30" s="679"/>
      <c r="DN30" s="679"/>
      <c r="DO30" s="679"/>
      <c r="DP30" s="679"/>
      <c r="DQ30" s="679"/>
      <c r="DR30" s="679"/>
      <c r="DS30" s="679"/>
      <c r="DT30" s="679"/>
      <c r="DU30" s="679"/>
      <c r="DV30" s="680"/>
      <c r="DW30" s="681">
        <v>11.6</v>
      </c>
      <c r="DX30" s="699"/>
      <c r="DY30" s="699"/>
      <c r="DZ30" s="699"/>
      <c r="EA30" s="699"/>
      <c r="EB30" s="699"/>
      <c r="EC30" s="714"/>
    </row>
    <row r="31" spans="2:133" ht="11.25" customHeight="1" x14ac:dyDescent="0.15">
      <c r="B31" s="675" t="s">
        <v>307</v>
      </c>
      <c r="C31" s="676"/>
      <c r="D31" s="676"/>
      <c r="E31" s="676"/>
      <c r="F31" s="676"/>
      <c r="G31" s="676"/>
      <c r="H31" s="676"/>
      <c r="I31" s="676"/>
      <c r="J31" s="676"/>
      <c r="K31" s="676"/>
      <c r="L31" s="676"/>
      <c r="M31" s="676"/>
      <c r="N31" s="676"/>
      <c r="O31" s="676"/>
      <c r="P31" s="676"/>
      <c r="Q31" s="677"/>
      <c r="R31" s="678">
        <v>2457482</v>
      </c>
      <c r="S31" s="679"/>
      <c r="T31" s="679"/>
      <c r="U31" s="679"/>
      <c r="V31" s="679"/>
      <c r="W31" s="679"/>
      <c r="X31" s="679"/>
      <c r="Y31" s="680"/>
      <c r="Z31" s="715">
        <v>12.4</v>
      </c>
      <c r="AA31" s="715"/>
      <c r="AB31" s="715"/>
      <c r="AC31" s="715"/>
      <c r="AD31" s="716" t="s">
        <v>128</v>
      </c>
      <c r="AE31" s="716"/>
      <c r="AF31" s="716"/>
      <c r="AG31" s="716"/>
      <c r="AH31" s="716"/>
      <c r="AI31" s="716"/>
      <c r="AJ31" s="716"/>
      <c r="AK31" s="716"/>
      <c r="AL31" s="681" t="s">
        <v>128</v>
      </c>
      <c r="AM31" s="682"/>
      <c r="AN31" s="682"/>
      <c r="AO31" s="717"/>
      <c r="AP31" s="754" t="s">
        <v>308</v>
      </c>
      <c r="AQ31" s="755"/>
      <c r="AR31" s="755"/>
      <c r="AS31" s="755"/>
      <c r="AT31" s="760" t="s">
        <v>309</v>
      </c>
      <c r="AU31" s="231"/>
      <c r="AV31" s="231"/>
      <c r="AW31" s="231"/>
      <c r="AX31" s="744" t="s">
        <v>185</v>
      </c>
      <c r="AY31" s="745"/>
      <c r="AZ31" s="745"/>
      <c r="BA31" s="745"/>
      <c r="BB31" s="745"/>
      <c r="BC31" s="745"/>
      <c r="BD31" s="745"/>
      <c r="BE31" s="745"/>
      <c r="BF31" s="746"/>
      <c r="BG31" s="747">
        <v>98.9</v>
      </c>
      <c r="BH31" s="748"/>
      <c r="BI31" s="748"/>
      <c r="BJ31" s="748"/>
      <c r="BK31" s="748"/>
      <c r="BL31" s="748"/>
      <c r="BM31" s="749">
        <v>96.1</v>
      </c>
      <c r="BN31" s="748"/>
      <c r="BO31" s="748"/>
      <c r="BP31" s="748"/>
      <c r="BQ31" s="750"/>
      <c r="BR31" s="747">
        <v>99.1</v>
      </c>
      <c r="BS31" s="748"/>
      <c r="BT31" s="748"/>
      <c r="BU31" s="748"/>
      <c r="BV31" s="748"/>
      <c r="BW31" s="748"/>
      <c r="BX31" s="749">
        <v>91.9</v>
      </c>
      <c r="BY31" s="748"/>
      <c r="BZ31" s="748"/>
      <c r="CA31" s="748"/>
      <c r="CB31" s="750"/>
      <c r="CD31" s="765"/>
      <c r="CE31" s="766"/>
      <c r="CF31" s="711" t="s">
        <v>310</v>
      </c>
      <c r="CG31" s="712"/>
      <c r="CH31" s="712"/>
      <c r="CI31" s="712"/>
      <c r="CJ31" s="712"/>
      <c r="CK31" s="712"/>
      <c r="CL31" s="712"/>
      <c r="CM31" s="712"/>
      <c r="CN31" s="712"/>
      <c r="CO31" s="712"/>
      <c r="CP31" s="712"/>
      <c r="CQ31" s="713"/>
      <c r="CR31" s="678">
        <v>76868</v>
      </c>
      <c r="CS31" s="697"/>
      <c r="CT31" s="697"/>
      <c r="CU31" s="697"/>
      <c r="CV31" s="697"/>
      <c r="CW31" s="697"/>
      <c r="CX31" s="697"/>
      <c r="CY31" s="698"/>
      <c r="CZ31" s="681">
        <v>0.4</v>
      </c>
      <c r="DA31" s="699"/>
      <c r="DB31" s="699"/>
      <c r="DC31" s="700"/>
      <c r="DD31" s="684">
        <v>75084</v>
      </c>
      <c r="DE31" s="697"/>
      <c r="DF31" s="697"/>
      <c r="DG31" s="697"/>
      <c r="DH31" s="697"/>
      <c r="DI31" s="697"/>
      <c r="DJ31" s="697"/>
      <c r="DK31" s="698"/>
      <c r="DL31" s="684">
        <v>75084</v>
      </c>
      <c r="DM31" s="697"/>
      <c r="DN31" s="697"/>
      <c r="DO31" s="697"/>
      <c r="DP31" s="697"/>
      <c r="DQ31" s="697"/>
      <c r="DR31" s="697"/>
      <c r="DS31" s="697"/>
      <c r="DT31" s="697"/>
      <c r="DU31" s="697"/>
      <c r="DV31" s="698"/>
      <c r="DW31" s="681">
        <v>0.9</v>
      </c>
      <c r="DX31" s="699"/>
      <c r="DY31" s="699"/>
      <c r="DZ31" s="699"/>
      <c r="EA31" s="699"/>
      <c r="EB31" s="699"/>
      <c r="EC31" s="714"/>
    </row>
    <row r="32" spans="2:133" ht="11.25" customHeight="1" x14ac:dyDescent="0.15">
      <c r="B32" s="769" t="s">
        <v>311</v>
      </c>
      <c r="C32" s="770"/>
      <c r="D32" s="770"/>
      <c r="E32" s="770"/>
      <c r="F32" s="770"/>
      <c r="G32" s="770"/>
      <c r="H32" s="770"/>
      <c r="I32" s="770"/>
      <c r="J32" s="770"/>
      <c r="K32" s="770"/>
      <c r="L32" s="770"/>
      <c r="M32" s="770"/>
      <c r="N32" s="770"/>
      <c r="O32" s="770"/>
      <c r="P32" s="770"/>
      <c r="Q32" s="771"/>
      <c r="R32" s="678" t="s">
        <v>231</v>
      </c>
      <c r="S32" s="679"/>
      <c r="T32" s="679"/>
      <c r="U32" s="679"/>
      <c r="V32" s="679"/>
      <c r="W32" s="679"/>
      <c r="X32" s="679"/>
      <c r="Y32" s="680"/>
      <c r="Z32" s="715" t="s">
        <v>128</v>
      </c>
      <c r="AA32" s="715"/>
      <c r="AB32" s="715"/>
      <c r="AC32" s="715"/>
      <c r="AD32" s="716" t="s">
        <v>231</v>
      </c>
      <c r="AE32" s="716"/>
      <c r="AF32" s="716"/>
      <c r="AG32" s="716"/>
      <c r="AH32" s="716"/>
      <c r="AI32" s="716"/>
      <c r="AJ32" s="716"/>
      <c r="AK32" s="716"/>
      <c r="AL32" s="681" t="s">
        <v>128</v>
      </c>
      <c r="AM32" s="682"/>
      <c r="AN32" s="682"/>
      <c r="AO32" s="717"/>
      <c r="AP32" s="756"/>
      <c r="AQ32" s="757"/>
      <c r="AR32" s="757"/>
      <c r="AS32" s="757"/>
      <c r="AT32" s="761"/>
      <c r="AU32" s="230" t="s">
        <v>312</v>
      </c>
      <c r="AV32" s="230"/>
      <c r="AW32" s="230"/>
      <c r="AX32" s="675" t="s">
        <v>313</v>
      </c>
      <c r="AY32" s="676"/>
      <c r="AZ32" s="676"/>
      <c r="BA32" s="676"/>
      <c r="BB32" s="676"/>
      <c r="BC32" s="676"/>
      <c r="BD32" s="676"/>
      <c r="BE32" s="676"/>
      <c r="BF32" s="677"/>
      <c r="BG32" s="751">
        <v>98.8</v>
      </c>
      <c r="BH32" s="697"/>
      <c r="BI32" s="697"/>
      <c r="BJ32" s="697"/>
      <c r="BK32" s="697"/>
      <c r="BL32" s="697"/>
      <c r="BM32" s="682">
        <v>96.2</v>
      </c>
      <c r="BN32" s="743"/>
      <c r="BO32" s="743"/>
      <c r="BP32" s="743"/>
      <c r="BQ32" s="721"/>
      <c r="BR32" s="751">
        <v>99</v>
      </c>
      <c r="BS32" s="697"/>
      <c r="BT32" s="697"/>
      <c r="BU32" s="697"/>
      <c r="BV32" s="697"/>
      <c r="BW32" s="697"/>
      <c r="BX32" s="682">
        <v>96.6</v>
      </c>
      <c r="BY32" s="743"/>
      <c r="BZ32" s="743"/>
      <c r="CA32" s="743"/>
      <c r="CB32" s="721"/>
      <c r="CD32" s="767"/>
      <c r="CE32" s="768"/>
      <c r="CF32" s="711" t="s">
        <v>314</v>
      </c>
      <c r="CG32" s="712"/>
      <c r="CH32" s="712"/>
      <c r="CI32" s="712"/>
      <c r="CJ32" s="712"/>
      <c r="CK32" s="712"/>
      <c r="CL32" s="712"/>
      <c r="CM32" s="712"/>
      <c r="CN32" s="712"/>
      <c r="CO32" s="712"/>
      <c r="CP32" s="712"/>
      <c r="CQ32" s="713"/>
      <c r="CR32" s="678">
        <v>108</v>
      </c>
      <c r="CS32" s="679"/>
      <c r="CT32" s="679"/>
      <c r="CU32" s="679"/>
      <c r="CV32" s="679"/>
      <c r="CW32" s="679"/>
      <c r="CX32" s="679"/>
      <c r="CY32" s="680"/>
      <c r="CZ32" s="681">
        <v>0</v>
      </c>
      <c r="DA32" s="699"/>
      <c r="DB32" s="699"/>
      <c r="DC32" s="700"/>
      <c r="DD32" s="684">
        <v>108</v>
      </c>
      <c r="DE32" s="679"/>
      <c r="DF32" s="679"/>
      <c r="DG32" s="679"/>
      <c r="DH32" s="679"/>
      <c r="DI32" s="679"/>
      <c r="DJ32" s="679"/>
      <c r="DK32" s="680"/>
      <c r="DL32" s="684">
        <v>108</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15">
      <c r="B33" s="675" t="s">
        <v>315</v>
      </c>
      <c r="C33" s="676"/>
      <c r="D33" s="676"/>
      <c r="E33" s="676"/>
      <c r="F33" s="676"/>
      <c r="G33" s="676"/>
      <c r="H33" s="676"/>
      <c r="I33" s="676"/>
      <c r="J33" s="676"/>
      <c r="K33" s="676"/>
      <c r="L33" s="676"/>
      <c r="M33" s="676"/>
      <c r="N33" s="676"/>
      <c r="O33" s="676"/>
      <c r="P33" s="676"/>
      <c r="Q33" s="677"/>
      <c r="R33" s="678">
        <v>1470881</v>
      </c>
      <c r="S33" s="679"/>
      <c r="T33" s="679"/>
      <c r="U33" s="679"/>
      <c r="V33" s="679"/>
      <c r="W33" s="679"/>
      <c r="X33" s="679"/>
      <c r="Y33" s="680"/>
      <c r="Z33" s="715">
        <v>7.4</v>
      </c>
      <c r="AA33" s="715"/>
      <c r="AB33" s="715"/>
      <c r="AC33" s="715"/>
      <c r="AD33" s="716" t="s">
        <v>231</v>
      </c>
      <c r="AE33" s="716"/>
      <c r="AF33" s="716"/>
      <c r="AG33" s="716"/>
      <c r="AH33" s="716"/>
      <c r="AI33" s="716"/>
      <c r="AJ33" s="716"/>
      <c r="AK33" s="716"/>
      <c r="AL33" s="681" t="s">
        <v>231</v>
      </c>
      <c r="AM33" s="682"/>
      <c r="AN33" s="682"/>
      <c r="AO33" s="717"/>
      <c r="AP33" s="758"/>
      <c r="AQ33" s="759"/>
      <c r="AR33" s="759"/>
      <c r="AS33" s="759"/>
      <c r="AT33" s="762"/>
      <c r="AU33" s="232"/>
      <c r="AV33" s="232"/>
      <c r="AW33" s="232"/>
      <c r="AX33" s="659" t="s">
        <v>316</v>
      </c>
      <c r="AY33" s="660"/>
      <c r="AZ33" s="660"/>
      <c r="BA33" s="660"/>
      <c r="BB33" s="660"/>
      <c r="BC33" s="660"/>
      <c r="BD33" s="660"/>
      <c r="BE33" s="660"/>
      <c r="BF33" s="661"/>
      <c r="BG33" s="742">
        <v>98.9</v>
      </c>
      <c r="BH33" s="663"/>
      <c r="BI33" s="663"/>
      <c r="BJ33" s="663"/>
      <c r="BK33" s="663"/>
      <c r="BL33" s="663"/>
      <c r="BM33" s="706">
        <v>95.6</v>
      </c>
      <c r="BN33" s="663"/>
      <c r="BO33" s="663"/>
      <c r="BP33" s="663"/>
      <c r="BQ33" s="727"/>
      <c r="BR33" s="742">
        <v>99</v>
      </c>
      <c r="BS33" s="663"/>
      <c r="BT33" s="663"/>
      <c r="BU33" s="663"/>
      <c r="BV33" s="663"/>
      <c r="BW33" s="663"/>
      <c r="BX33" s="706">
        <v>94.7</v>
      </c>
      <c r="BY33" s="663"/>
      <c r="BZ33" s="663"/>
      <c r="CA33" s="663"/>
      <c r="CB33" s="727"/>
      <c r="CD33" s="711" t="s">
        <v>317</v>
      </c>
      <c r="CE33" s="712"/>
      <c r="CF33" s="712"/>
      <c r="CG33" s="712"/>
      <c r="CH33" s="712"/>
      <c r="CI33" s="712"/>
      <c r="CJ33" s="712"/>
      <c r="CK33" s="712"/>
      <c r="CL33" s="712"/>
      <c r="CM33" s="712"/>
      <c r="CN33" s="712"/>
      <c r="CO33" s="712"/>
      <c r="CP33" s="712"/>
      <c r="CQ33" s="713"/>
      <c r="CR33" s="678">
        <v>9903135</v>
      </c>
      <c r="CS33" s="697"/>
      <c r="CT33" s="697"/>
      <c r="CU33" s="697"/>
      <c r="CV33" s="697"/>
      <c r="CW33" s="697"/>
      <c r="CX33" s="697"/>
      <c r="CY33" s="698"/>
      <c r="CZ33" s="681">
        <v>56.9</v>
      </c>
      <c r="DA33" s="699"/>
      <c r="DB33" s="699"/>
      <c r="DC33" s="700"/>
      <c r="DD33" s="684">
        <v>6291019</v>
      </c>
      <c r="DE33" s="697"/>
      <c r="DF33" s="697"/>
      <c r="DG33" s="697"/>
      <c r="DH33" s="697"/>
      <c r="DI33" s="697"/>
      <c r="DJ33" s="697"/>
      <c r="DK33" s="698"/>
      <c r="DL33" s="684">
        <v>4088754</v>
      </c>
      <c r="DM33" s="697"/>
      <c r="DN33" s="697"/>
      <c r="DO33" s="697"/>
      <c r="DP33" s="697"/>
      <c r="DQ33" s="697"/>
      <c r="DR33" s="697"/>
      <c r="DS33" s="697"/>
      <c r="DT33" s="697"/>
      <c r="DU33" s="697"/>
      <c r="DV33" s="698"/>
      <c r="DW33" s="681">
        <v>49.7</v>
      </c>
      <c r="DX33" s="699"/>
      <c r="DY33" s="699"/>
      <c r="DZ33" s="699"/>
      <c r="EA33" s="699"/>
      <c r="EB33" s="699"/>
      <c r="EC33" s="714"/>
    </row>
    <row r="34" spans="2:133" ht="11.25" customHeight="1" x14ac:dyDescent="0.15">
      <c r="B34" s="675" t="s">
        <v>318</v>
      </c>
      <c r="C34" s="676"/>
      <c r="D34" s="676"/>
      <c r="E34" s="676"/>
      <c r="F34" s="676"/>
      <c r="G34" s="676"/>
      <c r="H34" s="676"/>
      <c r="I34" s="676"/>
      <c r="J34" s="676"/>
      <c r="K34" s="676"/>
      <c r="L34" s="676"/>
      <c r="M34" s="676"/>
      <c r="N34" s="676"/>
      <c r="O34" s="676"/>
      <c r="P34" s="676"/>
      <c r="Q34" s="677"/>
      <c r="R34" s="678">
        <v>66329</v>
      </c>
      <c r="S34" s="679"/>
      <c r="T34" s="679"/>
      <c r="U34" s="679"/>
      <c r="V34" s="679"/>
      <c r="W34" s="679"/>
      <c r="X34" s="679"/>
      <c r="Y34" s="680"/>
      <c r="Z34" s="715">
        <v>0.3</v>
      </c>
      <c r="AA34" s="715"/>
      <c r="AB34" s="715"/>
      <c r="AC34" s="715"/>
      <c r="AD34" s="716" t="s">
        <v>128</v>
      </c>
      <c r="AE34" s="716"/>
      <c r="AF34" s="716"/>
      <c r="AG34" s="716"/>
      <c r="AH34" s="716"/>
      <c r="AI34" s="716"/>
      <c r="AJ34" s="716"/>
      <c r="AK34" s="716"/>
      <c r="AL34" s="681" t="s">
        <v>128</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319</v>
      </c>
      <c r="CE34" s="712"/>
      <c r="CF34" s="712"/>
      <c r="CG34" s="712"/>
      <c r="CH34" s="712"/>
      <c r="CI34" s="712"/>
      <c r="CJ34" s="712"/>
      <c r="CK34" s="712"/>
      <c r="CL34" s="712"/>
      <c r="CM34" s="712"/>
      <c r="CN34" s="712"/>
      <c r="CO34" s="712"/>
      <c r="CP34" s="712"/>
      <c r="CQ34" s="713"/>
      <c r="CR34" s="678">
        <v>3959980</v>
      </c>
      <c r="CS34" s="679"/>
      <c r="CT34" s="679"/>
      <c r="CU34" s="679"/>
      <c r="CV34" s="679"/>
      <c r="CW34" s="679"/>
      <c r="CX34" s="679"/>
      <c r="CY34" s="680"/>
      <c r="CZ34" s="681">
        <v>22.7</v>
      </c>
      <c r="DA34" s="699"/>
      <c r="DB34" s="699"/>
      <c r="DC34" s="700"/>
      <c r="DD34" s="684">
        <v>1927203</v>
      </c>
      <c r="DE34" s="679"/>
      <c r="DF34" s="679"/>
      <c r="DG34" s="679"/>
      <c r="DH34" s="679"/>
      <c r="DI34" s="679"/>
      <c r="DJ34" s="679"/>
      <c r="DK34" s="680"/>
      <c r="DL34" s="684">
        <v>1498391</v>
      </c>
      <c r="DM34" s="679"/>
      <c r="DN34" s="679"/>
      <c r="DO34" s="679"/>
      <c r="DP34" s="679"/>
      <c r="DQ34" s="679"/>
      <c r="DR34" s="679"/>
      <c r="DS34" s="679"/>
      <c r="DT34" s="679"/>
      <c r="DU34" s="679"/>
      <c r="DV34" s="680"/>
      <c r="DW34" s="681">
        <v>18.2</v>
      </c>
      <c r="DX34" s="699"/>
      <c r="DY34" s="699"/>
      <c r="DZ34" s="699"/>
      <c r="EA34" s="699"/>
      <c r="EB34" s="699"/>
      <c r="EC34" s="714"/>
    </row>
    <row r="35" spans="2:133" ht="11.25" customHeight="1" x14ac:dyDescent="0.15">
      <c r="B35" s="675" t="s">
        <v>320</v>
      </c>
      <c r="C35" s="676"/>
      <c r="D35" s="676"/>
      <c r="E35" s="676"/>
      <c r="F35" s="676"/>
      <c r="G35" s="676"/>
      <c r="H35" s="676"/>
      <c r="I35" s="676"/>
      <c r="J35" s="676"/>
      <c r="K35" s="676"/>
      <c r="L35" s="676"/>
      <c r="M35" s="676"/>
      <c r="N35" s="676"/>
      <c r="O35" s="676"/>
      <c r="P35" s="676"/>
      <c r="Q35" s="677"/>
      <c r="R35" s="678">
        <v>61690</v>
      </c>
      <c r="S35" s="679"/>
      <c r="T35" s="679"/>
      <c r="U35" s="679"/>
      <c r="V35" s="679"/>
      <c r="W35" s="679"/>
      <c r="X35" s="679"/>
      <c r="Y35" s="680"/>
      <c r="Z35" s="715">
        <v>0.3</v>
      </c>
      <c r="AA35" s="715"/>
      <c r="AB35" s="715"/>
      <c r="AC35" s="715"/>
      <c r="AD35" s="716" t="s">
        <v>128</v>
      </c>
      <c r="AE35" s="716"/>
      <c r="AF35" s="716"/>
      <c r="AG35" s="716"/>
      <c r="AH35" s="716"/>
      <c r="AI35" s="716"/>
      <c r="AJ35" s="716"/>
      <c r="AK35" s="716"/>
      <c r="AL35" s="681" t="s">
        <v>231</v>
      </c>
      <c r="AM35" s="682"/>
      <c r="AN35" s="682"/>
      <c r="AO35" s="717"/>
      <c r="AP35" s="235"/>
      <c r="AQ35" s="739" t="s">
        <v>321</v>
      </c>
      <c r="AR35" s="740"/>
      <c r="AS35" s="740"/>
      <c r="AT35" s="740"/>
      <c r="AU35" s="740"/>
      <c r="AV35" s="740"/>
      <c r="AW35" s="740"/>
      <c r="AX35" s="740"/>
      <c r="AY35" s="740"/>
      <c r="AZ35" s="740"/>
      <c r="BA35" s="740"/>
      <c r="BB35" s="740"/>
      <c r="BC35" s="740"/>
      <c r="BD35" s="740"/>
      <c r="BE35" s="740"/>
      <c r="BF35" s="741"/>
      <c r="BG35" s="739" t="s">
        <v>322</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323</v>
      </c>
      <c r="CE35" s="712"/>
      <c r="CF35" s="712"/>
      <c r="CG35" s="712"/>
      <c r="CH35" s="712"/>
      <c r="CI35" s="712"/>
      <c r="CJ35" s="712"/>
      <c r="CK35" s="712"/>
      <c r="CL35" s="712"/>
      <c r="CM35" s="712"/>
      <c r="CN35" s="712"/>
      <c r="CO35" s="712"/>
      <c r="CP35" s="712"/>
      <c r="CQ35" s="713"/>
      <c r="CR35" s="678">
        <v>98504</v>
      </c>
      <c r="CS35" s="697"/>
      <c r="CT35" s="697"/>
      <c r="CU35" s="697"/>
      <c r="CV35" s="697"/>
      <c r="CW35" s="697"/>
      <c r="CX35" s="697"/>
      <c r="CY35" s="698"/>
      <c r="CZ35" s="681">
        <v>0.6</v>
      </c>
      <c r="DA35" s="699"/>
      <c r="DB35" s="699"/>
      <c r="DC35" s="700"/>
      <c r="DD35" s="684">
        <v>89874</v>
      </c>
      <c r="DE35" s="697"/>
      <c r="DF35" s="697"/>
      <c r="DG35" s="697"/>
      <c r="DH35" s="697"/>
      <c r="DI35" s="697"/>
      <c r="DJ35" s="697"/>
      <c r="DK35" s="698"/>
      <c r="DL35" s="684">
        <v>89874</v>
      </c>
      <c r="DM35" s="697"/>
      <c r="DN35" s="697"/>
      <c r="DO35" s="697"/>
      <c r="DP35" s="697"/>
      <c r="DQ35" s="697"/>
      <c r="DR35" s="697"/>
      <c r="DS35" s="697"/>
      <c r="DT35" s="697"/>
      <c r="DU35" s="697"/>
      <c r="DV35" s="698"/>
      <c r="DW35" s="681">
        <v>1.1000000000000001</v>
      </c>
      <c r="DX35" s="699"/>
      <c r="DY35" s="699"/>
      <c r="DZ35" s="699"/>
      <c r="EA35" s="699"/>
      <c r="EB35" s="699"/>
      <c r="EC35" s="714"/>
    </row>
    <row r="36" spans="2:133" ht="11.25" customHeight="1" x14ac:dyDescent="0.15">
      <c r="B36" s="675" t="s">
        <v>324</v>
      </c>
      <c r="C36" s="676"/>
      <c r="D36" s="676"/>
      <c r="E36" s="676"/>
      <c r="F36" s="676"/>
      <c r="G36" s="676"/>
      <c r="H36" s="676"/>
      <c r="I36" s="676"/>
      <c r="J36" s="676"/>
      <c r="K36" s="676"/>
      <c r="L36" s="676"/>
      <c r="M36" s="676"/>
      <c r="N36" s="676"/>
      <c r="O36" s="676"/>
      <c r="P36" s="676"/>
      <c r="Q36" s="677"/>
      <c r="R36" s="678">
        <v>2940237</v>
      </c>
      <c r="S36" s="679"/>
      <c r="T36" s="679"/>
      <c r="U36" s="679"/>
      <c r="V36" s="679"/>
      <c r="W36" s="679"/>
      <c r="X36" s="679"/>
      <c r="Y36" s="680"/>
      <c r="Z36" s="715">
        <v>14.8</v>
      </c>
      <c r="AA36" s="715"/>
      <c r="AB36" s="715"/>
      <c r="AC36" s="715"/>
      <c r="AD36" s="716" t="s">
        <v>128</v>
      </c>
      <c r="AE36" s="716"/>
      <c r="AF36" s="716"/>
      <c r="AG36" s="716"/>
      <c r="AH36" s="716"/>
      <c r="AI36" s="716"/>
      <c r="AJ36" s="716"/>
      <c r="AK36" s="716"/>
      <c r="AL36" s="681" t="s">
        <v>128</v>
      </c>
      <c r="AM36" s="682"/>
      <c r="AN36" s="682"/>
      <c r="AO36" s="717"/>
      <c r="AP36" s="235"/>
      <c r="AQ36" s="730" t="s">
        <v>325</v>
      </c>
      <c r="AR36" s="731"/>
      <c r="AS36" s="731"/>
      <c r="AT36" s="731"/>
      <c r="AU36" s="731"/>
      <c r="AV36" s="731"/>
      <c r="AW36" s="731"/>
      <c r="AX36" s="731"/>
      <c r="AY36" s="732"/>
      <c r="AZ36" s="733">
        <v>1977026</v>
      </c>
      <c r="BA36" s="734"/>
      <c r="BB36" s="734"/>
      <c r="BC36" s="734"/>
      <c r="BD36" s="734"/>
      <c r="BE36" s="734"/>
      <c r="BF36" s="735"/>
      <c r="BG36" s="736" t="s">
        <v>326</v>
      </c>
      <c r="BH36" s="737"/>
      <c r="BI36" s="737"/>
      <c r="BJ36" s="737"/>
      <c r="BK36" s="737"/>
      <c r="BL36" s="737"/>
      <c r="BM36" s="737"/>
      <c r="BN36" s="737"/>
      <c r="BO36" s="737"/>
      <c r="BP36" s="737"/>
      <c r="BQ36" s="737"/>
      <c r="BR36" s="737"/>
      <c r="BS36" s="737"/>
      <c r="BT36" s="737"/>
      <c r="BU36" s="738"/>
      <c r="BV36" s="733">
        <v>145728</v>
      </c>
      <c r="BW36" s="734"/>
      <c r="BX36" s="734"/>
      <c r="BY36" s="734"/>
      <c r="BZ36" s="734"/>
      <c r="CA36" s="734"/>
      <c r="CB36" s="735"/>
      <c r="CD36" s="711" t="s">
        <v>327</v>
      </c>
      <c r="CE36" s="712"/>
      <c r="CF36" s="712"/>
      <c r="CG36" s="712"/>
      <c r="CH36" s="712"/>
      <c r="CI36" s="712"/>
      <c r="CJ36" s="712"/>
      <c r="CK36" s="712"/>
      <c r="CL36" s="712"/>
      <c r="CM36" s="712"/>
      <c r="CN36" s="712"/>
      <c r="CO36" s="712"/>
      <c r="CP36" s="712"/>
      <c r="CQ36" s="713"/>
      <c r="CR36" s="678">
        <v>2378057</v>
      </c>
      <c r="CS36" s="679"/>
      <c r="CT36" s="679"/>
      <c r="CU36" s="679"/>
      <c r="CV36" s="679"/>
      <c r="CW36" s="679"/>
      <c r="CX36" s="679"/>
      <c r="CY36" s="680"/>
      <c r="CZ36" s="681">
        <v>13.7</v>
      </c>
      <c r="DA36" s="699"/>
      <c r="DB36" s="699"/>
      <c r="DC36" s="700"/>
      <c r="DD36" s="684">
        <v>1913516</v>
      </c>
      <c r="DE36" s="679"/>
      <c r="DF36" s="679"/>
      <c r="DG36" s="679"/>
      <c r="DH36" s="679"/>
      <c r="DI36" s="679"/>
      <c r="DJ36" s="679"/>
      <c r="DK36" s="680"/>
      <c r="DL36" s="684">
        <v>1644526</v>
      </c>
      <c r="DM36" s="679"/>
      <c r="DN36" s="679"/>
      <c r="DO36" s="679"/>
      <c r="DP36" s="679"/>
      <c r="DQ36" s="679"/>
      <c r="DR36" s="679"/>
      <c r="DS36" s="679"/>
      <c r="DT36" s="679"/>
      <c r="DU36" s="679"/>
      <c r="DV36" s="680"/>
      <c r="DW36" s="681">
        <v>20</v>
      </c>
      <c r="DX36" s="699"/>
      <c r="DY36" s="699"/>
      <c r="DZ36" s="699"/>
      <c r="EA36" s="699"/>
      <c r="EB36" s="699"/>
      <c r="EC36" s="714"/>
    </row>
    <row r="37" spans="2:133" ht="11.25" customHeight="1" x14ac:dyDescent="0.15">
      <c r="B37" s="675" t="s">
        <v>328</v>
      </c>
      <c r="C37" s="676"/>
      <c r="D37" s="676"/>
      <c r="E37" s="676"/>
      <c r="F37" s="676"/>
      <c r="G37" s="676"/>
      <c r="H37" s="676"/>
      <c r="I37" s="676"/>
      <c r="J37" s="676"/>
      <c r="K37" s="676"/>
      <c r="L37" s="676"/>
      <c r="M37" s="676"/>
      <c r="N37" s="676"/>
      <c r="O37" s="676"/>
      <c r="P37" s="676"/>
      <c r="Q37" s="677"/>
      <c r="R37" s="678">
        <v>1535165</v>
      </c>
      <c r="S37" s="679"/>
      <c r="T37" s="679"/>
      <c r="U37" s="679"/>
      <c r="V37" s="679"/>
      <c r="W37" s="679"/>
      <c r="X37" s="679"/>
      <c r="Y37" s="680"/>
      <c r="Z37" s="715">
        <v>7.7</v>
      </c>
      <c r="AA37" s="715"/>
      <c r="AB37" s="715"/>
      <c r="AC37" s="715"/>
      <c r="AD37" s="716" t="s">
        <v>128</v>
      </c>
      <c r="AE37" s="716"/>
      <c r="AF37" s="716"/>
      <c r="AG37" s="716"/>
      <c r="AH37" s="716"/>
      <c r="AI37" s="716"/>
      <c r="AJ37" s="716"/>
      <c r="AK37" s="716"/>
      <c r="AL37" s="681" t="s">
        <v>128</v>
      </c>
      <c r="AM37" s="682"/>
      <c r="AN37" s="682"/>
      <c r="AO37" s="717"/>
      <c r="AQ37" s="718" t="s">
        <v>329</v>
      </c>
      <c r="AR37" s="719"/>
      <c r="AS37" s="719"/>
      <c r="AT37" s="719"/>
      <c r="AU37" s="719"/>
      <c r="AV37" s="719"/>
      <c r="AW37" s="719"/>
      <c r="AX37" s="719"/>
      <c r="AY37" s="720"/>
      <c r="AZ37" s="678">
        <v>572576</v>
      </c>
      <c r="BA37" s="679"/>
      <c r="BB37" s="679"/>
      <c r="BC37" s="679"/>
      <c r="BD37" s="697"/>
      <c r="BE37" s="697"/>
      <c r="BF37" s="721"/>
      <c r="BG37" s="711" t="s">
        <v>330</v>
      </c>
      <c r="BH37" s="712"/>
      <c r="BI37" s="712"/>
      <c r="BJ37" s="712"/>
      <c r="BK37" s="712"/>
      <c r="BL37" s="712"/>
      <c r="BM37" s="712"/>
      <c r="BN37" s="712"/>
      <c r="BO37" s="712"/>
      <c r="BP37" s="712"/>
      <c r="BQ37" s="712"/>
      <c r="BR37" s="712"/>
      <c r="BS37" s="712"/>
      <c r="BT37" s="712"/>
      <c r="BU37" s="713"/>
      <c r="BV37" s="678">
        <v>91310</v>
      </c>
      <c r="BW37" s="679"/>
      <c r="BX37" s="679"/>
      <c r="BY37" s="679"/>
      <c r="BZ37" s="679"/>
      <c r="CA37" s="679"/>
      <c r="CB37" s="722"/>
      <c r="CD37" s="711" t="s">
        <v>331</v>
      </c>
      <c r="CE37" s="712"/>
      <c r="CF37" s="712"/>
      <c r="CG37" s="712"/>
      <c r="CH37" s="712"/>
      <c r="CI37" s="712"/>
      <c r="CJ37" s="712"/>
      <c r="CK37" s="712"/>
      <c r="CL37" s="712"/>
      <c r="CM37" s="712"/>
      <c r="CN37" s="712"/>
      <c r="CO37" s="712"/>
      <c r="CP37" s="712"/>
      <c r="CQ37" s="713"/>
      <c r="CR37" s="678">
        <v>955400</v>
      </c>
      <c r="CS37" s="697"/>
      <c r="CT37" s="697"/>
      <c r="CU37" s="697"/>
      <c r="CV37" s="697"/>
      <c r="CW37" s="697"/>
      <c r="CX37" s="697"/>
      <c r="CY37" s="698"/>
      <c r="CZ37" s="681">
        <v>5.5</v>
      </c>
      <c r="DA37" s="699"/>
      <c r="DB37" s="699"/>
      <c r="DC37" s="700"/>
      <c r="DD37" s="684">
        <v>922049</v>
      </c>
      <c r="DE37" s="697"/>
      <c r="DF37" s="697"/>
      <c r="DG37" s="697"/>
      <c r="DH37" s="697"/>
      <c r="DI37" s="697"/>
      <c r="DJ37" s="697"/>
      <c r="DK37" s="698"/>
      <c r="DL37" s="684">
        <v>911876</v>
      </c>
      <c r="DM37" s="697"/>
      <c r="DN37" s="697"/>
      <c r="DO37" s="697"/>
      <c r="DP37" s="697"/>
      <c r="DQ37" s="697"/>
      <c r="DR37" s="697"/>
      <c r="DS37" s="697"/>
      <c r="DT37" s="697"/>
      <c r="DU37" s="697"/>
      <c r="DV37" s="698"/>
      <c r="DW37" s="681">
        <v>11.1</v>
      </c>
      <c r="DX37" s="699"/>
      <c r="DY37" s="699"/>
      <c r="DZ37" s="699"/>
      <c r="EA37" s="699"/>
      <c r="EB37" s="699"/>
      <c r="EC37" s="714"/>
    </row>
    <row r="38" spans="2:133" ht="11.25" customHeight="1" x14ac:dyDescent="0.15">
      <c r="B38" s="675" t="s">
        <v>332</v>
      </c>
      <c r="C38" s="676"/>
      <c r="D38" s="676"/>
      <c r="E38" s="676"/>
      <c r="F38" s="676"/>
      <c r="G38" s="676"/>
      <c r="H38" s="676"/>
      <c r="I38" s="676"/>
      <c r="J38" s="676"/>
      <c r="K38" s="676"/>
      <c r="L38" s="676"/>
      <c r="M38" s="676"/>
      <c r="N38" s="676"/>
      <c r="O38" s="676"/>
      <c r="P38" s="676"/>
      <c r="Q38" s="677"/>
      <c r="R38" s="678">
        <v>225073</v>
      </c>
      <c r="S38" s="679"/>
      <c r="T38" s="679"/>
      <c r="U38" s="679"/>
      <c r="V38" s="679"/>
      <c r="W38" s="679"/>
      <c r="X38" s="679"/>
      <c r="Y38" s="680"/>
      <c r="Z38" s="715">
        <v>1.1000000000000001</v>
      </c>
      <c r="AA38" s="715"/>
      <c r="AB38" s="715"/>
      <c r="AC38" s="715"/>
      <c r="AD38" s="716">
        <v>81023</v>
      </c>
      <c r="AE38" s="716"/>
      <c r="AF38" s="716"/>
      <c r="AG38" s="716"/>
      <c r="AH38" s="716"/>
      <c r="AI38" s="716"/>
      <c r="AJ38" s="716"/>
      <c r="AK38" s="716"/>
      <c r="AL38" s="681">
        <v>1</v>
      </c>
      <c r="AM38" s="682"/>
      <c r="AN38" s="682"/>
      <c r="AO38" s="717"/>
      <c r="AQ38" s="718" t="s">
        <v>333</v>
      </c>
      <c r="AR38" s="719"/>
      <c r="AS38" s="719"/>
      <c r="AT38" s="719"/>
      <c r="AU38" s="719"/>
      <c r="AV38" s="719"/>
      <c r="AW38" s="719"/>
      <c r="AX38" s="719"/>
      <c r="AY38" s="720"/>
      <c r="AZ38" s="678">
        <v>388501</v>
      </c>
      <c r="BA38" s="679"/>
      <c r="BB38" s="679"/>
      <c r="BC38" s="679"/>
      <c r="BD38" s="697"/>
      <c r="BE38" s="697"/>
      <c r="BF38" s="721"/>
      <c r="BG38" s="711" t="s">
        <v>334</v>
      </c>
      <c r="BH38" s="712"/>
      <c r="BI38" s="712"/>
      <c r="BJ38" s="712"/>
      <c r="BK38" s="712"/>
      <c r="BL38" s="712"/>
      <c r="BM38" s="712"/>
      <c r="BN38" s="712"/>
      <c r="BO38" s="712"/>
      <c r="BP38" s="712"/>
      <c r="BQ38" s="712"/>
      <c r="BR38" s="712"/>
      <c r="BS38" s="712"/>
      <c r="BT38" s="712"/>
      <c r="BU38" s="713"/>
      <c r="BV38" s="678">
        <v>3515</v>
      </c>
      <c r="BW38" s="679"/>
      <c r="BX38" s="679"/>
      <c r="BY38" s="679"/>
      <c r="BZ38" s="679"/>
      <c r="CA38" s="679"/>
      <c r="CB38" s="722"/>
      <c r="CD38" s="711" t="s">
        <v>335</v>
      </c>
      <c r="CE38" s="712"/>
      <c r="CF38" s="712"/>
      <c r="CG38" s="712"/>
      <c r="CH38" s="712"/>
      <c r="CI38" s="712"/>
      <c r="CJ38" s="712"/>
      <c r="CK38" s="712"/>
      <c r="CL38" s="712"/>
      <c r="CM38" s="712"/>
      <c r="CN38" s="712"/>
      <c r="CO38" s="712"/>
      <c r="CP38" s="712"/>
      <c r="CQ38" s="713"/>
      <c r="CR38" s="678">
        <v>1557118</v>
      </c>
      <c r="CS38" s="679"/>
      <c r="CT38" s="679"/>
      <c r="CU38" s="679"/>
      <c r="CV38" s="679"/>
      <c r="CW38" s="679"/>
      <c r="CX38" s="679"/>
      <c r="CY38" s="680"/>
      <c r="CZ38" s="681">
        <v>8.9</v>
      </c>
      <c r="DA38" s="699"/>
      <c r="DB38" s="699"/>
      <c r="DC38" s="700"/>
      <c r="DD38" s="684">
        <v>1388446</v>
      </c>
      <c r="DE38" s="679"/>
      <c r="DF38" s="679"/>
      <c r="DG38" s="679"/>
      <c r="DH38" s="679"/>
      <c r="DI38" s="679"/>
      <c r="DJ38" s="679"/>
      <c r="DK38" s="680"/>
      <c r="DL38" s="684">
        <v>774963</v>
      </c>
      <c r="DM38" s="679"/>
      <c r="DN38" s="679"/>
      <c r="DO38" s="679"/>
      <c r="DP38" s="679"/>
      <c r="DQ38" s="679"/>
      <c r="DR38" s="679"/>
      <c r="DS38" s="679"/>
      <c r="DT38" s="679"/>
      <c r="DU38" s="679"/>
      <c r="DV38" s="680"/>
      <c r="DW38" s="681">
        <v>9.4</v>
      </c>
      <c r="DX38" s="699"/>
      <c r="DY38" s="699"/>
      <c r="DZ38" s="699"/>
      <c r="EA38" s="699"/>
      <c r="EB38" s="699"/>
      <c r="EC38" s="714"/>
    </row>
    <row r="39" spans="2:133" ht="11.25" customHeight="1" x14ac:dyDescent="0.15">
      <c r="B39" s="675" t="s">
        <v>336</v>
      </c>
      <c r="C39" s="676"/>
      <c r="D39" s="676"/>
      <c r="E39" s="676"/>
      <c r="F39" s="676"/>
      <c r="G39" s="676"/>
      <c r="H39" s="676"/>
      <c r="I39" s="676"/>
      <c r="J39" s="676"/>
      <c r="K39" s="676"/>
      <c r="L39" s="676"/>
      <c r="M39" s="676"/>
      <c r="N39" s="676"/>
      <c r="O39" s="676"/>
      <c r="P39" s="676"/>
      <c r="Q39" s="677"/>
      <c r="R39" s="678">
        <v>1692400</v>
      </c>
      <c r="S39" s="679"/>
      <c r="T39" s="679"/>
      <c r="U39" s="679"/>
      <c r="V39" s="679"/>
      <c r="W39" s="679"/>
      <c r="X39" s="679"/>
      <c r="Y39" s="680"/>
      <c r="Z39" s="715">
        <v>8.5</v>
      </c>
      <c r="AA39" s="715"/>
      <c r="AB39" s="715"/>
      <c r="AC39" s="715"/>
      <c r="AD39" s="716" t="s">
        <v>128</v>
      </c>
      <c r="AE39" s="716"/>
      <c r="AF39" s="716"/>
      <c r="AG39" s="716"/>
      <c r="AH39" s="716"/>
      <c r="AI39" s="716"/>
      <c r="AJ39" s="716"/>
      <c r="AK39" s="716"/>
      <c r="AL39" s="681" t="s">
        <v>128</v>
      </c>
      <c r="AM39" s="682"/>
      <c r="AN39" s="682"/>
      <c r="AO39" s="717"/>
      <c r="AQ39" s="718" t="s">
        <v>337</v>
      </c>
      <c r="AR39" s="719"/>
      <c r="AS39" s="719"/>
      <c r="AT39" s="719"/>
      <c r="AU39" s="719"/>
      <c r="AV39" s="719"/>
      <c r="AW39" s="719"/>
      <c r="AX39" s="719"/>
      <c r="AY39" s="720"/>
      <c r="AZ39" s="678">
        <v>31407</v>
      </c>
      <c r="BA39" s="679"/>
      <c r="BB39" s="679"/>
      <c r="BC39" s="679"/>
      <c r="BD39" s="697"/>
      <c r="BE39" s="697"/>
      <c r="BF39" s="721"/>
      <c r="BG39" s="711" t="s">
        <v>338</v>
      </c>
      <c r="BH39" s="712"/>
      <c r="BI39" s="712"/>
      <c r="BJ39" s="712"/>
      <c r="BK39" s="712"/>
      <c r="BL39" s="712"/>
      <c r="BM39" s="712"/>
      <c r="BN39" s="712"/>
      <c r="BO39" s="712"/>
      <c r="BP39" s="712"/>
      <c r="BQ39" s="712"/>
      <c r="BR39" s="712"/>
      <c r="BS39" s="712"/>
      <c r="BT39" s="712"/>
      <c r="BU39" s="713"/>
      <c r="BV39" s="678">
        <v>5745</v>
      </c>
      <c r="BW39" s="679"/>
      <c r="BX39" s="679"/>
      <c r="BY39" s="679"/>
      <c r="BZ39" s="679"/>
      <c r="CA39" s="679"/>
      <c r="CB39" s="722"/>
      <c r="CD39" s="711" t="s">
        <v>339</v>
      </c>
      <c r="CE39" s="712"/>
      <c r="CF39" s="712"/>
      <c r="CG39" s="712"/>
      <c r="CH39" s="712"/>
      <c r="CI39" s="712"/>
      <c r="CJ39" s="712"/>
      <c r="CK39" s="712"/>
      <c r="CL39" s="712"/>
      <c r="CM39" s="712"/>
      <c r="CN39" s="712"/>
      <c r="CO39" s="712"/>
      <c r="CP39" s="712"/>
      <c r="CQ39" s="713"/>
      <c r="CR39" s="678">
        <v>1824276</v>
      </c>
      <c r="CS39" s="697"/>
      <c r="CT39" s="697"/>
      <c r="CU39" s="697"/>
      <c r="CV39" s="697"/>
      <c r="CW39" s="697"/>
      <c r="CX39" s="697"/>
      <c r="CY39" s="698"/>
      <c r="CZ39" s="681">
        <v>10.5</v>
      </c>
      <c r="DA39" s="699"/>
      <c r="DB39" s="699"/>
      <c r="DC39" s="700"/>
      <c r="DD39" s="684">
        <v>890980</v>
      </c>
      <c r="DE39" s="697"/>
      <c r="DF39" s="697"/>
      <c r="DG39" s="697"/>
      <c r="DH39" s="697"/>
      <c r="DI39" s="697"/>
      <c r="DJ39" s="697"/>
      <c r="DK39" s="698"/>
      <c r="DL39" s="684" t="s">
        <v>128</v>
      </c>
      <c r="DM39" s="697"/>
      <c r="DN39" s="697"/>
      <c r="DO39" s="697"/>
      <c r="DP39" s="697"/>
      <c r="DQ39" s="697"/>
      <c r="DR39" s="697"/>
      <c r="DS39" s="697"/>
      <c r="DT39" s="697"/>
      <c r="DU39" s="697"/>
      <c r="DV39" s="698"/>
      <c r="DW39" s="681" t="s">
        <v>128</v>
      </c>
      <c r="DX39" s="699"/>
      <c r="DY39" s="699"/>
      <c r="DZ39" s="699"/>
      <c r="EA39" s="699"/>
      <c r="EB39" s="699"/>
      <c r="EC39" s="714"/>
    </row>
    <row r="40" spans="2:133" ht="11.25" customHeight="1" x14ac:dyDescent="0.15">
      <c r="B40" s="675" t="s">
        <v>340</v>
      </c>
      <c r="C40" s="676"/>
      <c r="D40" s="676"/>
      <c r="E40" s="676"/>
      <c r="F40" s="676"/>
      <c r="G40" s="676"/>
      <c r="H40" s="676"/>
      <c r="I40" s="676"/>
      <c r="J40" s="676"/>
      <c r="K40" s="676"/>
      <c r="L40" s="676"/>
      <c r="M40" s="676"/>
      <c r="N40" s="676"/>
      <c r="O40" s="676"/>
      <c r="P40" s="676"/>
      <c r="Q40" s="677"/>
      <c r="R40" s="678" t="s">
        <v>128</v>
      </c>
      <c r="S40" s="679"/>
      <c r="T40" s="679"/>
      <c r="U40" s="679"/>
      <c r="V40" s="679"/>
      <c r="W40" s="679"/>
      <c r="X40" s="679"/>
      <c r="Y40" s="680"/>
      <c r="Z40" s="715" t="s">
        <v>128</v>
      </c>
      <c r="AA40" s="715"/>
      <c r="AB40" s="715"/>
      <c r="AC40" s="715"/>
      <c r="AD40" s="716" t="s">
        <v>231</v>
      </c>
      <c r="AE40" s="716"/>
      <c r="AF40" s="716"/>
      <c r="AG40" s="716"/>
      <c r="AH40" s="716"/>
      <c r="AI40" s="716"/>
      <c r="AJ40" s="716"/>
      <c r="AK40" s="716"/>
      <c r="AL40" s="681" t="s">
        <v>231</v>
      </c>
      <c r="AM40" s="682"/>
      <c r="AN40" s="682"/>
      <c r="AO40" s="717"/>
      <c r="AQ40" s="718" t="s">
        <v>341</v>
      </c>
      <c r="AR40" s="719"/>
      <c r="AS40" s="719"/>
      <c r="AT40" s="719"/>
      <c r="AU40" s="719"/>
      <c r="AV40" s="719"/>
      <c r="AW40" s="719"/>
      <c r="AX40" s="719"/>
      <c r="AY40" s="720"/>
      <c r="AZ40" s="678" t="s">
        <v>231</v>
      </c>
      <c r="BA40" s="679"/>
      <c r="BB40" s="679"/>
      <c r="BC40" s="679"/>
      <c r="BD40" s="697"/>
      <c r="BE40" s="697"/>
      <c r="BF40" s="721"/>
      <c r="BG40" s="723" t="s">
        <v>342</v>
      </c>
      <c r="BH40" s="724"/>
      <c r="BI40" s="724"/>
      <c r="BJ40" s="724"/>
      <c r="BK40" s="724"/>
      <c r="BL40" s="236"/>
      <c r="BM40" s="712" t="s">
        <v>343</v>
      </c>
      <c r="BN40" s="712"/>
      <c r="BO40" s="712"/>
      <c r="BP40" s="712"/>
      <c r="BQ40" s="712"/>
      <c r="BR40" s="712"/>
      <c r="BS40" s="712"/>
      <c r="BT40" s="712"/>
      <c r="BU40" s="713"/>
      <c r="BV40" s="678">
        <v>84</v>
      </c>
      <c r="BW40" s="679"/>
      <c r="BX40" s="679"/>
      <c r="BY40" s="679"/>
      <c r="BZ40" s="679"/>
      <c r="CA40" s="679"/>
      <c r="CB40" s="722"/>
      <c r="CD40" s="711" t="s">
        <v>344</v>
      </c>
      <c r="CE40" s="712"/>
      <c r="CF40" s="712"/>
      <c r="CG40" s="712"/>
      <c r="CH40" s="712"/>
      <c r="CI40" s="712"/>
      <c r="CJ40" s="712"/>
      <c r="CK40" s="712"/>
      <c r="CL40" s="712"/>
      <c r="CM40" s="712"/>
      <c r="CN40" s="712"/>
      <c r="CO40" s="712"/>
      <c r="CP40" s="712"/>
      <c r="CQ40" s="713"/>
      <c r="CR40" s="678">
        <v>85200</v>
      </c>
      <c r="CS40" s="679"/>
      <c r="CT40" s="679"/>
      <c r="CU40" s="679"/>
      <c r="CV40" s="679"/>
      <c r="CW40" s="679"/>
      <c r="CX40" s="679"/>
      <c r="CY40" s="680"/>
      <c r="CZ40" s="681">
        <v>0.5</v>
      </c>
      <c r="DA40" s="699"/>
      <c r="DB40" s="699"/>
      <c r="DC40" s="700"/>
      <c r="DD40" s="684">
        <v>81000</v>
      </c>
      <c r="DE40" s="679"/>
      <c r="DF40" s="679"/>
      <c r="DG40" s="679"/>
      <c r="DH40" s="679"/>
      <c r="DI40" s="679"/>
      <c r="DJ40" s="679"/>
      <c r="DK40" s="680"/>
      <c r="DL40" s="684">
        <v>81000</v>
      </c>
      <c r="DM40" s="679"/>
      <c r="DN40" s="679"/>
      <c r="DO40" s="679"/>
      <c r="DP40" s="679"/>
      <c r="DQ40" s="679"/>
      <c r="DR40" s="679"/>
      <c r="DS40" s="679"/>
      <c r="DT40" s="679"/>
      <c r="DU40" s="679"/>
      <c r="DV40" s="680"/>
      <c r="DW40" s="681">
        <v>1</v>
      </c>
      <c r="DX40" s="699"/>
      <c r="DY40" s="699"/>
      <c r="DZ40" s="699"/>
      <c r="EA40" s="699"/>
      <c r="EB40" s="699"/>
      <c r="EC40" s="714"/>
    </row>
    <row r="41" spans="2:133" ht="11.25" customHeight="1" x14ac:dyDescent="0.15">
      <c r="B41" s="675" t="s">
        <v>345</v>
      </c>
      <c r="C41" s="676"/>
      <c r="D41" s="676"/>
      <c r="E41" s="676"/>
      <c r="F41" s="676"/>
      <c r="G41" s="676"/>
      <c r="H41" s="676"/>
      <c r="I41" s="676"/>
      <c r="J41" s="676"/>
      <c r="K41" s="676"/>
      <c r="L41" s="676"/>
      <c r="M41" s="676"/>
      <c r="N41" s="676"/>
      <c r="O41" s="676"/>
      <c r="P41" s="676"/>
      <c r="Q41" s="677"/>
      <c r="R41" s="678">
        <v>359000</v>
      </c>
      <c r="S41" s="679"/>
      <c r="T41" s="679"/>
      <c r="U41" s="679"/>
      <c r="V41" s="679"/>
      <c r="W41" s="679"/>
      <c r="X41" s="679"/>
      <c r="Y41" s="680"/>
      <c r="Z41" s="715">
        <v>1.8</v>
      </c>
      <c r="AA41" s="715"/>
      <c r="AB41" s="715"/>
      <c r="AC41" s="715"/>
      <c r="AD41" s="716" t="s">
        <v>231</v>
      </c>
      <c r="AE41" s="716"/>
      <c r="AF41" s="716"/>
      <c r="AG41" s="716"/>
      <c r="AH41" s="716"/>
      <c r="AI41" s="716"/>
      <c r="AJ41" s="716"/>
      <c r="AK41" s="716"/>
      <c r="AL41" s="681" t="s">
        <v>231</v>
      </c>
      <c r="AM41" s="682"/>
      <c r="AN41" s="682"/>
      <c r="AO41" s="717"/>
      <c r="AQ41" s="718" t="s">
        <v>346</v>
      </c>
      <c r="AR41" s="719"/>
      <c r="AS41" s="719"/>
      <c r="AT41" s="719"/>
      <c r="AU41" s="719"/>
      <c r="AV41" s="719"/>
      <c r="AW41" s="719"/>
      <c r="AX41" s="719"/>
      <c r="AY41" s="720"/>
      <c r="AZ41" s="678">
        <v>211727</v>
      </c>
      <c r="BA41" s="679"/>
      <c r="BB41" s="679"/>
      <c r="BC41" s="679"/>
      <c r="BD41" s="697"/>
      <c r="BE41" s="697"/>
      <c r="BF41" s="721"/>
      <c r="BG41" s="723"/>
      <c r="BH41" s="724"/>
      <c r="BI41" s="724"/>
      <c r="BJ41" s="724"/>
      <c r="BK41" s="724"/>
      <c r="BL41" s="236"/>
      <c r="BM41" s="712" t="s">
        <v>347</v>
      </c>
      <c r="BN41" s="712"/>
      <c r="BO41" s="712"/>
      <c r="BP41" s="712"/>
      <c r="BQ41" s="712"/>
      <c r="BR41" s="712"/>
      <c r="BS41" s="712"/>
      <c r="BT41" s="712"/>
      <c r="BU41" s="713"/>
      <c r="BV41" s="678">
        <v>1</v>
      </c>
      <c r="BW41" s="679"/>
      <c r="BX41" s="679"/>
      <c r="BY41" s="679"/>
      <c r="BZ41" s="679"/>
      <c r="CA41" s="679"/>
      <c r="CB41" s="722"/>
      <c r="CD41" s="711" t="s">
        <v>348</v>
      </c>
      <c r="CE41" s="712"/>
      <c r="CF41" s="712"/>
      <c r="CG41" s="712"/>
      <c r="CH41" s="712"/>
      <c r="CI41" s="712"/>
      <c r="CJ41" s="712"/>
      <c r="CK41" s="712"/>
      <c r="CL41" s="712"/>
      <c r="CM41" s="712"/>
      <c r="CN41" s="712"/>
      <c r="CO41" s="712"/>
      <c r="CP41" s="712"/>
      <c r="CQ41" s="713"/>
      <c r="CR41" s="678" t="s">
        <v>231</v>
      </c>
      <c r="CS41" s="697"/>
      <c r="CT41" s="697"/>
      <c r="CU41" s="697"/>
      <c r="CV41" s="697"/>
      <c r="CW41" s="697"/>
      <c r="CX41" s="697"/>
      <c r="CY41" s="698"/>
      <c r="CZ41" s="681" t="s">
        <v>128</v>
      </c>
      <c r="DA41" s="699"/>
      <c r="DB41" s="699"/>
      <c r="DC41" s="700"/>
      <c r="DD41" s="684" t="s">
        <v>128</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349</v>
      </c>
      <c r="C42" s="660"/>
      <c r="D42" s="660"/>
      <c r="E42" s="660"/>
      <c r="F42" s="660"/>
      <c r="G42" s="660"/>
      <c r="H42" s="660"/>
      <c r="I42" s="660"/>
      <c r="J42" s="660"/>
      <c r="K42" s="660"/>
      <c r="L42" s="660"/>
      <c r="M42" s="660"/>
      <c r="N42" s="660"/>
      <c r="O42" s="660"/>
      <c r="P42" s="660"/>
      <c r="Q42" s="661"/>
      <c r="R42" s="662">
        <v>19859802</v>
      </c>
      <c r="S42" s="701"/>
      <c r="T42" s="701"/>
      <c r="U42" s="701"/>
      <c r="V42" s="701"/>
      <c r="W42" s="701"/>
      <c r="X42" s="701"/>
      <c r="Y42" s="703"/>
      <c r="Z42" s="704">
        <v>100</v>
      </c>
      <c r="AA42" s="704"/>
      <c r="AB42" s="704"/>
      <c r="AC42" s="704"/>
      <c r="AD42" s="705">
        <v>7867872</v>
      </c>
      <c r="AE42" s="705"/>
      <c r="AF42" s="705"/>
      <c r="AG42" s="705"/>
      <c r="AH42" s="705"/>
      <c r="AI42" s="705"/>
      <c r="AJ42" s="705"/>
      <c r="AK42" s="705"/>
      <c r="AL42" s="665">
        <v>100</v>
      </c>
      <c r="AM42" s="706"/>
      <c r="AN42" s="706"/>
      <c r="AO42" s="707"/>
      <c r="AQ42" s="708" t="s">
        <v>350</v>
      </c>
      <c r="AR42" s="709"/>
      <c r="AS42" s="709"/>
      <c r="AT42" s="709"/>
      <c r="AU42" s="709"/>
      <c r="AV42" s="709"/>
      <c r="AW42" s="709"/>
      <c r="AX42" s="709"/>
      <c r="AY42" s="710"/>
      <c r="AZ42" s="662">
        <v>772815</v>
      </c>
      <c r="BA42" s="701"/>
      <c r="BB42" s="701"/>
      <c r="BC42" s="701"/>
      <c r="BD42" s="663"/>
      <c r="BE42" s="663"/>
      <c r="BF42" s="727"/>
      <c r="BG42" s="725"/>
      <c r="BH42" s="726"/>
      <c r="BI42" s="726"/>
      <c r="BJ42" s="726"/>
      <c r="BK42" s="726"/>
      <c r="BL42" s="237"/>
      <c r="BM42" s="728" t="s">
        <v>351</v>
      </c>
      <c r="BN42" s="728"/>
      <c r="BO42" s="728"/>
      <c r="BP42" s="728"/>
      <c r="BQ42" s="728"/>
      <c r="BR42" s="728"/>
      <c r="BS42" s="728"/>
      <c r="BT42" s="728"/>
      <c r="BU42" s="729"/>
      <c r="BV42" s="662">
        <v>332</v>
      </c>
      <c r="BW42" s="701"/>
      <c r="BX42" s="701"/>
      <c r="BY42" s="701"/>
      <c r="BZ42" s="701"/>
      <c r="CA42" s="701"/>
      <c r="CB42" s="702"/>
      <c r="CD42" s="675" t="s">
        <v>352</v>
      </c>
      <c r="CE42" s="676"/>
      <c r="CF42" s="676"/>
      <c r="CG42" s="676"/>
      <c r="CH42" s="676"/>
      <c r="CI42" s="676"/>
      <c r="CJ42" s="676"/>
      <c r="CK42" s="676"/>
      <c r="CL42" s="676"/>
      <c r="CM42" s="676"/>
      <c r="CN42" s="676"/>
      <c r="CO42" s="676"/>
      <c r="CP42" s="676"/>
      <c r="CQ42" s="677"/>
      <c r="CR42" s="678">
        <v>2333456</v>
      </c>
      <c r="CS42" s="679"/>
      <c r="CT42" s="679"/>
      <c r="CU42" s="679"/>
      <c r="CV42" s="679"/>
      <c r="CW42" s="679"/>
      <c r="CX42" s="679"/>
      <c r="CY42" s="680"/>
      <c r="CZ42" s="681">
        <v>13.4</v>
      </c>
      <c r="DA42" s="682"/>
      <c r="DB42" s="682"/>
      <c r="DC42" s="683"/>
      <c r="DD42" s="684">
        <v>485141</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353</v>
      </c>
      <c r="CE43" s="676"/>
      <c r="CF43" s="676"/>
      <c r="CG43" s="676"/>
      <c r="CH43" s="676"/>
      <c r="CI43" s="676"/>
      <c r="CJ43" s="676"/>
      <c r="CK43" s="676"/>
      <c r="CL43" s="676"/>
      <c r="CM43" s="676"/>
      <c r="CN43" s="676"/>
      <c r="CO43" s="676"/>
      <c r="CP43" s="676"/>
      <c r="CQ43" s="677"/>
      <c r="CR43" s="678">
        <v>11284</v>
      </c>
      <c r="CS43" s="697"/>
      <c r="CT43" s="697"/>
      <c r="CU43" s="697"/>
      <c r="CV43" s="697"/>
      <c r="CW43" s="697"/>
      <c r="CX43" s="697"/>
      <c r="CY43" s="698"/>
      <c r="CZ43" s="681">
        <v>0.1</v>
      </c>
      <c r="DA43" s="699"/>
      <c r="DB43" s="699"/>
      <c r="DC43" s="700"/>
      <c r="DD43" s="684">
        <v>11284</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302</v>
      </c>
      <c r="CE44" s="692"/>
      <c r="CF44" s="675" t="s">
        <v>354</v>
      </c>
      <c r="CG44" s="676"/>
      <c r="CH44" s="676"/>
      <c r="CI44" s="676"/>
      <c r="CJ44" s="676"/>
      <c r="CK44" s="676"/>
      <c r="CL44" s="676"/>
      <c r="CM44" s="676"/>
      <c r="CN44" s="676"/>
      <c r="CO44" s="676"/>
      <c r="CP44" s="676"/>
      <c r="CQ44" s="677"/>
      <c r="CR44" s="678">
        <v>2064902</v>
      </c>
      <c r="CS44" s="679"/>
      <c r="CT44" s="679"/>
      <c r="CU44" s="679"/>
      <c r="CV44" s="679"/>
      <c r="CW44" s="679"/>
      <c r="CX44" s="679"/>
      <c r="CY44" s="680"/>
      <c r="CZ44" s="681">
        <v>11.9</v>
      </c>
      <c r="DA44" s="682"/>
      <c r="DB44" s="682"/>
      <c r="DC44" s="683"/>
      <c r="DD44" s="684">
        <v>377479</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355</v>
      </c>
      <c r="CG45" s="676"/>
      <c r="CH45" s="676"/>
      <c r="CI45" s="676"/>
      <c r="CJ45" s="676"/>
      <c r="CK45" s="676"/>
      <c r="CL45" s="676"/>
      <c r="CM45" s="676"/>
      <c r="CN45" s="676"/>
      <c r="CO45" s="676"/>
      <c r="CP45" s="676"/>
      <c r="CQ45" s="677"/>
      <c r="CR45" s="678">
        <v>847990</v>
      </c>
      <c r="CS45" s="697"/>
      <c r="CT45" s="697"/>
      <c r="CU45" s="697"/>
      <c r="CV45" s="697"/>
      <c r="CW45" s="697"/>
      <c r="CX45" s="697"/>
      <c r="CY45" s="698"/>
      <c r="CZ45" s="681">
        <v>4.9000000000000004</v>
      </c>
      <c r="DA45" s="699"/>
      <c r="DB45" s="699"/>
      <c r="DC45" s="700"/>
      <c r="DD45" s="684">
        <v>33884</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357</v>
      </c>
      <c r="CG46" s="676"/>
      <c r="CH46" s="676"/>
      <c r="CI46" s="676"/>
      <c r="CJ46" s="676"/>
      <c r="CK46" s="676"/>
      <c r="CL46" s="676"/>
      <c r="CM46" s="676"/>
      <c r="CN46" s="676"/>
      <c r="CO46" s="676"/>
      <c r="CP46" s="676"/>
      <c r="CQ46" s="677"/>
      <c r="CR46" s="678">
        <v>1136063</v>
      </c>
      <c r="CS46" s="679"/>
      <c r="CT46" s="679"/>
      <c r="CU46" s="679"/>
      <c r="CV46" s="679"/>
      <c r="CW46" s="679"/>
      <c r="CX46" s="679"/>
      <c r="CY46" s="680"/>
      <c r="CZ46" s="681">
        <v>6.5</v>
      </c>
      <c r="DA46" s="682"/>
      <c r="DB46" s="682"/>
      <c r="DC46" s="683"/>
      <c r="DD46" s="684">
        <v>272746</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359</v>
      </c>
      <c r="CG47" s="676"/>
      <c r="CH47" s="676"/>
      <c r="CI47" s="676"/>
      <c r="CJ47" s="676"/>
      <c r="CK47" s="676"/>
      <c r="CL47" s="676"/>
      <c r="CM47" s="676"/>
      <c r="CN47" s="676"/>
      <c r="CO47" s="676"/>
      <c r="CP47" s="676"/>
      <c r="CQ47" s="677"/>
      <c r="CR47" s="678">
        <v>268554</v>
      </c>
      <c r="CS47" s="697"/>
      <c r="CT47" s="697"/>
      <c r="CU47" s="697"/>
      <c r="CV47" s="697"/>
      <c r="CW47" s="697"/>
      <c r="CX47" s="697"/>
      <c r="CY47" s="698"/>
      <c r="CZ47" s="681">
        <v>1.5</v>
      </c>
      <c r="DA47" s="699"/>
      <c r="DB47" s="699"/>
      <c r="DC47" s="700"/>
      <c r="DD47" s="684">
        <v>107662</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360</v>
      </c>
      <c r="CD48" s="695"/>
      <c r="CE48" s="696"/>
      <c r="CF48" s="675" t="s">
        <v>361</v>
      </c>
      <c r="CG48" s="676"/>
      <c r="CH48" s="676"/>
      <c r="CI48" s="676"/>
      <c r="CJ48" s="676"/>
      <c r="CK48" s="676"/>
      <c r="CL48" s="676"/>
      <c r="CM48" s="676"/>
      <c r="CN48" s="676"/>
      <c r="CO48" s="676"/>
      <c r="CP48" s="676"/>
      <c r="CQ48" s="677"/>
      <c r="CR48" s="678" t="s">
        <v>231</v>
      </c>
      <c r="CS48" s="679"/>
      <c r="CT48" s="679"/>
      <c r="CU48" s="679"/>
      <c r="CV48" s="679"/>
      <c r="CW48" s="679"/>
      <c r="CX48" s="679"/>
      <c r="CY48" s="680"/>
      <c r="CZ48" s="681" t="s">
        <v>231</v>
      </c>
      <c r="DA48" s="682"/>
      <c r="DB48" s="682"/>
      <c r="DC48" s="683"/>
      <c r="DD48" s="684" t="s">
        <v>231</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362</v>
      </c>
      <c r="CE49" s="660"/>
      <c r="CF49" s="660"/>
      <c r="CG49" s="660"/>
      <c r="CH49" s="660"/>
      <c r="CI49" s="660"/>
      <c r="CJ49" s="660"/>
      <c r="CK49" s="660"/>
      <c r="CL49" s="660"/>
      <c r="CM49" s="660"/>
      <c r="CN49" s="660"/>
      <c r="CO49" s="660"/>
      <c r="CP49" s="660"/>
      <c r="CQ49" s="661"/>
      <c r="CR49" s="662">
        <v>17418364</v>
      </c>
      <c r="CS49" s="663"/>
      <c r="CT49" s="663"/>
      <c r="CU49" s="663"/>
      <c r="CV49" s="663"/>
      <c r="CW49" s="663"/>
      <c r="CX49" s="663"/>
      <c r="CY49" s="664"/>
      <c r="CZ49" s="665">
        <v>100</v>
      </c>
      <c r="DA49" s="666"/>
      <c r="DB49" s="666"/>
      <c r="DC49" s="667"/>
      <c r="DD49" s="668">
        <v>10500373</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BunR89OAcB/iEKjco/gjn5DKH8QoDJRa5jmzzsE6qNf1U7TEhBzblFRD/jspc0Juu1Lq/C3Iej7ABwqP9ZWMVQ==" saltValue="yF9K2Os2vPqFf7fW7NUka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D2" sqref="D2"/>
    </sheetView>
  </sheetViews>
  <sheetFormatPr defaultColWidth="0" defaultRowHeight="13.5" zeroHeight="1" x14ac:dyDescent="0.15"/>
  <cols>
    <col min="1" max="130" width="2.7109375" style="290" customWidth="1"/>
    <col min="131" max="131" width="1.57031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364</v>
      </c>
      <c r="DK2" s="1204"/>
      <c r="DL2" s="1204"/>
      <c r="DM2" s="1204"/>
      <c r="DN2" s="1204"/>
      <c r="DO2" s="1205"/>
      <c r="DP2" s="250"/>
      <c r="DQ2" s="1203" t="s">
        <v>365</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366</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368</v>
      </c>
      <c r="B5" s="1089"/>
      <c r="C5" s="1089"/>
      <c r="D5" s="1089"/>
      <c r="E5" s="1089"/>
      <c r="F5" s="1089"/>
      <c r="G5" s="1089"/>
      <c r="H5" s="1089"/>
      <c r="I5" s="1089"/>
      <c r="J5" s="1089"/>
      <c r="K5" s="1089"/>
      <c r="L5" s="1089"/>
      <c r="M5" s="1089"/>
      <c r="N5" s="1089"/>
      <c r="O5" s="1089"/>
      <c r="P5" s="1090"/>
      <c r="Q5" s="1094" t="s">
        <v>369</v>
      </c>
      <c r="R5" s="1095"/>
      <c r="S5" s="1095"/>
      <c r="T5" s="1095"/>
      <c r="U5" s="1096"/>
      <c r="V5" s="1094" t="s">
        <v>370</v>
      </c>
      <c r="W5" s="1095"/>
      <c r="X5" s="1095"/>
      <c r="Y5" s="1095"/>
      <c r="Z5" s="1096"/>
      <c r="AA5" s="1094" t="s">
        <v>371</v>
      </c>
      <c r="AB5" s="1095"/>
      <c r="AC5" s="1095"/>
      <c r="AD5" s="1095"/>
      <c r="AE5" s="1095"/>
      <c r="AF5" s="1206" t="s">
        <v>372</v>
      </c>
      <c r="AG5" s="1095"/>
      <c r="AH5" s="1095"/>
      <c r="AI5" s="1095"/>
      <c r="AJ5" s="1110"/>
      <c r="AK5" s="1095" t="s">
        <v>373</v>
      </c>
      <c r="AL5" s="1095"/>
      <c r="AM5" s="1095"/>
      <c r="AN5" s="1095"/>
      <c r="AO5" s="1096"/>
      <c r="AP5" s="1094" t="s">
        <v>374</v>
      </c>
      <c r="AQ5" s="1095"/>
      <c r="AR5" s="1095"/>
      <c r="AS5" s="1095"/>
      <c r="AT5" s="1096"/>
      <c r="AU5" s="1094" t="s">
        <v>375</v>
      </c>
      <c r="AV5" s="1095"/>
      <c r="AW5" s="1095"/>
      <c r="AX5" s="1095"/>
      <c r="AY5" s="1110"/>
      <c r="AZ5" s="257"/>
      <c r="BA5" s="257"/>
      <c r="BB5" s="257"/>
      <c r="BC5" s="257"/>
      <c r="BD5" s="257"/>
      <c r="BE5" s="258"/>
      <c r="BF5" s="258"/>
      <c r="BG5" s="258"/>
      <c r="BH5" s="258"/>
      <c r="BI5" s="258"/>
      <c r="BJ5" s="258"/>
      <c r="BK5" s="258"/>
      <c r="BL5" s="258"/>
      <c r="BM5" s="258"/>
      <c r="BN5" s="258"/>
      <c r="BO5" s="258"/>
      <c r="BP5" s="258"/>
      <c r="BQ5" s="1088" t="s">
        <v>376</v>
      </c>
      <c r="BR5" s="1089"/>
      <c r="BS5" s="1089"/>
      <c r="BT5" s="1089"/>
      <c r="BU5" s="1089"/>
      <c r="BV5" s="1089"/>
      <c r="BW5" s="1089"/>
      <c r="BX5" s="1089"/>
      <c r="BY5" s="1089"/>
      <c r="BZ5" s="1089"/>
      <c r="CA5" s="1089"/>
      <c r="CB5" s="1089"/>
      <c r="CC5" s="1089"/>
      <c r="CD5" s="1089"/>
      <c r="CE5" s="1089"/>
      <c r="CF5" s="1089"/>
      <c r="CG5" s="1090"/>
      <c r="CH5" s="1094" t="s">
        <v>377</v>
      </c>
      <c r="CI5" s="1095"/>
      <c r="CJ5" s="1095"/>
      <c r="CK5" s="1095"/>
      <c r="CL5" s="1096"/>
      <c r="CM5" s="1094" t="s">
        <v>378</v>
      </c>
      <c r="CN5" s="1095"/>
      <c r="CO5" s="1095"/>
      <c r="CP5" s="1095"/>
      <c r="CQ5" s="1096"/>
      <c r="CR5" s="1094" t="s">
        <v>379</v>
      </c>
      <c r="CS5" s="1095"/>
      <c r="CT5" s="1095"/>
      <c r="CU5" s="1095"/>
      <c r="CV5" s="1096"/>
      <c r="CW5" s="1094" t="s">
        <v>380</v>
      </c>
      <c r="CX5" s="1095"/>
      <c r="CY5" s="1095"/>
      <c r="CZ5" s="1095"/>
      <c r="DA5" s="1096"/>
      <c r="DB5" s="1094" t="s">
        <v>381</v>
      </c>
      <c r="DC5" s="1095"/>
      <c r="DD5" s="1095"/>
      <c r="DE5" s="1095"/>
      <c r="DF5" s="1096"/>
      <c r="DG5" s="1191" t="s">
        <v>382</v>
      </c>
      <c r="DH5" s="1192"/>
      <c r="DI5" s="1192"/>
      <c r="DJ5" s="1192"/>
      <c r="DK5" s="1193"/>
      <c r="DL5" s="1191" t="s">
        <v>383</v>
      </c>
      <c r="DM5" s="1192"/>
      <c r="DN5" s="1192"/>
      <c r="DO5" s="1192"/>
      <c r="DP5" s="1193"/>
      <c r="DQ5" s="1094" t="s">
        <v>384</v>
      </c>
      <c r="DR5" s="1095"/>
      <c r="DS5" s="1095"/>
      <c r="DT5" s="1095"/>
      <c r="DU5" s="1096"/>
      <c r="DV5" s="1094" t="s">
        <v>375</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385</v>
      </c>
      <c r="C7" s="1144"/>
      <c r="D7" s="1144"/>
      <c r="E7" s="1144"/>
      <c r="F7" s="1144"/>
      <c r="G7" s="1144"/>
      <c r="H7" s="1144"/>
      <c r="I7" s="1144"/>
      <c r="J7" s="1144"/>
      <c r="K7" s="1144"/>
      <c r="L7" s="1144"/>
      <c r="M7" s="1144"/>
      <c r="N7" s="1144"/>
      <c r="O7" s="1144"/>
      <c r="P7" s="1145"/>
      <c r="Q7" s="1197">
        <v>19859</v>
      </c>
      <c r="R7" s="1198"/>
      <c r="S7" s="1198"/>
      <c r="T7" s="1198"/>
      <c r="U7" s="1198"/>
      <c r="V7" s="1198">
        <v>17418</v>
      </c>
      <c r="W7" s="1198"/>
      <c r="X7" s="1198"/>
      <c r="Y7" s="1198"/>
      <c r="Z7" s="1198"/>
      <c r="AA7" s="1198">
        <v>2441</v>
      </c>
      <c r="AB7" s="1198"/>
      <c r="AC7" s="1198"/>
      <c r="AD7" s="1198"/>
      <c r="AE7" s="1199"/>
      <c r="AF7" s="1200">
        <v>1080</v>
      </c>
      <c r="AG7" s="1201"/>
      <c r="AH7" s="1201"/>
      <c r="AI7" s="1201"/>
      <c r="AJ7" s="1202"/>
      <c r="AK7" s="1184">
        <v>2940</v>
      </c>
      <c r="AL7" s="1185"/>
      <c r="AM7" s="1185"/>
      <c r="AN7" s="1185"/>
      <c r="AO7" s="1185"/>
      <c r="AP7" s="1185">
        <v>15421</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c r="BT7" s="1189"/>
      <c r="BU7" s="1189"/>
      <c r="BV7" s="1189"/>
      <c r="BW7" s="1189"/>
      <c r="BX7" s="1189"/>
      <c r="BY7" s="1189"/>
      <c r="BZ7" s="1189"/>
      <c r="CA7" s="1189"/>
      <c r="CB7" s="1189"/>
      <c r="CC7" s="1189"/>
      <c r="CD7" s="1189"/>
      <c r="CE7" s="1189"/>
      <c r="CF7" s="1189"/>
      <c r="CG7" s="1190"/>
      <c r="CH7" s="1181"/>
      <c r="CI7" s="1182"/>
      <c r="CJ7" s="1182"/>
      <c r="CK7" s="1182"/>
      <c r="CL7" s="1183"/>
      <c r="CM7" s="1181"/>
      <c r="CN7" s="1182"/>
      <c r="CO7" s="1182"/>
      <c r="CP7" s="1182"/>
      <c r="CQ7" s="1183"/>
      <c r="CR7" s="1181"/>
      <c r="CS7" s="1182"/>
      <c r="CT7" s="1182"/>
      <c r="CU7" s="1182"/>
      <c r="CV7" s="1183"/>
      <c r="CW7" s="1181"/>
      <c r="CX7" s="1182"/>
      <c r="CY7" s="1182"/>
      <c r="CZ7" s="1182"/>
      <c r="DA7" s="1183"/>
      <c r="DB7" s="1181"/>
      <c r="DC7" s="1182"/>
      <c r="DD7" s="1182"/>
      <c r="DE7" s="1182"/>
      <c r="DF7" s="1183"/>
      <c r="DG7" s="1181"/>
      <c r="DH7" s="1182"/>
      <c r="DI7" s="1182"/>
      <c r="DJ7" s="1182"/>
      <c r="DK7" s="1183"/>
      <c r="DL7" s="1181"/>
      <c r="DM7" s="1182"/>
      <c r="DN7" s="1182"/>
      <c r="DO7" s="1182"/>
      <c r="DP7" s="1183"/>
      <c r="DQ7" s="1181"/>
      <c r="DR7" s="1182"/>
      <c r="DS7" s="1182"/>
      <c r="DT7" s="1182"/>
      <c r="DU7" s="1183"/>
      <c r="DV7" s="1208"/>
      <c r="DW7" s="1209"/>
      <c r="DX7" s="1209"/>
      <c r="DY7" s="1209"/>
      <c r="DZ7" s="1210"/>
      <c r="EA7" s="255"/>
    </row>
    <row r="8" spans="1:131" s="256" customFormat="1" ht="26.25" customHeight="1" x14ac:dyDescent="0.15">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386</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387</v>
      </c>
      <c r="B23" s="1037" t="s">
        <v>388</v>
      </c>
      <c r="C23" s="1038"/>
      <c r="D23" s="1038"/>
      <c r="E23" s="1038"/>
      <c r="F23" s="1038"/>
      <c r="G23" s="1038"/>
      <c r="H23" s="1038"/>
      <c r="I23" s="1038"/>
      <c r="J23" s="1038"/>
      <c r="K23" s="1038"/>
      <c r="L23" s="1038"/>
      <c r="M23" s="1038"/>
      <c r="N23" s="1038"/>
      <c r="O23" s="1038"/>
      <c r="P23" s="1039"/>
      <c r="Q23" s="1161"/>
      <c r="R23" s="1162"/>
      <c r="S23" s="1162"/>
      <c r="T23" s="1162"/>
      <c r="U23" s="1162"/>
      <c r="V23" s="1162"/>
      <c r="W23" s="1162"/>
      <c r="X23" s="1162"/>
      <c r="Y23" s="1162"/>
      <c r="Z23" s="1162"/>
      <c r="AA23" s="1162"/>
      <c r="AB23" s="1162"/>
      <c r="AC23" s="1162"/>
      <c r="AD23" s="1162"/>
      <c r="AE23" s="1163"/>
      <c r="AF23" s="1164">
        <v>1080</v>
      </c>
      <c r="AG23" s="1162"/>
      <c r="AH23" s="1162"/>
      <c r="AI23" s="1162"/>
      <c r="AJ23" s="1165"/>
      <c r="AK23" s="1166"/>
      <c r="AL23" s="1167"/>
      <c r="AM23" s="1167"/>
      <c r="AN23" s="1167"/>
      <c r="AO23" s="1167"/>
      <c r="AP23" s="1162"/>
      <c r="AQ23" s="1162"/>
      <c r="AR23" s="1162"/>
      <c r="AS23" s="1162"/>
      <c r="AT23" s="1162"/>
      <c r="AU23" s="1168"/>
      <c r="AV23" s="1168"/>
      <c r="AW23" s="1168"/>
      <c r="AX23" s="1168"/>
      <c r="AY23" s="1169"/>
      <c r="AZ23" s="1158" t="s">
        <v>389</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390</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391</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368</v>
      </c>
      <c r="B26" s="1089"/>
      <c r="C26" s="1089"/>
      <c r="D26" s="1089"/>
      <c r="E26" s="1089"/>
      <c r="F26" s="1089"/>
      <c r="G26" s="1089"/>
      <c r="H26" s="1089"/>
      <c r="I26" s="1089"/>
      <c r="J26" s="1089"/>
      <c r="K26" s="1089"/>
      <c r="L26" s="1089"/>
      <c r="M26" s="1089"/>
      <c r="N26" s="1089"/>
      <c r="O26" s="1089"/>
      <c r="P26" s="1090"/>
      <c r="Q26" s="1094" t="s">
        <v>392</v>
      </c>
      <c r="R26" s="1095"/>
      <c r="S26" s="1095"/>
      <c r="T26" s="1095"/>
      <c r="U26" s="1096"/>
      <c r="V26" s="1094" t="s">
        <v>393</v>
      </c>
      <c r="W26" s="1095"/>
      <c r="X26" s="1095"/>
      <c r="Y26" s="1095"/>
      <c r="Z26" s="1096"/>
      <c r="AA26" s="1094" t="s">
        <v>394</v>
      </c>
      <c r="AB26" s="1095"/>
      <c r="AC26" s="1095"/>
      <c r="AD26" s="1095"/>
      <c r="AE26" s="1095"/>
      <c r="AF26" s="1152" t="s">
        <v>395</v>
      </c>
      <c r="AG26" s="1101"/>
      <c r="AH26" s="1101"/>
      <c r="AI26" s="1101"/>
      <c r="AJ26" s="1153"/>
      <c r="AK26" s="1095" t="s">
        <v>396</v>
      </c>
      <c r="AL26" s="1095"/>
      <c r="AM26" s="1095"/>
      <c r="AN26" s="1095"/>
      <c r="AO26" s="1096"/>
      <c r="AP26" s="1094" t="s">
        <v>397</v>
      </c>
      <c r="AQ26" s="1095"/>
      <c r="AR26" s="1095"/>
      <c r="AS26" s="1095"/>
      <c r="AT26" s="1096"/>
      <c r="AU26" s="1094" t="s">
        <v>398</v>
      </c>
      <c r="AV26" s="1095"/>
      <c r="AW26" s="1095"/>
      <c r="AX26" s="1095"/>
      <c r="AY26" s="1096"/>
      <c r="AZ26" s="1094" t="s">
        <v>399</v>
      </c>
      <c r="BA26" s="1095"/>
      <c r="BB26" s="1095"/>
      <c r="BC26" s="1095"/>
      <c r="BD26" s="1096"/>
      <c r="BE26" s="1094" t="s">
        <v>375</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400</v>
      </c>
      <c r="C28" s="1144"/>
      <c r="D28" s="1144"/>
      <c r="E28" s="1144"/>
      <c r="F28" s="1144"/>
      <c r="G28" s="1144"/>
      <c r="H28" s="1144"/>
      <c r="I28" s="1144"/>
      <c r="J28" s="1144"/>
      <c r="K28" s="1144"/>
      <c r="L28" s="1144"/>
      <c r="M28" s="1144"/>
      <c r="N28" s="1144"/>
      <c r="O28" s="1144"/>
      <c r="P28" s="1145"/>
      <c r="Q28" s="1146">
        <v>2839</v>
      </c>
      <c r="R28" s="1147"/>
      <c r="S28" s="1147"/>
      <c r="T28" s="1147"/>
      <c r="U28" s="1147"/>
      <c r="V28" s="1147">
        <v>2693</v>
      </c>
      <c r="W28" s="1147"/>
      <c r="X28" s="1147"/>
      <c r="Y28" s="1147"/>
      <c r="Z28" s="1147"/>
      <c r="AA28" s="1147">
        <v>146</v>
      </c>
      <c r="AB28" s="1147"/>
      <c r="AC28" s="1147"/>
      <c r="AD28" s="1147"/>
      <c r="AE28" s="1148"/>
      <c r="AF28" s="1149">
        <v>146</v>
      </c>
      <c r="AG28" s="1147"/>
      <c r="AH28" s="1147"/>
      <c r="AI28" s="1147"/>
      <c r="AJ28" s="1150"/>
      <c r="AK28" s="1151">
        <v>202</v>
      </c>
      <c r="AL28" s="1139"/>
      <c r="AM28" s="1139"/>
      <c r="AN28" s="1139"/>
      <c r="AO28" s="1139"/>
      <c r="AP28" s="1139"/>
      <c r="AQ28" s="1139"/>
      <c r="AR28" s="1139"/>
      <c r="AS28" s="1139"/>
      <c r="AT28" s="1139"/>
      <c r="AU28" s="1139"/>
      <c r="AV28" s="1139"/>
      <c r="AW28" s="1139"/>
      <c r="AX28" s="1139"/>
      <c r="AY28" s="1139"/>
      <c r="AZ28" s="1140"/>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401</v>
      </c>
      <c r="C29" s="1131"/>
      <c r="D29" s="1131"/>
      <c r="E29" s="1131"/>
      <c r="F29" s="1131"/>
      <c r="G29" s="1131"/>
      <c r="H29" s="1131"/>
      <c r="I29" s="1131"/>
      <c r="J29" s="1131"/>
      <c r="K29" s="1131"/>
      <c r="L29" s="1131"/>
      <c r="M29" s="1131"/>
      <c r="N29" s="1131"/>
      <c r="O29" s="1131"/>
      <c r="P29" s="1132"/>
      <c r="Q29" s="1136">
        <v>112</v>
      </c>
      <c r="R29" s="1137"/>
      <c r="S29" s="1137"/>
      <c r="T29" s="1137"/>
      <c r="U29" s="1137"/>
      <c r="V29" s="1137">
        <v>104</v>
      </c>
      <c r="W29" s="1137"/>
      <c r="X29" s="1137"/>
      <c r="Y29" s="1137"/>
      <c r="Z29" s="1137"/>
      <c r="AA29" s="1137">
        <v>8</v>
      </c>
      <c r="AB29" s="1137"/>
      <c r="AC29" s="1137"/>
      <c r="AD29" s="1137"/>
      <c r="AE29" s="1138"/>
      <c r="AF29" s="1112">
        <v>8</v>
      </c>
      <c r="AG29" s="1113"/>
      <c r="AH29" s="1113"/>
      <c r="AI29" s="1113"/>
      <c r="AJ29" s="1114"/>
      <c r="AK29" s="1073">
        <v>20</v>
      </c>
      <c r="AL29" s="1064"/>
      <c r="AM29" s="1064"/>
      <c r="AN29" s="1064"/>
      <c r="AO29" s="1064"/>
      <c r="AP29" s="1064"/>
      <c r="AQ29" s="1064"/>
      <c r="AR29" s="1064"/>
      <c r="AS29" s="1064"/>
      <c r="AT29" s="1064"/>
      <c r="AU29" s="1064"/>
      <c r="AV29" s="1064"/>
      <c r="AW29" s="1064"/>
      <c r="AX29" s="1064"/>
      <c r="AY29" s="1064"/>
      <c r="AZ29" s="1135"/>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402</v>
      </c>
      <c r="C30" s="1131"/>
      <c r="D30" s="1131"/>
      <c r="E30" s="1131"/>
      <c r="F30" s="1131"/>
      <c r="G30" s="1131"/>
      <c r="H30" s="1131"/>
      <c r="I30" s="1131"/>
      <c r="J30" s="1131"/>
      <c r="K30" s="1131"/>
      <c r="L30" s="1131"/>
      <c r="M30" s="1131"/>
      <c r="N30" s="1131"/>
      <c r="O30" s="1131"/>
      <c r="P30" s="1132"/>
      <c r="Q30" s="1136">
        <v>293</v>
      </c>
      <c r="R30" s="1137"/>
      <c r="S30" s="1137"/>
      <c r="T30" s="1137"/>
      <c r="U30" s="1137"/>
      <c r="V30" s="1137">
        <v>283</v>
      </c>
      <c r="W30" s="1137"/>
      <c r="X30" s="1137"/>
      <c r="Y30" s="1137"/>
      <c r="Z30" s="1137"/>
      <c r="AA30" s="1137">
        <v>10</v>
      </c>
      <c r="AB30" s="1137"/>
      <c r="AC30" s="1137"/>
      <c r="AD30" s="1137"/>
      <c r="AE30" s="1138"/>
      <c r="AF30" s="1112">
        <v>10</v>
      </c>
      <c r="AG30" s="1113"/>
      <c r="AH30" s="1113"/>
      <c r="AI30" s="1113"/>
      <c r="AJ30" s="1114"/>
      <c r="AK30" s="1073">
        <v>72</v>
      </c>
      <c r="AL30" s="1064"/>
      <c r="AM30" s="1064"/>
      <c r="AN30" s="1064"/>
      <c r="AO30" s="1064"/>
      <c r="AP30" s="1064"/>
      <c r="AQ30" s="1064"/>
      <c r="AR30" s="1064"/>
      <c r="AS30" s="1064"/>
      <c r="AT30" s="1064"/>
      <c r="AU30" s="1064"/>
      <c r="AV30" s="1064"/>
      <c r="AW30" s="1064"/>
      <c r="AX30" s="1064"/>
      <c r="AY30" s="1064"/>
      <c r="AZ30" s="1135"/>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403</v>
      </c>
      <c r="C31" s="1131"/>
      <c r="D31" s="1131"/>
      <c r="E31" s="1131"/>
      <c r="F31" s="1131"/>
      <c r="G31" s="1131"/>
      <c r="H31" s="1131"/>
      <c r="I31" s="1131"/>
      <c r="J31" s="1131"/>
      <c r="K31" s="1131"/>
      <c r="L31" s="1131"/>
      <c r="M31" s="1131"/>
      <c r="N31" s="1131"/>
      <c r="O31" s="1131"/>
      <c r="P31" s="1132"/>
      <c r="Q31" s="1136">
        <v>2714</v>
      </c>
      <c r="R31" s="1137"/>
      <c r="S31" s="1137"/>
      <c r="T31" s="1137"/>
      <c r="U31" s="1137"/>
      <c r="V31" s="1137">
        <v>2537</v>
      </c>
      <c r="W31" s="1137"/>
      <c r="X31" s="1137"/>
      <c r="Y31" s="1137"/>
      <c r="Z31" s="1137"/>
      <c r="AA31" s="1137">
        <v>177</v>
      </c>
      <c r="AB31" s="1137"/>
      <c r="AC31" s="1137"/>
      <c r="AD31" s="1137"/>
      <c r="AE31" s="1138"/>
      <c r="AF31" s="1112">
        <v>178</v>
      </c>
      <c r="AG31" s="1113"/>
      <c r="AH31" s="1113"/>
      <c r="AI31" s="1113"/>
      <c r="AJ31" s="1114"/>
      <c r="AK31" s="1073">
        <v>406</v>
      </c>
      <c r="AL31" s="1064"/>
      <c r="AM31" s="1064"/>
      <c r="AN31" s="1064"/>
      <c r="AO31" s="1064"/>
      <c r="AP31" s="1064"/>
      <c r="AQ31" s="1064"/>
      <c r="AR31" s="1064"/>
      <c r="AS31" s="1064"/>
      <c r="AT31" s="1064"/>
      <c r="AU31" s="1064"/>
      <c r="AV31" s="1064"/>
      <c r="AW31" s="1064"/>
      <c r="AX31" s="1064"/>
      <c r="AY31" s="1064"/>
      <c r="AZ31" s="1135"/>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404</v>
      </c>
      <c r="C32" s="1131"/>
      <c r="D32" s="1131"/>
      <c r="E32" s="1131"/>
      <c r="F32" s="1131"/>
      <c r="G32" s="1131"/>
      <c r="H32" s="1131"/>
      <c r="I32" s="1131"/>
      <c r="J32" s="1131"/>
      <c r="K32" s="1131"/>
      <c r="L32" s="1131"/>
      <c r="M32" s="1131"/>
      <c r="N32" s="1131"/>
      <c r="O32" s="1131"/>
      <c r="P32" s="1132"/>
      <c r="Q32" s="1136">
        <v>925</v>
      </c>
      <c r="R32" s="1137"/>
      <c r="S32" s="1137"/>
      <c r="T32" s="1137"/>
      <c r="U32" s="1137"/>
      <c r="V32" s="1137">
        <v>931</v>
      </c>
      <c r="W32" s="1137"/>
      <c r="X32" s="1137"/>
      <c r="Y32" s="1137"/>
      <c r="Z32" s="1137"/>
      <c r="AA32" s="1137">
        <v>8</v>
      </c>
      <c r="AB32" s="1137"/>
      <c r="AC32" s="1137"/>
      <c r="AD32" s="1137"/>
      <c r="AE32" s="1138"/>
      <c r="AF32" s="1112">
        <v>807</v>
      </c>
      <c r="AG32" s="1113"/>
      <c r="AH32" s="1113"/>
      <c r="AI32" s="1113"/>
      <c r="AJ32" s="1114"/>
      <c r="AK32" s="1073">
        <v>35</v>
      </c>
      <c r="AL32" s="1064"/>
      <c r="AM32" s="1064"/>
      <c r="AN32" s="1064"/>
      <c r="AO32" s="1064"/>
      <c r="AP32" s="1064">
        <v>2517</v>
      </c>
      <c r="AQ32" s="1064"/>
      <c r="AR32" s="1064"/>
      <c r="AS32" s="1064"/>
      <c r="AT32" s="1064"/>
      <c r="AU32" s="1064">
        <v>294</v>
      </c>
      <c r="AV32" s="1064"/>
      <c r="AW32" s="1064"/>
      <c r="AX32" s="1064"/>
      <c r="AY32" s="1064"/>
      <c r="AZ32" s="1135"/>
      <c r="BA32" s="1135"/>
      <c r="BB32" s="1135"/>
      <c r="BC32" s="1135"/>
      <c r="BD32" s="1135"/>
      <c r="BE32" s="1125" t="s">
        <v>405</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406</v>
      </c>
      <c r="C33" s="1131"/>
      <c r="D33" s="1131"/>
      <c r="E33" s="1131"/>
      <c r="F33" s="1131"/>
      <c r="G33" s="1131"/>
      <c r="H33" s="1131"/>
      <c r="I33" s="1131"/>
      <c r="J33" s="1131"/>
      <c r="K33" s="1131"/>
      <c r="L33" s="1131"/>
      <c r="M33" s="1131"/>
      <c r="N33" s="1131"/>
      <c r="O33" s="1131"/>
      <c r="P33" s="1132"/>
      <c r="Q33" s="1136">
        <v>787</v>
      </c>
      <c r="R33" s="1137"/>
      <c r="S33" s="1137"/>
      <c r="T33" s="1137"/>
      <c r="U33" s="1137"/>
      <c r="V33" s="1137">
        <v>738</v>
      </c>
      <c r="W33" s="1137"/>
      <c r="X33" s="1137"/>
      <c r="Y33" s="1137"/>
      <c r="Z33" s="1137"/>
      <c r="AA33" s="1137">
        <v>52</v>
      </c>
      <c r="AB33" s="1137"/>
      <c r="AC33" s="1137"/>
      <c r="AD33" s="1137"/>
      <c r="AE33" s="1138"/>
      <c r="AF33" s="1112">
        <v>151</v>
      </c>
      <c r="AG33" s="1113"/>
      <c r="AH33" s="1113"/>
      <c r="AI33" s="1113"/>
      <c r="AJ33" s="1114"/>
      <c r="AK33" s="1073">
        <v>239</v>
      </c>
      <c r="AL33" s="1064"/>
      <c r="AM33" s="1064"/>
      <c r="AN33" s="1064"/>
      <c r="AO33" s="1064"/>
      <c r="AP33" s="1064">
        <v>4241</v>
      </c>
      <c r="AQ33" s="1064"/>
      <c r="AR33" s="1064"/>
      <c r="AS33" s="1064"/>
      <c r="AT33" s="1064"/>
      <c r="AU33" s="1064">
        <v>3397</v>
      </c>
      <c r="AV33" s="1064"/>
      <c r="AW33" s="1064"/>
      <c r="AX33" s="1064"/>
      <c r="AY33" s="1064"/>
      <c r="AZ33" s="1135"/>
      <c r="BA33" s="1135"/>
      <c r="BB33" s="1135"/>
      <c r="BC33" s="1135"/>
      <c r="BD33" s="1135"/>
      <c r="BE33" s="1125" t="s">
        <v>407</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t="s">
        <v>408</v>
      </c>
      <c r="C34" s="1131"/>
      <c r="D34" s="1131"/>
      <c r="E34" s="1131"/>
      <c r="F34" s="1131"/>
      <c r="G34" s="1131"/>
      <c r="H34" s="1131"/>
      <c r="I34" s="1131"/>
      <c r="J34" s="1131"/>
      <c r="K34" s="1131"/>
      <c r="L34" s="1131"/>
      <c r="M34" s="1131"/>
      <c r="N34" s="1131"/>
      <c r="O34" s="1131"/>
      <c r="P34" s="1132"/>
      <c r="Q34" s="1136">
        <v>595</v>
      </c>
      <c r="R34" s="1137"/>
      <c r="S34" s="1137"/>
      <c r="T34" s="1137"/>
      <c r="U34" s="1137"/>
      <c r="V34" s="1137">
        <v>595</v>
      </c>
      <c r="W34" s="1137"/>
      <c r="X34" s="1137"/>
      <c r="Y34" s="1137"/>
      <c r="Z34" s="1137"/>
      <c r="AA34" s="1137">
        <v>0</v>
      </c>
      <c r="AB34" s="1137"/>
      <c r="AC34" s="1137"/>
      <c r="AD34" s="1137"/>
      <c r="AE34" s="1138"/>
      <c r="AF34" s="1112">
        <v>85</v>
      </c>
      <c r="AG34" s="1113"/>
      <c r="AH34" s="1113"/>
      <c r="AI34" s="1113"/>
      <c r="AJ34" s="1114"/>
      <c r="AK34" s="1073">
        <v>573</v>
      </c>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t="s">
        <v>409</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t="s">
        <v>410</v>
      </c>
      <c r="C35" s="1131"/>
      <c r="D35" s="1131"/>
      <c r="E35" s="1131"/>
      <c r="F35" s="1131"/>
      <c r="G35" s="1131"/>
      <c r="H35" s="1131"/>
      <c r="I35" s="1131"/>
      <c r="J35" s="1131"/>
      <c r="K35" s="1131"/>
      <c r="L35" s="1131"/>
      <c r="M35" s="1131"/>
      <c r="N35" s="1131"/>
      <c r="O35" s="1131"/>
      <c r="P35" s="1132"/>
      <c r="Q35" s="1136">
        <v>115</v>
      </c>
      <c r="R35" s="1137"/>
      <c r="S35" s="1137"/>
      <c r="T35" s="1137"/>
      <c r="U35" s="1137"/>
      <c r="V35" s="1137">
        <v>115</v>
      </c>
      <c r="W35" s="1137"/>
      <c r="X35" s="1137"/>
      <c r="Y35" s="1137"/>
      <c r="Z35" s="1137"/>
      <c r="AA35" s="1137">
        <v>0</v>
      </c>
      <c r="AB35" s="1137"/>
      <c r="AC35" s="1137"/>
      <c r="AD35" s="1137"/>
      <c r="AE35" s="1138"/>
      <c r="AF35" s="1112" t="s">
        <v>128</v>
      </c>
      <c r="AG35" s="1113"/>
      <c r="AH35" s="1113"/>
      <c r="AI35" s="1113"/>
      <c r="AJ35" s="1114"/>
      <c r="AK35" s="1073">
        <v>0</v>
      </c>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t="s">
        <v>411</v>
      </c>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412</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387</v>
      </c>
      <c r="B63" s="1037" t="s">
        <v>413</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1385</v>
      </c>
      <c r="AG63" s="1052"/>
      <c r="AH63" s="1052"/>
      <c r="AI63" s="1052"/>
      <c r="AJ63" s="1123"/>
      <c r="AK63" s="1124"/>
      <c r="AL63" s="1056"/>
      <c r="AM63" s="1056"/>
      <c r="AN63" s="1056"/>
      <c r="AO63" s="1056"/>
      <c r="AP63" s="1052"/>
      <c r="AQ63" s="1052"/>
      <c r="AR63" s="1052"/>
      <c r="AS63" s="1052"/>
      <c r="AT63" s="1052"/>
      <c r="AU63" s="1052"/>
      <c r="AV63" s="1052"/>
      <c r="AW63" s="1052"/>
      <c r="AX63" s="1052"/>
      <c r="AY63" s="1052"/>
      <c r="AZ63" s="1118"/>
      <c r="BA63" s="1118"/>
      <c r="BB63" s="1118"/>
      <c r="BC63" s="1118"/>
      <c r="BD63" s="1118"/>
      <c r="BE63" s="1053"/>
      <c r="BF63" s="1053"/>
      <c r="BG63" s="1053"/>
      <c r="BH63" s="1053"/>
      <c r="BI63" s="1054"/>
      <c r="BJ63" s="1119" t="s">
        <v>128</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415</v>
      </c>
      <c r="B66" s="1089"/>
      <c r="C66" s="1089"/>
      <c r="D66" s="1089"/>
      <c r="E66" s="1089"/>
      <c r="F66" s="1089"/>
      <c r="G66" s="1089"/>
      <c r="H66" s="1089"/>
      <c r="I66" s="1089"/>
      <c r="J66" s="1089"/>
      <c r="K66" s="1089"/>
      <c r="L66" s="1089"/>
      <c r="M66" s="1089"/>
      <c r="N66" s="1089"/>
      <c r="O66" s="1089"/>
      <c r="P66" s="1090"/>
      <c r="Q66" s="1094" t="s">
        <v>416</v>
      </c>
      <c r="R66" s="1095"/>
      <c r="S66" s="1095"/>
      <c r="T66" s="1095"/>
      <c r="U66" s="1096"/>
      <c r="V66" s="1094" t="s">
        <v>417</v>
      </c>
      <c r="W66" s="1095"/>
      <c r="X66" s="1095"/>
      <c r="Y66" s="1095"/>
      <c r="Z66" s="1096"/>
      <c r="AA66" s="1094" t="s">
        <v>394</v>
      </c>
      <c r="AB66" s="1095"/>
      <c r="AC66" s="1095"/>
      <c r="AD66" s="1095"/>
      <c r="AE66" s="1096"/>
      <c r="AF66" s="1100" t="s">
        <v>395</v>
      </c>
      <c r="AG66" s="1101"/>
      <c r="AH66" s="1101"/>
      <c r="AI66" s="1101"/>
      <c r="AJ66" s="1102"/>
      <c r="AK66" s="1094" t="s">
        <v>418</v>
      </c>
      <c r="AL66" s="1089"/>
      <c r="AM66" s="1089"/>
      <c r="AN66" s="1089"/>
      <c r="AO66" s="1090"/>
      <c r="AP66" s="1094" t="s">
        <v>397</v>
      </c>
      <c r="AQ66" s="1095"/>
      <c r="AR66" s="1095"/>
      <c r="AS66" s="1095"/>
      <c r="AT66" s="1096"/>
      <c r="AU66" s="1094" t="s">
        <v>419</v>
      </c>
      <c r="AV66" s="1095"/>
      <c r="AW66" s="1095"/>
      <c r="AX66" s="1095"/>
      <c r="AY66" s="1096"/>
      <c r="AZ66" s="1094" t="s">
        <v>375</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576</v>
      </c>
      <c r="C68" s="1079"/>
      <c r="D68" s="1079"/>
      <c r="E68" s="1079"/>
      <c r="F68" s="1079"/>
      <c r="G68" s="1079"/>
      <c r="H68" s="1079"/>
      <c r="I68" s="1079"/>
      <c r="J68" s="1079"/>
      <c r="K68" s="1079"/>
      <c r="L68" s="1079"/>
      <c r="M68" s="1079"/>
      <c r="N68" s="1079"/>
      <c r="O68" s="1079"/>
      <c r="P68" s="1080"/>
      <c r="Q68" s="1081">
        <v>2270</v>
      </c>
      <c r="R68" s="1075"/>
      <c r="S68" s="1075"/>
      <c r="T68" s="1075"/>
      <c r="U68" s="1075"/>
      <c r="V68" s="1075">
        <v>2211</v>
      </c>
      <c r="W68" s="1075"/>
      <c r="X68" s="1075"/>
      <c r="Y68" s="1075"/>
      <c r="Z68" s="1075"/>
      <c r="AA68" s="1075">
        <v>59</v>
      </c>
      <c r="AB68" s="1075"/>
      <c r="AC68" s="1075"/>
      <c r="AD68" s="1075"/>
      <c r="AE68" s="1075"/>
      <c r="AF68" s="1075">
        <v>59</v>
      </c>
      <c r="AG68" s="1075"/>
      <c r="AH68" s="1075"/>
      <c r="AI68" s="1075"/>
      <c r="AJ68" s="1075"/>
      <c r="AK68" s="1075">
        <v>33</v>
      </c>
      <c r="AL68" s="1075"/>
      <c r="AM68" s="1075"/>
      <c r="AN68" s="1075"/>
      <c r="AO68" s="1075"/>
      <c r="AP68" s="1075">
        <v>43</v>
      </c>
      <c r="AQ68" s="1075"/>
      <c r="AR68" s="1075"/>
      <c r="AS68" s="1075"/>
      <c r="AT68" s="1075"/>
      <c r="AU68" s="1075">
        <v>43</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577</v>
      </c>
      <c r="C69" s="1068"/>
      <c r="D69" s="1068"/>
      <c r="E69" s="1068"/>
      <c r="F69" s="1068"/>
      <c r="G69" s="1068"/>
      <c r="H69" s="1068"/>
      <c r="I69" s="1068"/>
      <c r="J69" s="1068"/>
      <c r="K69" s="1068"/>
      <c r="L69" s="1068"/>
      <c r="M69" s="1068"/>
      <c r="N69" s="1068"/>
      <c r="O69" s="1068"/>
      <c r="P69" s="1069"/>
      <c r="Q69" s="1070">
        <v>1</v>
      </c>
      <c r="R69" s="1064"/>
      <c r="S69" s="1064"/>
      <c r="T69" s="1064"/>
      <c r="U69" s="1064"/>
      <c r="V69" s="1064">
        <v>1</v>
      </c>
      <c r="W69" s="1064"/>
      <c r="X69" s="1064"/>
      <c r="Y69" s="1064"/>
      <c r="Z69" s="1064"/>
      <c r="AA69" s="1064">
        <v>0</v>
      </c>
      <c r="AB69" s="1064"/>
      <c r="AC69" s="1064"/>
      <c r="AD69" s="1064"/>
      <c r="AE69" s="1064"/>
      <c r="AF69" s="1064">
        <v>0</v>
      </c>
      <c r="AG69" s="1064"/>
      <c r="AH69" s="1064"/>
      <c r="AI69" s="1064"/>
      <c r="AJ69" s="1064"/>
      <c r="AK69" s="1064">
        <v>0</v>
      </c>
      <c r="AL69" s="1064"/>
      <c r="AM69" s="1064"/>
      <c r="AN69" s="1064"/>
      <c r="AO69" s="1064"/>
      <c r="AP69" s="1064">
        <v>0</v>
      </c>
      <c r="AQ69" s="1064"/>
      <c r="AR69" s="1064"/>
      <c r="AS69" s="1064"/>
      <c r="AT69" s="1064"/>
      <c r="AU69" s="1064">
        <v>0</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578</v>
      </c>
      <c r="C70" s="1068"/>
      <c r="D70" s="1068"/>
      <c r="E70" s="1068"/>
      <c r="F70" s="1068"/>
      <c r="G70" s="1068"/>
      <c r="H70" s="1068"/>
      <c r="I70" s="1068"/>
      <c r="J70" s="1068"/>
      <c r="K70" s="1068"/>
      <c r="L70" s="1068"/>
      <c r="M70" s="1068"/>
      <c r="N70" s="1068"/>
      <c r="O70" s="1068"/>
      <c r="P70" s="1069"/>
      <c r="Q70" s="1070">
        <v>899</v>
      </c>
      <c r="R70" s="1064"/>
      <c r="S70" s="1064"/>
      <c r="T70" s="1064"/>
      <c r="U70" s="1064"/>
      <c r="V70" s="1064">
        <v>853</v>
      </c>
      <c r="W70" s="1064"/>
      <c r="X70" s="1064"/>
      <c r="Y70" s="1064"/>
      <c r="Z70" s="1064"/>
      <c r="AA70" s="1064">
        <v>46</v>
      </c>
      <c r="AB70" s="1064"/>
      <c r="AC70" s="1064"/>
      <c r="AD70" s="1064"/>
      <c r="AE70" s="1064"/>
      <c r="AF70" s="1064">
        <v>46</v>
      </c>
      <c r="AG70" s="1064"/>
      <c r="AH70" s="1064"/>
      <c r="AI70" s="1064"/>
      <c r="AJ70" s="1064"/>
      <c r="AK70" s="1064">
        <v>0</v>
      </c>
      <c r="AL70" s="1064"/>
      <c r="AM70" s="1064"/>
      <c r="AN70" s="1064"/>
      <c r="AO70" s="1064"/>
      <c r="AP70" s="1064">
        <v>0</v>
      </c>
      <c r="AQ70" s="1064"/>
      <c r="AR70" s="1064"/>
      <c r="AS70" s="1064"/>
      <c r="AT70" s="1064"/>
      <c r="AU70" s="1064">
        <v>0</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579</v>
      </c>
      <c r="C71" s="1068"/>
      <c r="D71" s="1068"/>
      <c r="E71" s="1068"/>
      <c r="F71" s="1068"/>
      <c r="G71" s="1068"/>
      <c r="H71" s="1068"/>
      <c r="I71" s="1068"/>
      <c r="J71" s="1068"/>
      <c r="K71" s="1068"/>
      <c r="L71" s="1068"/>
      <c r="M71" s="1068"/>
      <c r="N71" s="1068"/>
      <c r="O71" s="1068"/>
      <c r="P71" s="1069"/>
      <c r="Q71" s="1070">
        <v>255217</v>
      </c>
      <c r="R71" s="1064"/>
      <c r="S71" s="1064"/>
      <c r="T71" s="1064"/>
      <c r="U71" s="1064"/>
      <c r="V71" s="1064">
        <v>243412</v>
      </c>
      <c r="W71" s="1064"/>
      <c r="X71" s="1064"/>
      <c r="Y71" s="1064"/>
      <c r="Z71" s="1064"/>
      <c r="AA71" s="1064">
        <v>11805</v>
      </c>
      <c r="AB71" s="1064"/>
      <c r="AC71" s="1064"/>
      <c r="AD71" s="1064"/>
      <c r="AE71" s="1064"/>
      <c r="AF71" s="1064">
        <v>11805</v>
      </c>
      <c r="AG71" s="1064"/>
      <c r="AH71" s="1064"/>
      <c r="AI71" s="1064"/>
      <c r="AJ71" s="1064"/>
      <c r="AK71" s="1064">
        <v>646</v>
      </c>
      <c r="AL71" s="1064"/>
      <c r="AM71" s="1064"/>
      <c r="AN71" s="1064"/>
      <c r="AO71" s="1064"/>
      <c r="AP71" s="1064">
        <v>0</v>
      </c>
      <c r="AQ71" s="1064"/>
      <c r="AR71" s="1064"/>
      <c r="AS71" s="1064"/>
      <c r="AT71" s="1064"/>
      <c r="AU71" s="1064">
        <v>0</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580</v>
      </c>
      <c r="C72" s="1068"/>
      <c r="D72" s="1068"/>
      <c r="E72" s="1068"/>
      <c r="F72" s="1068"/>
      <c r="G72" s="1068"/>
      <c r="H72" s="1068"/>
      <c r="I72" s="1068"/>
      <c r="J72" s="1068"/>
      <c r="K72" s="1068"/>
      <c r="L72" s="1068"/>
      <c r="M72" s="1068"/>
      <c r="N72" s="1068"/>
      <c r="O72" s="1068"/>
      <c r="P72" s="1069"/>
      <c r="Q72" s="1070">
        <v>7032</v>
      </c>
      <c r="R72" s="1064"/>
      <c r="S72" s="1064"/>
      <c r="T72" s="1064"/>
      <c r="U72" s="1064"/>
      <c r="V72" s="1064">
        <v>6827</v>
      </c>
      <c r="W72" s="1064"/>
      <c r="X72" s="1064"/>
      <c r="Y72" s="1064"/>
      <c r="Z72" s="1064"/>
      <c r="AA72" s="1064">
        <v>205</v>
      </c>
      <c r="AB72" s="1064"/>
      <c r="AC72" s="1064"/>
      <c r="AD72" s="1064"/>
      <c r="AE72" s="1064"/>
      <c r="AF72" s="1064">
        <v>0</v>
      </c>
      <c r="AG72" s="1064"/>
      <c r="AH72" s="1064"/>
      <c r="AI72" s="1064"/>
      <c r="AJ72" s="1064"/>
      <c r="AK72" s="1064">
        <v>15</v>
      </c>
      <c r="AL72" s="1064"/>
      <c r="AM72" s="1064"/>
      <c r="AN72" s="1064"/>
      <c r="AO72" s="1064"/>
      <c r="AP72" s="1064">
        <v>0</v>
      </c>
      <c r="AQ72" s="1064"/>
      <c r="AR72" s="1064"/>
      <c r="AS72" s="1064"/>
      <c r="AT72" s="1064"/>
      <c r="AU72" s="1064">
        <v>0</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581</v>
      </c>
      <c r="C73" s="1068"/>
      <c r="D73" s="1068"/>
      <c r="E73" s="1068"/>
      <c r="F73" s="1068"/>
      <c r="G73" s="1068"/>
      <c r="H73" s="1068"/>
      <c r="I73" s="1068"/>
      <c r="J73" s="1068"/>
      <c r="K73" s="1068"/>
      <c r="L73" s="1068"/>
      <c r="M73" s="1068"/>
      <c r="N73" s="1068"/>
      <c r="O73" s="1068"/>
      <c r="P73" s="1069"/>
      <c r="Q73" s="1070">
        <v>1625</v>
      </c>
      <c r="R73" s="1064"/>
      <c r="S73" s="1064"/>
      <c r="T73" s="1064"/>
      <c r="U73" s="1064"/>
      <c r="V73" s="1064">
        <v>1624</v>
      </c>
      <c r="W73" s="1064"/>
      <c r="X73" s="1064"/>
      <c r="Y73" s="1064"/>
      <c r="Z73" s="1064"/>
      <c r="AA73" s="1064">
        <v>1</v>
      </c>
      <c r="AB73" s="1064"/>
      <c r="AC73" s="1064"/>
      <c r="AD73" s="1064"/>
      <c r="AE73" s="1064"/>
      <c r="AF73" s="1064">
        <v>0</v>
      </c>
      <c r="AG73" s="1064"/>
      <c r="AH73" s="1064"/>
      <c r="AI73" s="1064"/>
      <c r="AJ73" s="1064"/>
      <c r="AK73" s="1064">
        <v>0</v>
      </c>
      <c r="AL73" s="1064"/>
      <c r="AM73" s="1064"/>
      <c r="AN73" s="1064"/>
      <c r="AO73" s="1064"/>
      <c r="AP73" s="1064">
        <v>0</v>
      </c>
      <c r="AQ73" s="1064"/>
      <c r="AR73" s="1064"/>
      <c r="AS73" s="1064"/>
      <c r="AT73" s="1064"/>
      <c r="AU73" s="1064">
        <v>0</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582</v>
      </c>
      <c r="C74" s="1068"/>
      <c r="D74" s="1068"/>
      <c r="E74" s="1068"/>
      <c r="F74" s="1068"/>
      <c r="G74" s="1068"/>
      <c r="H74" s="1068"/>
      <c r="I74" s="1068"/>
      <c r="J74" s="1068"/>
      <c r="K74" s="1068"/>
      <c r="L74" s="1068"/>
      <c r="M74" s="1068"/>
      <c r="N74" s="1068"/>
      <c r="O74" s="1068"/>
      <c r="P74" s="1069"/>
      <c r="Q74" s="1070">
        <v>1</v>
      </c>
      <c r="R74" s="1064"/>
      <c r="S74" s="1064"/>
      <c r="T74" s="1064"/>
      <c r="U74" s="1064"/>
      <c r="V74" s="1064">
        <v>0</v>
      </c>
      <c r="W74" s="1064"/>
      <c r="X74" s="1064"/>
      <c r="Y74" s="1064"/>
      <c r="Z74" s="1064"/>
      <c r="AA74" s="1064">
        <v>1</v>
      </c>
      <c r="AB74" s="1064"/>
      <c r="AC74" s="1064"/>
      <c r="AD74" s="1064"/>
      <c r="AE74" s="1064"/>
      <c r="AF74" s="1064">
        <v>0</v>
      </c>
      <c r="AG74" s="1064"/>
      <c r="AH74" s="1064"/>
      <c r="AI74" s="1064"/>
      <c r="AJ74" s="1064"/>
      <c r="AK74" s="1064">
        <v>0</v>
      </c>
      <c r="AL74" s="1064"/>
      <c r="AM74" s="1064"/>
      <c r="AN74" s="1064"/>
      <c r="AO74" s="1064"/>
      <c r="AP74" s="1064">
        <v>0</v>
      </c>
      <c r="AQ74" s="1064"/>
      <c r="AR74" s="1064"/>
      <c r="AS74" s="1064"/>
      <c r="AT74" s="1064"/>
      <c r="AU74" s="1064">
        <v>0</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583</v>
      </c>
      <c r="C75" s="1068"/>
      <c r="D75" s="1068"/>
      <c r="E75" s="1068"/>
      <c r="F75" s="1068"/>
      <c r="G75" s="1068"/>
      <c r="H75" s="1068"/>
      <c r="I75" s="1068"/>
      <c r="J75" s="1068"/>
      <c r="K75" s="1068"/>
      <c r="L75" s="1068"/>
      <c r="M75" s="1068"/>
      <c r="N75" s="1068"/>
      <c r="O75" s="1068"/>
      <c r="P75" s="1069"/>
      <c r="Q75" s="1071">
        <v>65</v>
      </c>
      <c r="R75" s="1072"/>
      <c r="S75" s="1072"/>
      <c r="T75" s="1072"/>
      <c r="U75" s="1073"/>
      <c r="V75" s="1074">
        <v>53</v>
      </c>
      <c r="W75" s="1072"/>
      <c r="X75" s="1072"/>
      <c r="Y75" s="1072"/>
      <c r="Z75" s="1073"/>
      <c r="AA75" s="1074">
        <v>12</v>
      </c>
      <c r="AB75" s="1072"/>
      <c r="AC75" s="1072"/>
      <c r="AD75" s="1072"/>
      <c r="AE75" s="1073"/>
      <c r="AF75" s="1074">
        <v>0</v>
      </c>
      <c r="AG75" s="1072"/>
      <c r="AH75" s="1072"/>
      <c r="AI75" s="1072"/>
      <c r="AJ75" s="1073"/>
      <c r="AK75" s="1074">
        <v>26</v>
      </c>
      <c r="AL75" s="1072"/>
      <c r="AM75" s="1072"/>
      <c r="AN75" s="1072"/>
      <c r="AO75" s="1073"/>
      <c r="AP75" s="1074">
        <v>0</v>
      </c>
      <c r="AQ75" s="1072"/>
      <c r="AR75" s="1072"/>
      <c r="AS75" s="1072"/>
      <c r="AT75" s="1073"/>
      <c r="AU75" s="1074">
        <v>0</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584</v>
      </c>
      <c r="C76" s="1068"/>
      <c r="D76" s="1068"/>
      <c r="E76" s="1068"/>
      <c r="F76" s="1068"/>
      <c r="G76" s="1068"/>
      <c r="H76" s="1068"/>
      <c r="I76" s="1068"/>
      <c r="J76" s="1068"/>
      <c r="K76" s="1068"/>
      <c r="L76" s="1068"/>
      <c r="M76" s="1068"/>
      <c r="N76" s="1068"/>
      <c r="O76" s="1068"/>
      <c r="P76" s="1069"/>
      <c r="Q76" s="1071">
        <v>30</v>
      </c>
      <c r="R76" s="1072"/>
      <c r="S76" s="1072"/>
      <c r="T76" s="1072"/>
      <c r="U76" s="1073"/>
      <c r="V76" s="1074">
        <v>26</v>
      </c>
      <c r="W76" s="1072"/>
      <c r="X76" s="1072"/>
      <c r="Y76" s="1072"/>
      <c r="Z76" s="1073"/>
      <c r="AA76" s="1074">
        <v>4</v>
      </c>
      <c r="AB76" s="1072"/>
      <c r="AC76" s="1072"/>
      <c r="AD76" s="1072"/>
      <c r="AE76" s="1073"/>
      <c r="AF76" s="1074">
        <v>0</v>
      </c>
      <c r="AG76" s="1072"/>
      <c r="AH76" s="1072"/>
      <c r="AI76" s="1072"/>
      <c r="AJ76" s="1073"/>
      <c r="AK76" s="1074">
        <v>0</v>
      </c>
      <c r="AL76" s="1072"/>
      <c r="AM76" s="1072"/>
      <c r="AN76" s="1072"/>
      <c r="AO76" s="1073"/>
      <c r="AP76" s="1074">
        <v>0</v>
      </c>
      <c r="AQ76" s="1072"/>
      <c r="AR76" s="1072"/>
      <c r="AS76" s="1072"/>
      <c r="AT76" s="1073"/>
      <c r="AU76" s="1074">
        <v>0</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585</v>
      </c>
      <c r="C77" s="1068"/>
      <c r="D77" s="1068"/>
      <c r="E77" s="1068"/>
      <c r="F77" s="1068"/>
      <c r="G77" s="1068"/>
      <c r="H77" s="1068"/>
      <c r="I77" s="1068"/>
      <c r="J77" s="1068"/>
      <c r="K77" s="1068"/>
      <c r="L77" s="1068"/>
      <c r="M77" s="1068"/>
      <c r="N77" s="1068"/>
      <c r="O77" s="1068"/>
      <c r="P77" s="1069"/>
      <c r="Q77" s="1071">
        <v>228</v>
      </c>
      <c r="R77" s="1072"/>
      <c r="S77" s="1072"/>
      <c r="T77" s="1072"/>
      <c r="U77" s="1073"/>
      <c r="V77" s="1074">
        <v>228</v>
      </c>
      <c r="W77" s="1072"/>
      <c r="X77" s="1072"/>
      <c r="Y77" s="1072"/>
      <c r="Z77" s="1073"/>
      <c r="AA77" s="1074">
        <v>0</v>
      </c>
      <c r="AB77" s="1072"/>
      <c r="AC77" s="1072"/>
      <c r="AD77" s="1072"/>
      <c r="AE77" s="1073"/>
      <c r="AF77" s="1074">
        <v>0</v>
      </c>
      <c r="AG77" s="1072"/>
      <c r="AH77" s="1072"/>
      <c r="AI77" s="1072"/>
      <c r="AJ77" s="1073"/>
      <c r="AK77" s="1074">
        <v>0</v>
      </c>
      <c r="AL77" s="1072"/>
      <c r="AM77" s="1072"/>
      <c r="AN77" s="1072"/>
      <c r="AO77" s="1073"/>
      <c r="AP77" s="1074">
        <v>0</v>
      </c>
      <c r="AQ77" s="1072"/>
      <c r="AR77" s="1072"/>
      <c r="AS77" s="1072"/>
      <c r="AT77" s="1073"/>
      <c r="AU77" s="1074">
        <v>0</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387</v>
      </c>
      <c r="B88" s="1037" t="s">
        <v>420</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c r="AG88" s="1052"/>
      <c r="AH88" s="1052"/>
      <c r="AI88" s="1052"/>
      <c r="AJ88" s="1052"/>
      <c r="AK88" s="1056"/>
      <c r="AL88" s="1056"/>
      <c r="AM88" s="1056"/>
      <c r="AN88" s="1056"/>
      <c r="AO88" s="1056"/>
      <c r="AP88" s="1052"/>
      <c r="AQ88" s="1052"/>
      <c r="AR88" s="1052"/>
      <c r="AS88" s="1052"/>
      <c r="AT88" s="1052"/>
      <c r="AU88" s="1052"/>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1037" t="s">
        <v>421</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422</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423</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426</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427</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428</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429</v>
      </c>
      <c r="AB109" s="987"/>
      <c r="AC109" s="987"/>
      <c r="AD109" s="987"/>
      <c r="AE109" s="988"/>
      <c r="AF109" s="989" t="s">
        <v>305</v>
      </c>
      <c r="AG109" s="987"/>
      <c r="AH109" s="987"/>
      <c r="AI109" s="987"/>
      <c r="AJ109" s="988"/>
      <c r="AK109" s="989" t="s">
        <v>304</v>
      </c>
      <c r="AL109" s="987"/>
      <c r="AM109" s="987"/>
      <c r="AN109" s="987"/>
      <c r="AO109" s="988"/>
      <c r="AP109" s="989" t="s">
        <v>430</v>
      </c>
      <c r="AQ109" s="987"/>
      <c r="AR109" s="987"/>
      <c r="AS109" s="987"/>
      <c r="AT109" s="1018"/>
      <c r="AU109" s="986" t="s">
        <v>428</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429</v>
      </c>
      <c r="BR109" s="987"/>
      <c r="BS109" s="987"/>
      <c r="BT109" s="987"/>
      <c r="BU109" s="988"/>
      <c r="BV109" s="989" t="s">
        <v>305</v>
      </c>
      <c r="BW109" s="987"/>
      <c r="BX109" s="987"/>
      <c r="BY109" s="987"/>
      <c r="BZ109" s="988"/>
      <c r="CA109" s="989" t="s">
        <v>304</v>
      </c>
      <c r="CB109" s="987"/>
      <c r="CC109" s="987"/>
      <c r="CD109" s="987"/>
      <c r="CE109" s="988"/>
      <c r="CF109" s="1025" t="s">
        <v>430</v>
      </c>
      <c r="CG109" s="1025"/>
      <c r="CH109" s="1025"/>
      <c r="CI109" s="1025"/>
      <c r="CJ109" s="1025"/>
      <c r="CK109" s="989" t="s">
        <v>431</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429</v>
      </c>
      <c r="DH109" s="987"/>
      <c r="DI109" s="987"/>
      <c r="DJ109" s="987"/>
      <c r="DK109" s="988"/>
      <c r="DL109" s="989" t="s">
        <v>305</v>
      </c>
      <c r="DM109" s="987"/>
      <c r="DN109" s="987"/>
      <c r="DO109" s="987"/>
      <c r="DP109" s="988"/>
      <c r="DQ109" s="989" t="s">
        <v>304</v>
      </c>
      <c r="DR109" s="987"/>
      <c r="DS109" s="987"/>
      <c r="DT109" s="987"/>
      <c r="DU109" s="988"/>
      <c r="DV109" s="989" t="s">
        <v>430</v>
      </c>
      <c r="DW109" s="987"/>
      <c r="DX109" s="987"/>
      <c r="DY109" s="987"/>
      <c r="DZ109" s="1018"/>
    </row>
    <row r="110" spans="1:131" s="247" customFormat="1" ht="26.25" customHeight="1" x14ac:dyDescent="0.15">
      <c r="A110" s="889" t="s">
        <v>432</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1011405</v>
      </c>
      <c r="AB110" s="980"/>
      <c r="AC110" s="980"/>
      <c r="AD110" s="980"/>
      <c r="AE110" s="981"/>
      <c r="AF110" s="982">
        <v>1039330</v>
      </c>
      <c r="AG110" s="980"/>
      <c r="AH110" s="980"/>
      <c r="AI110" s="980"/>
      <c r="AJ110" s="981"/>
      <c r="AK110" s="982">
        <v>1049898</v>
      </c>
      <c r="AL110" s="980"/>
      <c r="AM110" s="980"/>
      <c r="AN110" s="980"/>
      <c r="AO110" s="981"/>
      <c r="AP110" s="983">
        <v>14.3</v>
      </c>
      <c r="AQ110" s="984"/>
      <c r="AR110" s="984"/>
      <c r="AS110" s="984"/>
      <c r="AT110" s="985"/>
      <c r="AU110" s="1019" t="s">
        <v>73</v>
      </c>
      <c r="AV110" s="1020"/>
      <c r="AW110" s="1020"/>
      <c r="AX110" s="1020"/>
      <c r="AY110" s="1020"/>
      <c r="AZ110" s="945" t="s">
        <v>433</v>
      </c>
      <c r="BA110" s="890"/>
      <c r="BB110" s="890"/>
      <c r="BC110" s="890"/>
      <c r="BD110" s="890"/>
      <c r="BE110" s="890"/>
      <c r="BF110" s="890"/>
      <c r="BG110" s="890"/>
      <c r="BH110" s="890"/>
      <c r="BI110" s="890"/>
      <c r="BJ110" s="890"/>
      <c r="BK110" s="890"/>
      <c r="BL110" s="890"/>
      <c r="BM110" s="890"/>
      <c r="BN110" s="890"/>
      <c r="BO110" s="890"/>
      <c r="BP110" s="891"/>
      <c r="BQ110" s="946">
        <v>14999287</v>
      </c>
      <c r="BR110" s="927"/>
      <c r="BS110" s="927"/>
      <c r="BT110" s="927"/>
      <c r="BU110" s="927"/>
      <c r="BV110" s="927">
        <v>14927725</v>
      </c>
      <c r="BW110" s="927"/>
      <c r="BX110" s="927"/>
      <c r="BY110" s="927"/>
      <c r="BZ110" s="927"/>
      <c r="CA110" s="927">
        <v>15421129</v>
      </c>
      <c r="CB110" s="927"/>
      <c r="CC110" s="927"/>
      <c r="CD110" s="927"/>
      <c r="CE110" s="927"/>
      <c r="CF110" s="951">
        <v>210</v>
      </c>
      <c r="CG110" s="952"/>
      <c r="CH110" s="952"/>
      <c r="CI110" s="952"/>
      <c r="CJ110" s="952"/>
      <c r="CK110" s="1015" t="s">
        <v>434</v>
      </c>
      <c r="CL110" s="901"/>
      <c r="CM110" s="976" t="s">
        <v>435</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436</v>
      </c>
      <c r="DH110" s="927"/>
      <c r="DI110" s="927"/>
      <c r="DJ110" s="927"/>
      <c r="DK110" s="927"/>
      <c r="DL110" s="927" t="s">
        <v>389</v>
      </c>
      <c r="DM110" s="927"/>
      <c r="DN110" s="927"/>
      <c r="DO110" s="927"/>
      <c r="DP110" s="927"/>
      <c r="DQ110" s="927" t="s">
        <v>128</v>
      </c>
      <c r="DR110" s="927"/>
      <c r="DS110" s="927"/>
      <c r="DT110" s="927"/>
      <c r="DU110" s="927"/>
      <c r="DV110" s="928" t="s">
        <v>128</v>
      </c>
      <c r="DW110" s="928"/>
      <c r="DX110" s="928"/>
      <c r="DY110" s="928"/>
      <c r="DZ110" s="929"/>
    </row>
    <row r="111" spans="1:131" s="247" customFormat="1" ht="26.25" customHeight="1" x14ac:dyDescent="0.15">
      <c r="A111" s="856" t="s">
        <v>437</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128</v>
      </c>
      <c r="AB111" s="1008"/>
      <c r="AC111" s="1008"/>
      <c r="AD111" s="1008"/>
      <c r="AE111" s="1009"/>
      <c r="AF111" s="1010" t="s">
        <v>128</v>
      </c>
      <c r="AG111" s="1008"/>
      <c r="AH111" s="1008"/>
      <c r="AI111" s="1008"/>
      <c r="AJ111" s="1009"/>
      <c r="AK111" s="1010" t="s">
        <v>436</v>
      </c>
      <c r="AL111" s="1008"/>
      <c r="AM111" s="1008"/>
      <c r="AN111" s="1008"/>
      <c r="AO111" s="1009"/>
      <c r="AP111" s="1011" t="s">
        <v>436</v>
      </c>
      <c r="AQ111" s="1012"/>
      <c r="AR111" s="1012"/>
      <c r="AS111" s="1012"/>
      <c r="AT111" s="1013"/>
      <c r="AU111" s="1021"/>
      <c r="AV111" s="1022"/>
      <c r="AW111" s="1022"/>
      <c r="AX111" s="1022"/>
      <c r="AY111" s="1022"/>
      <c r="AZ111" s="897" t="s">
        <v>438</v>
      </c>
      <c r="BA111" s="832"/>
      <c r="BB111" s="832"/>
      <c r="BC111" s="832"/>
      <c r="BD111" s="832"/>
      <c r="BE111" s="832"/>
      <c r="BF111" s="832"/>
      <c r="BG111" s="832"/>
      <c r="BH111" s="832"/>
      <c r="BI111" s="832"/>
      <c r="BJ111" s="832"/>
      <c r="BK111" s="832"/>
      <c r="BL111" s="832"/>
      <c r="BM111" s="832"/>
      <c r="BN111" s="832"/>
      <c r="BO111" s="832"/>
      <c r="BP111" s="833"/>
      <c r="BQ111" s="898">
        <v>2412603</v>
      </c>
      <c r="BR111" s="899"/>
      <c r="BS111" s="899"/>
      <c r="BT111" s="899"/>
      <c r="BU111" s="899"/>
      <c r="BV111" s="899">
        <v>1836115</v>
      </c>
      <c r="BW111" s="899"/>
      <c r="BX111" s="899"/>
      <c r="BY111" s="899"/>
      <c r="BZ111" s="899"/>
      <c r="CA111" s="899">
        <v>1263716</v>
      </c>
      <c r="CB111" s="899"/>
      <c r="CC111" s="899"/>
      <c r="CD111" s="899"/>
      <c r="CE111" s="899"/>
      <c r="CF111" s="960">
        <v>17.2</v>
      </c>
      <c r="CG111" s="961"/>
      <c r="CH111" s="961"/>
      <c r="CI111" s="961"/>
      <c r="CJ111" s="961"/>
      <c r="CK111" s="1016"/>
      <c r="CL111" s="903"/>
      <c r="CM111" s="906" t="s">
        <v>439</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128</v>
      </c>
      <c r="DH111" s="899"/>
      <c r="DI111" s="899"/>
      <c r="DJ111" s="899"/>
      <c r="DK111" s="899"/>
      <c r="DL111" s="899" t="s">
        <v>128</v>
      </c>
      <c r="DM111" s="899"/>
      <c r="DN111" s="899"/>
      <c r="DO111" s="899"/>
      <c r="DP111" s="899"/>
      <c r="DQ111" s="899" t="s">
        <v>128</v>
      </c>
      <c r="DR111" s="899"/>
      <c r="DS111" s="899"/>
      <c r="DT111" s="899"/>
      <c r="DU111" s="899"/>
      <c r="DV111" s="876" t="s">
        <v>128</v>
      </c>
      <c r="DW111" s="876"/>
      <c r="DX111" s="876"/>
      <c r="DY111" s="876"/>
      <c r="DZ111" s="877"/>
    </row>
    <row r="112" spans="1:131" s="247" customFormat="1" ht="26.25" customHeight="1" x14ac:dyDescent="0.15">
      <c r="A112" s="1001" t="s">
        <v>440</v>
      </c>
      <c r="B112" s="1002"/>
      <c r="C112" s="832" t="s">
        <v>441</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v>89167</v>
      </c>
      <c r="AB112" s="862"/>
      <c r="AC112" s="862"/>
      <c r="AD112" s="862"/>
      <c r="AE112" s="863"/>
      <c r="AF112" s="864">
        <v>76667</v>
      </c>
      <c r="AG112" s="862"/>
      <c r="AH112" s="862"/>
      <c r="AI112" s="862"/>
      <c r="AJ112" s="863"/>
      <c r="AK112" s="864">
        <v>64167</v>
      </c>
      <c r="AL112" s="862"/>
      <c r="AM112" s="862"/>
      <c r="AN112" s="862"/>
      <c r="AO112" s="863"/>
      <c r="AP112" s="909">
        <v>0.9</v>
      </c>
      <c r="AQ112" s="910"/>
      <c r="AR112" s="910"/>
      <c r="AS112" s="910"/>
      <c r="AT112" s="911"/>
      <c r="AU112" s="1021"/>
      <c r="AV112" s="1022"/>
      <c r="AW112" s="1022"/>
      <c r="AX112" s="1022"/>
      <c r="AY112" s="1022"/>
      <c r="AZ112" s="897" t="s">
        <v>442</v>
      </c>
      <c r="BA112" s="832"/>
      <c r="BB112" s="832"/>
      <c r="BC112" s="832"/>
      <c r="BD112" s="832"/>
      <c r="BE112" s="832"/>
      <c r="BF112" s="832"/>
      <c r="BG112" s="832"/>
      <c r="BH112" s="832"/>
      <c r="BI112" s="832"/>
      <c r="BJ112" s="832"/>
      <c r="BK112" s="832"/>
      <c r="BL112" s="832"/>
      <c r="BM112" s="832"/>
      <c r="BN112" s="832"/>
      <c r="BO112" s="832"/>
      <c r="BP112" s="833"/>
      <c r="BQ112" s="898">
        <v>3831154</v>
      </c>
      <c r="BR112" s="899"/>
      <c r="BS112" s="899"/>
      <c r="BT112" s="899"/>
      <c r="BU112" s="899"/>
      <c r="BV112" s="899">
        <v>3735459</v>
      </c>
      <c r="BW112" s="899"/>
      <c r="BX112" s="899"/>
      <c r="BY112" s="899"/>
      <c r="BZ112" s="899"/>
      <c r="CA112" s="899">
        <v>3691719</v>
      </c>
      <c r="CB112" s="899"/>
      <c r="CC112" s="899"/>
      <c r="CD112" s="899"/>
      <c r="CE112" s="899"/>
      <c r="CF112" s="960">
        <v>50.3</v>
      </c>
      <c r="CG112" s="961"/>
      <c r="CH112" s="961"/>
      <c r="CI112" s="961"/>
      <c r="CJ112" s="961"/>
      <c r="CK112" s="1016"/>
      <c r="CL112" s="903"/>
      <c r="CM112" s="906" t="s">
        <v>443</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436</v>
      </c>
      <c r="DH112" s="899"/>
      <c r="DI112" s="899"/>
      <c r="DJ112" s="899"/>
      <c r="DK112" s="899"/>
      <c r="DL112" s="899" t="s">
        <v>128</v>
      </c>
      <c r="DM112" s="899"/>
      <c r="DN112" s="899"/>
      <c r="DO112" s="899"/>
      <c r="DP112" s="899"/>
      <c r="DQ112" s="899" t="s">
        <v>128</v>
      </c>
      <c r="DR112" s="899"/>
      <c r="DS112" s="899"/>
      <c r="DT112" s="899"/>
      <c r="DU112" s="899"/>
      <c r="DV112" s="876" t="s">
        <v>128</v>
      </c>
      <c r="DW112" s="876"/>
      <c r="DX112" s="876"/>
      <c r="DY112" s="876"/>
      <c r="DZ112" s="877"/>
    </row>
    <row r="113" spans="1:130" s="247" customFormat="1" ht="26.25" customHeight="1" x14ac:dyDescent="0.15">
      <c r="A113" s="1003"/>
      <c r="B113" s="1004"/>
      <c r="C113" s="832" t="s">
        <v>444</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328762</v>
      </c>
      <c r="AB113" s="1008"/>
      <c r="AC113" s="1008"/>
      <c r="AD113" s="1008"/>
      <c r="AE113" s="1009"/>
      <c r="AF113" s="1010">
        <v>327970</v>
      </c>
      <c r="AG113" s="1008"/>
      <c r="AH113" s="1008"/>
      <c r="AI113" s="1008"/>
      <c r="AJ113" s="1009"/>
      <c r="AK113" s="1010">
        <v>328011</v>
      </c>
      <c r="AL113" s="1008"/>
      <c r="AM113" s="1008"/>
      <c r="AN113" s="1008"/>
      <c r="AO113" s="1009"/>
      <c r="AP113" s="1011">
        <v>4.5</v>
      </c>
      <c r="AQ113" s="1012"/>
      <c r="AR113" s="1012"/>
      <c r="AS113" s="1012"/>
      <c r="AT113" s="1013"/>
      <c r="AU113" s="1021"/>
      <c r="AV113" s="1022"/>
      <c r="AW113" s="1022"/>
      <c r="AX113" s="1022"/>
      <c r="AY113" s="1022"/>
      <c r="AZ113" s="897" t="s">
        <v>445</v>
      </c>
      <c r="BA113" s="832"/>
      <c r="BB113" s="832"/>
      <c r="BC113" s="832"/>
      <c r="BD113" s="832"/>
      <c r="BE113" s="832"/>
      <c r="BF113" s="832"/>
      <c r="BG113" s="832"/>
      <c r="BH113" s="832"/>
      <c r="BI113" s="832"/>
      <c r="BJ113" s="832"/>
      <c r="BK113" s="832"/>
      <c r="BL113" s="832"/>
      <c r="BM113" s="832"/>
      <c r="BN113" s="832"/>
      <c r="BO113" s="832"/>
      <c r="BP113" s="833"/>
      <c r="BQ113" s="898">
        <v>127509</v>
      </c>
      <c r="BR113" s="899"/>
      <c r="BS113" s="899"/>
      <c r="BT113" s="899"/>
      <c r="BU113" s="899"/>
      <c r="BV113" s="899">
        <v>78470</v>
      </c>
      <c r="BW113" s="899"/>
      <c r="BX113" s="899"/>
      <c r="BY113" s="899"/>
      <c r="BZ113" s="899"/>
      <c r="CA113" s="899">
        <v>42744</v>
      </c>
      <c r="CB113" s="899"/>
      <c r="CC113" s="899"/>
      <c r="CD113" s="899"/>
      <c r="CE113" s="899"/>
      <c r="CF113" s="960">
        <v>0.6</v>
      </c>
      <c r="CG113" s="961"/>
      <c r="CH113" s="961"/>
      <c r="CI113" s="961"/>
      <c r="CJ113" s="961"/>
      <c r="CK113" s="1016"/>
      <c r="CL113" s="903"/>
      <c r="CM113" s="906" t="s">
        <v>446</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128</v>
      </c>
      <c r="DH113" s="862"/>
      <c r="DI113" s="862"/>
      <c r="DJ113" s="862"/>
      <c r="DK113" s="863"/>
      <c r="DL113" s="864" t="s">
        <v>128</v>
      </c>
      <c r="DM113" s="862"/>
      <c r="DN113" s="862"/>
      <c r="DO113" s="862"/>
      <c r="DP113" s="863"/>
      <c r="DQ113" s="864" t="s">
        <v>128</v>
      </c>
      <c r="DR113" s="862"/>
      <c r="DS113" s="862"/>
      <c r="DT113" s="862"/>
      <c r="DU113" s="863"/>
      <c r="DV113" s="909" t="s">
        <v>128</v>
      </c>
      <c r="DW113" s="910"/>
      <c r="DX113" s="910"/>
      <c r="DY113" s="910"/>
      <c r="DZ113" s="911"/>
    </row>
    <row r="114" spans="1:130" s="247" customFormat="1" ht="26.25" customHeight="1" x14ac:dyDescent="0.15">
      <c r="A114" s="1003"/>
      <c r="B114" s="1004"/>
      <c r="C114" s="832" t="s">
        <v>447</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92376</v>
      </c>
      <c r="AB114" s="862"/>
      <c r="AC114" s="862"/>
      <c r="AD114" s="862"/>
      <c r="AE114" s="863"/>
      <c r="AF114" s="864">
        <v>48312</v>
      </c>
      <c r="AG114" s="862"/>
      <c r="AH114" s="862"/>
      <c r="AI114" s="862"/>
      <c r="AJ114" s="863"/>
      <c r="AK114" s="864">
        <v>44367</v>
      </c>
      <c r="AL114" s="862"/>
      <c r="AM114" s="862"/>
      <c r="AN114" s="862"/>
      <c r="AO114" s="863"/>
      <c r="AP114" s="909">
        <v>0.6</v>
      </c>
      <c r="AQ114" s="910"/>
      <c r="AR114" s="910"/>
      <c r="AS114" s="910"/>
      <c r="AT114" s="911"/>
      <c r="AU114" s="1021"/>
      <c r="AV114" s="1022"/>
      <c r="AW114" s="1022"/>
      <c r="AX114" s="1022"/>
      <c r="AY114" s="1022"/>
      <c r="AZ114" s="897" t="s">
        <v>448</v>
      </c>
      <c r="BA114" s="832"/>
      <c r="BB114" s="832"/>
      <c r="BC114" s="832"/>
      <c r="BD114" s="832"/>
      <c r="BE114" s="832"/>
      <c r="BF114" s="832"/>
      <c r="BG114" s="832"/>
      <c r="BH114" s="832"/>
      <c r="BI114" s="832"/>
      <c r="BJ114" s="832"/>
      <c r="BK114" s="832"/>
      <c r="BL114" s="832"/>
      <c r="BM114" s="832"/>
      <c r="BN114" s="832"/>
      <c r="BO114" s="832"/>
      <c r="BP114" s="833"/>
      <c r="BQ114" s="898">
        <v>1929526</v>
      </c>
      <c r="BR114" s="899"/>
      <c r="BS114" s="899"/>
      <c r="BT114" s="899"/>
      <c r="BU114" s="899"/>
      <c r="BV114" s="899">
        <v>1780848</v>
      </c>
      <c r="BW114" s="899"/>
      <c r="BX114" s="899"/>
      <c r="BY114" s="899"/>
      <c r="BZ114" s="899"/>
      <c r="CA114" s="899">
        <v>1753775</v>
      </c>
      <c r="CB114" s="899"/>
      <c r="CC114" s="899"/>
      <c r="CD114" s="899"/>
      <c r="CE114" s="899"/>
      <c r="CF114" s="960">
        <v>23.9</v>
      </c>
      <c r="CG114" s="961"/>
      <c r="CH114" s="961"/>
      <c r="CI114" s="961"/>
      <c r="CJ114" s="961"/>
      <c r="CK114" s="1016"/>
      <c r="CL114" s="903"/>
      <c r="CM114" s="906" t="s">
        <v>449</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436</v>
      </c>
      <c r="DH114" s="862"/>
      <c r="DI114" s="862"/>
      <c r="DJ114" s="862"/>
      <c r="DK114" s="863"/>
      <c r="DL114" s="864" t="s">
        <v>128</v>
      </c>
      <c r="DM114" s="862"/>
      <c r="DN114" s="862"/>
      <c r="DO114" s="862"/>
      <c r="DP114" s="863"/>
      <c r="DQ114" s="864" t="s">
        <v>128</v>
      </c>
      <c r="DR114" s="862"/>
      <c r="DS114" s="862"/>
      <c r="DT114" s="862"/>
      <c r="DU114" s="863"/>
      <c r="DV114" s="909" t="s">
        <v>128</v>
      </c>
      <c r="DW114" s="910"/>
      <c r="DX114" s="910"/>
      <c r="DY114" s="910"/>
      <c r="DZ114" s="911"/>
    </row>
    <row r="115" spans="1:130" s="247" customFormat="1" ht="26.25" customHeight="1" x14ac:dyDescent="0.15">
      <c r="A115" s="1003"/>
      <c r="B115" s="1004"/>
      <c r="C115" s="832" t="s">
        <v>450</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34666</v>
      </c>
      <c r="AB115" s="1008"/>
      <c r="AC115" s="1008"/>
      <c r="AD115" s="1008"/>
      <c r="AE115" s="1009"/>
      <c r="AF115" s="1010">
        <v>30381</v>
      </c>
      <c r="AG115" s="1008"/>
      <c r="AH115" s="1008"/>
      <c r="AI115" s="1008"/>
      <c r="AJ115" s="1009"/>
      <c r="AK115" s="1010">
        <v>23257</v>
      </c>
      <c r="AL115" s="1008"/>
      <c r="AM115" s="1008"/>
      <c r="AN115" s="1008"/>
      <c r="AO115" s="1009"/>
      <c r="AP115" s="1011">
        <v>0.3</v>
      </c>
      <c r="AQ115" s="1012"/>
      <c r="AR115" s="1012"/>
      <c r="AS115" s="1012"/>
      <c r="AT115" s="1013"/>
      <c r="AU115" s="1021"/>
      <c r="AV115" s="1022"/>
      <c r="AW115" s="1022"/>
      <c r="AX115" s="1022"/>
      <c r="AY115" s="1022"/>
      <c r="AZ115" s="897" t="s">
        <v>451</v>
      </c>
      <c r="BA115" s="832"/>
      <c r="BB115" s="832"/>
      <c r="BC115" s="832"/>
      <c r="BD115" s="832"/>
      <c r="BE115" s="832"/>
      <c r="BF115" s="832"/>
      <c r="BG115" s="832"/>
      <c r="BH115" s="832"/>
      <c r="BI115" s="832"/>
      <c r="BJ115" s="832"/>
      <c r="BK115" s="832"/>
      <c r="BL115" s="832"/>
      <c r="BM115" s="832"/>
      <c r="BN115" s="832"/>
      <c r="BO115" s="832"/>
      <c r="BP115" s="833"/>
      <c r="BQ115" s="898" t="s">
        <v>128</v>
      </c>
      <c r="BR115" s="899"/>
      <c r="BS115" s="899"/>
      <c r="BT115" s="899"/>
      <c r="BU115" s="899"/>
      <c r="BV115" s="899" t="s">
        <v>128</v>
      </c>
      <c r="BW115" s="899"/>
      <c r="BX115" s="899"/>
      <c r="BY115" s="899"/>
      <c r="BZ115" s="899"/>
      <c r="CA115" s="899" t="s">
        <v>128</v>
      </c>
      <c r="CB115" s="899"/>
      <c r="CC115" s="899"/>
      <c r="CD115" s="899"/>
      <c r="CE115" s="899"/>
      <c r="CF115" s="960" t="s">
        <v>128</v>
      </c>
      <c r="CG115" s="961"/>
      <c r="CH115" s="961"/>
      <c r="CI115" s="961"/>
      <c r="CJ115" s="961"/>
      <c r="CK115" s="1016"/>
      <c r="CL115" s="903"/>
      <c r="CM115" s="897" t="s">
        <v>452</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v>2336772</v>
      </c>
      <c r="DH115" s="862"/>
      <c r="DI115" s="862"/>
      <c r="DJ115" s="862"/>
      <c r="DK115" s="863"/>
      <c r="DL115" s="864">
        <v>1790065</v>
      </c>
      <c r="DM115" s="862"/>
      <c r="DN115" s="862"/>
      <c r="DO115" s="862"/>
      <c r="DP115" s="863"/>
      <c r="DQ115" s="864">
        <v>1228670</v>
      </c>
      <c r="DR115" s="862"/>
      <c r="DS115" s="862"/>
      <c r="DT115" s="862"/>
      <c r="DU115" s="863"/>
      <c r="DV115" s="909">
        <v>16.7</v>
      </c>
      <c r="DW115" s="910"/>
      <c r="DX115" s="910"/>
      <c r="DY115" s="910"/>
      <c r="DZ115" s="911"/>
    </row>
    <row r="116" spans="1:130" s="247" customFormat="1" ht="26.25" customHeight="1" x14ac:dyDescent="0.15">
      <c r="A116" s="1005"/>
      <c r="B116" s="1006"/>
      <c r="C116" s="965" t="s">
        <v>453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131</v>
      </c>
      <c r="AB116" s="862"/>
      <c r="AC116" s="862"/>
      <c r="AD116" s="862"/>
      <c r="AE116" s="863"/>
      <c r="AF116" s="864">
        <v>178</v>
      </c>
      <c r="AG116" s="862"/>
      <c r="AH116" s="862"/>
      <c r="AI116" s="862"/>
      <c r="AJ116" s="863"/>
      <c r="AK116" s="864">
        <v>108</v>
      </c>
      <c r="AL116" s="862"/>
      <c r="AM116" s="862"/>
      <c r="AN116" s="862"/>
      <c r="AO116" s="863"/>
      <c r="AP116" s="909">
        <v>0</v>
      </c>
      <c r="AQ116" s="910"/>
      <c r="AR116" s="910"/>
      <c r="AS116" s="910"/>
      <c r="AT116" s="911"/>
      <c r="AU116" s="1021"/>
      <c r="AV116" s="1022"/>
      <c r="AW116" s="1022"/>
      <c r="AX116" s="1022"/>
      <c r="AY116" s="1022"/>
      <c r="AZ116" s="948" t="s">
        <v>454</v>
      </c>
      <c r="BA116" s="949"/>
      <c r="BB116" s="949"/>
      <c r="BC116" s="949"/>
      <c r="BD116" s="949"/>
      <c r="BE116" s="949"/>
      <c r="BF116" s="949"/>
      <c r="BG116" s="949"/>
      <c r="BH116" s="949"/>
      <c r="BI116" s="949"/>
      <c r="BJ116" s="949"/>
      <c r="BK116" s="949"/>
      <c r="BL116" s="949"/>
      <c r="BM116" s="949"/>
      <c r="BN116" s="949"/>
      <c r="BO116" s="949"/>
      <c r="BP116" s="950"/>
      <c r="BQ116" s="898" t="s">
        <v>128</v>
      </c>
      <c r="BR116" s="899"/>
      <c r="BS116" s="899"/>
      <c r="BT116" s="899"/>
      <c r="BU116" s="899"/>
      <c r="BV116" s="899" t="s">
        <v>128</v>
      </c>
      <c r="BW116" s="899"/>
      <c r="BX116" s="899"/>
      <c r="BY116" s="899"/>
      <c r="BZ116" s="899"/>
      <c r="CA116" s="899" t="s">
        <v>389</v>
      </c>
      <c r="CB116" s="899"/>
      <c r="CC116" s="899"/>
      <c r="CD116" s="899"/>
      <c r="CE116" s="899"/>
      <c r="CF116" s="960" t="s">
        <v>128</v>
      </c>
      <c r="CG116" s="961"/>
      <c r="CH116" s="961"/>
      <c r="CI116" s="961"/>
      <c r="CJ116" s="961"/>
      <c r="CK116" s="1016"/>
      <c r="CL116" s="903"/>
      <c r="CM116" s="906" t="s">
        <v>455</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v>33982</v>
      </c>
      <c r="DH116" s="862"/>
      <c r="DI116" s="862"/>
      <c r="DJ116" s="862"/>
      <c r="DK116" s="863"/>
      <c r="DL116" s="864">
        <v>19081</v>
      </c>
      <c r="DM116" s="862"/>
      <c r="DN116" s="862"/>
      <c r="DO116" s="862"/>
      <c r="DP116" s="863"/>
      <c r="DQ116" s="864">
        <v>6627</v>
      </c>
      <c r="DR116" s="862"/>
      <c r="DS116" s="862"/>
      <c r="DT116" s="862"/>
      <c r="DU116" s="863"/>
      <c r="DV116" s="909">
        <v>0.1</v>
      </c>
      <c r="DW116" s="910"/>
      <c r="DX116" s="910"/>
      <c r="DY116" s="910"/>
      <c r="DZ116" s="911"/>
    </row>
    <row r="117" spans="1:130" s="247" customFormat="1" ht="26.25" customHeight="1" x14ac:dyDescent="0.15">
      <c r="A117" s="986" t="s">
        <v>185</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456</v>
      </c>
      <c r="Z117" s="988"/>
      <c r="AA117" s="993">
        <v>1556507</v>
      </c>
      <c r="AB117" s="994"/>
      <c r="AC117" s="994"/>
      <c r="AD117" s="994"/>
      <c r="AE117" s="995"/>
      <c r="AF117" s="996">
        <v>1522838</v>
      </c>
      <c r="AG117" s="994"/>
      <c r="AH117" s="994"/>
      <c r="AI117" s="994"/>
      <c r="AJ117" s="995"/>
      <c r="AK117" s="996">
        <v>1509808</v>
      </c>
      <c r="AL117" s="994"/>
      <c r="AM117" s="994"/>
      <c r="AN117" s="994"/>
      <c r="AO117" s="995"/>
      <c r="AP117" s="997"/>
      <c r="AQ117" s="998"/>
      <c r="AR117" s="998"/>
      <c r="AS117" s="998"/>
      <c r="AT117" s="999"/>
      <c r="AU117" s="1021"/>
      <c r="AV117" s="1022"/>
      <c r="AW117" s="1022"/>
      <c r="AX117" s="1022"/>
      <c r="AY117" s="1022"/>
      <c r="AZ117" s="948" t="s">
        <v>457</v>
      </c>
      <c r="BA117" s="949"/>
      <c r="BB117" s="949"/>
      <c r="BC117" s="949"/>
      <c r="BD117" s="949"/>
      <c r="BE117" s="949"/>
      <c r="BF117" s="949"/>
      <c r="BG117" s="949"/>
      <c r="BH117" s="949"/>
      <c r="BI117" s="949"/>
      <c r="BJ117" s="949"/>
      <c r="BK117" s="949"/>
      <c r="BL117" s="949"/>
      <c r="BM117" s="949"/>
      <c r="BN117" s="949"/>
      <c r="BO117" s="949"/>
      <c r="BP117" s="950"/>
      <c r="BQ117" s="898" t="s">
        <v>436</v>
      </c>
      <c r="BR117" s="899"/>
      <c r="BS117" s="899"/>
      <c r="BT117" s="899"/>
      <c r="BU117" s="899"/>
      <c r="BV117" s="899" t="s">
        <v>128</v>
      </c>
      <c r="BW117" s="899"/>
      <c r="BX117" s="899"/>
      <c r="BY117" s="899"/>
      <c r="BZ117" s="899"/>
      <c r="CA117" s="899" t="s">
        <v>128</v>
      </c>
      <c r="CB117" s="899"/>
      <c r="CC117" s="899"/>
      <c r="CD117" s="899"/>
      <c r="CE117" s="899"/>
      <c r="CF117" s="960" t="s">
        <v>128</v>
      </c>
      <c r="CG117" s="961"/>
      <c r="CH117" s="961"/>
      <c r="CI117" s="961"/>
      <c r="CJ117" s="961"/>
      <c r="CK117" s="1016"/>
      <c r="CL117" s="903"/>
      <c r="CM117" s="906" t="s">
        <v>458</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128</v>
      </c>
      <c r="DH117" s="862"/>
      <c r="DI117" s="862"/>
      <c r="DJ117" s="862"/>
      <c r="DK117" s="863"/>
      <c r="DL117" s="864" t="s">
        <v>128</v>
      </c>
      <c r="DM117" s="862"/>
      <c r="DN117" s="862"/>
      <c r="DO117" s="862"/>
      <c r="DP117" s="863"/>
      <c r="DQ117" s="864" t="s">
        <v>128</v>
      </c>
      <c r="DR117" s="862"/>
      <c r="DS117" s="862"/>
      <c r="DT117" s="862"/>
      <c r="DU117" s="863"/>
      <c r="DV117" s="909" t="s">
        <v>436</v>
      </c>
      <c r="DW117" s="910"/>
      <c r="DX117" s="910"/>
      <c r="DY117" s="910"/>
      <c r="DZ117" s="911"/>
    </row>
    <row r="118" spans="1:130" s="247" customFormat="1" ht="26.25" customHeight="1" x14ac:dyDescent="0.15">
      <c r="A118" s="986" t="s">
        <v>431</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429</v>
      </c>
      <c r="AB118" s="987"/>
      <c r="AC118" s="987"/>
      <c r="AD118" s="987"/>
      <c r="AE118" s="988"/>
      <c r="AF118" s="989" t="s">
        <v>305</v>
      </c>
      <c r="AG118" s="987"/>
      <c r="AH118" s="987"/>
      <c r="AI118" s="987"/>
      <c r="AJ118" s="988"/>
      <c r="AK118" s="989" t="s">
        <v>304</v>
      </c>
      <c r="AL118" s="987"/>
      <c r="AM118" s="987"/>
      <c r="AN118" s="987"/>
      <c r="AO118" s="988"/>
      <c r="AP118" s="990" t="s">
        <v>430</v>
      </c>
      <c r="AQ118" s="991"/>
      <c r="AR118" s="991"/>
      <c r="AS118" s="991"/>
      <c r="AT118" s="992"/>
      <c r="AU118" s="1021"/>
      <c r="AV118" s="1022"/>
      <c r="AW118" s="1022"/>
      <c r="AX118" s="1022"/>
      <c r="AY118" s="1022"/>
      <c r="AZ118" s="964" t="s">
        <v>459</v>
      </c>
      <c r="BA118" s="965"/>
      <c r="BB118" s="965"/>
      <c r="BC118" s="965"/>
      <c r="BD118" s="965"/>
      <c r="BE118" s="965"/>
      <c r="BF118" s="965"/>
      <c r="BG118" s="965"/>
      <c r="BH118" s="965"/>
      <c r="BI118" s="965"/>
      <c r="BJ118" s="965"/>
      <c r="BK118" s="965"/>
      <c r="BL118" s="965"/>
      <c r="BM118" s="965"/>
      <c r="BN118" s="965"/>
      <c r="BO118" s="965"/>
      <c r="BP118" s="966"/>
      <c r="BQ118" s="967" t="s">
        <v>436</v>
      </c>
      <c r="BR118" s="930"/>
      <c r="BS118" s="930"/>
      <c r="BT118" s="930"/>
      <c r="BU118" s="930"/>
      <c r="BV118" s="930" t="s">
        <v>128</v>
      </c>
      <c r="BW118" s="930"/>
      <c r="BX118" s="930"/>
      <c r="BY118" s="930"/>
      <c r="BZ118" s="930"/>
      <c r="CA118" s="930" t="s">
        <v>128</v>
      </c>
      <c r="CB118" s="930"/>
      <c r="CC118" s="930"/>
      <c r="CD118" s="930"/>
      <c r="CE118" s="930"/>
      <c r="CF118" s="960" t="s">
        <v>128</v>
      </c>
      <c r="CG118" s="961"/>
      <c r="CH118" s="961"/>
      <c r="CI118" s="961"/>
      <c r="CJ118" s="961"/>
      <c r="CK118" s="1016"/>
      <c r="CL118" s="903"/>
      <c r="CM118" s="906" t="s">
        <v>460</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128</v>
      </c>
      <c r="DH118" s="862"/>
      <c r="DI118" s="862"/>
      <c r="DJ118" s="862"/>
      <c r="DK118" s="863"/>
      <c r="DL118" s="864" t="s">
        <v>128</v>
      </c>
      <c r="DM118" s="862"/>
      <c r="DN118" s="862"/>
      <c r="DO118" s="862"/>
      <c r="DP118" s="863"/>
      <c r="DQ118" s="864" t="s">
        <v>128</v>
      </c>
      <c r="DR118" s="862"/>
      <c r="DS118" s="862"/>
      <c r="DT118" s="862"/>
      <c r="DU118" s="863"/>
      <c r="DV118" s="909" t="s">
        <v>128</v>
      </c>
      <c r="DW118" s="910"/>
      <c r="DX118" s="910"/>
      <c r="DY118" s="910"/>
      <c r="DZ118" s="911"/>
    </row>
    <row r="119" spans="1:130" s="247" customFormat="1" ht="26.25" customHeight="1" x14ac:dyDescent="0.15">
      <c r="A119" s="900" t="s">
        <v>434</v>
      </c>
      <c r="B119" s="901"/>
      <c r="C119" s="976" t="s">
        <v>435</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389</v>
      </c>
      <c r="AB119" s="980"/>
      <c r="AC119" s="980"/>
      <c r="AD119" s="980"/>
      <c r="AE119" s="981"/>
      <c r="AF119" s="982" t="s">
        <v>128</v>
      </c>
      <c r="AG119" s="980"/>
      <c r="AH119" s="980"/>
      <c r="AI119" s="980"/>
      <c r="AJ119" s="981"/>
      <c r="AK119" s="982" t="s">
        <v>128</v>
      </c>
      <c r="AL119" s="980"/>
      <c r="AM119" s="980"/>
      <c r="AN119" s="980"/>
      <c r="AO119" s="981"/>
      <c r="AP119" s="983" t="s">
        <v>128</v>
      </c>
      <c r="AQ119" s="984"/>
      <c r="AR119" s="984"/>
      <c r="AS119" s="984"/>
      <c r="AT119" s="985"/>
      <c r="AU119" s="1023"/>
      <c r="AV119" s="1024"/>
      <c r="AW119" s="1024"/>
      <c r="AX119" s="1024"/>
      <c r="AY119" s="1024"/>
      <c r="AZ119" s="278" t="s">
        <v>185</v>
      </c>
      <c r="BA119" s="278"/>
      <c r="BB119" s="278"/>
      <c r="BC119" s="278"/>
      <c r="BD119" s="278"/>
      <c r="BE119" s="278"/>
      <c r="BF119" s="278"/>
      <c r="BG119" s="278"/>
      <c r="BH119" s="278"/>
      <c r="BI119" s="278"/>
      <c r="BJ119" s="278"/>
      <c r="BK119" s="278"/>
      <c r="BL119" s="278"/>
      <c r="BM119" s="278"/>
      <c r="BN119" s="278"/>
      <c r="BO119" s="962" t="s">
        <v>461</v>
      </c>
      <c r="BP119" s="963"/>
      <c r="BQ119" s="967">
        <v>23300079</v>
      </c>
      <c r="BR119" s="930"/>
      <c r="BS119" s="930"/>
      <c r="BT119" s="930"/>
      <c r="BU119" s="930"/>
      <c r="BV119" s="930">
        <v>22358617</v>
      </c>
      <c r="BW119" s="930"/>
      <c r="BX119" s="930"/>
      <c r="BY119" s="930"/>
      <c r="BZ119" s="930"/>
      <c r="CA119" s="930">
        <v>22173083</v>
      </c>
      <c r="CB119" s="930"/>
      <c r="CC119" s="930"/>
      <c r="CD119" s="930"/>
      <c r="CE119" s="930"/>
      <c r="CF119" s="828"/>
      <c r="CG119" s="829"/>
      <c r="CH119" s="829"/>
      <c r="CI119" s="829"/>
      <c r="CJ119" s="919"/>
      <c r="CK119" s="1017"/>
      <c r="CL119" s="905"/>
      <c r="CM119" s="923" t="s">
        <v>462</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41849</v>
      </c>
      <c r="DH119" s="845"/>
      <c r="DI119" s="845"/>
      <c r="DJ119" s="845"/>
      <c r="DK119" s="846"/>
      <c r="DL119" s="847">
        <v>26969</v>
      </c>
      <c r="DM119" s="845"/>
      <c r="DN119" s="845"/>
      <c r="DO119" s="845"/>
      <c r="DP119" s="846"/>
      <c r="DQ119" s="847">
        <v>28419</v>
      </c>
      <c r="DR119" s="845"/>
      <c r="DS119" s="845"/>
      <c r="DT119" s="845"/>
      <c r="DU119" s="846"/>
      <c r="DV119" s="933">
        <v>0.4</v>
      </c>
      <c r="DW119" s="934"/>
      <c r="DX119" s="934"/>
      <c r="DY119" s="934"/>
      <c r="DZ119" s="935"/>
    </row>
    <row r="120" spans="1:130" s="247" customFormat="1" ht="26.25" customHeight="1" x14ac:dyDescent="0.15">
      <c r="A120" s="902"/>
      <c r="B120" s="903"/>
      <c r="C120" s="906" t="s">
        <v>439</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389</v>
      </c>
      <c r="AB120" s="862"/>
      <c r="AC120" s="862"/>
      <c r="AD120" s="862"/>
      <c r="AE120" s="863"/>
      <c r="AF120" s="864" t="s">
        <v>128</v>
      </c>
      <c r="AG120" s="862"/>
      <c r="AH120" s="862"/>
      <c r="AI120" s="862"/>
      <c r="AJ120" s="863"/>
      <c r="AK120" s="864" t="s">
        <v>128</v>
      </c>
      <c r="AL120" s="862"/>
      <c r="AM120" s="862"/>
      <c r="AN120" s="862"/>
      <c r="AO120" s="863"/>
      <c r="AP120" s="909" t="s">
        <v>128</v>
      </c>
      <c r="AQ120" s="910"/>
      <c r="AR120" s="910"/>
      <c r="AS120" s="910"/>
      <c r="AT120" s="911"/>
      <c r="AU120" s="968" t="s">
        <v>463</v>
      </c>
      <c r="AV120" s="969"/>
      <c r="AW120" s="969"/>
      <c r="AX120" s="969"/>
      <c r="AY120" s="970"/>
      <c r="AZ120" s="945" t="s">
        <v>464</v>
      </c>
      <c r="BA120" s="890"/>
      <c r="BB120" s="890"/>
      <c r="BC120" s="890"/>
      <c r="BD120" s="890"/>
      <c r="BE120" s="890"/>
      <c r="BF120" s="890"/>
      <c r="BG120" s="890"/>
      <c r="BH120" s="890"/>
      <c r="BI120" s="890"/>
      <c r="BJ120" s="890"/>
      <c r="BK120" s="890"/>
      <c r="BL120" s="890"/>
      <c r="BM120" s="890"/>
      <c r="BN120" s="890"/>
      <c r="BO120" s="890"/>
      <c r="BP120" s="891"/>
      <c r="BQ120" s="946">
        <v>3555947</v>
      </c>
      <c r="BR120" s="927"/>
      <c r="BS120" s="927"/>
      <c r="BT120" s="927"/>
      <c r="BU120" s="927"/>
      <c r="BV120" s="927">
        <v>3985686</v>
      </c>
      <c r="BW120" s="927"/>
      <c r="BX120" s="927"/>
      <c r="BY120" s="927"/>
      <c r="BZ120" s="927"/>
      <c r="CA120" s="927">
        <v>3661129</v>
      </c>
      <c r="CB120" s="927"/>
      <c r="CC120" s="927"/>
      <c r="CD120" s="927"/>
      <c r="CE120" s="927"/>
      <c r="CF120" s="951">
        <v>49.9</v>
      </c>
      <c r="CG120" s="952"/>
      <c r="CH120" s="952"/>
      <c r="CI120" s="952"/>
      <c r="CJ120" s="952"/>
      <c r="CK120" s="953" t="s">
        <v>465</v>
      </c>
      <c r="CL120" s="937"/>
      <c r="CM120" s="937"/>
      <c r="CN120" s="937"/>
      <c r="CO120" s="938"/>
      <c r="CP120" s="957" t="s">
        <v>466</v>
      </c>
      <c r="CQ120" s="958"/>
      <c r="CR120" s="958"/>
      <c r="CS120" s="958"/>
      <c r="CT120" s="958"/>
      <c r="CU120" s="958"/>
      <c r="CV120" s="958"/>
      <c r="CW120" s="958"/>
      <c r="CX120" s="958"/>
      <c r="CY120" s="958"/>
      <c r="CZ120" s="958"/>
      <c r="DA120" s="958"/>
      <c r="DB120" s="958"/>
      <c r="DC120" s="958"/>
      <c r="DD120" s="958"/>
      <c r="DE120" s="958"/>
      <c r="DF120" s="959"/>
      <c r="DG120" s="946" t="s">
        <v>389</v>
      </c>
      <c r="DH120" s="927"/>
      <c r="DI120" s="927"/>
      <c r="DJ120" s="927"/>
      <c r="DK120" s="927"/>
      <c r="DL120" s="927" t="s">
        <v>128</v>
      </c>
      <c r="DM120" s="927"/>
      <c r="DN120" s="927"/>
      <c r="DO120" s="927"/>
      <c r="DP120" s="927"/>
      <c r="DQ120" s="927">
        <v>3397220</v>
      </c>
      <c r="DR120" s="927"/>
      <c r="DS120" s="927"/>
      <c r="DT120" s="927"/>
      <c r="DU120" s="927"/>
      <c r="DV120" s="928">
        <v>46.3</v>
      </c>
      <c r="DW120" s="928"/>
      <c r="DX120" s="928"/>
      <c r="DY120" s="928"/>
      <c r="DZ120" s="929"/>
    </row>
    <row r="121" spans="1:130" s="247" customFormat="1" ht="26.25" customHeight="1" x14ac:dyDescent="0.15">
      <c r="A121" s="902"/>
      <c r="B121" s="903"/>
      <c r="C121" s="948" t="s">
        <v>467</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128</v>
      </c>
      <c r="AB121" s="862"/>
      <c r="AC121" s="862"/>
      <c r="AD121" s="862"/>
      <c r="AE121" s="863"/>
      <c r="AF121" s="864" t="s">
        <v>128</v>
      </c>
      <c r="AG121" s="862"/>
      <c r="AH121" s="862"/>
      <c r="AI121" s="862"/>
      <c r="AJ121" s="863"/>
      <c r="AK121" s="864" t="s">
        <v>389</v>
      </c>
      <c r="AL121" s="862"/>
      <c r="AM121" s="862"/>
      <c r="AN121" s="862"/>
      <c r="AO121" s="863"/>
      <c r="AP121" s="909" t="s">
        <v>128</v>
      </c>
      <c r="AQ121" s="910"/>
      <c r="AR121" s="910"/>
      <c r="AS121" s="910"/>
      <c r="AT121" s="911"/>
      <c r="AU121" s="971"/>
      <c r="AV121" s="972"/>
      <c r="AW121" s="972"/>
      <c r="AX121" s="972"/>
      <c r="AY121" s="973"/>
      <c r="AZ121" s="897" t="s">
        <v>468</v>
      </c>
      <c r="BA121" s="832"/>
      <c r="BB121" s="832"/>
      <c r="BC121" s="832"/>
      <c r="BD121" s="832"/>
      <c r="BE121" s="832"/>
      <c r="BF121" s="832"/>
      <c r="BG121" s="832"/>
      <c r="BH121" s="832"/>
      <c r="BI121" s="832"/>
      <c r="BJ121" s="832"/>
      <c r="BK121" s="832"/>
      <c r="BL121" s="832"/>
      <c r="BM121" s="832"/>
      <c r="BN121" s="832"/>
      <c r="BO121" s="832"/>
      <c r="BP121" s="833"/>
      <c r="BQ121" s="898">
        <v>2243043</v>
      </c>
      <c r="BR121" s="899"/>
      <c r="BS121" s="899"/>
      <c r="BT121" s="899"/>
      <c r="BU121" s="899"/>
      <c r="BV121" s="899">
        <v>2147612</v>
      </c>
      <c r="BW121" s="899"/>
      <c r="BX121" s="899"/>
      <c r="BY121" s="899"/>
      <c r="BZ121" s="899"/>
      <c r="CA121" s="899">
        <v>2148698</v>
      </c>
      <c r="CB121" s="899"/>
      <c r="CC121" s="899"/>
      <c r="CD121" s="899"/>
      <c r="CE121" s="899"/>
      <c r="CF121" s="960">
        <v>29.3</v>
      </c>
      <c r="CG121" s="961"/>
      <c r="CH121" s="961"/>
      <c r="CI121" s="961"/>
      <c r="CJ121" s="961"/>
      <c r="CK121" s="954"/>
      <c r="CL121" s="940"/>
      <c r="CM121" s="940"/>
      <c r="CN121" s="940"/>
      <c r="CO121" s="941"/>
      <c r="CP121" s="920" t="s">
        <v>404</v>
      </c>
      <c r="CQ121" s="921"/>
      <c r="CR121" s="921"/>
      <c r="CS121" s="921"/>
      <c r="CT121" s="921"/>
      <c r="CU121" s="921"/>
      <c r="CV121" s="921"/>
      <c r="CW121" s="921"/>
      <c r="CX121" s="921"/>
      <c r="CY121" s="921"/>
      <c r="CZ121" s="921"/>
      <c r="DA121" s="921"/>
      <c r="DB121" s="921"/>
      <c r="DC121" s="921"/>
      <c r="DD121" s="921"/>
      <c r="DE121" s="921"/>
      <c r="DF121" s="922"/>
      <c r="DG121" s="898">
        <v>624104</v>
      </c>
      <c r="DH121" s="899"/>
      <c r="DI121" s="899"/>
      <c r="DJ121" s="899"/>
      <c r="DK121" s="899"/>
      <c r="DL121" s="899">
        <v>414334</v>
      </c>
      <c r="DM121" s="899"/>
      <c r="DN121" s="899"/>
      <c r="DO121" s="899"/>
      <c r="DP121" s="899"/>
      <c r="DQ121" s="899">
        <v>294499</v>
      </c>
      <c r="DR121" s="899"/>
      <c r="DS121" s="899"/>
      <c r="DT121" s="899"/>
      <c r="DU121" s="899"/>
      <c r="DV121" s="876">
        <v>4</v>
      </c>
      <c r="DW121" s="876"/>
      <c r="DX121" s="876"/>
      <c r="DY121" s="876"/>
      <c r="DZ121" s="877"/>
    </row>
    <row r="122" spans="1:130" s="247" customFormat="1" ht="26.25" customHeight="1" x14ac:dyDescent="0.15">
      <c r="A122" s="902"/>
      <c r="B122" s="903"/>
      <c r="C122" s="906" t="s">
        <v>449</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128</v>
      </c>
      <c r="AB122" s="862"/>
      <c r="AC122" s="862"/>
      <c r="AD122" s="862"/>
      <c r="AE122" s="863"/>
      <c r="AF122" s="864" t="s">
        <v>128</v>
      </c>
      <c r="AG122" s="862"/>
      <c r="AH122" s="862"/>
      <c r="AI122" s="862"/>
      <c r="AJ122" s="863"/>
      <c r="AK122" s="864" t="s">
        <v>128</v>
      </c>
      <c r="AL122" s="862"/>
      <c r="AM122" s="862"/>
      <c r="AN122" s="862"/>
      <c r="AO122" s="863"/>
      <c r="AP122" s="909" t="s">
        <v>128</v>
      </c>
      <c r="AQ122" s="910"/>
      <c r="AR122" s="910"/>
      <c r="AS122" s="910"/>
      <c r="AT122" s="911"/>
      <c r="AU122" s="971"/>
      <c r="AV122" s="972"/>
      <c r="AW122" s="972"/>
      <c r="AX122" s="972"/>
      <c r="AY122" s="973"/>
      <c r="AZ122" s="964" t="s">
        <v>469</v>
      </c>
      <c r="BA122" s="965"/>
      <c r="BB122" s="965"/>
      <c r="BC122" s="965"/>
      <c r="BD122" s="965"/>
      <c r="BE122" s="965"/>
      <c r="BF122" s="965"/>
      <c r="BG122" s="965"/>
      <c r="BH122" s="965"/>
      <c r="BI122" s="965"/>
      <c r="BJ122" s="965"/>
      <c r="BK122" s="965"/>
      <c r="BL122" s="965"/>
      <c r="BM122" s="965"/>
      <c r="BN122" s="965"/>
      <c r="BO122" s="965"/>
      <c r="BP122" s="966"/>
      <c r="BQ122" s="967">
        <v>11935396</v>
      </c>
      <c r="BR122" s="930"/>
      <c r="BS122" s="930"/>
      <c r="BT122" s="930"/>
      <c r="BU122" s="930"/>
      <c r="BV122" s="930">
        <v>11971453</v>
      </c>
      <c r="BW122" s="930"/>
      <c r="BX122" s="930"/>
      <c r="BY122" s="930"/>
      <c r="BZ122" s="930"/>
      <c r="CA122" s="930">
        <v>11961163</v>
      </c>
      <c r="CB122" s="930"/>
      <c r="CC122" s="930"/>
      <c r="CD122" s="930"/>
      <c r="CE122" s="930"/>
      <c r="CF122" s="931">
        <v>162.9</v>
      </c>
      <c r="CG122" s="932"/>
      <c r="CH122" s="932"/>
      <c r="CI122" s="932"/>
      <c r="CJ122" s="932"/>
      <c r="CK122" s="954"/>
      <c r="CL122" s="940"/>
      <c r="CM122" s="940"/>
      <c r="CN122" s="940"/>
      <c r="CO122" s="941"/>
      <c r="CP122" s="920" t="s">
        <v>403</v>
      </c>
      <c r="CQ122" s="921"/>
      <c r="CR122" s="921"/>
      <c r="CS122" s="921"/>
      <c r="CT122" s="921"/>
      <c r="CU122" s="921"/>
      <c r="CV122" s="921"/>
      <c r="CW122" s="921"/>
      <c r="CX122" s="921"/>
      <c r="CY122" s="921"/>
      <c r="CZ122" s="921"/>
      <c r="DA122" s="921"/>
      <c r="DB122" s="921"/>
      <c r="DC122" s="921"/>
      <c r="DD122" s="921"/>
      <c r="DE122" s="921"/>
      <c r="DF122" s="922"/>
      <c r="DG122" s="898" t="s">
        <v>128</v>
      </c>
      <c r="DH122" s="899"/>
      <c r="DI122" s="899"/>
      <c r="DJ122" s="899"/>
      <c r="DK122" s="899"/>
      <c r="DL122" s="899" t="s">
        <v>389</v>
      </c>
      <c r="DM122" s="899"/>
      <c r="DN122" s="899"/>
      <c r="DO122" s="899"/>
      <c r="DP122" s="899"/>
      <c r="DQ122" s="899" t="s">
        <v>128</v>
      </c>
      <c r="DR122" s="899"/>
      <c r="DS122" s="899"/>
      <c r="DT122" s="899"/>
      <c r="DU122" s="899"/>
      <c r="DV122" s="876" t="s">
        <v>128</v>
      </c>
      <c r="DW122" s="876"/>
      <c r="DX122" s="876"/>
      <c r="DY122" s="876"/>
      <c r="DZ122" s="877"/>
    </row>
    <row r="123" spans="1:130" s="247" customFormat="1" ht="26.25" customHeight="1" x14ac:dyDescent="0.15">
      <c r="A123" s="902"/>
      <c r="B123" s="903"/>
      <c r="C123" s="906" t="s">
        <v>455</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v>15772</v>
      </c>
      <c r="AB123" s="862"/>
      <c r="AC123" s="862"/>
      <c r="AD123" s="862"/>
      <c r="AE123" s="863"/>
      <c r="AF123" s="864">
        <v>15501</v>
      </c>
      <c r="AG123" s="862"/>
      <c r="AH123" s="862"/>
      <c r="AI123" s="862"/>
      <c r="AJ123" s="863"/>
      <c r="AK123" s="864">
        <v>12783</v>
      </c>
      <c r="AL123" s="862"/>
      <c r="AM123" s="862"/>
      <c r="AN123" s="862"/>
      <c r="AO123" s="863"/>
      <c r="AP123" s="909">
        <v>0.2</v>
      </c>
      <c r="AQ123" s="910"/>
      <c r="AR123" s="910"/>
      <c r="AS123" s="910"/>
      <c r="AT123" s="911"/>
      <c r="AU123" s="974"/>
      <c r="AV123" s="975"/>
      <c r="AW123" s="975"/>
      <c r="AX123" s="975"/>
      <c r="AY123" s="975"/>
      <c r="AZ123" s="278" t="s">
        <v>185</v>
      </c>
      <c r="BA123" s="278"/>
      <c r="BB123" s="278"/>
      <c r="BC123" s="278"/>
      <c r="BD123" s="278"/>
      <c r="BE123" s="278"/>
      <c r="BF123" s="278"/>
      <c r="BG123" s="278"/>
      <c r="BH123" s="278"/>
      <c r="BI123" s="278"/>
      <c r="BJ123" s="278"/>
      <c r="BK123" s="278"/>
      <c r="BL123" s="278"/>
      <c r="BM123" s="278"/>
      <c r="BN123" s="278"/>
      <c r="BO123" s="962" t="s">
        <v>470</v>
      </c>
      <c r="BP123" s="963"/>
      <c r="BQ123" s="917">
        <v>17734386</v>
      </c>
      <c r="BR123" s="918"/>
      <c r="BS123" s="918"/>
      <c r="BT123" s="918"/>
      <c r="BU123" s="918"/>
      <c r="BV123" s="918">
        <v>18104751</v>
      </c>
      <c r="BW123" s="918"/>
      <c r="BX123" s="918"/>
      <c r="BY123" s="918"/>
      <c r="BZ123" s="918"/>
      <c r="CA123" s="918">
        <v>17770990</v>
      </c>
      <c r="CB123" s="918"/>
      <c r="CC123" s="918"/>
      <c r="CD123" s="918"/>
      <c r="CE123" s="918"/>
      <c r="CF123" s="828"/>
      <c r="CG123" s="829"/>
      <c r="CH123" s="829"/>
      <c r="CI123" s="829"/>
      <c r="CJ123" s="919"/>
      <c r="CK123" s="954"/>
      <c r="CL123" s="940"/>
      <c r="CM123" s="940"/>
      <c r="CN123" s="940"/>
      <c r="CO123" s="941"/>
      <c r="CP123" s="920" t="s">
        <v>471</v>
      </c>
      <c r="CQ123" s="921"/>
      <c r="CR123" s="921"/>
      <c r="CS123" s="921"/>
      <c r="CT123" s="921"/>
      <c r="CU123" s="921"/>
      <c r="CV123" s="921"/>
      <c r="CW123" s="921"/>
      <c r="CX123" s="921"/>
      <c r="CY123" s="921"/>
      <c r="CZ123" s="921"/>
      <c r="DA123" s="921"/>
      <c r="DB123" s="921"/>
      <c r="DC123" s="921"/>
      <c r="DD123" s="921"/>
      <c r="DE123" s="921"/>
      <c r="DF123" s="922"/>
      <c r="DG123" s="861" t="s">
        <v>389</v>
      </c>
      <c r="DH123" s="862"/>
      <c r="DI123" s="862"/>
      <c r="DJ123" s="862"/>
      <c r="DK123" s="863"/>
      <c r="DL123" s="864" t="s">
        <v>128</v>
      </c>
      <c r="DM123" s="862"/>
      <c r="DN123" s="862"/>
      <c r="DO123" s="862"/>
      <c r="DP123" s="863"/>
      <c r="DQ123" s="864" t="s">
        <v>389</v>
      </c>
      <c r="DR123" s="862"/>
      <c r="DS123" s="862"/>
      <c r="DT123" s="862"/>
      <c r="DU123" s="863"/>
      <c r="DV123" s="909" t="s">
        <v>389</v>
      </c>
      <c r="DW123" s="910"/>
      <c r="DX123" s="910"/>
      <c r="DY123" s="910"/>
      <c r="DZ123" s="911"/>
    </row>
    <row r="124" spans="1:130" s="247" customFormat="1" ht="26.25" customHeight="1" thickBot="1" x14ac:dyDescent="0.2">
      <c r="A124" s="902"/>
      <c r="B124" s="903"/>
      <c r="C124" s="906" t="s">
        <v>458</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389</v>
      </c>
      <c r="AB124" s="862"/>
      <c r="AC124" s="862"/>
      <c r="AD124" s="862"/>
      <c r="AE124" s="863"/>
      <c r="AF124" s="864" t="s">
        <v>389</v>
      </c>
      <c r="AG124" s="862"/>
      <c r="AH124" s="862"/>
      <c r="AI124" s="862"/>
      <c r="AJ124" s="863"/>
      <c r="AK124" s="864" t="s">
        <v>389</v>
      </c>
      <c r="AL124" s="862"/>
      <c r="AM124" s="862"/>
      <c r="AN124" s="862"/>
      <c r="AO124" s="863"/>
      <c r="AP124" s="909" t="s">
        <v>389</v>
      </c>
      <c r="AQ124" s="910"/>
      <c r="AR124" s="910"/>
      <c r="AS124" s="910"/>
      <c r="AT124" s="911"/>
      <c r="AU124" s="912" t="s">
        <v>472</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77.400000000000006</v>
      </c>
      <c r="BR124" s="916"/>
      <c r="BS124" s="916"/>
      <c r="BT124" s="916"/>
      <c r="BU124" s="916"/>
      <c r="BV124" s="916">
        <v>58.3</v>
      </c>
      <c r="BW124" s="916"/>
      <c r="BX124" s="916"/>
      <c r="BY124" s="916"/>
      <c r="BZ124" s="916"/>
      <c r="CA124" s="916">
        <v>59.9</v>
      </c>
      <c r="CB124" s="916"/>
      <c r="CC124" s="916"/>
      <c r="CD124" s="916"/>
      <c r="CE124" s="916"/>
      <c r="CF124" s="806"/>
      <c r="CG124" s="807"/>
      <c r="CH124" s="807"/>
      <c r="CI124" s="807"/>
      <c r="CJ124" s="947"/>
      <c r="CK124" s="955"/>
      <c r="CL124" s="955"/>
      <c r="CM124" s="955"/>
      <c r="CN124" s="955"/>
      <c r="CO124" s="956"/>
      <c r="CP124" s="920" t="s">
        <v>473</v>
      </c>
      <c r="CQ124" s="921"/>
      <c r="CR124" s="921"/>
      <c r="CS124" s="921"/>
      <c r="CT124" s="921"/>
      <c r="CU124" s="921"/>
      <c r="CV124" s="921"/>
      <c r="CW124" s="921"/>
      <c r="CX124" s="921"/>
      <c r="CY124" s="921"/>
      <c r="CZ124" s="921"/>
      <c r="DA124" s="921"/>
      <c r="DB124" s="921"/>
      <c r="DC124" s="921"/>
      <c r="DD124" s="921"/>
      <c r="DE124" s="921"/>
      <c r="DF124" s="922"/>
      <c r="DG124" s="844">
        <v>3207050</v>
      </c>
      <c r="DH124" s="845"/>
      <c r="DI124" s="845"/>
      <c r="DJ124" s="845"/>
      <c r="DK124" s="846"/>
      <c r="DL124" s="847">
        <v>3321125</v>
      </c>
      <c r="DM124" s="845"/>
      <c r="DN124" s="845"/>
      <c r="DO124" s="845"/>
      <c r="DP124" s="846"/>
      <c r="DQ124" s="847" t="s">
        <v>128</v>
      </c>
      <c r="DR124" s="845"/>
      <c r="DS124" s="845"/>
      <c r="DT124" s="845"/>
      <c r="DU124" s="846"/>
      <c r="DV124" s="933" t="s">
        <v>128</v>
      </c>
      <c r="DW124" s="934"/>
      <c r="DX124" s="934"/>
      <c r="DY124" s="934"/>
      <c r="DZ124" s="935"/>
    </row>
    <row r="125" spans="1:130" s="247" customFormat="1" ht="26.25" customHeight="1" x14ac:dyDescent="0.15">
      <c r="A125" s="902"/>
      <c r="B125" s="903"/>
      <c r="C125" s="906" t="s">
        <v>460</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474</v>
      </c>
      <c r="AB125" s="862"/>
      <c r="AC125" s="862"/>
      <c r="AD125" s="862"/>
      <c r="AE125" s="863"/>
      <c r="AF125" s="864" t="s">
        <v>474</v>
      </c>
      <c r="AG125" s="862"/>
      <c r="AH125" s="862"/>
      <c r="AI125" s="862"/>
      <c r="AJ125" s="863"/>
      <c r="AK125" s="864" t="s">
        <v>128</v>
      </c>
      <c r="AL125" s="862"/>
      <c r="AM125" s="862"/>
      <c r="AN125" s="862"/>
      <c r="AO125" s="863"/>
      <c r="AP125" s="909" t="s">
        <v>128</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475</v>
      </c>
      <c r="CL125" s="937"/>
      <c r="CM125" s="937"/>
      <c r="CN125" s="937"/>
      <c r="CO125" s="938"/>
      <c r="CP125" s="945" t="s">
        <v>476</v>
      </c>
      <c r="CQ125" s="890"/>
      <c r="CR125" s="890"/>
      <c r="CS125" s="890"/>
      <c r="CT125" s="890"/>
      <c r="CU125" s="890"/>
      <c r="CV125" s="890"/>
      <c r="CW125" s="890"/>
      <c r="CX125" s="890"/>
      <c r="CY125" s="890"/>
      <c r="CZ125" s="890"/>
      <c r="DA125" s="890"/>
      <c r="DB125" s="890"/>
      <c r="DC125" s="890"/>
      <c r="DD125" s="890"/>
      <c r="DE125" s="890"/>
      <c r="DF125" s="891"/>
      <c r="DG125" s="946" t="s">
        <v>128</v>
      </c>
      <c r="DH125" s="927"/>
      <c r="DI125" s="927"/>
      <c r="DJ125" s="927"/>
      <c r="DK125" s="927"/>
      <c r="DL125" s="927" t="s">
        <v>474</v>
      </c>
      <c r="DM125" s="927"/>
      <c r="DN125" s="927"/>
      <c r="DO125" s="927"/>
      <c r="DP125" s="927"/>
      <c r="DQ125" s="927" t="s">
        <v>128</v>
      </c>
      <c r="DR125" s="927"/>
      <c r="DS125" s="927"/>
      <c r="DT125" s="927"/>
      <c r="DU125" s="927"/>
      <c r="DV125" s="928" t="s">
        <v>128</v>
      </c>
      <c r="DW125" s="928"/>
      <c r="DX125" s="928"/>
      <c r="DY125" s="928"/>
      <c r="DZ125" s="929"/>
    </row>
    <row r="126" spans="1:130" s="247" customFormat="1" ht="26.25" customHeight="1" thickBot="1" x14ac:dyDescent="0.2">
      <c r="A126" s="902"/>
      <c r="B126" s="903"/>
      <c r="C126" s="906" t="s">
        <v>462</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18894</v>
      </c>
      <c r="AB126" s="862"/>
      <c r="AC126" s="862"/>
      <c r="AD126" s="862"/>
      <c r="AE126" s="863"/>
      <c r="AF126" s="864">
        <v>14880</v>
      </c>
      <c r="AG126" s="862"/>
      <c r="AH126" s="862"/>
      <c r="AI126" s="862"/>
      <c r="AJ126" s="863"/>
      <c r="AK126" s="864">
        <v>10474</v>
      </c>
      <c r="AL126" s="862"/>
      <c r="AM126" s="862"/>
      <c r="AN126" s="862"/>
      <c r="AO126" s="863"/>
      <c r="AP126" s="909">
        <v>0.1</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477</v>
      </c>
      <c r="CQ126" s="832"/>
      <c r="CR126" s="832"/>
      <c r="CS126" s="832"/>
      <c r="CT126" s="832"/>
      <c r="CU126" s="832"/>
      <c r="CV126" s="832"/>
      <c r="CW126" s="832"/>
      <c r="CX126" s="832"/>
      <c r="CY126" s="832"/>
      <c r="CZ126" s="832"/>
      <c r="DA126" s="832"/>
      <c r="DB126" s="832"/>
      <c r="DC126" s="832"/>
      <c r="DD126" s="832"/>
      <c r="DE126" s="832"/>
      <c r="DF126" s="833"/>
      <c r="DG126" s="898" t="s">
        <v>128</v>
      </c>
      <c r="DH126" s="899"/>
      <c r="DI126" s="899"/>
      <c r="DJ126" s="899"/>
      <c r="DK126" s="899"/>
      <c r="DL126" s="899" t="s">
        <v>128</v>
      </c>
      <c r="DM126" s="899"/>
      <c r="DN126" s="899"/>
      <c r="DO126" s="899"/>
      <c r="DP126" s="899"/>
      <c r="DQ126" s="899" t="s">
        <v>474</v>
      </c>
      <c r="DR126" s="899"/>
      <c r="DS126" s="899"/>
      <c r="DT126" s="899"/>
      <c r="DU126" s="899"/>
      <c r="DV126" s="876" t="s">
        <v>474</v>
      </c>
      <c r="DW126" s="876"/>
      <c r="DX126" s="876"/>
      <c r="DY126" s="876"/>
      <c r="DZ126" s="877"/>
    </row>
    <row r="127" spans="1:130" s="247" customFormat="1" ht="26.25" customHeight="1" x14ac:dyDescent="0.15">
      <c r="A127" s="904"/>
      <c r="B127" s="905"/>
      <c r="C127" s="923" t="s">
        <v>478</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474</v>
      </c>
      <c r="AB127" s="862"/>
      <c r="AC127" s="862"/>
      <c r="AD127" s="862"/>
      <c r="AE127" s="863"/>
      <c r="AF127" s="864" t="s">
        <v>128</v>
      </c>
      <c r="AG127" s="862"/>
      <c r="AH127" s="862"/>
      <c r="AI127" s="862"/>
      <c r="AJ127" s="863"/>
      <c r="AK127" s="864" t="s">
        <v>128</v>
      </c>
      <c r="AL127" s="862"/>
      <c r="AM127" s="862"/>
      <c r="AN127" s="862"/>
      <c r="AO127" s="863"/>
      <c r="AP127" s="909" t="s">
        <v>474</v>
      </c>
      <c r="AQ127" s="910"/>
      <c r="AR127" s="910"/>
      <c r="AS127" s="910"/>
      <c r="AT127" s="911"/>
      <c r="AU127" s="283"/>
      <c r="AV127" s="283"/>
      <c r="AW127" s="283"/>
      <c r="AX127" s="926" t="s">
        <v>479</v>
      </c>
      <c r="AY127" s="894"/>
      <c r="AZ127" s="894"/>
      <c r="BA127" s="894"/>
      <c r="BB127" s="894"/>
      <c r="BC127" s="894"/>
      <c r="BD127" s="894"/>
      <c r="BE127" s="895"/>
      <c r="BF127" s="893" t="s">
        <v>480</v>
      </c>
      <c r="BG127" s="894"/>
      <c r="BH127" s="894"/>
      <c r="BI127" s="894"/>
      <c r="BJ127" s="894"/>
      <c r="BK127" s="894"/>
      <c r="BL127" s="895"/>
      <c r="BM127" s="893" t="s">
        <v>481</v>
      </c>
      <c r="BN127" s="894"/>
      <c r="BO127" s="894"/>
      <c r="BP127" s="894"/>
      <c r="BQ127" s="894"/>
      <c r="BR127" s="894"/>
      <c r="BS127" s="895"/>
      <c r="BT127" s="893" t="s">
        <v>482</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483</v>
      </c>
      <c r="CQ127" s="832"/>
      <c r="CR127" s="832"/>
      <c r="CS127" s="832"/>
      <c r="CT127" s="832"/>
      <c r="CU127" s="832"/>
      <c r="CV127" s="832"/>
      <c r="CW127" s="832"/>
      <c r="CX127" s="832"/>
      <c r="CY127" s="832"/>
      <c r="CZ127" s="832"/>
      <c r="DA127" s="832"/>
      <c r="DB127" s="832"/>
      <c r="DC127" s="832"/>
      <c r="DD127" s="832"/>
      <c r="DE127" s="832"/>
      <c r="DF127" s="833"/>
      <c r="DG127" s="898" t="s">
        <v>474</v>
      </c>
      <c r="DH127" s="899"/>
      <c r="DI127" s="899"/>
      <c r="DJ127" s="899"/>
      <c r="DK127" s="899"/>
      <c r="DL127" s="899" t="s">
        <v>128</v>
      </c>
      <c r="DM127" s="899"/>
      <c r="DN127" s="899"/>
      <c r="DO127" s="899"/>
      <c r="DP127" s="899"/>
      <c r="DQ127" s="899" t="s">
        <v>128</v>
      </c>
      <c r="DR127" s="899"/>
      <c r="DS127" s="899"/>
      <c r="DT127" s="899"/>
      <c r="DU127" s="899"/>
      <c r="DV127" s="876" t="s">
        <v>128</v>
      </c>
      <c r="DW127" s="876"/>
      <c r="DX127" s="876"/>
      <c r="DY127" s="876"/>
      <c r="DZ127" s="877"/>
    </row>
    <row r="128" spans="1:130" s="247" customFormat="1" ht="26.25" customHeight="1" thickBot="1" x14ac:dyDescent="0.2">
      <c r="A128" s="878" t="s">
        <v>484</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485</v>
      </c>
      <c r="X128" s="880"/>
      <c r="Y128" s="880"/>
      <c r="Z128" s="881"/>
      <c r="AA128" s="882">
        <v>9856</v>
      </c>
      <c r="AB128" s="883"/>
      <c r="AC128" s="883"/>
      <c r="AD128" s="883"/>
      <c r="AE128" s="884"/>
      <c r="AF128" s="885">
        <v>19348</v>
      </c>
      <c r="AG128" s="883"/>
      <c r="AH128" s="883"/>
      <c r="AI128" s="883"/>
      <c r="AJ128" s="884"/>
      <c r="AK128" s="885">
        <v>19642</v>
      </c>
      <c r="AL128" s="883"/>
      <c r="AM128" s="883"/>
      <c r="AN128" s="883"/>
      <c r="AO128" s="884"/>
      <c r="AP128" s="886"/>
      <c r="AQ128" s="887"/>
      <c r="AR128" s="887"/>
      <c r="AS128" s="887"/>
      <c r="AT128" s="888"/>
      <c r="AU128" s="283"/>
      <c r="AV128" s="283"/>
      <c r="AW128" s="283"/>
      <c r="AX128" s="889" t="s">
        <v>486</v>
      </c>
      <c r="AY128" s="890"/>
      <c r="AZ128" s="890"/>
      <c r="BA128" s="890"/>
      <c r="BB128" s="890"/>
      <c r="BC128" s="890"/>
      <c r="BD128" s="890"/>
      <c r="BE128" s="891"/>
      <c r="BF128" s="868" t="s">
        <v>474</v>
      </c>
      <c r="BG128" s="869"/>
      <c r="BH128" s="869"/>
      <c r="BI128" s="869"/>
      <c r="BJ128" s="869"/>
      <c r="BK128" s="869"/>
      <c r="BL128" s="892"/>
      <c r="BM128" s="868">
        <v>13.67</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487</v>
      </c>
      <c r="CQ128" s="810"/>
      <c r="CR128" s="810"/>
      <c r="CS128" s="810"/>
      <c r="CT128" s="810"/>
      <c r="CU128" s="810"/>
      <c r="CV128" s="810"/>
      <c r="CW128" s="810"/>
      <c r="CX128" s="810"/>
      <c r="CY128" s="810"/>
      <c r="CZ128" s="810"/>
      <c r="DA128" s="810"/>
      <c r="DB128" s="810"/>
      <c r="DC128" s="810"/>
      <c r="DD128" s="810"/>
      <c r="DE128" s="810"/>
      <c r="DF128" s="811"/>
      <c r="DG128" s="872" t="s">
        <v>128</v>
      </c>
      <c r="DH128" s="873"/>
      <c r="DI128" s="873"/>
      <c r="DJ128" s="873"/>
      <c r="DK128" s="873"/>
      <c r="DL128" s="873" t="s">
        <v>128</v>
      </c>
      <c r="DM128" s="873"/>
      <c r="DN128" s="873"/>
      <c r="DO128" s="873"/>
      <c r="DP128" s="873"/>
      <c r="DQ128" s="873" t="s">
        <v>128</v>
      </c>
      <c r="DR128" s="873"/>
      <c r="DS128" s="873"/>
      <c r="DT128" s="873"/>
      <c r="DU128" s="873"/>
      <c r="DV128" s="874" t="s">
        <v>128</v>
      </c>
      <c r="DW128" s="874"/>
      <c r="DX128" s="874"/>
      <c r="DY128" s="874"/>
      <c r="DZ128" s="875"/>
    </row>
    <row r="129" spans="1:131" s="247" customFormat="1" ht="26.25" customHeight="1" x14ac:dyDescent="0.15">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488</v>
      </c>
      <c r="X129" s="859"/>
      <c r="Y129" s="859"/>
      <c r="Z129" s="860"/>
      <c r="AA129" s="861">
        <v>8179525</v>
      </c>
      <c r="AB129" s="862"/>
      <c r="AC129" s="862"/>
      <c r="AD129" s="862"/>
      <c r="AE129" s="863"/>
      <c r="AF129" s="864">
        <v>8277142</v>
      </c>
      <c r="AG129" s="862"/>
      <c r="AH129" s="862"/>
      <c r="AI129" s="862"/>
      <c r="AJ129" s="863"/>
      <c r="AK129" s="864">
        <v>8331875</v>
      </c>
      <c r="AL129" s="862"/>
      <c r="AM129" s="862"/>
      <c r="AN129" s="862"/>
      <c r="AO129" s="863"/>
      <c r="AP129" s="865"/>
      <c r="AQ129" s="866"/>
      <c r="AR129" s="866"/>
      <c r="AS129" s="866"/>
      <c r="AT129" s="867"/>
      <c r="AU129" s="285"/>
      <c r="AV129" s="285"/>
      <c r="AW129" s="285"/>
      <c r="AX129" s="831" t="s">
        <v>489</v>
      </c>
      <c r="AY129" s="832"/>
      <c r="AZ129" s="832"/>
      <c r="BA129" s="832"/>
      <c r="BB129" s="832"/>
      <c r="BC129" s="832"/>
      <c r="BD129" s="832"/>
      <c r="BE129" s="833"/>
      <c r="BF129" s="851" t="s">
        <v>474</v>
      </c>
      <c r="BG129" s="852"/>
      <c r="BH129" s="852"/>
      <c r="BI129" s="852"/>
      <c r="BJ129" s="852"/>
      <c r="BK129" s="852"/>
      <c r="BL129" s="853"/>
      <c r="BM129" s="851">
        <v>18.670000000000002</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490</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491</v>
      </c>
      <c r="X130" s="859"/>
      <c r="Y130" s="859"/>
      <c r="Z130" s="860"/>
      <c r="AA130" s="861">
        <v>995727</v>
      </c>
      <c r="AB130" s="862"/>
      <c r="AC130" s="862"/>
      <c r="AD130" s="862"/>
      <c r="AE130" s="863"/>
      <c r="AF130" s="864">
        <v>985794</v>
      </c>
      <c r="AG130" s="862"/>
      <c r="AH130" s="862"/>
      <c r="AI130" s="862"/>
      <c r="AJ130" s="863"/>
      <c r="AK130" s="864">
        <v>989479</v>
      </c>
      <c r="AL130" s="862"/>
      <c r="AM130" s="862"/>
      <c r="AN130" s="862"/>
      <c r="AO130" s="863"/>
      <c r="AP130" s="865"/>
      <c r="AQ130" s="866"/>
      <c r="AR130" s="866"/>
      <c r="AS130" s="866"/>
      <c r="AT130" s="867"/>
      <c r="AU130" s="285"/>
      <c r="AV130" s="285"/>
      <c r="AW130" s="285"/>
      <c r="AX130" s="831" t="s">
        <v>492</v>
      </c>
      <c r="AY130" s="832"/>
      <c r="AZ130" s="832"/>
      <c r="BA130" s="832"/>
      <c r="BB130" s="832"/>
      <c r="BC130" s="832"/>
      <c r="BD130" s="832"/>
      <c r="BE130" s="833"/>
      <c r="BF130" s="834">
        <v>7.1</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493</v>
      </c>
      <c r="X131" s="842"/>
      <c r="Y131" s="842"/>
      <c r="Z131" s="843"/>
      <c r="AA131" s="844">
        <v>7183798</v>
      </c>
      <c r="AB131" s="845"/>
      <c r="AC131" s="845"/>
      <c r="AD131" s="845"/>
      <c r="AE131" s="846"/>
      <c r="AF131" s="847">
        <v>7291348</v>
      </c>
      <c r="AG131" s="845"/>
      <c r="AH131" s="845"/>
      <c r="AI131" s="845"/>
      <c r="AJ131" s="846"/>
      <c r="AK131" s="847">
        <v>7342396</v>
      </c>
      <c r="AL131" s="845"/>
      <c r="AM131" s="845"/>
      <c r="AN131" s="845"/>
      <c r="AO131" s="846"/>
      <c r="AP131" s="848"/>
      <c r="AQ131" s="849"/>
      <c r="AR131" s="849"/>
      <c r="AS131" s="849"/>
      <c r="AT131" s="850"/>
      <c r="AU131" s="285"/>
      <c r="AV131" s="285"/>
      <c r="AW131" s="285"/>
      <c r="AX131" s="809" t="s">
        <v>494</v>
      </c>
      <c r="AY131" s="810"/>
      <c r="AZ131" s="810"/>
      <c r="BA131" s="810"/>
      <c r="BB131" s="810"/>
      <c r="BC131" s="810"/>
      <c r="BD131" s="810"/>
      <c r="BE131" s="811"/>
      <c r="BF131" s="812">
        <v>59.9</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495</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496</v>
      </c>
      <c r="W132" s="822"/>
      <c r="X132" s="822"/>
      <c r="Y132" s="822"/>
      <c r="Z132" s="823"/>
      <c r="AA132" s="824">
        <v>7.668979556</v>
      </c>
      <c r="AB132" s="825"/>
      <c r="AC132" s="825"/>
      <c r="AD132" s="825"/>
      <c r="AE132" s="826"/>
      <c r="AF132" s="827">
        <v>7.1001411540000001</v>
      </c>
      <c r="AG132" s="825"/>
      <c r="AH132" s="825"/>
      <c r="AI132" s="825"/>
      <c r="AJ132" s="826"/>
      <c r="AK132" s="827">
        <v>6.819122804</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497</v>
      </c>
      <c r="W133" s="801"/>
      <c r="X133" s="801"/>
      <c r="Y133" s="801"/>
      <c r="Z133" s="802"/>
      <c r="AA133" s="803">
        <v>8.3000000000000007</v>
      </c>
      <c r="AB133" s="804"/>
      <c r="AC133" s="804"/>
      <c r="AD133" s="804"/>
      <c r="AE133" s="805"/>
      <c r="AF133" s="803">
        <v>7.6</v>
      </c>
      <c r="AG133" s="804"/>
      <c r="AH133" s="804"/>
      <c r="AI133" s="804"/>
      <c r="AJ133" s="805"/>
      <c r="AK133" s="803">
        <v>7.1</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R36/IimroIDtIrdT27sZ4JtXaneOf1zEzAeM9AcPld144VLA/EBMXsH3mpMf6FDQl1xlFvh+ozJl2++/BFPbug==" saltValue="qmM7Y9nZ5rYvFObWpNxpc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22" zoomScaleNormal="85" zoomScaleSheetLayoutView="100" workbookViewId="0">
      <selection activeCell="AP16" sqref="AP16:AT16"/>
    </sheetView>
  </sheetViews>
  <sheetFormatPr defaultColWidth="0" defaultRowHeight="13.5" customHeight="1" zeroHeight="1" x14ac:dyDescent="0.15"/>
  <cols>
    <col min="1" max="120" width="2.71093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498</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vX/kAxGtjqxDuKvQ00ivpt5HCLqes5+WqqRURV8+S9fnEjqTANs8AjfHMYYHca/QTCPvKjp0ctA8wTO1NJLavA==" saltValue="ermxo7VMEOmCsBJsoNUNK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W10" zoomScaleNormal="100" zoomScaleSheetLayoutView="55" workbookViewId="0">
      <selection activeCell="AP16" sqref="AP16:AT16"/>
    </sheetView>
  </sheetViews>
  <sheetFormatPr defaultColWidth="0" defaultRowHeight="13.5" customHeight="1" zeroHeight="1" x14ac:dyDescent="0.15"/>
  <cols>
    <col min="1" max="116" width="2.57031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Ru59SLA3sBdK6lgq104IxAwniwLpyFk6KhhzmCOR4FEuJNM+L6tXoO7rg/lwgLtkDQCmWkdCmyQsm8BXQg26w==" saltValue="kkeJmMZGfX1oRTQE4SEg7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election activeCell="AP16" sqref="AP16:AT16"/>
    </sheetView>
  </sheetViews>
  <sheetFormatPr defaultColWidth="0" defaultRowHeight="13.5" customHeight="1" zeroHeight="1" x14ac:dyDescent="0.15"/>
  <cols>
    <col min="1" max="36" width="2.42578125" style="293" customWidth="1"/>
    <col min="37" max="44" width="17" style="293" customWidth="1"/>
    <col min="45" max="45" width="6.140625" style="300" customWidth="1"/>
    <col min="46" max="46" width="3" style="298" customWidth="1"/>
    <col min="47" max="47" width="19.140625" style="293" hidden="1" customWidth="1"/>
    <col min="48" max="52" width="12.5703125" style="293" hidden="1" customWidth="1"/>
    <col min="53" max="16384" width="8.57031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500</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501</v>
      </c>
      <c r="AP7" s="304"/>
      <c r="AQ7" s="305" t="s">
        <v>502</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503</v>
      </c>
      <c r="AQ8" s="311" t="s">
        <v>504</v>
      </c>
      <c r="AR8" s="312" t="s">
        <v>505</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506</v>
      </c>
      <c r="AL9" s="1231"/>
      <c r="AM9" s="1231"/>
      <c r="AN9" s="1232"/>
      <c r="AO9" s="313">
        <v>2103079</v>
      </c>
      <c r="AP9" s="313">
        <v>69246</v>
      </c>
      <c r="AQ9" s="314">
        <v>70630</v>
      </c>
      <c r="AR9" s="315">
        <v>-2</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507</v>
      </c>
      <c r="AL10" s="1231"/>
      <c r="AM10" s="1231"/>
      <c r="AN10" s="1232"/>
      <c r="AO10" s="316">
        <v>359495</v>
      </c>
      <c r="AP10" s="316">
        <v>11837</v>
      </c>
      <c r="AQ10" s="317">
        <v>8333</v>
      </c>
      <c r="AR10" s="318">
        <v>42</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508</v>
      </c>
      <c r="AL11" s="1231"/>
      <c r="AM11" s="1231"/>
      <c r="AN11" s="1232"/>
      <c r="AO11" s="316">
        <v>334736</v>
      </c>
      <c r="AP11" s="316">
        <v>11022</v>
      </c>
      <c r="AQ11" s="317">
        <v>8447</v>
      </c>
      <c r="AR11" s="318">
        <v>30.5</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509</v>
      </c>
      <c r="AL12" s="1231"/>
      <c r="AM12" s="1231"/>
      <c r="AN12" s="1232"/>
      <c r="AO12" s="316">
        <v>27505</v>
      </c>
      <c r="AP12" s="316">
        <v>906</v>
      </c>
      <c r="AQ12" s="317">
        <v>1002</v>
      </c>
      <c r="AR12" s="318">
        <v>-9.6</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510</v>
      </c>
      <c r="AL13" s="1231"/>
      <c r="AM13" s="1231"/>
      <c r="AN13" s="1232"/>
      <c r="AO13" s="316" t="s">
        <v>511</v>
      </c>
      <c r="AP13" s="316" t="s">
        <v>511</v>
      </c>
      <c r="AQ13" s="317">
        <v>12</v>
      </c>
      <c r="AR13" s="318" t="s">
        <v>511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512</v>
      </c>
      <c r="AL14" s="1231"/>
      <c r="AM14" s="1231"/>
      <c r="AN14" s="1232"/>
      <c r="AO14" s="316">
        <v>55004</v>
      </c>
      <c r="AP14" s="316">
        <v>1811</v>
      </c>
      <c r="AQ14" s="317">
        <v>2952</v>
      </c>
      <c r="AR14" s="318">
        <v>-38.700000000000003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513</v>
      </c>
      <c r="AL15" s="1231"/>
      <c r="AM15" s="1231"/>
      <c r="AN15" s="1232"/>
      <c r="AO15" s="316">
        <v>11284</v>
      </c>
      <c r="AP15" s="316">
        <v>372</v>
      </c>
      <c r="AQ15" s="317">
        <v>1842</v>
      </c>
      <c r="AR15" s="318">
        <v>-79.8</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514</v>
      </c>
      <c r="AL16" s="1234"/>
      <c r="AM16" s="1234"/>
      <c r="AN16" s="1235"/>
      <c r="AO16" s="316">
        <v>-174383</v>
      </c>
      <c r="AP16" s="316">
        <v>-5742</v>
      </c>
      <c r="AQ16" s="317">
        <v>-6186</v>
      </c>
      <c r="AR16" s="318">
        <v>-7.2</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185</v>
      </c>
      <c r="AL17" s="1234"/>
      <c r="AM17" s="1234"/>
      <c r="AN17" s="1235"/>
      <c r="AO17" s="316">
        <v>2716720</v>
      </c>
      <c r="AP17" s="316">
        <v>89451</v>
      </c>
      <c r="AQ17" s="317">
        <v>87031</v>
      </c>
      <c r="AR17" s="318">
        <v>2.8</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515</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516</v>
      </c>
      <c r="AP20" s="324" t="s">
        <v>517</v>
      </c>
      <c r="AQ20" s="325" t="s">
        <v>518</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519</v>
      </c>
      <c r="AL21" s="1228"/>
      <c r="AM21" s="1228"/>
      <c r="AN21" s="1229"/>
      <c r="AO21" s="328">
        <v>7.94</v>
      </c>
      <c r="AP21" s="329">
        <v>8.3000000000000007</v>
      </c>
      <c r="AQ21" s="330">
        <v>-0.36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520</v>
      </c>
      <c r="AL22" s="1228"/>
      <c r="AM22" s="1228"/>
      <c r="AN22" s="1229"/>
      <c r="AO22" s="333">
        <v>99.8</v>
      </c>
      <c r="AP22" s="334">
        <v>97.7</v>
      </c>
      <c r="AQ22" s="335">
        <v>2.1</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523</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501</v>
      </c>
      <c r="AP30" s="304"/>
      <c r="AQ30" s="305" t="s">
        <v>502</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503</v>
      </c>
      <c r="AQ31" s="311" t="s">
        <v>504</v>
      </c>
      <c r="AR31" s="312" t="s">
        <v>505</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524</v>
      </c>
      <c r="AL32" s="1219"/>
      <c r="AM32" s="1219"/>
      <c r="AN32" s="1220"/>
      <c r="AO32" s="343">
        <v>1049898</v>
      </c>
      <c r="AP32" s="343">
        <v>34569</v>
      </c>
      <c r="AQ32" s="344">
        <v>50496</v>
      </c>
      <c r="AR32" s="345">
        <v>-31.5</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525</v>
      </c>
      <c r="AL33" s="1219"/>
      <c r="AM33" s="1219"/>
      <c r="AN33" s="1220"/>
      <c r="AO33" s="343" t="s">
        <v>511</v>
      </c>
      <c r="AP33" s="343" t="s">
        <v>511</v>
      </c>
      <c r="AQ33" s="344" t="s">
        <v>511</v>
      </c>
      <c r="AR33" s="345" t="s">
        <v>511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526</v>
      </c>
      <c r="AL34" s="1219"/>
      <c r="AM34" s="1219"/>
      <c r="AN34" s="1220"/>
      <c r="AO34" s="343">
        <v>64167</v>
      </c>
      <c r="AP34" s="343">
        <v>2113</v>
      </c>
      <c r="AQ34" s="344">
        <v>40</v>
      </c>
      <c r="AR34" s="345">
        <v>5182.5</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527</v>
      </c>
      <c r="AL35" s="1219"/>
      <c r="AM35" s="1219"/>
      <c r="AN35" s="1220"/>
      <c r="AO35" s="343">
        <v>328011</v>
      </c>
      <c r="AP35" s="343">
        <v>10800</v>
      </c>
      <c r="AQ35" s="344">
        <v>19688</v>
      </c>
      <c r="AR35" s="345">
        <v>-45.1</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528</v>
      </c>
      <c r="AL36" s="1219"/>
      <c r="AM36" s="1219"/>
      <c r="AN36" s="1220"/>
      <c r="AO36" s="343">
        <v>44367</v>
      </c>
      <c r="AP36" s="343">
        <v>1461</v>
      </c>
      <c r="AQ36" s="344">
        <v>2838</v>
      </c>
      <c r="AR36" s="345">
        <v>-48.5</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529</v>
      </c>
      <c r="AL37" s="1219"/>
      <c r="AM37" s="1219"/>
      <c r="AN37" s="1220"/>
      <c r="AO37" s="343">
        <v>23257</v>
      </c>
      <c r="AP37" s="343">
        <v>766</v>
      </c>
      <c r="AQ37" s="344">
        <v>486</v>
      </c>
      <c r="AR37" s="345">
        <v>57.6</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530</v>
      </c>
      <c r="AL38" s="1222"/>
      <c r="AM38" s="1222"/>
      <c r="AN38" s="1223"/>
      <c r="AO38" s="346">
        <v>108</v>
      </c>
      <c r="AP38" s="346">
        <v>4</v>
      </c>
      <c r="AQ38" s="347">
        <v>3</v>
      </c>
      <c r="AR38" s="335">
        <v>33.299999999999997</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531</v>
      </c>
      <c r="AL39" s="1222"/>
      <c r="AM39" s="1222"/>
      <c r="AN39" s="1223"/>
      <c r="AO39" s="343">
        <v>-19642</v>
      </c>
      <c r="AP39" s="343">
        <v>-647</v>
      </c>
      <c r="AQ39" s="344">
        <v>-4320</v>
      </c>
      <c r="AR39" s="345">
        <v>-85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532</v>
      </c>
      <c r="AL40" s="1219"/>
      <c r="AM40" s="1219"/>
      <c r="AN40" s="1220"/>
      <c r="AO40" s="343">
        <v>-989479</v>
      </c>
      <c r="AP40" s="343">
        <v>-32580</v>
      </c>
      <c r="AQ40" s="344">
        <v>-47973</v>
      </c>
      <c r="AR40" s="345">
        <v>-32.1</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297</v>
      </c>
      <c r="AL41" s="1225"/>
      <c r="AM41" s="1225"/>
      <c r="AN41" s="1226"/>
      <c r="AO41" s="343">
        <v>500687</v>
      </c>
      <c r="AP41" s="343">
        <v>16486</v>
      </c>
      <c r="AQ41" s="344">
        <v>21258</v>
      </c>
      <c r="AR41" s="345">
        <v>-22.4</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533</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535</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501</v>
      </c>
      <c r="AN49" s="1213" t="s">
        <v>536</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537</v>
      </c>
      <c r="AO50" s="360" t="s">
        <v>538</v>
      </c>
      <c r="AP50" s="361" t="s">
        <v>539</v>
      </c>
      <c r="AQ50" s="362" t="s">
        <v>540</v>
      </c>
      <c r="AR50" s="363" t="s">
        <v>541</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542</v>
      </c>
      <c r="AL51" s="356"/>
      <c r="AM51" s="364">
        <v>4441278</v>
      </c>
      <c r="AN51" s="365">
        <v>144385</v>
      </c>
      <c r="AO51" s="366">
        <v>6.9</v>
      </c>
      <c r="AP51" s="367">
        <v>81768</v>
      </c>
      <c r="AQ51" s="368">
        <v>-23.3</v>
      </c>
      <c r="AR51" s="369">
        <v>30.2</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543</v>
      </c>
      <c r="AM52" s="372">
        <v>540725</v>
      </c>
      <c r="AN52" s="373">
        <v>17579</v>
      </c>
      <c r="AO52" s="374">
        <v>5.2</v>
      </c>
      <c r="AP52" s="375">
        <v>37917</v>
      </c>
      <c r="AQ52" s="376">
        <v>-16.7</v>
      </c>
      <c r="AR52" s="377">
        <v>21.9</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544</v>
      </c>
      <c r="AL53" s="356"/>
      <c r="AM53" s="364">
        <v>3236326</v>
      </c>
      <c r="AN53" s="365">
        <v>105311</v>
      </c>
      <c r="AO53" s="366">
        <v>-27.1</v>
      </c>
      <c r="AP53" s="367">
        <v>65876</v>
      </c>
      <c r="AQ53" s="368">
        <v>-19.399999999999999</v>
      </c>
      <c r="AR53" s="369">
        <v>-7.7</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543</v>
      </c>
      <c r="AM54" s="372">
        <v>711412</v>
      </c>
      <c r="AN54" s="373">
        <v>23150</v>
      </c>
      <c r="AO54" s="374">
        <v>31.7</v>
      </c>
      <c r="AP54" s="375">
        <v>36484</v>
      </c>
      <c r="AQ54" s="376">
        <v>-3.8</v>
      </c>
      <c r="AR54" s="377">
        <v>35.5</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545</v>
      </c>
      <c r="AL55" s="356"/>
      <c r="AM55" s="364">
        <v>1501915</v>
      </c>
      <c r="AN55" s="365">
        <v>49037</v>
      </c>
      <c r="AO55" s="366">
        <v>-53.4</v>
      </c>
      <c r="AP55" s="367">
        <v>68468</v>
      </c>
      <c r="AQ55" s="368">
        <v>3.9</v>
      </c>
      <c r="AR55" s="369">
        <v>-57.3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543</v>
      </c>
      <c r="AM56" s="372">
        <v>490072</v>
      </c>
      <c r="AN56" s="373">
        <v>16001</v>
      </c>
      <c r="AO56" s="374">
        <v>-30.9</v>
      </c>
      <c r="AP56" s="375">
        <v>34140</v>
      </c>
      <c r="AQ56" s="376">
        <v>-6.4</v>
      </c>
      <c r="AR56" s="377">
        <v>-24.5</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546</v>
      </c>
      <c r="AL57" s="356"/>
      <c r="AM57" s="364">
        <v>1755575</v>
      </c>
      <c r="AN57" s="365">
        <v>57377</v>
      </c>
      <c r="AO57" s="366">
        <v>17</v>
      </c>
      <c r="AP57" s="367">
        <v>69729</v>
      </c>
      <c r="AQ57" s="368">
        <v>1.8</v>
      </c>
      <c r="AR57" s="369">
        <v>15.2</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543</v>
      </c>
      <c r="AM58" s="372">
        <v>968250</v>
      </c>
      <c r="AN58" s="373">
        <v>31645</v>
      </c>
      <c r="AO58" s="374">
        <v>97.8</v>
      </c>
      <c r="AP58" s="375">
        <v>38908</v>
      </c>
      <c r="AQ58" s="376">
        <v>14</v>
      </c>
      <c r="AR58" s="377">
        <v>83.8</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547</v>
      </c>
      <c r="AL59" s="356"/>
      <c r="AM59" s="364">
        <v>2064902</v>
      </c>
      <c r="AN59" s="365">
        <v>67989</v>
      </c>
      <c r="AO59" s="366">
        <v>18.5</v>
      </c>
      <c r="AP59" s="367">
        <v>74581</v>
      </c>
      <c r="AQ59" s="368">
        <v>7</v>
      </c>
      <c r="AR59" s="369">
        <v>11.5</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543</v>
      </c>
      <c r="AM60" s="372">
        <v>1136063</v>
      </c>
      <c r="AN60" s="373">
        <v>37406</v>
      </c>
      <c r="AO60" s="374">
        <v>18.2</v>
      </c>
      <c r="AP60" s="375">
        <v>41563</v>
      </c>
      <c r="AQ60" s="376">
        <v>6.8</v>
      </c>
      <c r="AR60" s="377">
        <v>11.4</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548</v>
      </c>
      <c r="AL61" s="378"/>
      <c r="AM61" s="379">
        <v>2599999</v>
      </c>
      <c r="AN61" s="380">
        <v>84820</v>
      </c>
      <c r="AO61" s="381">
        <v>-7.6</v>
      </c>
      <c r="AP61" s="382">
        <v>72084</v>
      </c>
      <c r="AQ61" s="383">
        <v>-6</v>
      </c>
      <c r="AR61" s="369">
        <v>-1.6</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543</v>
      </c>
      <c r="AM62" s="372">
        <v>769304</v>
      </c>
      <c r="AN62" s="373">
        <v>25156</v>
      </c>
      <c r="AO62" s="374">
        <v>24.4</v>
      </c>
      <c r="AP62" s="375">
        <v>37802</v>
      </c>
      <c r="AQ62" s="376">
        <v>-1.2</v>
      </c>
      <c r="AR62" s="377">
        <v>25.6</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sheetData>
  <sheetProtection algorithmName="SHA-512" hashValue="xTkg6/pgdH1SxQB6JlY7FTLA9l/60IViIwIUdVqNGeGB++0n5RY95UOazlmtMWZtAnfy7TBdYRzg8d1Gyl8UsA==" saltValue="L02cKRFZ99WArPrjTp3e2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election activeCell="AP16" sqref="AP16:AT16"/>
    </sheetView>
  </sheetViews>
  <sheetFormatPr defaultColWidth="0" defaultRowHeight="13.5" customHeight="1" zeroHeight="1" x14ac:dyDescent="0.15"/>
  <cols>
    <col min="1" max="125" width="2.425781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550</v>
      </c>
    </row>
    <row r="121" spans="125:125" ht="13.5" hidden="1" customHeight="1" x14ac:dyDescent="0.15">
      <c r="DU121" s="291"/>
    </row>
  </sheetData>
  <sheetProtection algorithmName="SHA-512" hashValue="qCbqz1deOnQx1M3Jcan+nJMquxjI+nfO0pkqpszHTEo7DcD00lH2gdD9J2c9qIsLZzrBA/0useKnG9LeSNWeDg==" saltValue="myk4I468T35opJJDMbRK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45" zoomScale="80" zoomScaleNormal="80" zoomScaleSheetLayoutView="55" workbookViewId="0">
      <selection activeCell="BK100" sqref="BK100"/>
    </sheetView>
  </sheetViews>
  <sheetFormatPr defaultColWidth="0" defaultRowHeight="13.5" customHeight="1" zeroHeight="1" x14ac:dyDescent="0.15"/>
  <cols>
    <col min="1" max="125" width="2.425781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551</v>
      </c>
    </row>
  </sheetData>
  <sheetProtection algorithmName="SHA-512" hashValue="APLYBfH3dEds/mdJsb9/4e3/+n5ufVi3+6V/rIbN9ZS+VedhfI5fPSiDPGceQEIjw1sc+2zG3dkuWq28IY7tYg==" saltValue="a9WqRf4wGkpO8fJKZ9WYt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4" zoomScale="80" zoomScaleNormal="80" zoomScaleSheetLayoutView="100" workbookViewId="0">
      <selection activeCell="I49" sqref="I49"/>
    </sheetView>
  </sheetViews>
  <sheetFormatPr defaultColWidth="0" defaultRowHeight="13.5" customHeight="1" zeroHeight="1" x14ac:dyDescent="0.15"/>
  <cols>
    <col min="1" max="1" width="8.28515625" style="1" customWidth="1"/>
    <col min="2" max="16" width="14.57031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236" t="s">
        <v>3</v>
      </c>
      <c r="D47" s="1236"/>
      <c r="E47" s="1237"/>
      <c r="F47" s="11">
        <v>16.12</v>
      </c>
      <c r="G47" s="12">
        <v>17.46</v>
      </c>
      <c r="H47" s="12">
        <v>18.2</v>
      </c>
      <c r="I47" s="12">
        <v>18.47</v>
      </c>
      <c r="J47" s="13">
        <v>17.59</v>
      </c>
    </row>
    <row r="48" spans="2:10" ht="57.75" customHeight="1" x14ac:dyDescent="0.15">
      <c r="B48" s="14"/>
      <c r="C48" s="1238" t="s">
        <v>4</v>
      </c>
      <c r="D48" s="1238"/>
      <c r="E48" s="1239"/>
      <c r="F48" s="15">
        <v>11.36</v>
      </c>
      <c r="G48" s="16">
        <v>9.02</v>
      </c>
      <c r="H48" s="16">
        <v>8.66</v>
      </c>
      <c r="I48" s="16">
        <v>7.47</v>
      </c>
      <c r="J48" s="17">
        <v>12.97</v>
      </c>
    </row>
    <row r="49" spans="2:10" ht="57.75" customHeight="1" thickBot="1" x14ac:dyDescent="0.2">
      <c r="B49" s="18"/>
      <c r="C49" s="1240" t="s">
        <v>5</v>
      </c>
      <c r="D49" s="1240"/>
      <c r="E49" s="1241"/>
      <c r="F49" s="19" t="s">
        <v>557</v>
      </c>
      <c r="G49" s="20" t="s">
        <v>558</v>
      </c>
      <c r="H49" s="20">
        <v>0.54</v>
      </c>
      <c r="I49" s="20" t="s">
        <v>559</v>
      </c>
      <c r="J49" s="21">
        <v>3.29</v>
      </c>
    </row>
    <row r="50" spans="2:10" ht="13.5" customHeight="1" x14ac:dyDescent="0.15"/>
  </sheetData>
  <sheetProtection algorithmName="SHA-512" hashValue="quRZbJugGTGfTdz7pnRqEncQXbdKpj6e60yCWlGwRonMu7wq/OXIdf1sk69IxjdBAGywffevbXv4P6V40Jc/yg==" saltValue="Xv5AicEOzroBe/N5PxmZf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376shinpo-m</dc:creator>
  <cp:lastModifiedBy> </cp:lastModifiedBy>
  <cp:lastPrinted>2021-10-20T04:11:12Z</cp:lastPrinted>
  <dcterms:created xsi:type="dcterms:W3CDTF">2021-03-09T23:07:28Z</dcterms:created>
  <dcterms:modified xsi:type="dcterms:W3CDTF">2021-10-20T04:22:09Z</dcterms:modified>
</cp:coreProperties>
</file>