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テナント用" sheetId="1" r:id="rId1"/>
    <sheet name="作業シート（編集不可）" sheetId="4" state="hidden" r:id="rId2"/>
  </sheets>
  <definedNames>
    <definedName name="_xlnm.Print_Area" localSheetId="0">テナント用!$A$1:$N$55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K46" i="1"/>
  <c r="L46" i="1" s="1"/>
  <c r="K47" i="1"/>
  <c r="L47" i="1" s="1"/>
  <c r="K48" i="1"/>
  <c r="L48" i="1" s="1"/>
  <c r="K49" i="1"/>
  <c r="L49" i="1" s="1"/>
  <c r="H46" i="1"/>
  <c r="H47" i="1"/>
  <c r="H48" i="1"/>
  <c r="H49" i="1"/>
  <c r="C46" i="1"/>
  <c r="C47" i="1"/>
  <c r="C48" i="1"/>
  <c r="C49" i="1"/>
  <c r="K38" i="1" l="1"/>
  <c r="K39" i="1"/>
  <c r="L39" i="1"/>
  <c r="K40" i="1"/>
  <c r="K41" i="1"/>
  <c r="L41" i="1"/>
  <c r="K42" i="1"/>
  <c r="L42" i="1" s="1"/>
  <c r="K43" i="1"/>
  <c r="L43" i="1" s="1"/>
  <c r="K44" i="1"/>
  <c r="L44" i="1" s="1"/>
  <c r="K45" i="1"/>
  <c r="L45" i="1"/>
  <c r="H38" i="1"/>
  <c r="L38" i="1" s="1"/>
  <c r="H39" i="1"/>
  <c r="H40" i="1"/>
  <c r="H41" i="1"/>
  <c r="H42" i="1"/>
  <c r="H43" i="1"/>
  <c r="H44" i="1"/>
  <c r="H45" i="1"/>
  <c r="C38" i="1"/>
  <c r="C39" i="1"/>
  <c r="C40" i="1"/>
  <c r="C41" i="1"/>
  <c r="C42" i="1"/>
  <c r="C43" i="1"/>
  <c r="C44" i="1"/>
  <c r="C45" i="1"/>
  <c r="L40" i="1" l="1"/>
  <c r="K26" i="1"/>
  <c r="K27" i="1"/>
  <c r="K28" i="1"/>
  <c r="L28" i="1" s="1"/>
  <c r="K29" i="1"/>
  <c r="L29" i="1" s="1"/>
  <c r="K30" i="1"/>
  <c r="L30" i="1" s="1"/>
  <c r="K31" i="1"/>
  <c r="K32" i="1"/>
  <c r="L32" i="1" s="1"/>
  <c r="K33" i="1"/>
  <c r="K34" i="1"/>
  <c r="K35" i="1"/>
  <c r="K36" i="1"/>
  <c r="L36" i="1" s="1"/>
  <c r="K37" i="1"/>
  <c r="L37" i="1"/>
  <c r="H26" i="1"/>
  <c r="H27" i="1"/>
  <c r="H28" i="1"/>
  <c r="H29" i="1"/>
  <c r="H30" i="1"/>
  <c r="H31" i="1"/>
  <c r="H32" i="1"/>
  <c r="H33" i="1"/>
  <c r="L33" i="1" s="1"/>
  <c r="H34" i="1"/>
  <c r="H35" i="1"/>
  <c r="H36" i="1"/>
  <c r="H37" i="1"/>
  <c r="C26" i="1"/>
  <c r="C27" i="1"/>
  <c r="C28" i="1"/>
  <c r="C29" i="1"/>
  <c r="C30" i="1"/>
  <c r="C31" i="1"/>
  <c r="C32" i="1"/>
  <c r="C33" i="1"/>
  <c r="C34" i="1"/>
  <c r="C35" i="1"/>
  <c r="C36" i="1"/>
  <c r="C37" i="1"/>
  <c r="L31" i="1" l="1"/>
  <c r="L35" i="1"/>
  <c r="L34" i="1"/>
  <c r="L27" i="1"/>
  <c r="L26" i="1"/>
  <c r="I15" i="1"/>
  <c r="M38" i="1" l="1"/>
  <c r="M45" i="1"/>
  <c r="M44" i="1"/>
  <c r="M43" i="1"/>
  <c r="M42" i="1"/>
  <c r="M41" i="1"/>
  <c r="M40" i="1"/>
  <c r="M39" i="1"/>
  <c r="M31" i="1"/>
  <c r="M33" i="1"/>
  <c r="M26" i="1"/>
  <c r="M37" i="1"/>
  <c r="M30" i="1"/>
  <c r="M32" i="1"/>
  <c r="M34" i="1"/>
  <c r="M27" i="1"/>
  <c r="M35" i="1"/>
  <c r="M28" i="1"/>
  <c r="M36" i="1"/>
  <c r="M29" i="1"/>
  <c r="C25" i="1"/>
  <c r="C24" i="1"/>
  <c r="C23" i="1"/>
  <c r="C22" i="1"/>
  <c r="C21" i="1"/>
  <c r="K21" i="1" l="1"/>
  <c r="K22" i="1"/>
  <c r="K23" i="1"/>
  <c r="K24" i="1"/>
  <c r="K25" i="1"/>
  <c r="H21" i="1"/>
  <c r="H22" i="1"/>
  <c r="H23" i="1"/>
  <c r="H24" i="1"/>
  <c r="H25" i="1"/>
  <c r="L22" i="1" l="1"/>
  <c r="M22" i="1" s="1"/>
  <c r="L25" i="1"/>
  <c r="M25" i="1" s="1"/>
  <c r="L23" i="1"/>
  <c r="M23" i="1" s="1"/>
  <c r="L24" i="1"/>
  <c r="M24" i="1" s="1"/>
  <c r="L21" i="1"/>
  <c r="M21" i="1" s="1"/>
  <c r="M50" i="1" l="1"/>
  <c r="L51" i="1" s="1"/>
  <c r="M17" i="1" s="1"/>
</calcChain>
</file>

<file path=xl/sharedStrings.xml><?xml version="1.0" encoding="utf-8"?>
<sst xmlns="http://schemas.openxmlformats.org/spreadsheetml/2006/main" count="39" uniqueCount="39">
  <si>
    <t>時短要請期間中</t>
  </si>
  <si>
    <t>通常時</t>
    <rPh sb="0" eb="3">
      <t>ツウジョウジ</t>
    </rPh>
    <phoneticPr fontId="1"/>
  </si>
  <si>
    <t>１日当たりの交付額</t>
  </si>
  <si>
    <t>【計算式】</t>
    <rPh sb="1" eb="4">
      <t>ケイサンシキ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</si>
  <si>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</si>
  <si>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</si>
  <si>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月日</t>
    <rPh sb="0" eb="2">
      <t>ガッピ</t>
    </rPh>
    <phoneticPr fontId="1"/>
  </si>
  <si>
    <t>テナント事業者向け協力金支給額計算シート</t>
    <rPh sb="4" eb="6">
      <t>ジギョウ</t>
    </rPh>
    <rPh sb="6" eb="7">
      <t>シャ</t>
    </rPh>
    <rPh sb="7" eb="8">
      <t>ム</t>
    </rPh>
    <rPh sb="9" eb="12">
      <t>キョウリョクキン</t>
    </rPh>
    <rPh sb="12" eb="15">
      <t>シキュウガク</t>
    </rPh>
    <rPh sb="15" eb="17">
      <t>ケイサン</t>
    </rPh>
    <phoneticPr fontId="1"/>
  </si>
  <si>
    <t>申請額</t>
    <rPh sb="0" eb="3">
      <t>シンセイガク</t>
    </rPh>
    <phoneticPr fontId="1"/>
  </si>
  <si>
    <t>営業時間</t>
    <rPh sb="0" eb="2">
      <t>エイギョウ</t>
    </rPh>
    <rPh sb="2" eb="4">
      <t>ジカン</t>
    </rPh>
    <phoneticPr fontId="1"/>
  </si>
  <si>
    <t>※通常24時間営業の場合は、通常時の欄に開始5:00~終了29:00と記載してください。
※時短要請期間中の終了時間が20:00より前の場合は、20:00と入力してください。
※イベント実施日に〇がある場合は、時短要請期間中の終了時間は21:00までになります。</t>
    <rPh sb="46" eb="48">
      <t>ジタン</t>
    </rPh>
    <rPh sb="48" eb="50">
      <t>ヨウセイ</t>
    </rPh>
    <rPh sb="50" eb="53">
      <t>キカンチュウ</t>
    </rPh>
    <rPh sb="54" eb="56">
      <t>シュウリョウ</t>
    </rPh>
    <rPh sb="56" eb="58">
      <t>ジカン</t>
    </rPh>
    <rPh sb="66" eb="67">
      <t>マエ</t>
    </rPh>
    <rPh sb="68" eb="70">
      <t>バアイ</t>
    </rPh>
    <rPh sb="78" eb="80">
      <t>ニュウリョク</t>
    </rPh>
    <rPh sb="105" eb="107">
      <t>ジタン</t>
    </rPh>
    <rPh sb="113" eb="115">
      <t>シュウリョウ</t>
    </rPh>
    <phoneticPr fontId="1"/>
  </si>
  <si>
    <t>③出店している要請対象大規模施設の名称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メイショウ</t>
    </rPh>
    <phoneticPr fontId="1"/>
  </si>
  <si>
    <t>②出店している要請対象大規模施設が時短営業に協力している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ジタン</t>
    </rPh>
    <rPh sb="19" eb="21">
      <t>エイギョウ</t>
    </rPh>
    <rPh sb="22" eb="24">
      <t>キョウリョク</t>
    </rPh>
    <phoneticPr fontId="1"/>
  </si>
  <si>
    <t>④テナント名称</t>
    <rPh sb="5" eb="7">
      <t>メイショウ</t>
    </rPh>
    <phoneticPr fontId="1"/>
  </si>
  <si>
    <t>（１）
テナント事業者に係る
協力金</t>
    <rPh sb="8" eb="10">
      <t>ジギョウ</t>
    </rPh>
    <rPh sb="10" eb="11">
      <t>シャ</t>
    </rPh>
    <rPh sb="12" eb="13">
      <t>カカ</t>
    </rPh>
    <rPh sb="15" eb="18">
      <t>キョウリョクキン</t>
    </rPh>
    <phoneticPr fontId="1"/>
  </si>
  <si>
    <t>①出店している要請対象大規模施設の所在する市町村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ショザイ</t>
    </rPh>
    <rPh sb="21" eb="24">
      <t>シチョウソン</t>
    </rPh>
    <phoneticPr fontId="1"/>
  </si>
  <si>
    <t>〇要請対象大規模施設（特定大規模施設またはイベント関連施設）内のテナント事業者が対象です。</t>
    <rPh sb="1" eb="3">
      <t>ヨウセイ</t>
    </rPh>
    <rPh sb="3" eb="5">
      <t>タイショウ</t>
    </rPh>
    <rPh sb="5" eb="8">
      <t>ダイキボ</t>
    </rPh>
    <rPh sb="8" eb="10">
      <t>シセツ</t>
    </rPh>
    <rPh sb="11" eb="13">
      <t>トクテイ</t>
    </rPh>
    <rPh sb="13" eb="16">
      <t>ダイキボ</t>
    </rPh>
    <rPh sb="16" eb="18">
      <t>シセツ</t>
    </rPh>
    <rPh sb="25" eb="27">
      <t>カンレン</t>
    </rPh>
    <rPh sb="27" eb="29">
      <t>シセツ</t>
    </rPh>
    <rPh sb="30" eb="31">
      <t>ナイ</t>
    </rPh>
    <rPh sb="36" eb="39">
      <t>ジギョウシャ</t>
    </rPh>
    <rPh sb="40" eb="42">
      <t>タイショウ</t>
    </rPh>
    <phoneticPr fontId="1"/>
  </si>
  <si>
    <t>（※テナントが入居する要請対象大規模施設が、時短営業に協力していることが必要です。）</t>
    <rPh sb="7" eb="9">
      <t>ニュウキョ</t>
    </rPh>
    <rPh sb="11" eb="13">
      <t>ヨウセイ</t>
    </rPh>
    <rPh sb="13" eb="15">
      <t>タイショウ</t>
    </rPh>
    <rPh sb="15" eb="18">
      <t>ダイキボ</t>
    </rPh>
    <rPh sb="18" eb="20">
      <t>シセツ</t>
    </rPh>
    <rPh sb="22" eb="24">
      <t>ジタン</t>
    </rPh>
    <rPh sb="24" eb="26">
      <t>エイギョウ</t>
    </rPh>
    <rPh sb="27" eb="29">
      <t>キョウリョク</t>
    </rPh>
    <rPh sb="36" eb="38">
      <t>ヒツヨウ</t>
    </rPh>
    <phoneticPr fontId="1"/>
  </si>
  <si>
    <t>〇本シートは、【テナント事業者向け】の計算シートです。特定大規模施設運営事業者、映画館運営事業者の方は別の計算シートを塩用してください。</t>
    <rPh sb="1" eb="2">
      <t>ホン</t>
    </rPh>
    <rPh sb="12" eb="14">
      <t>ジギョウ</t>
    </rPh>
    <rPh sb="14" eb="15">
      <t>シャ</t>
    </rPh>
    <rPh sb="15" eb="16">
      <t>ム</t>
    </rPh>
    <rPh sb="19" eb="21">
      <t>ケイサン</t>
    </rPh>
    <rPh sb="27" eb="29">
      <t>トクテイ</t>
    </rPh>
    <rPh sb="29" eb="32">
      <t>ダイキボ</t>
    </rPh>
    <rPh sb="32" eb="34">
      <t>シセツ</t>
    </rPh>
    <rPh sb="34" eb="36">
      <t>ウンエイ</t>
    </rPh>
    <rPh sb="36" eb="38">
      <t>ジギョウ</t>
    </rPh>
    <rPh sb="38" eb="39">
      <t>シャ</t>
    </rPh>
    <rPh sb="40" eb="42">
      <t>エイガ</t>
    </rPh>
    <rPh sb="42" eb="43">
      <t>カン</t>
    </rPh>
    <rPh sb="43" eb="45">
      <t>ウンエイ</t>
    </rPh>
    <rPh sb="45" eb="47">
      <t>ジギョウ</t>
    </rPh>
    <rPh sb="47" eb="48">
      <t>シャ</t>
    </rPh>
    <rPh sb="49" eb="50">
      <t>カタ</t>
    </rPh>
    <rPh sb="51" eb="52">
      <t>ベツ</t>
    </rPh>
    <rPh sb="53" eb="55">
      <t>ケイサン</t>
    </rPh>
    <rPh sb="59" eb="60">
      <t>シオ</t>
    </rPh>
    <rPh sb="60" eb="61">
      <t>ヨウ</t>
    </rPh>
    <phoneticPr fontId="1"/>
  </si>
  <si>
    <t>福島市</t>
    <rPh sb="0" eb="2">
      <t>フクシマ</t>
    </rPh>
    <rPh sb="2" eb="3">
      <t>シ</t>
    </rPh>
    <phoneticPr fontId="1"/>
  </si>
  <si>
    <t>合計</t>
    <rPh sb="0" eb="2">
      <t>ゴウケイ</t>
    </rPh>
    <phoneticPr fontId="1"/>
  </si>
  <si>
    <r>
      <rPr>
        <sz val="14"/>
        <rFont val="游ゴシック"/>
        <family val="3"/>
        <charset val="128"/>
        <scheme val="minor"/>
      </rPr>
      <t>申請額</t>
    </r>
    <r>
      <rPr>
        <sz val="9"/>
        <color theme="1"/>
        <rFont val="游ゴシック"/>
        <family val="3"/>
        <charset val="128"/>
        <scheme val="minor"/>
      </rPr>
      <t xml:space="preserve">
（※千円未満切り上げ）</t>
    </r>
    <rPh sb="0" eb="3">
      <t>シンセイガク</t>
    </rPh>
    <rPh sb="6" eb="8">
      <t>センエン</t>
    </rPh>
    <rPh sb="8" eb="10">
      <t>ミマン</t>
    </rPh>
    <rPh sb="10" eb="11">
      <t>キ</t>
    </rPh>
    <rPh sb="12" eb="13">
      <t>ア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</si>
  <si>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</si>
  <si>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</si>
  <si>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t>※店舗とは別に単独で賃借または分譲された区画（倉庫、休憩室等）は上記の店舗面積に含めません。</t>
    <rPh sb="1" eb="3">
      <t>テンポ</t>
    </rPh>
    <rPh sb="5" eb="6">
      <t>ベツ</t>
    </rPh>
    <rPh sb="7" eb="9">
      <t>タンドク</t>
    </rPh>
    <rPh sb="10" eb="12">
      <t>チンシャク</t>
    </rPh>
    <rPh sb="15" eb="17">
      <t>ブンジョウ</t>
    </rPh>
    <rPh sb="20" eb="22">
      <t>クカク</t>
    </rPh>
    <rPh sb="23" eb="25">
      <t>ソウコ</t>
    </rPh>
    <rPh sb="26" eb="29">
      <t>キュウケイシツ</t>
    </rPh>
    <rPh sb="29" eb="30">
      <t>トウ</t>
    </rPh>
    <rPh sb="32" eb="34">
      <t>ジョウキ</t>
    </rPh>
    <rPh sb="35" eb="37">
      <t>テンポ</t>
    </rPh>
    <rPh sb="37" eb="39">
      <t>メンセキ</t>
    </rPh>
    <rPh sb="40" eb="41">
      <t>フク</t>
    </rPh>
    <phoneticPr fontId="1"/>
  </si>
  <si>
    <t>入力箇所</t>
    <rPh sb="0" eb="2">
      <t>ニュウリョク</t>
    </rPh>
    <rPh sb="2" eb="4">
      <t>カショ</t>
    </rPh>
    <phoneticPr fontId="1"/>
  </si>
  <si>
    <r>
      <t xml:space="preserve">時短率
</t>
    </r>
    <r>
      <rPr>
        <sz val="8"/>
        <color theme="1"/>
        <rFont val="游ゴシック"/>
        <family val="3"/>
        <charset val="128"/>
        <scheme val="minor"/>
      </rPr>
      <t>（Ｆ／Ｄ）</t>
    </r>
    <r>
      <rPr>
        <sz val="10"/>
        <color theme="1"/>
        <rFont val="游ゴシック"/>
        <family val="3"/>
        <charset val="128"/>
        <scheme val="minor"/>
      </rPr>
      <t xml:space="preserve">
（Ｇ）</t>
    </r>
    <rPh sb="0" eb="2">
      <t>ジタン</t>
    </rPh>
    <rPh sb="2" eb="3">
      <t>リツ</t>
    </rPh>
    <phoneticPr fontId="1"/>
  </si>
  <si>
    <t>開始時刻
（Ｂ）</t>
    <rPh sb="0" eb="2">
      <t>カイシ</t>
    </rPh>
    <rPh sb="2" eb="4">
      <t>ジコク</t>
    </rPh>
    <phoneticPr fontId="1"/>
  </si>
  <si>
    <t>終了時刻
（Ｃ）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</si>
  <si>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(Ｃ)－（Ｂ)
</t>
    </r>
    <r>
      <rPr>
        <sz val="10"/>
        <color theme="1"/>
        <rFont val="游ゴシック"/>
        <family val="3"/>
        <charset val="128"/>
        <scheme val="minor"/>
      </rPr>
      <t>（Ｄ）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</si>
  <si>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（Ｃ)－(Ｅ)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タンシュク</t>
    </rPh>
    <rPh sb="4" eb="6">
      <t>エイギョウ</t>
    </rPh>
    <rPh sb="6" eb="8">
      <t>ジカン</t>
    </rPh>
    <phoneticPr fontId="1"/>
  </si>
  <si>
    <t>（Ｇ）時短率　（Ｆ)／（Ｄ)　※小数点第３位以下を切り上げ</t>
    <phoneticPr fontId="1"/>
  </si>
  <si>
    <t>（１）テナント事業者に係る協力金</t>
    <rPh sb="7" eb="10">
      <t>ジギョウシャ</t>
    </rPh>
    <rPh sb="11" eb="12">
      <t>カカ</t>
    </rPh>
    <rPh sb="13" eb="16">
      <t>キョウリョクキン</t>
    </rPh>
    <phoneticPr fontId="1"/>
  </si>
  <si>
    <t>（Ａ）×20,000円×（Ｇ)　※１円未満切り捨て</t>
    <rPh sb="10" eb="11">
      <t>エン</t>
    </rPh>
    <rPh sb="18" eb="19">
      <t>エン</t>
    </rPh>
    <rPh sb="19" eb="21">
      <t>ミマン</t>
    </rPh>
    <rPh sb="21" eb="22">
      <t>キ</t>
    </rPh>
    <rPh sb="23" eb="24">
      <t>ス</t>
    </rPh>
    <phoneticPr fontId="1"/>
  </si>
  <si>
    <t>⑤飲食店向け時短協力金の受給の有無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</si>
  <si>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</si>
  <si>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</si>
  <si>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r>
      <t xml:space="preserve">⑥賃借または分譲されたテナント店舗専用面積※
</t>
    </r>
    <r>
      <rPr>
        <sz val="8"/>
        <color theme="1"/>
        <rFont val="游ゴシック"/>
        <family val="3"/>
        <charset val="128"/>
        <scheme val="minor"/>
      </rPr>
      <t>（A)  200㎡未満１単位、200～300㎡未満2単位、以後、100㎡ごとに1単位増える。</t>
    </r>
    <rPh sb="1" eb="3">
      <t>チンシャク</t>
    </rPh>
    <rPh sb="6" eb="8">
      <t>ブンジョウ</t>
    </rPh>
    <rPh sb="15" eb="17">
      <t>テンポ</t>
    </rPh>
    <rPh sb="17" eb="19">
      <t>センヨウ</t>
    </rPh>
    <rPh sb="19" eb="21">
      <t>メンセキ</t>
    </rPh>
    <phoneticPr fontId="1"/>
  </si>
  <si>
    <t>【大規模施設等協力金（令和３年８月２６日から令和３年９月２３日要請分）】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</si>
</sst>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##,000&quot;円&quot;"/>
    <numFmt numFmtId="177" formatCode="#,##0_ "/>
    <numFmt numFmtId="178" formatCode="0.00_ "/>
    <numFmt numFmtId="179" formatCode="#,##0&quot;㎡&quot;"/>
    <numFmt numFmtId="180" formatCode="#,##0&quot;単&quot;&quot;位&quot;"/>
    <numFmt numFmtId="181" formatCode="&quot;¥&quot;#,##0.0000;&quot;¥&quot;\-#,##0.0000"/>
    <numFmt numFmtId="182" formatCode="#,##0.00_ "/>
    <numFmt numFmtId="183" formatCode="\(#,##0\)\ "/>
    <numFmt numFmtId="184" formatCode="[h]:mm"/>
    <numFmt numFmtId="185" formatCode="###,###&quot;円&quot;"/>
    <numFmt numFmtId="186" formatCode="General&quot;階&quot;"/>
    <numFmt numFmtId="187" formatCode="#,###&quot;単&quot;&quot;位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179" fontId="0" fillId="0" borderId="0" xfId="0" applyNumberFormat="1" applyFill="1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56" fontId="0" fillId="0" borderId="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180" fontId="0" fillId="0" borderId="0" xfId="0" applyNumberFormat="1" applyFill="1" applyBorder="1" applyAlignment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0" fillId="3" borderId="23" xfId="0" applyFill="1" applyBorder="1" applyProtection="1">
      <alignment vertical="center"/>
    </xf>
    <xf numFmtId="0" fontId="0" fillId="4" borderId="0" xfId="0" applyFill="1" applyProtection="1">
      <alignment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179" fontId="0" fillId="3" borderId="32" xfId="0" applyNumberFormat="1" applyFill="1" applyBorder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0" fillId="3" borderId="41" xfId="0" applyFill="1" applyBorder="1" applyAlignment="1" applyProtection="1">
      <alignment horizontal="center" vertical="center" shrinkToFit="1"/>
      <protection locked="0"/>
    </xf>
    <xf numFmtId="0" fontId="0" fillId="3" borderId="40" xfId="0" applyFill="1" applyBorder="1" applyAlignment="1" applyProtection="1">
      <alignment horizontal="center"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20" fontId="0" fillId="3" borderId="24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8" fontId="0" fillId="0" borderId="1" xfId="0" applyNumberFormat="1" applyBorder="1" applyAlignment="1">
      <alignment vertical="center" shrinkToFit="1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20" fontId="0" fillId="3" borderId="26" xfId="0" applyNumberFormat="1" applyFill="1" applyBorder="1" applyAlignment="1" applyProtection="1">
      <alignment vertical="center" shrinkToFit="1"/>
      <protection locked="0"/>
    </xf>
    <xf numFmtId="20" fontId="0" fillId="3" borderId="25" xfId="0" applyNumberFormat="1" applyFill="1" applyBorder="1" applyAlignment="1" applyProtection="1">
      <alignment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3" borderId="38" xfId="0" applyNumberForma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18" fillId="0" borderId="0" xfId="0" applyFont="1" applyProtection="1">
      <alignment vertical="center"/>
    </xf>
    <xf numFmtId="0" fontId="0" fillId="0" borderId="37" xfId="0" applyBorder="1">
      <alignment vertical="center"/>
    </xf>
    <xf numFmtId="0" fontId="0" fillId="0" borderId="34" xfId="0" applyBorder="1">
      <alignment vertical="center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vertical="center" shrinkToFit="1"/>
      <protection locked="0"/>
    </xf>
    <xf numFmtId="0" fontId="0" fillId="0" borderId="49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</xf>
    <xf numFmtId="186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187" fontId="0" fillId="0" borderId="25" xfId="0" applyNumberFormat="1" applyBorder="1" applyAlignment="1">
      <alignment vertical="center"/>
    </xf>
    <xf numFmtId="0" fontId="10" fillId="0" borderId="0" xfId="0" applyFont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 shrinkToFit="1"/>
    </xf>
    <xf numFmtId="0" fontId="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85" fontId="4" fillId="0" borderId="12" xfId="0" applyNumberFormat="1" applyFont="1" applyFill="1" applyBorder="1" applyAlignment="1">
      <alignment horizontal="right" vertical="center" indent="1" shrinkToFit="1"/>
    </xf>
    <xf numFmtId="185" fontId="4" fillId="0" borderId="13" xfId="0" applyNumberFormat="1" applyFont="1" applyFill="1" applyBorder="1" applyAlignment="1">
      <alignment horizontal="right" vertical="center" indent="1" shrinkToFi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3" borderId="44" xfId="0" applyFill="1" applyBorder="1" applyAlignment="1" applyProtection="1">
      <alignment horizontal="left" vertical="center" shrinkToFit="1"/>
      <protection locked="0"/>
    </xf>
    <xf numFmtId="0" fontId="0" fillId="3" borderId="45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46" xfId="0" applyFill="1" applyBorder="1" applyAlignment="1" applyProtection="1">
      <alignment horizontal="left" vertical="center" shrinkToFit="1"/>
      <protection locked="0"/>
    </xf>
    <xf numFmtId="183" fontId="0" fillId="0" borderId="5" xfId="0" applyNumberFormat="1" applyBorder="1" applyAlignment="1">
      <alignment horizontal="right" vertical="center" shrinkToFit="1"/>
    </xf>
    <xf numFmtId="183" fontId="0" fillId="0" borderId="10" xfId="0" applyNumberFormat="1" applyBorder="1" applyAlignment="1">
      <alignment horizontal="right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617220</xdr:colOff>
      <xdr:row>0</xdr:row>
      <xdr:rowOff>60960</xdr:rowOff>
    </xdr:from>
    <xdr:to>
      <xdr:col>13</xdr:col>
      <xdr:colOff>746760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3000" y="60960"/>
          <a:ext cx="944880" cy="28194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selection activeCell="M49" sqref="M49:N49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11" width="10.69921875" customWidth="1"/>
    <col min="12" max="12" width="8.69921875" customWidth="1"/>
    <col min="13" max="14" width="10.69921875" customWidth="1"/>
    <col min="15" max="16" width="5.69921875" customWidth="1"/>
    <col min="17" max="58" width="3.69921875" customWidth="1"/>
  </cols>
  <sheetData>
    <row r="1" spans="1:15" ht="34.950000000000003" customHeight="1" x14ac:dyDescent="0.45">
      <c r="A1" s="33"/>
      <c r="B1" s="80" t="s">
        <v>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29.4" customHeight="1" x14ac:dyDescent="0.45">
      <c r="A2" s="33"/>
      <c r="B2" s="68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5" ht="18" customHeight="1" x14ac:dyDescent="0.45">
      <c r="A3" s="33"/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3"/>
    </row>
    <row r="4" spans="1:15" ht="18" customHeight="1" x14ac:dyDescent="0.45">
      <c r="A4" s="33"/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3"/>
    </row>
    <row r="5" spans="1:15" ht="18" customHeight="1" x14ac:dyDescent="0.45">
      <c r="A5" s="33"/>
      <c r="B5" s="35" t="s">
        <v>17</v>
      </c>
      <c r="C5" s="35"/>
      <c r="D5" s="35"/>
      <c r="E5" s="35"/>
      <c r="F5" s="35"/>
      <c r="G5" s="35"/>
      <c r="H5" s="35"/>
      <c r="I5" s="35"/>
      <c r="J5" s="35"/>
      <c r="K5" s="36"/>
      <c r="L5" s="36"/>
      <c r="M5" s="36"/>
      <c r="N5" s="33"/>
    </row>
    <row r="6" spans="1:15" ht="18" customHeight="1" x14ac:dyDescent="0.45">
      <c r="A6" s="33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3"/>
    </row>
    <row r="7" spans="1:15" ht="22.5" customHeight="1" thickBot="1" x14ac:dyDescent="0.5">
      <c r="A7" s="33"/>
      <c r="B7" s="37"/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3"/>
      <c r="O7" s="30"/>
    </row>
    <row r="8" spans="1:15" ht="18.600000000000001" thickBot="1" x14ac:dyDescent="0.5">
      <c r="A8" s="33"/>
      <c r="B8" s="38"/>
      <c r="C8" s="33" t="s">
        <v>5</v>
      </c>
      <c r="D8" s="33" t="s">
        <v>25</v>
      </c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5" ht="10.050000000000001" customHeight="1" x14ac:dyDescent="0.45">
      <c r="A9" s="33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5" ht="19.95" customHeight="1" thickBot="1" x14ac:dyDescent="0.5">
      <c r="B10" s="83" t="s">
        <v>15</v>
      </c>
      <c r="C10" s="84"/>
      <c r="D10" s="84"/>
      <c r="E10" s="84"/>
      <c r="F10" s="84"/>
      <c r="G10" s="85"/>
      <c r="H10" s="43" t="s">
        <v>19</v>
      </c>
      <c r="I10" s="14"/>
    </row>
    <row r="11" spans="1:15" ht="19.95" customHeight="1" thickBot="1" x14ac:dyDescent="0.5">
      <c r="B11" s="83" t="s">
        <v>12</v>
      </c>
      <c r="C11" s="84"/>
      <c r="D11" s="84"/>
      <c r="E11" s="84"/>
      <c r="F11" s="84"/>
      <c r="G11" s="84"/>
      <c r="H11" s="40"/>
      <c r="I11" s="69"/>
      <c r="J11" s="70"/>
      <c r="K11" s="70"/>
      <c r="L11" s="70"/>
    </row>
    <row r="12" spans="1:15" ht="19.95" customHeight="1" x14ac:dyDescent="0.45">
      <c r="B12" s="83" t="s">
        <v>11</v>
      </c>
      <c r="C12" s="84"/>
      <c r="D12" s="84"/>
      <c r="E12" s="84"/>
      <c r="F12" s="84"/>
      <c r="G12" s="84"/>
      <c r="H12" s="100"/>
      <c r="I12" s="101"/>
      <c r="J12" s="101"/>
      <c r="K12" s="101"/>
      <c r="L12" s="102"/>
      <c r="M12" s="6"/>
    </row>
    <row r="13" spans="1:15" ht="19.95" customHeight="1" thickBot="1" x14ac:dyDescent="0.5">
      <c r="B13" s="83" t="s">
        <v>13</v>
      </c>
      <c r="C13" s="84"/>
      <c r="D13" s="84"/>
      <c r="E13" s="84"/>
      <c r="F13" s="84"/>
      <c r="G13" s="84"/>
      <c r="H13" s="103"/>
      <c r="I13" s="104"/>
      <c r="J13" s="104"/>
      <c r="K13" s="104"/>
      <c r="L13" s="105"/>
      <c r="M13" s="10"/>
      <c r="N13" s="11"/>
    </row>
    <row r="14" spans="1:15" ht="19.95" customHeight="1" x14ac:dyDescent="0.45">
      <c r="B14" s="83" t="s">
        <v>34</v>
      </c>
      <c r="C14" s="84"/>
      <c r="D14" s="84"/>
      <c r="E14" s="84"/>
      <c r="F14" s="84"/>
      <c r="G14" s="86"/>
      <c r="H14" s="71"/>
      <c r="I14" s="72"/>
      <c r="J14" s="73"/>
      <c r="K14" s="73"/>
      <c r="L14" s="73"/>
      <c r="M14" s="74"/>
      <c r="N14" s="75"/>
      <c r="O14" s="30"/>
    </row>
    <row r="15" spans="1:15" ht="30" customHeight="1" thickBot="1" x14ac:dyDescent="0.5">
      <c r="B15" s="90" t="s">
        <v>37</v>
      </c>
      <c r="C15" s="84"/>
      <c r="D15" s="84"/>
      <c r="E15" s="84"/>
      <c r="F15" s="84"/>
      <c r="G15" s="86"/>
      <c r="H15" s="41"/>
      <c r="I15" s="79">
        <f>IF(H15&gt;100,ROUNDDOWN(H15,-2),IF(OR(H15="",H15=0),0,100))/100</f>
        <v>0</v>
      </c>
      <c r="J15" s="28"/>
      <c r="K15" s="8"/>
      <c r="M15" s="76"/>
      <c r="N15" s="77"/>
    </row>
    <row r="16" spans="1:15" ht="19.95" customHeight="1" thickBot="1" x14ac:dyDescent="0.5">
      <c r="B16" s="10" t="s">
        <v>24</v>
      </c>
      <c r="C16" s="31"/>
      <c r="D16" s="31"/>
      <c r="E16" s="31"/>
      <c r="F16" s="31"/>
      <c r="G16" s="31"/>
      <c r="H16" s="13"/>
      <c r="I16" s="32"/>
      <c r="J16" s="32"/>
      <c r="K16" s="10"/>
      <c r="M16" s="91" t="s">
        <v>8</v>
      </c>
      <c r="N16" s="92"/>
    </row>
    <row r="17" spans="1:15" ht="25.95" customHeight="1" thickBot="1" x14ac:dyDescent="0.5">
      <c r="B17" s="10"/>
      <c r="C17" s="10"/>
      <c r="D17" s="10"/>
      <c r="E17" s="10"/>
      <c r="F17" s="12"/>
      <c r="G17" s="12"/>
      <c r="H17" s="12"/>
      <c r="I17" s="13"/>
      <c r="J17" s="9"/>
      <c r="K17" s="8"/>
      <c r="M17" s="93">
        <f>L51</f>
        <v>0</v>
      </c>
      <c r="N17" s="94"/>
    </row>
    <row r="18" spans="1:15" ht="10.050000000000001" customHeight="1" x14ac:dyDescent="0.45">
      <c r="A18" s="1"/>
      <c r="B18" s="1"/>
      <c r="C18" s="1"/>
      <c r="D18" s="1"/>
      <c r="E18" s="1"/>
    </row>
    <row r="19" spans="1:15" ht="19.95" customHeight="1" x14ac:dyDescent="0.45">
      <c r="A19" s="1"/>
      <c r="B19" s="87" t="s">
        <v>6</v>
      </c>
      <c r="C19" s="87"/>
      <c r="D19" s="124" t="s">
        <v>22</v>
      </c>
      <c r="E19" s="88" t="s">
        <v>23</v>
      </c>
      <c r="F19" s="98" t="s">
        <v>1</v>
      </c>
      <c r="G19" s="98"/>
      <c r="H19" s="98"/>
      <c r="I19" s="95" t="s">
        <v>0</v>
      </c>
      <c r="J19" s="96"/>
      <c r="K19" s="97"/>
      <c r="L19" s="99" t="s">
        <v>26</v>
      </c>
      <c r="M19" s="98" t="s">
        <v>2</v>
      </c>
      <c r="N19" s="98"/>
      <c r="O19" s="2"/>
    </row>
    <row r="20" spans="1:15" ht="79.95" customHeight="1" thickBot="1" x14ac:dyDescent="0.5">
      <c r="A20" s="1"/>
      <c r="B20" s="87"/>
      <c r="C20" s="87"/>
      <c r="D20" s="125"/>
      <c r="E20" s="89"/>
      <c r="F20" s="78" t="s">
        <v>27</v>
      </c>
      <c r="G20" s="78" t="s">
        <v>28</v>
      </c>
      <c r="H20" s="42" t="s">
        <v>29</v>
      </c>
      <c r="I20" s="78" t="s">
        <v>35</v>
      </c>
      <c r="J20" s="78" t="s">
        <v>36</v>
      </c>
      <c r="K20" s="42" t="s">
        <v>30</v>
      </c>
      <c r="L20" s="99"/>
      <c r="M20" s="81" t="s">
        <v>14</v>
      </c>
      <c r="N20" s="82"/>
      <c r="O20" s="2"/>
    </row>
    <row r="21" spans="1:15" ht="19.95" customHeight="1" x14ac:dyDescent="0.45">
      <c r="B21" s="5">
        <v>44434</v>
      </c>
      <c r="C21" s="27" t="str">
        <f t="shared" ref="C21:C37" si="0">TEXT(B21,"(aaa)")</f>
        <v>(木)</v>
      </c>
      <c r="D21" s="44"/>
      <c r="E21" s="45"/>
      <c r="F21" s="46"/>
      <c r="G21" s="47"/>
      <c r="H21" s="48">
        <f t="shared" ref="H21:H49" si="1">G21-F21</f>
        <v>0</v>
      </c>
      <c r="I21" s="49"/>
      <c r="J21" s="47"/>
      <c r="K21" s="50">
        <f t="shared" ref="K21:K25" si="2">G21-J21</f>
        <v>0</v>
      </c>
      <c r="L21" s="51">
        <f t="shared" ref="L21:L25" si="3">IFERROR(ROUNDUP(K21/H21,2),0)</f>
        <v>0</v>
      </c>
      <c r="M21" s="110">
        <f t="shared" ref="M21:M37" si="4">ROUNDDOWN($I$15*20000*L21,0)</f>
        <v>0</v>
      </c>
      <c r="N21" s="111"/>
    </row>
    <row r="22" spans="1:15" ht="19.95" customHeight="1" x14ac:dyDescent="0.45">
      <c r="B22" s="5">
        <v>44435</v>
      </c>
      <c r="C22" s="27" t="str">
        <f t="shared" si="0"/>
        <v>(金)</v>
      </c>
      <c r="D22" s="52"/>
      <c r="E22" s="53"/>
      <c r="F22" s="54"/>
      <c r="G22" s="55"/>
      <c r="H22" s="48">
        <f t="shared" si="1"/>
        <v>0</v>
      </c>
      <c r="I22" s="56"/>
      <c r="J22" s="55"/>
      <c r="K22" s="50">
        <f t="shared" si="2"/>
        <v>0</v>
      </c>
      <c r="L22" s="51">
        <f t="shared" si="3"/>
        <v>0</v>
      </c>
      <c r="M22" s="110">
        <f t="shared" si="4"/>
        <v>0</v>
      </c>
      <c r="N22" s="111"/>
    </row>
    <row r="23" spans="1:15" ht="19.95" customHeight="1" x14ac:dyDescent="0.45">
      <c r="B23" s="5">
        <v>44436</v>
      </c>
      <c r="C23" s="27" t="str">
        <f t="shared" si="0"/>
        <v>(土)</v>
      </c>
      <c r="D23" s="52"/>
      <c r="E23" s="53"/>
      <c r="F23" s="54"/>
      <c r="G23" s="55"/>
      <c r="H23" s="48">
        <f t="shared" si="1"/>
        <v>0</v>
      </c>
      <c r="I23" s="56"/>
      <c r="J23" s="55"/>
      <c r="K23" s="50">
        <f t="shared" si="2"/>
        <v>0</v>
      </c>
      <c r="L23" s="51">
        <f t="shared" si="3"/>
        <v>0</v>
      </c>
      <c r="M23" s="110">
        <f t="shared" si="4"/>
        <v>0</v>
      </c>
      <c r="N23" s="111"/>
    </row>
    <row r="24" spans="1:15" ht="19.95" customHeight="1" x14ac:dyDescent="0.45">
      <c r="B24" s="5">
        <v>44437</v>
      </c>
      <c r="C24" s="27" t="str">
        <f t="shared" si="0"/>
        <v>(日)</v>
      </c>
      <c r="D24" s="52"/>
      <c r="E24" s="53"/>
      <c r="F24" s="54"/>
      <c r="G24" s="55"/>
      <c r="H24" s="48">
        <f t="shared" si="1"/>
        <v>0</v>
      </c>
      <c r="I24" s="56"/>
      <c r="J24" s="55"/>
      <c r="K24" s="50">
        <f t="shared" si="2"/>
        <v>0</v>
      </c>
      <c r="L24" s="51">
        <f t="shared" si="3"/>
        <v>0</v>
      </c>
      <c r="M24" s="110">
        <f t="shared" si="4"/>
        <v>0</v>
      </c>
      <c r="N24" s="111"/>
    </row>
    <row r="25" spans="1:15" ht="19.95" customHeight="1" x14ac:dyDescent="0.45">
      <c r="B25" s="5">
        <v>44438</v>
      </c>
      <c r="C25" s="27" t="str">
        <f t="shared" si="0"/>
        <v>(月)</v>
      </c>
      <c r="D25" s="52"/>
      <c r="E25" s="53"/>
      <c r="F25" s="54"/>
      <c r="G25" s="55"/>
      <c r="H25" s="48">
        <f t="shared" si="1"/>
        <v>0</v>
      </c>
      <c r="I25" s="56"/>
      <c r="J25" s="55"/>
      <c r="K25" s="50">
        <f t="shared" si="2"/>
        <v>0</v>
      </c>
      <c r="L25" s="51">
        <f t="shared" si="3"/>
        <v>0</v>
      </c>
      <c r="M25" s="110">
        <f t="shared" si="4"/>
        <v>0</v>
      </c>
      <c r="N25" s="111"/>
    </row>
    <row r="26" spans="1:15" ht="19.95" customHeight="1" x14ac:dyDescent="0.45">
      <c r="B26" s="5">
        <v>44439</v>
      </c>
      <c r="C26" s="27" t="str">
        <f t="shared" si="0"/>
        <v>(火)</v>
      </c>
      <c r="D26" s="57"/>
      <c r="E26" s="58"/>
      <c r="F26" s="59"/>
      <c r="G26" s="60"/>
      <c r="H26" s="48">
        <f t="shared" si="1"/>
        <v>0</v>
      </c>
      <c r="I26" s="61"/>
      <c r="J26" s="60"/>
      <c r="K26" s="50">
        <f t="shared" ref="K26:K37" si="5">G26-J26</f>
        <v>0</v>
      </c>
      <c r="L26" s="51">
        <f t="shared" ref="L26:L37" si="6">IFERROR(ROUNDUP(K26/H26,2),0)</f>
        <v>0</v>
      </c>
      <c r="M26" s="110">
        <f t="shared" si="4"/>
        <v>0</v>
      </c>
      <c r="N26" s="111"/>
    </row>
    <row r="27" spans="1:15" ht="19.95" customHeight="1" x14ac:dyDescent="0.45">
      <c r="B27" s="5">
        <v>44440</v>
      </c>
      <c r="C27" s="27" t="str">
        <f t="shared" si="0"/>
        <v>(水)</v>
      </c>
      <c r="D27" s="57"/>
      <c r="E27" s="58"/>
      <c r="F27" s="59"/>
      <c r="G27" s="60"/>
      <c r="H27" s="48">
        <f t="shared" si="1"/>
        <v>0</v>
      </c>
      <c r="I27" s="61"/>
      <c r="J27" s="60"/>
      <c r="K27" s="50">
        <f t="shared" si="5"/>
        <v>0</v>
      </c>
      <c r="L27" s="51">
        <f t="shared" si="6"/>
        <v>0</v>
      </c>
      <c r="M27" s="110">
        <f t="shared" si="4"/>
        <v>0</v>
      </c>
      <c r="N27" s="111"/>
    </row>
    <row r="28" spans="1:15" ht="19.95" customHeight="1" x14ac:dyDescent="0.45">
      <c r="B28" s="5">
        <v>44441</v>
      </c>
      <c r="C28" s="27" t="str">
        <f t="shared" si="0"/>
        <v>(木)</v>
      </c>
      <c r="D28" s="57"/>
      <c r="E28" s="58"/>
      <c r="F28" s="59"/>
      <c r="G28" s="60"/>
      <c r="H28" s="48">
        <f t="shared" si="1"/>
        <v>0</v>
      </c>
      <c r="I28" s="61"/>
      <c r="J28" s="60"/>
      <c r="K28" s="50">
        <f t="shared" si="5"/>
        <v>0</v>
      </c>
      <c r="L28" s="51">
        <f t="shared" si="6"/>
        <v>0</v>
      </c>
      <c r="M28" s="110">
        <f t="shared" si="4"/>
        <v>0</v>
      </c>
      <c r="N28" s="111"/>
    </row>
    <row r="29" spans="1:15" ht="19.95" customHeight="1" x14ac:dyDescent="0.45">
      <c r="B29" s="5">
        <v>44442</v>
      </c>
      <c r="C29" s="27" t="str">
        <f t="shared" si="0"/>
        <v>(金)</v>
      </c>
      <c r="D29" s="57"/>
      <c r="E29" s="58"/>
      <c r="F29" s="59"/>
      <c r="G29" s="60"/>
      <c r="H29" s="48">
        <f t="shared" si="1"/>
        <v>0</v>
      </c>
      <c r="I29" s="61"/>
      <c r="J29" s="60"/>
      <c r="K29" s="50">
        <f t="shared" si="5"/>
        <v>0</v>
      </c>
      <c r="L29" s="51">
        <f t="shared" si="6"/>
        <v>0</v>
      </c>
      <c r="M29" s="110">
        <f t="shared" si="4"/>
        <v>0</v>
      </c>
      <c r="N29" s="111"/>
    </row>
    <row r="30" spans="1:15" ht="19.95" customHeight="1" x14ac:dyDescent="0.45">
      <c r="B30" s="5">
        <v>44443</v>
      </c>
      <c r="C30" s="27" t="str">
        <f t="shared" si="0"/>
        <v>(土)</v>
      </c>
      <c r="D30" s="57"/>
      <c r="E30" s="58"/>
      <c r="F30" s="59"/>
      <c r="G30" s="60"/>
      <c r="H30" s="48">
        <f t="shared" si="1"/>
        <v>0</v>
      </c>
      <c r="I30" s="61"/>
      <c r="J30" s="60"/>
      <c r="K30" s="50">
        <f t="shared" si="5"/>
        <v>0</v>
      </c>
      <c r="L30" s="51">
        <f t="shared" si="6"/>
        <v>0</v>
      </c>
      <c r="M30" s="110">
        <f t="shared" si="4"/>
        <v>0</v>
      </c>
      <c r="N30" s="111"/>
    </row>
    <row r="31" spans="1:15" ht="19.95" customHeight="1" x14ac:dyDescent="0.45">
      <c r="B31" s="5">
        <v>44444</v>
      </c>
      <c r="C31" s="27" t="str">
        <f t="shared" si="0"/>
        <v>(日)</v>
      </c>
      <c r="D31" s="57"/>
      <c r="E31" s="58"/>
      <c r="F31" s="59"/>
      <c r="G31" s="60"/>
      <c r="H31" s="48">
        <f t="shared" si="1"/>
        <v>0</v>
      </c>
      <c r="I31" s="61"/>
      <c r="J31" s="60"/>
      <c r="K31" s="50">
        <f t="shared" si="5"/>
        <v>0</v>
      </c>
      <c r="L31" s="51">
        <f t="shared" si="6"/>
        <v>0</v>
      </c>
      <c r="M31" s="110">
        <f t="shared" si="4"/>
        <v>0</v>
      </c>
      <c r="N31" s="111"/>
    </row>
    <row r="32" spans="1:15" ht="19.95" customHeight="1" x14ac:dyDescent="0.45">
      <c r="B32" s="5">
        <v>44445</v>
      </c>
      <c r="C32" s="27" t="str">
        <f t="shared" si="0"/>
        <v>(月)</v>
      </c>
      <c r="D32" s="57"/>
      <c r="E32" s="58"/>
      <c r="F32" s="59"/>
      <c r="G32" s="60"/>
      <c r="H32" s="48">
        <f t="shared" si="1"/>
        <v>0</v>
      </c>
      <c r="I32" s="61"/>
      <c r="J32" s="60"/>
      <c r="K32" s="50">
        <f t="shared" si="5"/>
        <v>0</v>
      </c>
      <c r="L32" s="51">
        <f t="shared" si="6"/>
        <v>0</v>
      </c>
      <c r="M32" s="110">
        <f t="shared" si="4"/>
        <v>0</v>
      </c>
      <c r="N32" s="111"/>
    </row>
    <row r="33" spans="2:14" ht="19.95" customHeight="1" x14ac:dyDescent="0.45">
      <c r="B33" s="5">
        <v>44446</v>
      </c>
      <c r="C33" s="27" t="str">
        <f t="shared" si="0"/>
        <v>(火)</v>
      </c>
      <c r="D33" s="57"/>
      <c r="E33" s="58"/>
      <c r="F33" s="59"/>
      <c r="G33" s="60"/>
      <c r="H33" s="48">
        <f t="shared" si="1"/>
        <v>0</v>
      </c>
      <c r="I33" s="61"/>
      <c r="J33" s="60"/>
      <c r="K33" s="50">
        <f t="shared" si="5"/>
        <v>0</v>
      </c>
      <c r="L33" s="51">
        <f t="shared" si="6"/>
        <v>0</v>
      </c>
      <c r="M33" s="110">
        <f t="shared" si="4"/>
        <v>0</v>
      </c>
      <c r="N33" s="111"/>
    </row>
    <row r="34" spans="2:14" ht="19.95" customHeight="1" x14ac:dyDescent="0.45">
      <c r="B34" s="5">
        <v>44447</v>
      </c>
      <c r="C34" s="27" t="str">
        <f t="shared" si="0"/>
        <v>(水)</v>
      </c>
      <c r="D34" s="57"/>
      <c r="E34" s="58"/>
      <c r="F34" s="59"/>
      <c r="G34" s="60"/>
      <c r="H34" s="48">
        <f t="shared" si="1"/>
        <v>0</v>
      </c>
      <c r="I34" s="61"/>
      <c r="J34" s="60"/>
      <c r="K34" s="50">
        <f t="shared" si="5"/>
        <v>0</v>
      </c>
      <c r="L34" s="51">
        <f t="shared" si="6"/>
        <v>0</v>
      </c>
      <c r="M34" s="110">
        <f t="shared" si="4"/>
        <v>0</v>
      </c>
      <c r="N34" s="111"/>
    </row>
    <row r="35" spans="2:14" ht="19.95" customHeight="1" x14ac:dyDescent="0.45">
      <c r="B35" s="5">
        <v>44448</v>
      </c>
      <c r="C35" s="27" t="str">
        <f t="shared" si="0"/>
        <v>(木)</v>
      </c>
      <c r="D35" s="57"/>
      <c r="E35" s="58"/>
      <c r="F35" s="59"/>
      <c r="G35" s="60"/>
      <c r="H35" s="48">
        <f t="shared" si="1"/>
        <v>0</v>
      </c>
      <c r="I35" s="61"/>
      <c r="J35" s="60"/>
      <c r="K35" s="50">
        <f t="shared" si="5"/>
        <v>0</v>
      </c>
      <c r="L35" s="51">
        <f t="shared" si="6"/>
        <v>0</v>
      </c>
      <c r="M35" s="110">
        <f t="shared" si="4"/>
        <v>0</v>
      </c>
      <c r="N35" s="111"/>
    </row>
    <row r="36" spans="2:14" ht="19.95" customHeight="1" x14ac:dyDescent="0.45">
      <c r="B36" s="5">
        <v>44449</v>
      </c>
      <c r="C36" s="27" t="str">
        <f t="shared" si="0"/>
        <v>(金)</v>
      </c>
      <c r="D36" s="57"/>
      <c r="E36" s="58"/>
      <c r="F36" s="59"/>
      <c r="G36" s="60"/>
      <c r="H36" s="48">
        <f t="shared" si="1"/>
        <v>0</v>
      </c>
      <c r="I36" s="61"/>
      <c r="J36" s="60"/>
      <c r="K36" s="50">
        <f t="shared" si="5"/>
        <v>0</v>
      </c>
      <c r="L36" s="51">
        <f t="shared" si="6"/>
        <v>0</v>
      </c>
      <c r="M36" s="110">
        <f t="shared" si="4"/>
        <v>0</v>
      </c>
      <c r="N36" s="111"/>
    </row>
    <row r="37" spans="2:14" ht="19.95" customHeight="1" x14ac:dyDescent="0.45">
      <c r="B37" s="5">
        <v>44450</v>
      </c>
      <c r="C37" s="27" t="str">
        <f t="shared" si="0"/>
        <v>(土)</v>
      </c>
      <c r="D37" s="57"/>
      <c r="E37" s="58"/>
      <c r="F37" s="59"/>
      <c r="G37" s="60"/>
      <c r="H37" s="48">
        <f t="shared" si="1"/>
        <v>0</v>
      </c>
      <c r="I37" s="61"/>
      <c r="J37" s="60"/>
      <c r="K37" s="50">
        <f t="shared" si="5"/>
        <v>0</v>
      </c>
      <c r="L37" s="51">
        <f t="shared" si="6"/>
        <v>0</v>
      </c>
      <c r="M37" s="110">
        <f t="shared" si="4"/>
        <v>0</v>
      </c>
      <c r="N37" s="111"/>
    </row>
    <row r="38" spans="2:14" ht="19.95" customHeight="1" x14ac:dyDescent="0.45">
      <c r="B38" s="5">
        <v>44451</v>
      </c>
      <c r="C38" s="27" t="str">
        <f t="shared" ref="C38:C45" si="7">TEXT(B38,"(aaa)")</f>
        <v>(日)</v>
      </c>
      <c r="D38" s="57"/>
      <c r="E38" s="58"/>
      <c r="F38" s="59"/>
      <c r="G38" s="60"/>
      <c r="H38" s="48">
        <f t="shared" si="1"/>
        <v>0</v>
      </c>
      <c r="I38" s="61"/>
      <c r="J38" s="60"/>
      <c r="K38" s="50">
        <f t="shared" ref="K38:K45" si="8">G38-J38</f>
        <v>0</v>
      </c>
      <c r="L38" s="51">
        <f t="shared" ref="L38:L45" si="9">IFERROR(ROUNDUP(K38/H38,2),0)</f>
        <v>0</v>
      </c>
      <c r="M38" s="110">
        <f t="shared" ref="M38:M40" si="10">ROUNDDOWN($I$15*20000*L38,0)</f>
        <v>0</v>
      </c>
      <c r="N38" s="111"/>
    </row>
    <row r="39" spans="2:14" ht="19.95" customHeight="1" x14ac:dyDescent="0.45">
      <c r="B39" s="5">
        <v>44452</v>
      </c>
      <c r="C39" s="27" t="str">
        <f t="shared" si="7"/>
        <v>(月)</v>
      </c>
      <c r="D39" s="57"/>
      <c r="E39" s="58"/>
      <c r="F39" s="59"/>
      <c r="G39" s="60"/>
      <c r="H39" s="48">
        <f t="shared" si="1"/>
        <v>0</v>
      </c>
      <c r="I39" s="61"/>
      <c r="J39" s="60"/>
      <c r="K39" s="50">
        <f t="shared" si="8"/>
        <v>0</v>
      </c>
      <c r="L39" s="51">
        <f t="shared" si="9"/>
        <v>0</v>
      </c>
      <c r="M39" s="110">
        <f t="shared" si="10"/>
        <v>0</v>
      </c>
      <c r="N39" s="111"/>
    </row>
    <row r="40" spans="2:14" ht="19.95" customHeight="1" x14ac:dyDescent="0.45">
      <c r="B40" s="5">
        <v>44453</v>
      </c>
      <c r="C40" s="27" t="str">
        <f t="shared" si="7"/>
        <v>(火)</v>
      </c>
      <c r="D40" s="57"/>
      <c r="E40" s="58"/>
      <c r="F40" s="59"/>
      <c r="G40" s="60"/>
      <c r="H40" s="48">
        <f t="shared" si="1"/>
        <v>0</v>
      </c>
      <c r="I40" s="61"/>
      <c r="J40" s="60"/>
      <c r="K40" s="50">
        <f t="shared" si="8"/>
        <v>0</v>
      </c>
      <c r="L40" s="51">
        <f t="shared" si="9"/>
        <v>0</v>
      </c>
      <c r="M40" s="110">
        <f t="shared" si="10"/>
        <v>0</v>
      </c>
      <c r="N40" s="111"/>
    </row>
    <row r="41" spans="2:14" ht="19.95" customHeight="1" x14ac:dyDescent="0.45">
      <c r="B41" s="5">
        <v>44454</v>
      </c>
      <c r="C41" s="27" t="str">
        <f t="shared" si="7"/>
        <v>(水)</v>
      </c>
      <c r="D41" s="57"/>
      <c r="E41" s="58"/>
      <c r="F41" s="59"/>
      <c r="G41" s="60"/>
      <c r="H41" s="48">
        <f t="shared" si="1"/>
        <v>0</v>
      </c>
      <c r="I41" s="61"/>
      <c r="J41" s="60"/>
      <c r="K41" s="50">
        <f t="shared" si="8"/>
        <v>0</v>
      </c>
      <c r="L41" s="51">
        <f t="shared" si="9"/>
        <v>0</v>
      </c>
      <c r="M41" s="110">
        <f t="shared" ref="M41" si="11">ROUNDDOWN($I$15*20000*L41,0)</f>
        <v>0</v>
      </c>
      <c r="N41" s="111"/>
    </row>
    <row r="42" spans="2:14" ht="19.95" customHeight="1" x14ac:dyDescent="0.45">
      <c r="B42" s="5">
        <v>44455</v>
      </c>
      <c r="C42" s="27" t="str">
        <f t="shared" si="7"/>
        <v>(木)</v>
      </c>
      <c r="D42" s="57"/>
      <c r="E42" s="58"/>
      <c r="F42" s="59"/>
      <c r="G42" s="60"/>
      <c r="H42" s="48">
        <f t="shared" si="1"/>
        <v>0</v>
      </c>
      <c r="I42" s="61"/>
      <c r="J42" s="60"/>
      <c r="K42" s="50">
        <f t="shared" si="8"/>
        <v>0</v>
      </c>
      <c r="L42" s="51">
        <f t="shared" si="9"/>
        <v>0</v>
      </c>
      <c r="M42" s="110">
        <f t="shared" ref="M42" si="12">ROUNDDOWN($I$15*20000*L42,0)</f>
        <v>0</v>
      </c>
      <c r="N42" s="111"/>
    </row>
    <row r="43" spans="2:14" ht="19.95" customHeight="1" x14ac:dyDescent="0.45">
      <c r="B43" s="5">
        <v>44456</v>
      </c>
      <c r="C43" s="27" t="str">
        <f t="shared" si="7"/>
        <v>(金)</v>
      </c>
      <c r="D43" s="57"/>
      <c r="E43" s="58"/>
      <c r="F43" s="59"/>
      <c r="G43" s="60"/>
      <c r="H43" s="48">
        <f t="shared" si="1"/>
        <v>0</v>
      </c>
      <c r="I43" s="61"/>
      <c r="J43" s="60"/>
      <c r="K43" s="50">
        <f t="shared" si="8"/>
        <v>0</v>
      </c>
      <c r="L43" s="51">
        <f t="shared" si="9"/>
        <v>0</v>
      </c>
      <c r="M43" s="110">
        <f t="shared" ref="M43" si="13">ROUNDDOWN($I$15*20000*L43,0)</f>
        <v>0</v>
      </c>
      <c r="N43" s="111"/>
    </row>
    <row r="44" spans="2:14" ht="19.95" customHeight="1" x14ac:dyDescent="0.45">
      <c r="B44" s="5">
        <v>44457</v>
      </c>
      <c r="C44" s="27" t="str">
        <f t="shared" si="7"/>
        <v>(土)</v>
      </c>
      <c r="D44" s="57"/>
      <c r="E44" s="58"/>
      <c r="F44" s="59"/>
      <c r="G44" s="60"/>
      <c r="H44" s="48">
        <f t="shared" si="1"/>
        <v>0</v>
      </c>
      <c r="I44" s="61"/>
      <c r="J44" s="60"/>
      <c r="K44" s="50">
        <f t="shared" si="8"/>
        <v>0</v>
      </c>
      <c r="L44" s="51">
        <f t="shared" si="9"/>
        <v>0</v>
      </c>
      <c r="M44" s="110">
        <f t="shared" ref="M44" si="14">ROUNDDOWN($I$15*20000*L44,0)</f>
        <v>0</v>
      </c>
      <c r="N44" s="111"/>
    </row>
    <row r="45" spans="2:14" ht="19.95" customHeight="1" x14ac:dyDescent="0.45">
      <c r="B45" s="5">
        <v>44458</v>
      </c>
      <c r="C45" s="27" t="str">
        <f t="shared" si="7"/>
        <v>(日)</v>
      </c>
      <c r="D45" s="57"/>
      <c r="E45" s="58"/>
      <c r="F45" s="59"/>
      <c r="G45" s="60"/>
      <c r="H45" s="48">
        <f t="shared" si="1"/>
        <v>0</v>
      </c>
      <c r="I45" s="61"/>
      <c r="J45" s="60"/>
      <c r="K45" s="50">
        <f t="shared" si="8"/>
        <v>0</v>
      </c>
      <c r="L45" s="51">
        <f t="shared" si="9"/>
        <v>0</v>
      </c>
      <c r="M45" s="110">
        <f t="shared" ref="M45" si="15">ROUNDDOWN($I$15*20000*L45,0)</f>
        <v>0</v>
      </c>
      <c r="N45" s="111"/>
    </row>
    <row r="46" spans="2:14" ht="19.95" customHeight="1" x14ac:dyDescent="0.45">
      <c r="B46" s="5">
        <v>44459</v>
      </c>
      <c r="C46" s="27" t="str">
        <f t="shared" ref="C46:C49" si="16">TEXT(B46,"(aaa)")</f>
        <v>(月)</v>
      </c>
      <c r="D46" s="57"/>
      <c r="E46" s="58"/>
      <c r="F46" s="59"/>
      <c r="G46" s="60"/>
      <c r="H46" s="48">
        <f t="shared" si="1"/>
        <v>0</v>
      </c>
      <c r="I46" s="61"/>
      <c r="J46" s="60"/>
      <c r="K46" s="50">
        <f t="shared" ref="K46:K49" si="17">G46-J46</f>
        <v>0</v>
      </c>
      <c r="L46" s="51">
        <f t="shared" ref="L46:L49" si="18">IFERROR(ROUNDUP(K46/H46,2),0)</f>
        <v>0</v>
      </c>
      <c r="M46" s="110">
        <f t="shared" ref="M46" si="19">ROUNDDOWN($I$15*20000*L46,0)</f>
        <v>0</v>
      </c>
      <c r="N46" s="111"/>
    </row>
    <row r="47" spans="2:14" ht="19.95" customHeight="1" x14ac:dyDescent="0.45">
      <c r="B47" s="5">
        <v>44460</v>
      </c>
      <c r="C47" s="27" t="str">
        <f t="shared" si="16"/>
        <v>(火)</v>
      </c>
      <c r="D47" s="57"/>
      <c r="E47" s="58"/>
      <c r="F47" s="59"/>
      <c r="G47" s="60"/>
      <c r="H47" s="48">
        <f t="shared" si="1"/>
        <v>0</v>
      </c>
      <c r="I47" s="61"/>
      <c r="J47" s="60"/>
      <c r="K47" s="50">
        <f t="shared" si="17"/>
        <v>0</v>
      </c>
      <c r="L47" s="51">
        <f t="shared" si="18"/>
        <v>0</v>
      </c>
      <c r="M47" s="110">
        <f t="shared" ref="M47" si="20">ROUNDDOWN($I$15*20000*L47,0)</f>
        <v>0</v>
      </c>
      <c r="N47" s="111"/>
    </row>
    <row r="48" spans="2:14" ht="19.95" customHeight="1" x14ac:dyDescent="0.45">
      <c r="B48" s="5">
        <v>44461</v>
      </c>
      <c r="C48" s="27" t="str">
        <f t="shared" si="16"/>
        <v>(水)</v>
      </c>
      <c r="D48" s="57"/>
      <c r="E48" s="58"/>
      <c r="F48" s="59"/>
      <c r="G48" s="60"/>
      <c r="H48" s="48">
        <f t="shared" si="1"/>
        <v>0</v>
      </c>
      <c r="I48" s="61"/>
      <c r="J48" s="60"/>
      <c r="K48" s="50">
        <f t="shared" si="17"/>
        <v>0</v>
      </c>
      <c r="L48" s="51">
        <f t="shared" si="18"/>
        <v>0</v>
      </c>
      <c r="M48" s="110">
        <f t="shared" ref="M48" si="21">ROUNDDOWN($I$15*20000*L48,0)</f>
        <v>0</v>
      </c>
      <c r="N48" s="111"/>
    </row>
    <row r="49" spans="2:15" ht="19.95" customHeight="1" thickBot="1" x14ac:dyDescent="0.5">
      <c r="B49" s="5">
        <v>44462</v>
      </c>
      <c r="C49" s="27" t="str">
        <f t="shared" si="16"/>
        <v>(木)</v>
      </c>
      <c r="D49" s="62"/>
      <c r="E49" s="63"/>
      <c r="F49" s="64"/>
      <c r="G49" s="65"/>
      <c r="H49" s="48">
        <f t="shared" si="1"/>
        <v>0</v>
      </c>
      <c r="I49" s="66"/>
      <c r="J49" s="65"/>
      <c r="K49" s="50">
        <f t="shared" si="17"/>
        <v>0</v>
      </c>
      <c r="L49" s="51">
        <f t="shared" si="18"/>
        <v>0</v>
      </c>
      <c r="M49" s="110">
        <f t="shared" ref="M49" si="22">ROUNDDOWN($I$15*20000*L49,0)</f>
        <v>0</v>
      </c>
      <c r="N49" s="111"/>
    </row>
    <row r="50" spans="2:15" ht="19.95" customHeight="1" x14ac:dyDescent="0.45">
      <c r="B50" s="117" t="s">
        <v>10</v>
      </c>
      <c r="C50" s="118"/>
      <c r="D50" s="119"/>
      <c r="E50" s="119"/>
      <c r="F50" s="119"/>
      <c r="G50" s="119"/>
      <c r="H50" s="118"/>
      <c r="I50" s="120"/>
      <c r="J50" s="115" t="s">
        <v>20</v>
      </c>
      <c r="K50" s="116"/>
      <c r="L50" s="67"/>
      <c r="M50" s="106">
        <f>SUM(M21:M49)</f>
        <v>0</v>
      </c>
      <c r="N50" s="107"/>
    </row>
    <row r="51" spans="2:15" ht="34.950000000000003" customHeight="1" x14ac:dyDescent="0.45">
      <c r="B51" s="121"/>
      <c r="C51" s="122"/>
      <c r="D51" s="122"/>
      <c r="E51" s="122"/>
      <c r="F51" s="122"/>
      <c r="G51" s="122"/>
      <c r="H51" s="122"/>
      <c r="I51" s="123"/>
      <c r="J51" s="108" t="s">
        <v>21</v>
      </c>
      <c r="K51" s="109"/>
      <c r="L51" s="112">
        <f>ROUNDUP(M50,-3)</f>
        <v>0</v>
      </c>
      <c r="M51" s="113"/>
      <c r="N51" s="114"/>
    </row>
    <row r="52" spans="2:15" ht="9.6" customHeight="1" thickBot="1" x14ac:dyDescent="0.5">
      <c r="B52" s="6"/>
      <c r="C52" s="6"/>
      <c r="D52" s="6"/>
      <c r="E52" s="6"/>
      <c r="F52" s="6"/>
      <c r="G52" s="6"/>
      <c r="H52" s="6"/>
      <c r="I52" s="6"/>
      <c r="J52" s="6"/>
      <c r="K52" s="6"/>
      <c r="L52" s="7"/>
      <c r="M52" s="7"/>
      <c r="N52" s="7"/>
    </row>
    <row r="53" spans="2:15" ht="19.95" customHeight="1" x14ac:dyDescent="0.45">
      <c r="B53" s="19" t="s">
        <v>3</v>
      </c>
      <c r="C53" s="20"/>
      <c r="D53" s="20"/>
      <c r="E53" s="20"/>
      <c r="F53" s="20"/>
      <c r="G53" s="20"/>
      <c r="H53" s="20"/>
      <c r="I53" s="20"/>
      <c r="J53" s="21"/>
      <c r="K53" s="6"/>
      <c r="L53" s="6"/>
      <c r="M53" s="6"/>
    </row>
    <row r="54" spans="2:15" ht="19.95" customHeight="1" x14ac:dyDescent="0.45">
      <c r="B54" s="22" t="s">
        <v>31</v>
      </c>
      <c r="C54" s="6"/>
      <c r="D54" s="6"/>
      <c r="E54" s="6"/>
      <c r="F54" s="6"/>
      <c r="G54" s="6"/>
      <c r="H54" s="6"/>
      <c r="I54" s="6"/>
      <c r="J54" s="23"/>
      <c r="K54" s="6"/>
      <c r="L54" s="6"/>
      <c r="M54" s="6"/>
    </row>
    <row r="55" spans="2:15" ht="19.95" customHeight="1" thickBot="1" x14ac:dyDescent="0.5">
      <c r="B55" s="24" t="s">
        <v>32</v>
      </c>
      <c r="C55" s="25"/>
      <c r="D55" s="25"/>
      <c r="E55" s="25"/>
      <c r="F55" s="25"/>
      <c r="G55" s="25" t="s">
        <v>33</v>
      </c>
      <c r="H55" s="25"/>
      <c r="I55" s="25"/>
      <c r="J55" s="26"/>
      <c r="K55" s="6"/>
      <c r="L55" s="6"/>
      <c r="M55" s="6"/>
    </row>
    <row r="56" spans="2:15" x14ac:dyDescent="0.4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5" x14ac:dyDescent="0.4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60" spans="2:15" ht="21" x14ac:dyDescent="0.45">
      <c r="N60" s="29"/>
      <c r="O60" s="29"/>
    </row>
    <row r="61" spans="2:15" x14ac:dyDescent="0.45">
      <c r="B61" s="4"/>
      <c r="C61" s="3"/>
    </row>
  </sheetData>
  <sheetProtection algorithmName="SHA-512" hashValue="BNG+nBN+SzSa6bORqa26MiMnjoIGZGpfEa/V7rqA46vTVYL9SP3dllpZkCTsrqNPXulB4U0XPrKL/U0SircjDw==" saltValue="Pnwt0IW/qGlbrWqj8IPJfA==" spinCount="100000" sheet="1" objects="1" scenarios="1"/>
  <mergeCells count="53">
    <mergeCell ref="M27:N27"/>
    <mergeCell ref="M28:N28"/>
    <mergeCell ref="M29:N29"/>
    <mergeCell ref="M30:N30"/>
    <mergeCell ref="M46:N46"/>
    <mergeCell ref="B50:I51"/>
    <mergeCell ref="D19:D20"/>
    <mergeCell ref="F19:H19"/>
    <mergeCell ref="B12:G12"/>
    <mergeCell ref="M42:N42"/>
    <mergeCell ref="M43:N43"/>
    <mergeCell ref="M44:N44"/>
    <mergeCell ref="M45:N45"/>
    <mergeCell ref="M21:N21"/>
    <mergeCell ref="M22:N22"/>
    <mergeCell ref="M32:N32"/>
    <mergeCell ref="M25:N25"/>
    <mergeCell ref="M23:N23"/>
    <mergeCell ref="M24:N24"/>
    <mergeCell ref="M31:N31"/>
    <mergeCell ref="M26:N26"/>
    <mergeCell ref="M50:N50"/>
    <mergeCell ref="J51:K51"/>
    <mergeCell ref="M33:N33"/>
    <mergeCell ref="M34:N34"/>
    <mergeCell ref="M35:N35"/>
    <mergeCell ref="M36:N36"/>
    <mergeCell ref="M37:N37"/>
    <mergeCell ref="L51:N51"/>
    <mergeCell ref="J50:K50"/>
    <mergeCell ref="M49:N49"/>
    <mergeCell ref="M38:N38"/>
    <mergeCell ref="M39:N39"/>
    <mergeCell ref="M40:N40"/>
    <mergeCell ref="M41:N41"/>
    <mergeCell ref="M47:N47"/>
    <mergeCell ref="M48:N48"/>
    <mergeCell ref="B1:N1"/>
    <mergeCell ref="M20:N20"/>
    <mergeCell ref="B10:G10"/>
    <mergeCell ref="B11:G11"/>
    <mergeCell ref="B14:G14"/>
    <mergeCell ref="B19:C20"/>
    <mergeCell ref="E19:E20"/>
    <mergeCell ref="B13:G13"/>
    <mergeCell ref="B15:G15"/>
    <mergeCell ref="M16:N16"/>
    <mergeCell ref="M17:N17"/>
    <mergeCell ref="I19:K19"/>
    <mergeCell ref="M19:N19"/>
    <mergeCell ref="L19:L20"/>
    <mergeCell ref="H12:L12"/>
    <mergeCell ref="H13:L13"/>
  </mergeCells>
  <phoneticPr fontId="1"/>
  <dataValidations count="5">
    <dataValidation type="list" allowBlank="1" showInputMessage="1" showErrorMessage="1" sqref="H11">
      <formula1>"〇,×"</formula1>
    </dataValidation>
    <dataValidation type="list" allowBlank="1" showInputMessage="1" showErrorMessage="1" sqref="E21:E49 D21:D48">
      <formula1>"○"</formula1>
    </dataValidation>
    <dataValidation type="list" allowBlank="1" showInputMessage="1" showErrorMessage="1" sqref="J21:J49">
      <formula1>"20:00,20:30,21:00"</formula1>
    </dataValidation>
    <dataValidation type="list" allowBlank="1" showInputMessage="1" showErrorMessage="1" sqref="D49">
      <formula1>"〇"</formula1>
    </dataValidation>
    <dataValidation type="list" allowBlank="1" showInputMessage="1" showErrorMessage="1" sqref="H14">
      <formula1>"受給無し,受給有り"</formula1>
    </dataValidation>
  </dataValidations>
  <pageMargins left="0.70866141732283472" right="0.70866141732283472" top="0.74803149606299213" bottom="0.55118110236220474" header="0.31496062992125984" footer="0.31496062992125984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F21:G49 I21:I49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workbookViewId="0">
      <selection activeCell="L40" sqref="L40"/>
    </sheetView>
  </sheetViews>
  <sheetFormatPr defaultRowHeight="18" x14ac:dyDescent="0.45"/>
  <cols>
    <col min="3" max="3" width="9.5" bestFit="1" customWidth="1"/>
  </cols>
  <sheetData>
    <row r="3" spans="3:5" x14ac:dyDescent="0.45">
      <c r="C3" s="15" t="s">
        <v>9</v>
      </c>
    </row>
    <row r="4" spans="3:5" x14ac:dyDescent="0.45">
      <c r="C4" s="16">
        <v>0</v>
      </c>
      <c r="E4" s="16"/>
    </row>
    <row r="5" spans="3:5" x14ac:dyDescent="0.45">
      <c r="C5" s="16">
        <v>2.0833333333333332E-2</v>
      </c>
      <c r="E5" s="16"/>
    </row>
    <row r="6" spans="3:5" x14ac:dyDescent="0.45">
      <c r="C6" s="16">
        <v>4.1666666666666664E-2</v>
      </c>
      <c r="E6" s="16"/>
    </row>
    <row r="7" spans="3:5" x14ac:dyDescent="0.45">
      <c r="C7" s="16">
        <v>6.25E-2</v>
      </c>
      <c r="E7" s="16"/>
    </row>
    <row r="8" spans="3:5" x14ac:dyDescent="0.45">
      <c r="C8" s="16">
        <v>8.3333333333333301E-2</v>
      </c>
      <c r="E8" s="16"/>
    </row>
    <row r="9" spans="3:5" x14ac:dyDescent="0.45">
      <c r="C9" s="16">
        <v>0.104166666666667</v>
      </c>
      <c r="E9" s="16"/>
    </row>
    <row r="10" spans="3:5" x14ac:dyDescent="0.45">
      <c r="C10" s="16">
        <v>0.125</v>
      </c>
      <c r="E10" s="16"/>
    </row>
    <row r="11" spans="3:5" x14ac:dyDescent="0.45">
      <c r="C11" s="16">
        <v>0.14583333333333301</v>
      </c>
      <c r="E11" s="16"/>
    </row>
    <row r="12" spans="3:5" x14ac:dyDescent="0.45">
      <c r="C12" s="16">
        <v>0.16666666666666699</v>
      </c>
      <c r="E12" s="16"/>
    </row>
    <row r="13" spans="3:5" x14ac:dyDescent="0.45">
      <c r="C13" s="16">
        <v>0.1875</v>
      </c>
      <c r="E13" s="16"/>
    </row>
    <row r="14" spans="3:5" x14ac:dyDescent="0.45">
      <c r="C14" s="16">
        <v>0.20833333333333301</v>
      </c>
      <c r="E14" s="16"/>
    </row>
    <row r="15" spans="3:5" x14ac:dyDescent="0.45">
      <c r="C15" s="16">
        <v>0.22916666666666699</v>
      </c>
      <c r="E15" s="16"/>
    </row>
    <row r="16" spans="3:5" x14ac:dyDescent="0.45">
      <c r="C16" s="16">
        <v>0.25</v>
      </c>
      <c r="E16" s="16"/>
    </row>
    <row r="17" spans="3:3" x14ac:dyDescent="0.45">
      <c r="C17" s="16">
        <v>0.27083333333333298</v>
      </c>
    </row>
    <row r="18" spans="3:3" x14ac:dyDescent="0.45">
      <c r="C18" s="16">
        <v>0.29166666666666702</v>
      </c>
    </row>
    <row r="19" spans="3:3" x14ac:dyDescent="0.45">
      <c r="C19" s="16">
        <v>0.3125</v>
      </c>
    </row>
    <row r="20" spans="3:3" x14ac:dyDescent="0.45">
      <c r="C20" s="16">
        <v>0.33333333333333298</v>
      </c>
    </row>
    <row r="21" spans="3:3" x14ac:dyDescent="0.45">
      <c r="C21" s="16">
        <v>0.35416666666666702</v>
      </c>
    </row>
    <row r="22" spans="3:3" x14ac:dyDescent="0.45">
      <c r="C22" s="16">
        <v>0.375</v>
      </c>
    </row>
    <row r="23" spans="3:3" x14ac:dyDescent="0.45">
      <c r="C23" s="16">
        <v>0.39583333333333298</v>
      </c>
    </row>
    <row r="24" spans="3:3" x14ac:dyDescent="0.45">
      <c r="C24" s="16">
        <v>0.41666666666666702</v>
      </c>
    </row>
    <row r="25" spans="3:3" x14ac:dyDescent="0.45">
      <c r="C25" s="16">
        <v>0.4375</v>
      </c>
    </row>
    <row r="26" spans="3:3" x14ac:dyDescent="0.45">
      <c r="C26" s="16">
        <v>0.45833333333333298</v>
      </c>
    </row>
    <row r="27" spans="3:3" x14ac:dyDescent="0.45">
      <c r="C27" s="16">
        <v>0.47916666666666702</v>
      </c>
    </row>
    <row r="28" spans="3:3" x14ac:dyDescent="0.45">
      <c r="C28" s="16">
        <v>0.5</v>
      </c>
    </row>
    <row r="29" spans="3:3" x14ac:dyDescent="0.45">
      <c r="C29" s="16">
        <v>0.52083333333333304</v>
      </c>
    </row>
    <row r="30" spans="3:3" x14ac:dyDescent="0.45">
      <c r="C30" s="16">
        <v>0.54166666666666696</v>
      </c>
    </row>
    <row r="31" spans="3:3" x14ac:dyDescent="0.45">
      <c r="C31" s="16">
        <v>0.5625</v>
      </c>
    </row>
    <row r="32" spans="3:3" x14ac:dyDescent="0.45">
      <c r="C32" s="16">
        <v>0.58333333333333304</v>
      </c>
    </row>
    <row r="33" spans="3:3" x14ac:dyDescent="0.45">
      <c r="C33" s="16">
        <v>0.60416666666666696</v>
      </c>
    </row>
    <row r="34" spans="3:3" x14ac:dyDescent="0.45">
      <c r="C34" s="16">
        <v>0.625</v>
      </c>
    </row>
    <row r="35" spans="3:3" x14ac:dyDescent="0.45">
      <c r="C35" s="16">
        <v>0.64583333333333304</v>
      </c>
    </row>
    <row r="36" spans="3:3" x14ac:dyDescent="0.45">
      <c r="C36" s="16">
        <v>0.66666666666666696</v>
      </c>
    </row>
    <row r="37" spans="3:3" x14ac:dyDescent="0.45">
      <c r="C37" s="16">
        <v>0.6875</v>
      </c>
    </row>
    <row r="38" spans="3:3" x14ac:dyDescent="0.45">
      <c r="C38" s="16">
        <v>0.70833333333333304</v>
      </c>
    </row>
    <row r="39" spans="3:3" x14ac:dyDescent="0.45">
      <c r="C39" s="16">
        <v>0.72916666666666696</v>
      </c>
    </row>
    <row r="40" spans="3:3" x14ac:dyDescent="0.45">
      <c r="C40" s="16">
        <v>0.75</v>
      </c>
    </row>
    <row r="41" spans="3:3" x14ac:dyDescent="0.45">
      <c r="C41" s="16">
        <v>0.77083333333333304</v>
      </c>
    </row>
    <row r="42" spans="3:3" x14ac:dyDescent="0.45">
      <c r="C42" s="16">
        <v>0.79166666666666696</v>
      </c>
    </row>
    <row r="43" spans="3:3" x14ac:dyDescent="0.45">
      <c r="C43" s="16">
        <v>0.8125</v>
      </c>
    </row>
    <row r="44" spans="3:3" x14ac:dyDescent="0.45">
      <c r="C44" s="16">
        <v>0.83333333333333304</v>
      </c>
    </row>
    <row r="45" spans="3:3" x14ac:dyDescent="0.45">
      <c r="C45" s="16">
        <v>0.85416666666666696</v>
      </c>
    </row>
    <row r="46" spans="3:3" x14ac:dyDescent="0.45">
      <c r="C46" s="16">
        <v>0.875</v>
      </c>
    </row>
    <row r="47" spans="3:3" x14ac:dyDescent="0.45">
      <c r="C47" s="16">
        <v>0.89583333333333304</v>
      </c>
    </row>
    <row r="48" spans="3:3" x14ac:dyDescent="0.45">
      <c r="C48" s="16">
        <v>0.91666666666666696</v>
      </c>
    </row>
    <row r="49" spans="3:3" x14ac:dyDescent="0.45">
      <c r="C49" s="16">
        <v>0.9375</v>
      </c>
    </row>
    <row r="50" spans="3:3" x14ac:dyDescent="0.45">
      <c r="C50" s="16">
        <v>0.95833333333333304</v>
      </c>
    </row>
    <row r="51" spans="3:3" x14ac:dyDescent="0.45">
      <c r="C51" s="16">
        <v>0.97916666666666663</v>
      </c>
    </row>
    <row r="52" spans="3:3" x14ac:dyDescent="0.45">
      <c r="C52" s="17">
        <v>1</v>
      </c>
    </row>
    <row r="53" spans="3:3" x14ac:dyDescent="0.45">
      <c r="C53" s="17">
        <v>1.0208333333333333</v>
      </c>
    </row>
    <row r="54" spans="3:3" x14ac:dyDescent="0.45">
      <c r="C54" s="17">
        <v>1.0416666666666667</v>
      </c>
    </row>
    <row r="55" spans="3:3" x14ac:dyDescent="0.45">
      <c r="C55" s="17">
        <v>1.0625</v>
      </c>
    </row>
    <row r="56" spans="3:3" x14ac:dyDescent="0.45">
      <c r="C56" s="17">
        <v>1.0833333333333333</v>
      </c>
    </row>
    <row r="57" spans="3:3" x14ac:dyDescent="0.45">
      <c r="C57" s="17">
        <v>1.1041666666666667</v>
      </c>
    </row>
    <row r="58" spans="3:3" x14ac:dyDescent="0.45">
      <c r="C58" s="17">
        <v>1.125</v>
      </c>
    </row>
    <row r="59" spans="3:3" x14ac:dyDescent="0.45">
      <c r="C59" s="17">
        <v>1.1458333333333333</v>
      </c>
    </row>
    <row r="60" spans="3:3" x14ac:dyDescent="0.45">
      <c r="C60" s="17">
        <v>1.1666666666666667</v>
      </c>
    </row>
    <row r="61" spans="3:3" x14ac:dyDescent="0.45">
      <c r="C61" s="17">
        <v>1.1875</v>
      </c>
    </row>
    <row r="62" spans="3:3" x14ac:dyDescent="0.45">
      <c r="C62" s="17">
        <v>1.2083333333333333</v>
      </c>
    </row>
    <row r="63" spans="3:3" x14ac:dyDescent="0.45">
      <c r="C63" s="17">
        <v>1.2291666666666667</v>
      </c>
    </row>
    <row r="64" spans="3:3" x14ac:dyDescent="0.45">
      <c r="C64" s="17">
        <v>1.25</v>
      </c>
    </row>
    <row r="65" spans="3:3" x14ac:dyDescent="0.45">
      <c r="C65" s="17">
        <v>1.2708333333333333</v>
      </c>
    </row>
    <row r="66" spans="3:3" x14ac:dyDescent="0.45">
      <c r="C66" s="17">
        <v>1.2916666666666667</v>
      </c>
    </row>
    <row r="67" spans="3:3" x14ac:dyDescent="0.45">
      <c r="C67" s="17">
        <v>1.3125</v>
      </c>
    </row>
    <row r="68" spans="3:3" x14ac:dyDescent="0.45">
      <c r="C68" s="17">
        <v>1.3333333333333333</v>
      </c>
    </row>
    <row r="69" spans="3:3" x14ac:dyDescent="0.45">
      <c r="C69" s="17">
        <v>1.3541666666666667</v>
      </c>
    </row>
    <row r="70" spans="3:3" x14ac:dyDescent="0.45">
      <c r="C70" s="17">
        <v>1.375</v>
      </c>
    </row>
    <row r="71" spans="3:3" x14ac:dyDescent="0.45">
      <c r="C71" s="17">
        <v>1.3958333333333333</v>
      </c>
    </row>
    <row r="72" spans="3:3" x14ac:dyDescent="0.45">
      <c r="C72" s="17">
        <v>1.4166666666666667</v>
      </c>
    </row>
    <row r="73" spans="3:3" x14ac:dyDescent="0.45">
      <c r="C73" s="17">
        <v>1.4375</v>
      </c>
    </row>
    <row r="74" spans="3:3" x14ac:dyDescent="0.45">
      <c r="C74" s="17">
        <v>1.4583333333333333</v>
      </c>
    </row>
    <row r="75" spans="3:3" x14ac:dyDescent="0.45">
      <c r="C75" s="17">
        <v>1.4791666666666667</v>
      </c>
    </row>
    <row r="76" spans="3:3" x14ac:dyDescent="0.45">
      <c r="C76" s="17">
        <v>1.5</v>
      </c>
    </row>
    <row r="77" spans="3:3" x14ac:dyDescent="0.45">
      <c r="C77" s="17"/>
    </row>
    <row r="78" spans="3:3" x14ac:dyDescent="0.45">
      <c r="C78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テナント用</vt:lpstr>
      <vt:lpstr>作業シート（編集不可）</vt:lpstr>
      <vt:lpstr>テナント用!Print_Area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2021-09-21T02:45:56Z</cp:lastPrinted>
  <dcterms:modified xsi:type="dcterms:W3CDTF">2021-09-24T12:11:22Z</dcterms:modified>
</cp:coreProperties>
</file>