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-XLA5A\share\バックアップデータ\01商工総務課\企画班\★新型コロナウイルス感染症対応\★時短協力金（いわき市大規模施設等まん防止措置適用）\申請書類\211001 確定（まん防再延長）\02 HPアップ用\計算シートエクセル\"/>
    </mc:Choice>
  </mc:AlternateContent>
  <bookViews>
    <workbookView xWindow="0" yWindow="0" windowWidth="23040" windowHeight="9096"/>
  </bookViews>
  <sheets>
    <sheet name="映画館用" sheetId="1" r:id="rId1"/>
    <sheet name="作業シート（編集不可）" sheetId="2" state="hidden" r:id="rId2"/>
  </sheets>
  <definedNames>
    <definedName name="_xlnm.Print_Area" localSheetId="0">映画館用!$A$1:$Q$81</definedName>
    <definedName name="_xlnm.Print_Titles" localSheetId="0">映画館用!$1:$15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O51" i="1"/>
  <c r="Q51" i="1" s="1"/>
  <c r="N52" i="1"/>
  <c r="O52" i="1"/>
  <c r="Q52" i="1" s="1"/>
  <c r="N53" i="1"/>
  <c r="O53" i="1"/>
  <c r="Q53" i="1" s="1"/>
  <c r="N54" i="1"/>
  <c r="O54" i="1"/>
  <c r="Q54" i="1" s="1"/>
  <c r="N55" i="1"/>
  <c r="O55" i="1"/>
  <c r="Q55" i="1" s="1"/>
  <c r="N56" i="1"/>
  <c r="O56" i="1"/>
  <c r="Q56" i="1" s="1"/>
  <c r="N57" i="1"/>
  <c r="O57" i="1"/>
  <c r="Q57" i="1" s="1"/>
  <c r="N58" i="1"/>
  <c r="O58" i="1"/>
  <c r="Q58" i="1" s="1"/>
  <c r="N59" i="1"/>
  <c r="O59" i="1"/>
  <c r="Q59" i="1" s="1"/>
  <c r="N60" i="1"/>
  <c r="O60" i="1"/>
  <c r="Q60" i="1" s="1"/>
  <c r="N61" i="1"/>
  <c r="O61" i="1"/>
  <c r="Q61" i="1" s="1"/>
  <c r="N62" i="1"/>
  <c r="O62" i="1"/>
  <c r="Q62" i="1" s="1"/>
  <c r="N63" i="1"/>
  <c r="O63" i="1"/>
  <c r="Q63" i="1" s="1"/>
  <c r="N64" i="1"/>
  <c r="O64" i="1"/>
  <c r="Q64" i="1" s="1"/>
  <c r="N65" i="1"/>
  <c r="O65" i="1"/>
  <c r="Q65" i="1" s="1"/>
  <c r="N66" i="1"/>
  <c r="O66" i="1"/>
  <c r="Q66" i="1" s="1"/>
  <c r="N67" i="1"/>
  <c r="O67" i="1"/>
  <c r="Q67" i="1" s="1"/>
  <c r="N68" i="1"/>
  <c r="O68" i="1"/>
  <c r="Q68" i="1" s="1"/>
  <c r="O69" i="1"/>
  <c r="Q69" i="1" s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50" i="1"/>
  <c r="N69" i="1" l="1"/>
  <c r="Q39" i="1"/>
  <c r="Q41" i="1"/>
  <c r="O37" i="1"/>
  <c r="Q37" i="1" s="1"/>
  <c r="O38" i="1"/>
  <c r="Q38" i="1" s="1"/>
  <c r="O39" i="1"/>
  <c r="N40" i="1"/>
  <c r="O40" i="1"/>
  <c r="Q40" i="1" s="1"/>
  <c r="O41" i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L37" i="1"/>
  <c r="L38" i="1"/>
  <c r="N38" i="1" s="1"/>
  <c r="L39" i="1"/>
  <c r="L40" i="1"/>
  <c r="L41" i="1"/>
  <c r="L42" i="1"/>
  <c r="N42" i="1" s="1"/>
  <c r="L43" i="1"/>
  <c r="N43" i="1" s="1"/>
  <c r="L44" i="1"/>
  <c r="L45" i="1"/>
  <c r="L46" i="1"/>
  <c r="N46" i="1" s="1"/>
  <c r="L47" i="1"/>
  <c r="L48" i="1"/>
  <c r="N48" i="1" s="1"/>
  <c r="L49" i="1"/>
  <c r="L50" i="1"/>
  <c r="N50" i="1" s="1"/>
  <c r="H37" i="1"/>
  <c r="H38" i="1"/>
  <c r="H39" i="1"/>
  <c r="N39" i="1" s="1"/>
  <c r="H40" i="1"/>
  <c r="H41" i="1"/>
  <c r="H42" i="1"/>
  <c r="H43" i="1"/>
  <c r="H44" i="1"/>
  <c r="N44" i="1" s="1"/>
  <c r="H45" i="1"/>
  <c r="H46" i="1"/>
  <c r="H47" i="1"/>
  <c r="N47" i="1" s="1"/>
  <c r="H48" i="1"/>
  <c r="H49" i="1"/>
  <c r="H50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N45" i="1" l="1"/>
  <c r="N37" i="1"/>
  <c r="N49" i="1"/>
  <c r="N41" i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16" i="1"/>
  <c r="Q16" i="1" s="1"/>
  <c r="Q70" i="1" l="1"/>
  <c r="L16" i="1"/>
  <c r="L17" i="1"/>
  <c r="H16" i="1" l="1"/>
  <c r="N16" i="1" s="1"/>
  <c r="K11" i="1" l="1"/>
  <c r="H17" i="1"/>
  <c r="N17" i="1" s="1"/>
  <c r="H18" i="1"/>
  <c r="H19" i="1"/>
  <c r="H20" i="1"/>
  <c r="H21" i="1"/>
  <c r="L21" i="1"/>
  <c r="L20" i="1"/>
  <c r="L19" i="1"/>
  <c r="L1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P16" i="1" l="1"/>
  <c r="P64" i="1"/>
  <c r="P52" i="1"/>
  <c r="P68" i="1"/>
  <c r="P58" i="1"/>
  <c r="P66" i="1"/>
  <c r="P60" i="1"/>
  <c r="P62" i="1"/>
  <c r="P56" i="1"/>
  <c r="P54" i="1"/>
  <c r="P57" i="1"/>
  <c r="P55" i="1"/>
  <c r="P63" i="1"/>
  <c r="P69" i="1"/>
  <c r="P53" i="1"/>
  <c r="P51" i="1"/>
  <c r="P59" i="1"/>
  <c r="P65" i="1"/>
  <c r="P61" i="1"/>
  <c r="P67" i="1"/>
  <c r="P40" i="1"/>
  <c r="P48" i="1"/>
  <c r="P41" i="1"/>
  <c r="P49" i="1"/>
  <c r="P43" i="1"/>
  <c r="P39" i="1"/>
  <c r="P42" i="1"/>
  <c r="P50" i="1"/>
  <c r="P19" i="1"/>
  <c r="P44" i="1"/>
  <c r="P46" i="1"/>
  <c r="P37" i="1"/>
  <c r="P45" i="1"/>
  <c r="P38" i="1"/>
  <c r="P47" i="1"/>
  <c r="P17" i="1"/>
  <c r="N21" i="1"/>
  <c r="P21" i="1" s="1"/>
  <c r="N19" i="1"/>
  <c r="N20" i="1"/>
  <c r="P20" i="1" s="1"/>
  <c r="N18" i="1"/>
  <c r="P18" i="1" s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N31" i="1" l="1"/>
  <c r="P31" i="1" s="1"/>
  <c r="N36" i="1"/>
  <c r="P36" i="1" s="1"/>
  <c r="N28" i="1"/>
  <c r="P28" i="1" s="1"/>
  <c r="N35" i="1"/>
  <c r="P35" i="1" s="1"/>
  <c r="N27" i="1"/>
  <c r="P27" i="1" s="1"/>
  <c r="N34" i="1"/>
  <c r="P34" i="1" s="1"/>
  <c r="N26" i="1"/>
  <c r="P26" i="1" s="1"/>
  <c r="N33" i="1"/>
  <c r="P33" i="1" s="1"/>
  <c r="N25" i="1"/>
  <c r="P25" i="1" s="1"/>
  <c r="N32" i="1"/>
  <c r="P32" i="1" s="1"/>
  <c r="N24" i="1"/>
  <c r="P24" i="1" s="1"/>
  <c r="N23" i="1"/>
  <c r="P23" i="1" s="1"/>
  <c r="N30" i="1"/>
  <c r="P30" i="1" s="1"/>
  <c r="N29" i="1"/>
  <c r="P29" i="1" s="1"/>
  <c r="N22" i="1"/>
  <c r="P22" i="1" s="1"/>
  <c r="P70" i="1" l="1"/>
  <c r="P71" i="1" s="1"/>
  <c r="Q71" i="1"/>
  <c r="Q72" i="1" l="1"/>
  <c r="N73" i="1" s="1"/>
  <c r="P11" i="1" s="1"/>
</calcChain>
</file>

<file path=xl/sharedStrings.xml><?xml version="1.0" encoding="utf-8"?>
<sst xmlns="http://schemas.openxmlformats.org/spreadsheetml/2006/main" count="103" uniqueCount="50">
  <si>
    <t>いわき市</t>
    <rPh sb="3" eb="4">
      <t>シ</t>
    </rPh>
    <phoneticPr fontId="1"/>
  </si>
  <si>
    <t>時短要請期間中</t>
  </si>
  <si>
    <t>通常時</t>
    <rPh sb="0" eb="3">
      <t>ツウジョウジ</t>
    </rPh>
    <phoneticPr fontId="1"/>
  </si>
  <si>
    <t>１日当たりの交付額</t>
  </si>
  <si>
    <t>（Ａ）</t>
    <phoneticPr fontId="1"/>
  </si>
  <si>
    <t>申請額</t>
    <rPh sb="0" eb="3">
      <t>シンセイガク</t>
    </rPh>
    <phoneticPr fontId="1"/>
  </si>
  <si>
    <t>（１）自己利用部分面積に係る協力金</t>
    <rPh sb="3" eb="5">
      <t>ジコ</t>
    </rPh>
    <rPh sb="5" eb="7">
      <t>リヨウ</t>
    </rPh>
    <rPh sb="7" eb="9">
      <t>ブブン</t>
    </rPh>
    <rPh sb="9" eb="11">
      <t>メンセキ</t>
    </rPh>
    <rPh sb="12" eb="13">
      <t>カカ</t>
    </rPh>
    <rPh sb="14" eb="17">
      <t>キョウリョクキン</t>
    </rPh>
    <phoneticPr fontId="1"/>
  </si>
  <si>
    <t>〇本シートの計算により算出された額（「申請額」に記載された額）が申請額となります。</t>
    <rPh sb="1" eb="2">
      <t>ホン</t>
    </rPh>
    <rPh sb="6" eb="8">
      <t>ケイサン</t>
    </rPh>
    <rPh sb="11" eb="13">
      <t>サンシュツ</t>
    </rPh>
    <rPh sb="16" eb="17">
      <t>ガク</t>
    </rPh>
    <rPh sb="19" eb="22">
      <t>シンセイガク</t>
    </rPh>
    <rPh sb="24" eb="26">
      <t>キサイ</t>
    </rPh>
    <rPh sb="29" eb="30">
      <t>ガク</t>
    </rPh>
    <rPh sb="32" eb="34">
      <t>シンセイ</t>
    </rPh>
    <rPh sb="34" eb="35">
      <t>ガク</t>
    </rPh>
    <phoneticPr fontId="1"/>
  </si>
  <si>
    <t>・・・</t>
    <phoneticPr fontId="1"/>
  </si>
  <si>
    <t>営業時間</t>
    <rPh sb="0" eb="2">
      <t>エイギョウ</t>
    </rPh>
    <rPh sb="2" eb="4">
      <t>ジカン</t>
    </rPh>
    <phoneticPr fontId="1"/>
  </si>
  <si>
    <t>月　日</t>
    <rPh sb="0" eb="1">
      <t>ツキ</t>
    </rPh>
    <rPh sb="2" eb="3">
      <t>ヒ</t>
    </rPh>
    <phoneticPr fontId="1"/>
  </si>
  <si>
    <t>①特定大規模施設が所在する市町村名</t>
    <rPh sb="1" eb="3">
      <t>トクテイ</t>
    </rPh>
    <rPh sb="3" eb="6">
      <t>ダイキボ</t>
    </rPh>
    <rPh sb="4" eb="5">
      <t>トクダイ</t>
    </rPh>
    <rPh sb="6" eb="8">
      <t>シセツ</t>
    </rPh>
    <rPh sb="9" eb="11">
      <t>ショザイ</t>
    </rPh>
    <rPh sb="13" eb="16">
      <t>シチョウソン</t>
    </rPh>
    <rPh sb="16" eb="17">
      <t>メイ</t>
    </rPh>
    <phoneticPr fontId="1"/>
  </si>
  <si>
    <r>
      <t xml:space="preserve">（１）
</t>
    </r>
    <r>
      <rPr>
        <sz val="9"/>
        <color theme="1"/>
        <rFont val="游ゴシック"/>
        <family val="3"/>
        <charset val="128"/>
        <scheme val="minor"/>
      </rPr>
      <t>自己利用部分面積に係る協力金</t>
    </r>
    <rPh sb="4" eb="6">
      <t>ジコ</t>
    </rPh>
    <rPh sb="6" eb="8">
      <t>リヨウ</t>
    </rPh>
    <rPh sb="8" eb="10">
      <t>ブブン</t>
    </rPh>
    <rPh sb="10" eb="12">
      <t>メンセキ</t>
    </rPh>
    <rPh sb="13" eb="14">
      <t>カカ</t>
    </rPh>
    <rPh sb="15" eb="18">
      <t>キョウリョクキン</t>
    </rPh>
    <phoneticPr fontId="1"/>
  </si>
  <si>
    <t>特定大規模施設 映画館運営事業者向け協力金支給額計算シート</t>
    <rPh sb="0" eb="2">
      <t>トクテイ</t>
    </rPh>
    <rPh sb="2" eb="5">
      <t>ダイキボ</t>
    </rPh>
    <rPh sb="5" eb="7">
      <t>シセツ</t>
    </rPh>
    <rPh sb="8" eb="11">
      <t>エイガカン</t>
    </rPh>
    <rPh sb="11" eb="13">
      <t>ウンエイ</t>
    </rPh>
    <rPh sb="13" eb="15">
      <t>ジギョウ</t>
    </rPh>
    <rPh sb="15" eb="16">
      <t>シャ</t>
    </rPh>
    <rPh sb="16" eb="17">
      <t>ム</t>
    </rPh>
    <rPh sb="18" eb="21">
      <t>キョウリョクキン</t>
    </rPh>
    <rPh sb="21" eb="24">
      <t>シキュウガク</t>
    </rPh>
    <rPh sb="24" eb="26">
      <t>ケイサン</t>
    </rPh>
    <phoneticPr fontId="1"/>
  </si>
  <si>
    <t>②申請施設（映画館）名（床面積が1,000㎡超）</t>
    <rPh sb="1" eb="3">
      <t>シンセイ</t>
    </rPh>
    <rPh sb="3" eb="5">
      <t>シセツ</t>
    </rPh>
    <rPh sb="6" eb="9">
      <t>エイガカン</t>
    </rPh>
    <rPh sb="10" eb="11">
      <t>メイ</t>
    </rPh>
    <rPh sb="12" eb="15">
      <t>ユカメンセキ</t>
    </rPh>
    <rPh sb="22" eb="23">
      <t>チョウ</t>
    </rPh>
    <phoneticPr fontId="1"/>
  </si>
  <si>
    <t>〇本シートは【特定大規模施設の映画館運営事業者向け】の計算シートです。映画館以外の特定大規模施設運営事業者は別の計算シートを使用してください。</t>
    <rPh sb="1" eb="2">
      <t>ホン</t>
    </rPh>
    <rPh sb="7" eb="9">
      <t>トクテイ</t>
    </rPh>
    <rPh sb="9" eb="12">
      <t>ダイキボ</t>
    </rPh>
    <rPh sb="12" eb="14">
      <t>シセツ</t>
    </rPh>
    <rPh sb="15" eb="18">
      <t>エイガカン</t>
    </rPh>
    <rPh sb="18" eb="20">
      <t>ウンエイ</t>
    </rPh>
    <rPh sb="20" eb="22">
      <t>ジギョウ</t>
    </rPh>
    <rPh sb="22" eb="23">
      <t>シャ</t>
    </rPh>
    <rPh sb="23" eb="24">
      <t>ム</t>
    </rPh>
    <rPh sb="27" eb="29">
      <t>ケイサン</t>
    </rPh>
    <rPh sb="35" eb="38">
      <t>エイガカン</t>
    </rPh>
    <rPh sb="38" eb="40">
      <t>イガイ</t>
    </rPh>
    <rPh sb="41" eb="43">
      <t>トクテイ</t>
    </rPh>
    <rPh sb="43" eb="46">
      <t>ダイキボ</t>
    </rPh>
    <rPh sb="46" eb="48">
      <t>シセツ</t>
    </rPh>
    <rPh sb="48" eb="50">
      <t>ウンエイ</t>
    </rPh>
    <rPh sb="50" eb="52">
      <t>ジギョウ</t>
    </rPh>
    <rPh sb="52" eb="53">
      <t>シャ</t>
    </rPh>
    <rPh sb="54" eb="55">
      <t>ベツ</t>
    </rPh>
    <rPh sb="56" eb="58">
      <t>ケイサン</t>
    </rPh>
    <rPh sb="62" eb="64">
      <t>シヨウ</t>
    </rPh>
    <phoneticPr fontId="1"/>
  </si>
  <si>
    <t>（Ｂ）</t>
    <phoneticPr fontId="1"/>
  </si>
  <si>
    <t>（２）映画館運営事業者に係る追加協力金</t>
    <rPh sb="3" eb="6">
      <t>エイガカン</t>
    </rPh>
    <rPh sb="6" eb="8">
      <t>ウンエイ</t>
    </rPh>
    <rPh sb="8" eb="10">
      <t>ジギョウ</t>
    </rPh>
    <rPh sb="10" eb="11">
      <t>シャ</t>
    </rPh>
    <rPh sb="12" eb="13">
      <t>カカ</t>
    </rPh>
    <rPh sb="14" eb="16">
      <t>ツイカ</t>
    </rPh>
    <rPh sb="16" eb="19">
      <t>キョウリョクキン</t>
    </rPh>
    <phoneticPr fontId="1"/>
  </si>
  <si>
    <t>　※上記（１）、（２）は１円未満切り捨て</t>
    <rPh sb="2" eb="4">
      <t>ジョウキ</t>
    </rPh>
    <phoneticPr fontId="1"/>
  </si>
  <si>
    <t>【計算式】　１日当たりの交付額</t>
    <rPh sb="1" eb="4">
      <t>ケイサンシキ</t>
    </rPh>
    <rPh sb="7" eb="8">
      <t>ニチ</t>
    </rPh>
    <rPh sb="8" eb="9">
      <t>ア</t>
    </rPh>
    <rPh sb="12" eb="14">
      <t>コウフ</t>
    </rPh>
    <rPh sb="14" eb="15">
      <t>ガク</t>
    </rPh>
    <phoneticPr fontId="1"/>
  </si>
  <si>
    <r>
      <t xml:space="preserve">（２）
</t>
    </r>
    <r>
      <rPr>
        <sz val="9"/>
        <color theme="1"/>
        <rFont val="游ゴシック"/>
        <family val="3"/>
        <charset val="128"/>
        <scheme val="minor"/>
      </rPr>
      <t>映画館運営事業者に係る追加協力金</t>
    </r>
    <rPh sb="4" eb="7">
      <t>エイガカン</t>
    </rPh>
    <rPh sb="7" eb="9">
      <t>ウンエイ</t>
    </rPh>
    <rPh sb="9" eb="11">
      <t>ジギョウ</t>
    </rPh>
    <rPh sb="11" eb="12">
      <t>シャ</t>
    </rPh>
    <rPh sb="13" eb="14">
      <t>カカ</t>
    </rPh>
    <rPh sb="15" eb="17">
      <t>ツイカ</t>
    </rPh>
    <rPh sb="17" eb="20">
      <t>キョウリョクキン</t>
    </rPh>
    <phoneticPr fontId="1"/>
  </si>
  <si>
    <t>（３）映画配給会社相当分</t>
    <rPh sb="3" eb="5">
      <t>エイガ</t>
    </rPh>
    <rPh sb="5" eb="7">
      <t>ハイキュウ</t>
    </rPh>
    <rPh sb="7" eb="9">
      <t>カイシャ</t>
    </rPh>
    <rPh sb="9" eb="12">
      <t>ソウトウブン</t>
    </rPh>
    <phoneticPr fontId="1"/>
  </si>
  <si>
    <t>申請額＝（１）小計＋（２）小計＋（３）映画配給会社相当分</t>
    <rPh sb="0" eb="3">
      <t>シンセイガク</t>
    </rPh>
    <rPh sb="7" eb="9">
      <t>ショウケイ</t>
    </rPh>
    <rPh sb="13" eb="15">
      <t>ショウケイ</t>
    </rPh>
    <rPh sb="19" eb="21">
      <t>エイガ</t>
    </rPh>
    <rPh sb="21" eb="23">
      <t>ハイキュウ</t>
    </rPh>
    <rPh sb="23" eb="25">
      <t>ガイシャ</t>
    </rPh>
    <rPh sb="25" eb="28">
      <t>ソウトウブン</t>
    </rPh>
    <phoneticPr fontId="1"/>
  </si>
  <si>
    <t>※（３）⇒ （２）と同額を映画配給会社相当分として支給</t>
    <rPh sb="10" eb="12">
      <t>ドウガク</t>
    </rPh>
    <rPh sb="13" eb="15">
      <t>エイガ</t>
    </rPh>
    <rPh sb="15" eb="17">
      <t>ハイキュウ</t>
    </rPh>
    <rPh sb="17" eb="19">
      <t>ガイシャ</t>
    </rPh>
    <rPh sb="19" eb="22">
      <t>ソウトウブン</t>
    </rPh>
    <rPh sb="25" eb="27">
      <t>シキュウ</t>
    </rPh>
    <phoneticPr fontId="1"/>
  </si>
  <si>
    <t>計</t>
    <rPh sb="0" eb="1">
      <t>ケイ</t>
    </rPh>
    <phoneticPr fontId="1"/>
  </si>
  <si>
    <r>
      <t xml:space="preserve">小計
</t>
    </r>
    <r>
      <rPr>
        <sz val="8"/>
        <color theme="1"/>
        <rFont val="游ゴシック"/>
        <family val="3"/>
        <charset val="128"/>
        <scheme val="minor"/>
      </rPr>
      <t>※千円未満切り上げ</t>
    </r>
    <rPh sb="0" eb="2">
      <t>ショウケイ</t>
    </rPh>
    <rPh sb="4" eb="9">
      <t>センエンミマンキ</t>
    </rPh>
    <rPh sb="10" eb="11">
      <t>ア</t>
    </rPh>
    <phoneticPr fontId="1"/>
  </si>
  <si>
    <t>映画上映日
（21時までの時短）
【該当○】</t>
    <rPh sb="0" eb="2">
      <t>エイガ</t>
    </rPh>
    <rPh sb="2" eb="4">
      <t>ジョウエイ</t>
    </rPh>
    <rPh sb="4" eb="5">
      <t>ビ</t>
    </rPh>
    <rPh sb="9" eb="10">
      <t>ジ</t>
    </rPh>
    <rPh sb="13" eb="15">
      <t>ジタン</t>
    </rPh>
    <rPh sb="18" eb="20">
      <t>ガイトウ</t>
    </rPh>
    <phoneticPr fontId="1"/>
  </si>
  <si>
    <t>○</t>
  </si>
  <si>
    <t>※協力金対象外（定休日や時短無し）に「〇」の日は、時間欄は全て空欄とする。
※通常24時間営業の場合は、通常時の欄に開始5:00~終了29:00と記載。
※時短要請期間中の終了時間が21:00より前の場合も21:00と記載。(映画上映日は21:00まで時短要請)</t>
    <rPh sb="113" eb="115">
      <t>エイガ</t>
    </rPh>
    <rPh sb="115" eb="117">
      <t>ジョウエイ</t>
    </rPh>
    <rPh sb="117" eb="118">
      <t>ビ</t>
    </rPh>
    <rPh sb="126" eb="128">
      <t>ジタン</t>
    </rPh>
    <rPh sb="128" eb="130">
      <t>ヨウセイ</t>
    </rPh>
    <phoneticPr fontId="1"/>
  </si>
  <si>
    <r>
      <t xml:space="preserve">協力金対象外(定休日、時短無(21時以前閉店)等)
</t>
    </r>
    <r>
      <rPr>
        <sz val="8"/>
        <color theme="1"/>
        <rFont val="游ゴシック"/>
        <family val="3"/>
        <charset val="128"/>
        <scheme val="minor"/>
      </rPr>
      <t>【該当〇】</t>
    </r>
    <rPh sb="0" eb="3">
      <t>キョウリョクキン</t>
    </rPh>
    <rPh sb="3" eb="6">
      <t>タイショウガイ</t>
    </rPh>
    <rPh sb="7" eb="10">
      <t>テイキュウビ</t>
    </rPh>
    <rPh sb="11" eb="13">
      <t>ジタン</t>
    </rPh>
    <rPh sb="13" eb="14">
      <t>ナ</t>
    </rPh>
    <rPh sb="17" eb="18">
      <t>ジ</t>
    </rPh>
    <rPh sb="18" eb="20">
      <t>イゼン</t>
    </rPh>
    <rPh sb="20" eb="22">
      <t>ヘイテン</t>
    </rPh>
    <rPh sb="23" eb="24">
      <t>トウ</t>
    </rPh>
    <rPh sb="27" eb="29">
      <t>ガイトウ</t>
    </rPh>
    <phoneticPr fontId="1"/>
  </si>
  <si>
    <t>※映画上映（21:00までの時短）扱いとしておりますので、状況が異なる場合はご相談ください。</t>
    <rPh sb="14" eb="16">
      <t>ジタン</t>
    </rPh>
    <phoneticPr fontId="1"/>
  </si>
  <si>
    <t>開始時刻
（Ｃ）</t>
    <rPh sb="0" eb="2">
      <t>カイシ</t>
    </rPh>
    <rPh sb="2" eb="4">
      <t>ジコク</t>
    </rPh>
    <phoneticPr fontId="1"/>
  </si>
  <si>
    <t>終了時刻
（Ｄ）</t>
    <rPh sb="0" eb="2">
      <t>シュウリョウ</t>
    </rPh>
    <rPh sb="2" eb="4">
      <t>ジコク</t>
    </rPh>
    <phoneticPr fontId="1"/>
  </si>
  <si>
    <r>
      <t xml:space="preserve">本来の営業時間
</t>
    </r>
    <r>
      <rPr>
        <sz val="8"/>
        <color theme="1"/>
        <rFont val="游ゴシック"/>
        <family val="3"/>
        <charset val="128"/>
        <scheme val="minor"/>
      </rPr>
      <t xml:space="preserve">(Ｄ)－（Ｃ)
</t>
    </r>
    <r>
      <rPr>
        <sz val="10"/>
        <color theme="1"/>
        <rFont val="游ゴシック"/>
        <family val="3"/>
        <charset val="128"/>
        <scheme val="minor"/>
      </rPr>
      <t>（Ｅ）</t>
    </r>
    <rPh sb="0" eb="2">
      <t>ホンライ</t>
    </rPh>
    <rPh sb="3" eb="5">
      <t>エイギョウ</t>
    </rPh>
    <rPh sb="5" eb="7">
      <t>ジカン</t>
    </rPh>
    <phoneticPr fontId="1"/>
  </si>
  <si>
    <r>
      <rPr>
        <sz val="8"/>
        <color theme="1"/>
        <rFont val="游ゴシック"/>
        <family val="3"/>
        <charset val="128"/>
        <scheme val="minor"/>
      </rPr>
      <t>本来の映画上映回数</t>
    </r>
    <r>
      <rPr>
        <sz val="10"/>
        <color theme="1"/>
        <rFont val="游ゴシック"/>
        <family val="3"/>
        <charset val="128"/>
        <scheme val="minor"/>
      </rPr>
      <t xml:space="preserve">
（Ｆ）</t>
    </r>
    <rPh sb="0" eb="2">
      <t>ホンライ</t>
    </rPh>
    <rPh sb="3" eb="5">
      <t>エイガ</t>
    </rPh>
    <rPh sb="5" eb="7">
      <t>ジョウエイ</t>
    </rPh>
    <rPh sb="7" eb="9">
      <t>カイスウ</t>
    </rPh>
    <phoneticPr fontId="1"/>
  </si>
  <si>
    <r>
      <rPr>
        <sz val="8"/>
        <color theme="1"/>
        <rFont val="游ゴシック"/>
        <family val="3"/>
        <charset val="128"/>
        <scheme val="minor"/>
      </rPr>
      <t>上映できなくなった映画の回数
（Ｉ</t>
    </r>
    <r>
      <rPr>
        <sz val="10"/>
        <color theme="1"/>
        <rFont val="游ゴシック"/>
        <family val="3"/>
        <charset val="128"/>
        <scheme val="minor"/>
      </rPr>
      <t>）</t>
    </r>
    <rPh sb="0" eb="2">
      <t>ジョウエイ</t>
    </rPh>
    <rPh sb="9" eb="11">
      <t>エイガ</t>
    </rPh>
    <rPh sb="12" eb="14">
      <t>カイスウ</t>
    </rPh>
    <phoneticPr fontId="1"/>
  </si>
  <si>
    <r>
      <t xml:space="preserve">短縮した営業時間
</t>
    </r>
    <r>
      <rPr>
        <sz val="8"/>
        <color theme="1"/>
        <rFont val="游ゴシック"/>
        <family val="3"/>
        <charset val="128"/>
        <scheme val="minor"/>
      </rPr>
      <t xml:space="preserve">（Ｄ)－(Ｇ)
</t>
    </r>
    <r>
      <rPr>
        <sz val="10"/>
        <color theme="1"/>
        <rFont val="游ゴシック"/>
        <family val="3"/>
        <charset val="128"/>
        <scheme val="minor"/>
      </rPr>
      <t>（Ｈ）</t>
    </r>
    <rPh sb="0" eb="2">
      <t>タンシュク</t>
    </rPh>
    <rPh sb="4" eb="6">
      <t>エイギョウ</t>
    </rPh>
    <rPh sb="6" eb="8">
      <t>ジカン</t>
    </rPh>
    <phoneticPr fontId="1"/>
  </si>
  <si>
    <r>
      <t>時短率</t>
    </r>
    <r>
      <rPr>
        <sz val="8"/>
        <color theme="1"/>
        <rFont val="游ゴシック"/>
        <family val="3"/>
        <charset val="128"/>
        <scheme val="minor"/>
      </rPr>
      <t>（Ｈ／Ｅ）</t>
    </r>
    <r>
      <rPr>
        <sz val="10"/>
        <color theme="1"/>
        <rFont val="游ゴシック"/>
        <family val="3"/>
        <charset val="128"/>
        <scheme val="minor"/>
      </rPr>
      <t xml:space="preserve">
（Ｊ）</t>
    </r>
    <rPh sb="0" eb="2">
      <t>ジタン</t>
    </rPh>
    <rPh sb="2" eb="3">
      <t>リツ</t>
    </rPh>
    <phoneticPr fontId="1"/>
  </si>
  <si>
    <r>
      <t xml:space="preserve">時短上映率
</t>
    </r>
    <r>
      <rPr>
        <sz val="8"/>
        <color theme="1"/>
        <rFont val="游ゴシック"/>
        <family val="3"/>
        <charset val="128"/>
        <scheme val="minor"/>
      </rPr>
      <t xml:space="preserve">（Ｉ／Ｆ）
</t>
    </r>
    <r>
      <rPr>
        <sz val="10"/>
        <color theme="1"/>
        <rFont val="游ゴシック"/>
        <family val="3"/>
        <charset val="128"/>
        <scheme val="minor"/>
      </rPr>
      <t xml:space="preserve">
（Ｋ）</t>
    </r>
    <rPh sb="0" eb="2">
      <t>ジタン</t>
    </rPh>
    <rPh sb="2" eb="4">
      <t>ジョウエイ</t>
    </rPh>
    <rPh sb="4" eb="5">
      <t>リツ</t>
    </rPh>
    <phoneticPr fontId="1"/>
  </si>
  <si>
    <t>（Ｊ）時短率　（Ｈ)／（Ｅ)　※小数点第３位以下を切り上げ</t>
    <rPh sb="3" eb="5">
      <t>ジタン</t>
    </rPh>
    <rPh sb="5" eb="6">
      <t>リツ</t>
    </rPh>
    <rPh sb="16" eb="19">
      <t>ショウスウテン</t>
    </rPh>
    <rPh sb="19" eb="20">
      <t>ダイ</t>
    </rPh>
    <rPh sb="21" eb="22">
      <t>イ</t>
    </rPh>
    <rPh sb="22" eb="24">
      <t>イカ</t>
    </rPh>
    <rPh sb="25" eb="26">
      <t>キ</t>
    </rPh>
    <rPh sb="27" eb="28">
      <t>ア</t>
    </rPh>
    <phoneticPr fontId="1"/>
  </si>
  <si>
    <t>（Ｋ）時短上映率　（Ｉ）／（Ｆ）※小数点第３位以下を切り上げ</t>
    <rPh sb="3" eb="5">
      <t>ジタン</t>
    </rPh>
    <rPh sb="5" eb="7">
      <t>ジョウエイ</t>
    </rPh>
    <rPh sb="7" eb="8">
      <t>リツ</t>
    </rPh>
    <rPh sb="17" eb="20">
      <t>ショウスウテン</t>
    </rPh>
    <rPh sb="20" eb="21">
      <t>ダイ</t>
    </rPh>
    <rPh sb="22" eb="25">
      <t>イイカ</t>
    </rPh>
    <rPh sb="26" eb="27">
      <t>キ</t>
    </rPh>
    <rPh sb="28" eb="29">
      <t>ア</t>
    </rPh>
    <phoneticPr fontId="1"/>
  </si>
  <si>
    <t>（Ａ）×200,000円×（Ｊ）</t>
    <rPh sb="11" eb="12">
      <t>エン</t>
    </rPh>
    <phoneticPr fontId="1"/>
  </si>
  <si>
    <t>（Ｂ）×20,000円×（Ｋ）</t>
    <rPh sb="10" eb="11">
      <t>エン</t>
    </rPh>
    <phoneticPr fontId="1"/>
  </si>
  <si>
    <t>入力箇所</t>
    <rPh sb="0" eb="2">
      <t>ニュウリョク</t>
    </rPh>
    <rPh sb="2" eb="4">
      <t>カショ</t>
    </rPh>
    <phoneticPr fontId="1"/>
  </si>
  <si>
    <t>⑤常設のスクリーン数</t>
    <rPh sb="1" eb="3">
      <t>ジョウセツ</t>
    </rPh>
    <rPh sb="9" eb="10">
      <t>スウ</t>
    </rPh>
    <phoneticPr fontId="1"/>
  </si>
  <si>
    <t>③飲食店向け時短協力金の受給の有無</t>
    <phoneticPr fontId="1"/>
  </si>
  <si>
    <r>
      <t xml:space="preserve">開始時刻
</t>
    </r>
    <r>
      <rPr>
        <sz val="8"/>
        <color theme="1"/>
        <rFont val="游ゴシック"/>
        <family val="3"/>
        <charset val="128"/>
        <scheme val="minor"/>
      </rPr>
      <t>(休業の場合は空欄とする)</t>
    </r>
    <rPh sb="0" eb="2">
      <t>カイシ</t>
    </rPh>
    <rPh sb="2" eb="4">
      <t>ジコク</t>
    </rPh>
    <rPh sb="7" eb="9">
      <t>キュウギョウ</t>
    </rPh>
    <rPh sb="10" eb="12">
      <t>バアイ</t>
    </rPh>
    <rPh sb="13" eb="15">
      <t>クウラン</t>
    </rPh>
    <phoneticPr fontId="1"/>
  </si>
  <si>
    <r>
      <t xml:space="preserve">終了時刻（Ｇ)
</t>
    </r>
    <r>
      <rPr>
        <sz val="8"/>
        <color theme="1"/>
        <rFont val="游ゴシック"/>
        <family val="3"/>
        <charset val="128"/>
        <scheme val="minor"/>
      </rPr>
      <t>(21:00前閉店や休業は21:00を選択)</t>
    </r>
    <rPh sb="0" eb="2">
      <t>シュウリョウ</t>
    </rPh>
    <rPh sb="2" eb="4">
      <t>ジコク</t>
    </rPh>
    <rPh sb="14" eb="15">
      <t>マエ</t>
    </rPh>
    <rPh sb="15" eb="17">
      <t>ヘイテン</t>
    </rPh>
    <rPh sb="18" eb="20">
      <t>キュウギョウ</t>
    </rPh>
    <rPh sb="27" eb="29">
      <t>センタク</t>
    </rPh>
    <phoneticPr fontId="1"/>
  </si>
  <si>
    <r>
      <t xml:space="preserve">④自己利用部分面積（別紙３で計算した面積を入力）
</t>
    </r>
    <r>
      <rPr>
        <sz val="8"/>
        <color theme="1"/>
        <rFont val="游ゴシック"/>
        <family val="3"/>
        <charset val="128"/>
        <scheme val="minor"/>
      </rPr>
      <t>（A)2,000㎡未満１単位、2,000㎡～3,000㎡未満2単位、以後、1,000㎡ごとに１単位ずつ増える。</t>
    </r>
    <rPh sb="1" eb="3">
      <t>ジコ</t>
    </rPh>
    <rPh sb="3" eb="5">
      <t>リヨウ</t>
    </rPh>
    <rPh sb="5" eb="7">
      <t>ブブン</t>
    </rPh>
    <rPh sb="7" eb="9">
      <t>メンセキ</t>
    </rPh>
    <rPh sb="18" eb="20">
      <t>メンセキ</t>
    </rPh>
    <phoneticPr fontId="1"/>
  </si>
  <si>
    <t>【大規模施設等協力金（令和３年８月８日から令和３年９月３０日要請分）】</t>
    <rPh sb="1" eb="4">
      <t>ダイキボ</t>
    </rPh>
    <rPh sb="4" eb="6">
      <t>シセツ</t>
    </rPh>
    <rPh sb="6" eb="7">
      <t>トウ</t>
    </rPh>
    <rPh sb="7" eb="10">
      <t>キョウリョクキン</t>
    </rPh>
    <rPh sb="11" eb="13">
      <t>レイワ</t>
    </rPh>
    <rPh sb="14" eb="15">
      <t>ネン</t>
    </rPh>
    <rPh sb="16" eb="17">
      <t>ガツ</t>
    </rPh>
    <rPh sb="18" eb="19">
      <t>ニチ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ヨウセイ</t>
    </rPh>
    <rPh sb="32" eb="3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</si>
</sst>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.00_ "/>
    <numFmt numFmtId="178" formatCode="#,##0&quot;㎡&quot;"/>
    <numFmt numFmtId="179" formatCode="\(#,##0\)\ "/>
    <numFmt numFmtId="180" formatCode="[h]:mm"/>
    <numFmt numFmtId="181" formatCode="###,###&quot;円&quot;"/>
    <numFmt numFmtId="182" formatCode="0&quot;ス&quot;&quot;ク&quot;&quot;リ&quot;&quot;ー&quot;&quot;ン&quot;"/>
    <numFmt numFmtId="183" formatCode="#,###&quot;単&quot;&quot;位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56" fontId="0" fillId="0" borderId="1" xfId="0" applyNumberFormat="1" applyBorder="1" applyAlignmen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8" fillId="0" borderId="0" xfId="0" applyFo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0" xfId="0" applyFont="1">
      <alignment vertical="center"/>
    </xf>
    <xf numFmtId="56" fontId="0" fillId="0" borderId="2" xfId="0" applyNumberForma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0" fillId="3" borderId="26" xfId="0" applyFill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177" fontId="0" fillId="0" borderId="4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9" fontId="0" fillId="0" borderId="12" xfId="0" applyNumberFormat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9" fontId="0" fillId="0" borderId="10" xfId="0" applyNumberFormat="1" applyBorder="1" applyAlignment="1">
      <alignment vertical="center" shrinkToFit="1"/>
    </xf>
    <xf numFmtId="0" fontId="11" fillId="0" borderId="0" xfId="0" applyFont="1">
      <alignment vertical="center"/>
    </xf>
    <xf numFmtId="178" fontId="0" fillId="3" borderId="37" xfId="0" applyNumberFormat="1" applyFill="1" applyBorder="1" applyAlignment="1" applyProtection="1">
      <alignment vertical="center"/>
      <protection locked="0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vertical="center" shrinkToFit="1"/>
    </xf>
    <xf numFmtId="0" fontId="13" fillId="0" borderId="9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0" fillId="3" borderId="27" xfId="0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 applyProtection="1">
      <alignment horizontal="center" vertical="center" shrinkToFit="1"/>
      <protection locked="0"/>
    </xf>
    <xf numFmtId="20" fontId="0" fillId="3" borderId="28" xfId="0" applyNumberFormat="1" applyFill="1" applyBorder="1" applyAlignment="1" applyProtection="1">
      <alignment vertical="center" shrinkToFit="1"/>
      <protection locked="0"/>
    </xf>
    <xf numFmtId="180" fontId="0" fillId="3" borderId="29" xfId="0" applyNumberFormat="1" applyFill="1" applyBorder="1" applyAlignment="1" applyProtection="1">
      <alignment vertical="center" shrinkToFit="1"/>
      <protection locked="0"/>
    </xf>
    <xf numFmtId="180" fontId="0" fillId="0" borderId="3" xfId="0" applyNumberFormat="1" applyBorder="1" applyAlignment="1">
      <alignment vertical="center" shrinkToFit="1"/>
    </xf>
    <xf numFmtId="0" fontId="0" fillId="3" borderId="27" xfId="0" applyNumberFormat="1" applyFill="1" applyBorder="1" applyAlignment="1" applyProtection="1">
      <alignment vertical="center" shrinkToFit="1"/>
      <protection locked="0"/>
    </xf>
    <xf numFmtId="20" fontId="0" fillId="3" borderId="42" xfId="0" applyNumberFormat="1" applyFill="1" applyBorder="1" applyAlignment="1" applyProtection="1">
      <alignment vertical="center" shrinkToFit="1"/>
      <protection locked="0"/>
    </xf>
    <xf numFmtId="20" fontId="0" fillId="3" borderId="29" xfId="0" applyNumberFormat="1" applyFill="1" applyBorder="1" applyAlignment="1" applyProtection="1">
      <alignment vertical="center" shrinkToFit="1"/>
      <protection locked="0"/>
    </xf>
    <xf numFmtId="20" fontId="0" fillId="0" borderId="3" xfId="0" applyNumberFormat="1" applyBorder="1" applyAlignment="1">
      <alignment vertical="center" shrinkToFit="1"/>
    </xf>
    <xf numFmtId="0" fontId="0" fillId="3" borderId="41" xfId="0" applyNumberFormat="1" applyFill="1" applyBorder="1" applyAlignment="1" applyProtection="1">
      <alignment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 applyProtection="1">
      <alignment horizontal="center" vertical="center" shrinkToFit="1"/>
      <protection locked="0"/>
    </xf>
    <xf numFmtId="20" fontId="0" fillId="3" borderId="1" xfId="0" applyNumberFormat="1" applyFill="1" applyBorder="1" applyAlignment="1" applyProtection="1">
      <alignment vertical="center" shrinkToFit="1"/>
      <protection locked="0"/>
    </xf>
    <xf numFmtId="180" fontId="0" fillId="3" borderId="31" xfId="0" applyNumberFormat="1" applyFill="1" applyBorder="1" applyAlignment="1" applyProtection="1">
      <alignment vertical="center" shrinkToFit="1"/>
      <protection locked="0"/>
    </xf>
    <xf numFmtId="0" fontId="0" fillId="3" borderId="30" xfId="0" applyNumberFormat="1" applyFill="1" applyBorder="1" applyAlignment="1" applyProtection="1">
      <alignment vertical="center" shrinkToFit="1"/>
      <protection locked="0"/>
    </xf>
    <xf numFmtId="20" fontId="0" fillId="3" borderId="4" xfId="0" applyNumberFormat="1" applyFill="1" applyBorder="1" applyAlignment="1" applyProtection="1">
      <alignment vertical="center" shrinkToFit="1"/>
      <protection locked="0"/>
    </xf>
    <xf numFmtId="20" fontId="0" fillId="3" borderId="31" xfId="0" applyNumberFormat="1" applyFill="1" applyBorder="1" applyAlignment="1" applyProtection="1">
      <alignment vertical="center" shrinkToFit="1"/>
      <protection locked="0"/>
    </xf>
    <xf numFmtId="0" fontId="0" fillId="3" borderId="38" xfId="0" applyNumberFormat="1" applyFill="1" applyBorder="1" applyAlignment="1" applyProtection="1">
      <alignment vertical="center" shrinkToFit="1"/>
      <protection locked="0"/>
    </xf>
    <xf numFmtId="0" fontId="0" fillId="3" borderId="32" xfId="0" applyFill="1" applyBorder="1" applyAlignment="1" applyProtection="1">
      <alignment horizontal="center" vertical="center" shrinkToFit="1"/>
      <protection locked="0"/>
    </xf>
    <xf numFmtId="0" fontId="0" fillId="3" borderId="33" xfId="0" applyFill="1" applyBorder="1" applyAlignment="1" applyProtection="1">
      <alignment horizontal="center" vertical="center" shrinkToFit="1"/>
      <protection locked="0"/>
    </xf>
    <xf numFmtId="20" fontId="0" fillId="3" borderId="33" xfId="0" applyNumberFormat="1" applyFill="1" applyBorder="1" applyAlignment="1" applyProtection="1">
      <alignment vertical="center" shrinkToFit="1"/>
      <protection locked="0"/>
    </xf>
    <xf numFmtId="180" fontId="0" fillId="3" borderId="34" xfId="0" applyNumberFormat="1" applyFill="1" applyBorder="1" applyAlignment="1" applyProtection="1">
      <alignment vertical="center" shrinkToFit="1"/>
      <protection locked="0"/>
    </xf>
    <xf numFmtId="0" fontId="0" fillId="3" borderId="32" xfId="0" applyNumberFormat="1" applyFill="1" applyBorder="1" applyAlignment="1" applyProtection="1">
      <alignment vertical="center" shrinkToFit="1"/>
      <protection locked="0"/>
    </xf>
    <xf numFmtId="20" fontId="0" fillId="3" borderId="43" xfId="0" applyNumberFormat="1" applyFill="1" applyBorder="1" applyAlignment="1" applyProtection="1">
      <alignment vertical="center" shrinkToFit="1"/>
      <protection locked="0"/>
    </xf>
    <xf numFmtId="20" fontId="0" fillId="3" borderId="34" xfId="0" applyNumberFormat="1" applyFill="1" applyBorder="1" applyAlignment="1" applyProtection="1">
      <alignment vertical="center" shrinkToFit="1"/>
      <protection locked="0"/>
    </xf>
    <xf numFmtId="0" fontId="0" fillId="3" borderId="39" xfId="0" applyNumberFormat="1" applyFill="1" applyBorder="1" applyAlignment="1" applyProtection="1">
      <alignment vertical="center" shrinkToFit="1"/>
      <protection locked="0"/>
    </xf>
    <xf numFmtId="0" fontId="0" fillId="2" borderId="9" xfId="0" applyFill="1" applyBorder="1" applyAlignment="1">
      <alignment horizontal="left" vertical="center"/>
    </xf>
    <xf numFmtId="0" fontId="17" fillId="0" borderId="0" xfId="0" applyFont="1">
      <alignment vertical="center"/>
    </xf>
    <xf numFmtId="0" fontId="0" fillId="3" borderId="38" xfId="0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17" xfId="0" applyFill="1" applyBorder="1" applyAlignment="1">
      <alignment horizontal="left" vertical="center"/>
    </xf>
    <xf numFmtId="0" fontId="0" fillId="6" borderId="17" xfId="0" applyFill="1" applyBorder="1" applyAlignment="1">
      <alignment horizontal="center" vertical="center"/>
    </xf>
    <xf numFmtId="0" fontId="10" fillId="6" borderId="7" xfId="0" applyFont="1" applyFill="1" applyBorder="1" applyAlignment="1">
      <alignment horizontal="left" vertical="top"/>
    </xf>
    <xf numFmtId="0" fontId="10" fillId="6" borderId="9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vertical="center"/>
    </xf>
    <xf numFmtId="0" fontId="0" fillId="6" borderId="9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3" borderId="47" xfId="0" applyFill="1" applyBorder="1" applyAlignment="1" applyProtection="1">
      <alignment horizontal="center" vertical="center" shrinkToFit="1"/>
      <protection locked="0"/>
    </xf>
    <xf numFmtId="20" fontId="0" fillId="3" borderId="12" xfId="0" applyNumberFormat="1" applyFill="1" applyBorder="1" applyAlignment="1" applyProtection="1">
      <alignment vertical="center" shrinkToFit="1"/>
      <protection locked="0"/>
    </xf>
    <xf numFmtId="180" fontId="0" fillId="3" borderId="48" xfId="0" applyNumberFormat="1" applyFill="1" applyBorder="1" applyAlignment="1" applyProtection="1">
      <alignment vertical="center" shrinkToFit="1"/>
      <protection locked="0"/>
    </xf>
    <xf numFmtId="0" fontId="0" fillId="3" borderId="47" xfId="0" applyNumberFormat="1" applyFill="1" applyBorder="1" applyAlignment="1" applyProtection="1">
      <alignment vertical="center" shrinkToFit="1"/>
      <protection locked="0"/>
    </xf>
    <xf numFmtId="20" fontId="0" fillId="3" borderId="11" xfId="0" applyNumberFormat="1" applyFill="1" applyBorder="1" applyAlignment="1" applyProtection="1">
      <alignment vertical="center" shrinkToFit="1"/>
      <protection locked="0"/>
    </xf>
    <xf numFmtId="20" fontId="0" fillId="3" borderId="48" xfId="0" applyNumberFormat="1" applyFill="1" applyBorder="1" applyAlignment="1" applyProtection="1">
      <alignment vertical="center" shrinkToFit="1"/>
      <protection locked="0"/>
    </xf>
    <xf numFmtId="0" fontId="0" fillId="3" borderId="49" xfId="0" applyNumberFormat="1" applyFill="1" applyBorder="1" applyAlignment="1" applyProtection="1">
      <alignment vertical="center" shrinkToFit="1"/>
      <protection locked="0"/>
    </xf>
    <xf numFmtId="183" fontId="0" fillId="0" borderId="32" xfId="0" applyNumberForma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0" xfId="0" applyFill="1" applyBorder="1" applyAlignment="1" applyProtection="1">
      <alignment horizontal="left" vertical="center" shrinkToFit="1"/>
      <protection locked="0"/>
    </xf>
    <xf numFmtId="0" fontId="0" fillId="3" borderId="35" xfId="0" applyFill="1" applyBorder="1" applyAlignment="1" applyProtection="1">
      <alignment horizontal="left" vertical="center" shrinkToFit="1"/>
      <protection locked="0"/>
    </xf>
    <xf numFmtId="0" fontId="0" fillId="3" borderId="36" xfId="0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/>
    </xf>
    <xf numFmtId="0" fontId="12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81" fontId="4" fillId="0" borderId="14" xfId="0" applyNumberFormat="1" applyFont="1" applyFill="1" applyBorder="1" applyAlignment="1">
      <alignment horizontal="right" vertical="center" indent="1"/>
    </xf>
    <xf numFmtId="181" fontId="4" fillId="0" borderId="15" xfId="0" applyNumberFormat="1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82" fontId="0" fillId="3" borderId="45" xfId="0" applyNumberFormat="1" applyFill="1" applyBorder="1" applyAlignment="1" applyProtection="1">
      <alignment horizontal="center" vertical="center"/>
      <protection locked="0"/>
    </xf>
    <xf numFmtId="182" fontId="0" fillId="3" borderId="46" xfId="0" applyNumberForma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/>
    </xf>
    <xf numFmtId="0" fontId="10" fillId="6" borderId="0" xfId="0" applyFont="1" applyFill="1" applyBorder="1" applyAlignment="1">
      <alignment horizontal="left" vertical="center"/>
    </xf>
    <xf numFmtId="0" fontId="10" fillId="6" borderId="16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right" vertical="center" indent="1" shrinkToFit="1"/>
    </xf>
    <xf numFmtId="176" fontId="4" fillId="0" borderId="3" xfId="0" applyNumberFormat="1" applyFont="1" applyBorder="1" applyAlignment="1">
      <alignment horizontal="right" vertical="center" indent="1" shrinkToFit="1"/>
    </xf>
    <xf numFmtId="176" fontId="4" fillId="0" borderId="4" xfId="0" applyNumberFormat="1" applyFont="1" applyBorder="1" applyAlignment="1">
      <alignment horizontal="right" vertical="center" indent="1" shrinkToFi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556260</xdr:colOff>
      <xdr:row>0</xdr:row>
      <xdr:rowOff>53340</xdr:rowOff>
    </xdr:from>
    <xdr:to>
      <xdr:col>16</xdr:col>
      <xdr:colOff>739140</xdr:colOff>
      <xdr:row>0</xdr:row>
      <xdr:rowOff>358140</xdr:rowOff>
    </xdr:to>
    <xdr:sp macro="" textlink="">
      <xdr:nvSpPr>
        <xdr:cNvPr id="2" name="テキスト ボックス 1"/>
        <xdr:cNvSpPr txBox="1"/>
      </xdr:nvSpPr>
      <xdr:spPr>
        <a:xfrm flipH="1">
          <a:off x="8976360" y="53340"/>
          <a:ext cx="998220" cy="3048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別紙２－２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zoomScaleNormal="100" workbookViewId="0">
      <selection activeCell="M6" sqref="M6"/>
    </sheetView>
  </sheetViews>
  <sheetFormatPr defaultRowHeight="18" x14ac:dyDescent="0.45"/>
  <cols>
    <col min="1" max="1" width="1.69921875" customWidth="1"/>
    <col min="2" max="2" width="8.69921875" customWidth="1"/>
    <col min="3" max="3" width="4.69921875" customWidth="1"/>
    <col min="4" max="9" width="7.69921875" customWidth="1"/>
    <col min="10" max="11" width="9.19921875" customWidth="1"/>
    <col min="12" max="15" width="7.69921875" customWidth="1"/>
    <col min="16" max="17" width="10.69921875" customWidth="1"/>
    <col min="18" max="19" width="5.69921875" customWidth="1"/>
    <col min="20" max="20" width="3.69921875" customWidth="1"/>
    <col min="21" max="21" width="5.19921875" customWidth="1"/>
    <col min="22" max="61" width="3.69921875" customWidth="1"/>
  </cols>
  <sheetData>
    <row r="1" spans="1:18" ht="34.950000000000003" customHeight="1" x14ac:dyDescent="0.45">
      <c r="B1" s="117" t="s">
        <v>13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8" ht="29.4" customHeight="1" x14ac:dyDescent="0.45">
      <c r="B2" s="77" t="s">
        <v>49</v>
      </c>
      <c r="C2" s="14"/>
      <c r="D2" s="14"/>
      <c r="E2" s="14"/>
      <c r="F2" s="14"/>
      <c r="G2" s="14"/>
      <c r="H2" s="14"/>
      <c r="I2" s="14"/>
      <c r="J2" s="14"/>
      <c r="K2" s="14"/>
    </row>
    <row r="3" spans="1:18" ht="18" customHeight="1" x14ac:dyDescent="0.45">
      <c r="B3" s="101" t="s">
        <v>15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8" ht="18" customHeight="1" x14ac:dyDescent="0.45">
      <c r="B4" s="32" t="s">
        <v>7</v>
      </c>
      <c r="C4" s="32"/>
      <c r="D4" s="32"/>
      <c r="E4" s="32"/>
      <c r="F4" s="32"/>
      <c r="G4" s="32"/>
      <c r="H4" s="32"/>
      <c r="I4" s="32"/>
      <c r="J4" s="8"/>
      <c r="K4" s="8"/>
    </row>
    <row r="5" spans="1:18" ht="18" customHeight="1" thickBot="1" x14ac:dyDescent="0.5">
      <c r="B5" s="43"/>
      <c r="C5" s="32"/>
      <c r="D5" s="32"/>
      <c r="E5" s="32"/>
      <c r="F5" s="32"/>
      <c r="G5" s="32"/>
      <c r="H5" s="32"/>
      <c r="I5" s="32"/>
      <c r="J5" s="8"/>
      <c r="K5" s="8"/>
    </row>
    <row r="6" spans="1:18" ht="18.600000000000001" thickBot="1" x14ac:dyDescent="0.5">
      <c r="B6" s="35"/>
      <c r="C6" t="s">
        <v>8</v>
      </c>
      <c r="D6" t="s">
        <v>43</v>
      </c>
    </row>
    <row r="7" spans="1:18" ht="10.050000000000001" customHeight="1" x14ac:dyDescent="0.45">
      <c r="B7" s="7"/>
    </row>
    <row r="8" spans="1:18" ht="19.95" customHeight="1" thickBot="1" x14ac:dyDescent="0.5">
      <c r="B8" s="107" t="s">
        <v>11</v>
      </c>
      <c r="C8" s="108"/>
      <c r="D8" s="108"/>
      <c r="E8" s="108"/>
      <c r="F8" s="108"/>
      <c r="G8" s="108"/>
      <c r="H8" s="108"/>
      <c r="I8" s="109"/>
      <c r="J8" s="49" t="s">
        <v>0</v>
      </c>
    </row>
    <row r="9" spans="1:18" ht="19.95" customHeight="1" thickBot="1" x14ac:dyDescent="0.5">
      <c r="B9" s="110" t="s">
        <v>14</v>
      </c>
      <c r="C9" s="111"/>
      <c r="D9" s="111"/>
      <c r="E9" s="111"/>
      <c r="F9" s="111"/>
      <c r="G9" s="111"/>
      <c r="H9" s="111"/>
      <c r="I9" s="112"/>
      <c r="J9" s="98"/>
      <c r="K9" s="99"/>
      <c r="L9" s="99"/>
      <c r="M9" s="99"/>
      <c r="N9" s="99"/>
      <c r="O9" s="99"/>
      <c r="P9" s="100"/>
    </row>
    <row r="10" spans="1:18" ht="19.95" customHeight="1" thickBot="1" x14ac:dyDescent="0.5">
      <c r="B10" s="110" t="s">
        <v>45</v>
      </c>
      <c r="C10" s="111"/>
      <c r="D10" s="111"/>
      <c r="E10" s="111"/>
      <c r="F10" s="111"/>
      <c r="G10" s="111"/>
      <c r="H10" s="111"/>
      <c r="I10" s="112"/>
      <c r="J10" s="78"/>
      <c r="K10" s="47"/>
      <c r="L10" s="15"/>
      <c r="M10" s="16"/>
      <c r="N10" s="16"/>
      <c r="O10" s="16"/>
      <c r="P10" s="16"/>
    </row>
    <row r="11" spans="1:18" ht="30" customHeight="1" thickBot="1" x14ac:dyDescent="0.5">
      <c r="B11" s="113" t="s">
        <v>48</v>
      </c>
      <c r="C11" s="111"/>
      <c r="D11" s="111"/>
      <c r="E11" s="111"/>
      <c r="F11" s="111"/>
      <c r="G11" s="111"/>
      <c r="H11" s="111"/>
      <c r="I11" s="76"/>
      <c r="J11" s="44"/>
      <c r="K11" s="96">
        <f>IF(J11&gt;1000,ROUNDDOWN(J11,-3),IF(J11="",0,1000))/1000</f>
        <v>0</v>
      </c>
      <c r="L11" s="17" t="s">
        <v>4</v>
      </c>
      <c r="M11" s="18"/>
      <c r="N11" s="102" t="s">
        <v>5</v>
      </c>
      <c r="O11" s="103"/>
      <c r="P11" s="105">
        <f>N73</f>
        <v>0</v>
      </c>
      <c r="Q11" s="105"/>
    </row>
    <row r="12" spans="1:18" ht="19.95" customHeight="1" thickBot="1" x14ac:dyDescent="0.5">
      <c r="B12" s="30" t="s">
        <v>44</v>
      </c>
      <c r="C12" s="31"/>
      <c r="D12" s="31"/>
      <c r="E12" s="31"/>
      <c r="F12" s="31"/>
      <c r="G12" s="31"/>
      <c r="H12" s="31"/>
      <c r="I12" s="31"/>
      <c r="J12" s="120"/>
      <c r="K12" s="121"/>
      <c r="L12" s="29" t="s">
        <v>16</v>
      </c>
      <c r="M12" s="36"/>
      <c r="N12" s="104"/>
      <c r="O12" s="104"/>
      <c r="P12" s="106"/>
      <c r="Q12" s="106"/>
    </row>
    <row r="13" spans="1:18" ht="10.050000000000001" customHeight="1" x14ac:dyDescent="0.45">
      <c r="A13" s="1"/>
      <c r="B13" s="1"/>
      <c r="C13" s="1"/>
      <c r="D13" s="1"/>
    </row>
    <row r="14" spans="1:18" ht="19.95" customHeight="1" x14ac:dyDescent="0.45">
      <c r="A14" s="1"/>
      <c r="B14" s="126" t="s">
        <v>10</v>
      </c>
      <c r="C14" s="126"/>
      <c r="D14" s="140" t="s">
        <v>29</v>
      </c>
      <c r="E14" s="142" t="s">
        <v>26</v>
      </c>
      <c r="F14" s="128" t="s">
        <v>2</v>
      </c>
      <c r="G14" s="129"/>
      <c r="H14" s="129"/>
      <c r="I14" s="130"/>
      <c r="J14" s="128" t="s">
        <v>1</v>
      </c>
      <c r="K14" s="129"/>
      <c r="L14" s="129"/>
      <c r="M14" s="130"/>
      <c r="N14" s="97" t="s">
        <v>37</v>
      </c>
      <c r="O14" s="118" t="s">
        <v>38</v>
      </c>
      <c r="P14" s="144" t="s">
        <v>3</v>
      </c>
      <c r="Q14" s="144"/>
      <c r="R14" s="2"/>
    </row>
    <row r="15" spans="1:18" ht="79.95" customHeight="1" thickBot="1" x14ac:dyDescent="0.5">
      <c r="A15" s="1"/>
      <c r="B15" s="126"/>
      <c r="C15" s="126"/>
      <c r="D15" s="141"/>
      <c r="E15" s="143"/>
      <c r="F15" s="79" t="s">
        <v>31</v>
      </c>
      <c r="G15" s="79" t="s">
        <v>32</v>
      </c>
      <c r="H15" s="48" t="s">
        <v>33</v>
      </c>
      <c r="I15" s="34" t="s">
        <v>34</v>
      </c>
      <c r="J15" s="79" t="s">
        <v>46</v>
      </c>
      <c r="K15" s="79" t="s">
        <v>47</v>
      </c>
      <c r="L15" s="48" t="s">
        <v>36</v>
      </c>
      <c r="M15" s="34" t="s">
        <v>35</v>
      </c>
      <c r="N15" s="97"/>
      <c r="O15" s="119"/>
      <c r="P15" s="9" t="s">
        <v>12</v>
      </c>
      <c r="Q15" s="9" t="s">
        <v>20</v>
      </c>
      <c r="R15" s="2"/>
    </row>
    <row r="16" spans="1:18" ht="19.95" customHeight="1" x14ac:dyDescent="0.45">
      <c r="A16" s="1"/>
      <c r="B16" s="3">
        <v>44416</v>
      </c>
      <c r="C16" s="33" t="str">
        <f>TEXT(B16,"(aaa)")</f>
        <v>(日)</v>
      </c>
      <c r="D16" s="50"/>
      <c r="E16" s="51" t="s">
        <v>27</v>
      </c>
      <c r="F16" s="52"/>
      <c r="G16" s="53"/>
      <c r="H16" s="54">
        <f>G16-F16</f>
        <v>0</v>
      </c>
      <c r="I16" s="55"/>
      <c r="J16" s="56"/>
      <c r="K16" s="57"/>
      <c r="L16" s="58">
        <f>G16-K16</f>
        <v>0</v>
      </c>
      <c r="M16" s="59"/>
      <c r="N16" s="38">
        <f>IFERROR(ROUNDUP(L16/H16,2),0)</f>
        <v>0</v>
      </c>
      <c r="O16" s="38">
        <f>IFERROR(ROUNDUP(M16/I16,2),0)</f>
        <v>0</v>
      </c>
      <c r="P16" s="39">
        <f>ROUNDDOWN($K$11*200000*N16,0)</f>
        <v>0</v>
      </c>
      <c r="Q16" s="39">
        <f>ROUNDDOWN($J$12*20000*O16,0)</f>
        <v>0</v>
      </c>
    </row>
    <row r="17" spans="1:21" ht="19.95" customHeight="1" x14ac:dyDescent="0.45">
      <c r="A17" s="1"/>
      <c r="B17" s="3">
        <v>44417</v>
      </c>
      <c r="C17" s="33" t="str">
        <f t="shared" ref="C17:C50" si="0">TEXT(B17,"(aaa)")</f>
        <v>(月)</v>
      </c>
      <c r="D17" s="60"/>
      <c r="E17" s="61" t="s">
        <v>27</v>
      </c>
      <c r="F17" s="62"/>
      <c r="G17" s="63"/>
      <c r="H17" s="54">
        <f t="shared" ref="H17:H69" si="1">G17-F17</f>
        <v>0</v>
      </c>
      <c r="I17" s="64"/>
      <c r="J17" s="65"/>
      <c r="K17" s="66"/>
      <c r="L17" s="58">
        <f>(J17-F17)+G17-K17</f>
        <v>0</v>
      </c>
      <c r="M17" s="67"/>
      <c r="N17" s="38">
        <f t="shared" ref="N17:N36" si="2">IFERROR(ROUNDUP(L17/H17,2),0)</f>
        <v>0</v>
      </c>
      <c r="O17" s="38">
        <f t="shared" ref="O17:O36" si="3">IFERROR(ROUNDUP(M17/I17,2),0)</f>
        <v>0</v>
      </c>
      <c r="P17" s="39">
        <f t="shared" ref="P17:P50" si="4">ROUNDDOWN($K$11*200000*N17,0)</f>
        <v>0</v>
      </c>
      <c r="Q17" s="39">
        <f t="shared" ref="Q17:Q50" si="5">ROUNDDOWN($J$12*20000*O17,0)</f>
        <v>0</v>
      </c>
    </row>
    <row r="18" spans="1:21" ht="19.95" customHeight="1" x14ac:dyDescent="0.45">
      <c r="A18" s="1"/>
      <c r="B18" s="3">
        <v>44418</v>
      </c>
      <c r="C18" s="33" t="str">
        <f t="shared" si="0"/>
        <v>(火)</v>
      </c>
      <c r="D18" s="60"/>
      <c r="E18" s="61" t="s">
        <v>27</v>
      </c>
      <c r="F18" s="62"/>
      <c r="G18" s="63"/>
      <c r="H18" s="54">
        <f t="shared" si="1"/>
        <v>0</v>
      </c>
      <c r="I18" s="64"/>
      <c r="J18" s="65"/>
      <c r="K18" s="66"/>
      <c r="L18" s="58">
        <f t="shared" ref="L18:L21" si="6">G18-K18</f>
        <v>0</v>
      </c>
      <c r="M18" s="67"/>
      <c r="N18" s="38">
        <f t="shared" si="2"/>
        <v>0</v>
      </c>
      <c r="O18" s="38">
        <f t="shared" si="3"/>
        <v>0</v>
      </c>
      <c r="P18" s="39">
        <f t="shared" si="4"/>
        <v>0</v>
      </c>
      <c r="Q18" s="39">
        <f t="shared" si="5"/>
        <v>0</v>
      </c>
      <c r="U18" s="10"/>
    </row>
    <row r="19" spans="1:21" ht="19.95" customHeight="1" x14ac:dyDescent="0.45">
      <c r="A19" s="1"/>
      <c r="B19" s="3">
        <v>44419</v>
      </c>
      <c r="C19" s="33" t="str">
        <f t="shared" si="0"/>
        <v>(水)</v>
      </c>
      <c r="D19" s="60"/>
      <c r="E19" s="61" t="s">
        <v>27</v>
      </c>
      <c r="F19" s="62"/>
      <c r="G19" s="63"/>
      <c r="H19" s="54">
        <f t="shared" si="1"/>
        <v>0</v>
      </c>
      <c r="I19" s="64"/>
      <c r="J19" s="65"/>
      <c r="K19" s="66"/>
      <c r="L19" s="58">
        <f t="shared" si="6"/>
        <v>0</v>
      </c>
      <c r="M19" s="67"/>
      <c r="N19" s="38">
        <f t="shared" si="2"/>
        <v>0</v>
      </c>
      <c r="O19" s="38">
        <f t="shared" si="3"/>
        <v>0</v>
      </c>
      <c r="P19" s="39">
        <f t="shared" si="4"/>
        <v>0</v>
      </c>
      <c r="Q19" s="39">
        <f t="shared" si="5"/>
        <v>0</v>
      </c>
    </row>
    <row r="20" spans="1:21" ht="19.95" customHeight="1" x14ac:dyDescent="0.45">
      <c r="A20" s="1"/>
      <c r="B20" s="3">
        <v>44420</v>
      </c>
      <c r="C20" s="33" t="str">
        <f t="shared" si="0"/>
        <v>(木)</v>
      </c>
      <c r="D20" s="60"/>
      <c r="E20" s="61" t="s">
        <v>27</v>
      </c>
      <c r="F20" s="62"/>
      <c r="G20" s="63"/>
      <c r="H20" s="54">
        <f t="shared" si="1"/>
        <v>0</v>
      </c>
      <c r="I20" s="64"/>
      <c r="J20" s="65"/>
      <c r="K20" s="66"/>
      <c r="L20" s="58">
        <f t="shared" si="6"/>
        <v>0</v>
      </c>
      <c r="M20" s="67"/>
      <c r="N20" s="38">
        <f t="shared" si="2"/>
        <v>0</v>
      </c>
      <c r="O20" s="38">
        <f t="shared" si="3"/>
        <v>0</v>
      </c>
      <c r="P20" s="39">
        <f t="shared" si="4"/>
        <v>0</v>
      </c>
      <c r="Q20" s="39">
        <f t="shared" si="5"/>
        <v>0</v>
      </c>
    </row>
    <row r="21" spans="1:21" ht="19.95" customHeight="1" x14ac:dyDescent="0.45">
      <c r="A21" s="1"/>
      <c r="B21" s="3">
        <v>44421</v>
      </c>
      <c r="C21" s="33" t="str">
        <f t="shared" si="0"/>
        <v>(金)</v>
      </c>
      <c r="D21" s="60"/>
      <c r="E21" s="61" t="s">
        <v>27</v>
      </c>
      <c r="F21" s="62"/>
      <c r="G21" s="63"/>
      <c r="H21" s="54">
        <f t="shared" si="1"/>
        <v>0</v>
      </c>
      <c r="I21" s="64"/>
      <c r="J21" s="65"/>
      <c r="K21" s="66"/>
      <c r="L21" s="58">
        <f t="shared" si="6"/>
        <v>0</v>
      </c>
      <c r="M21" s="67"/>
      <c r="N21" s="38">
        <f t="shared" si="2"/>
        <v>0</v>
      </c>
      <c r="O21" s="38">
        <f t="shared" si="3"/>
        <v>0</v>
      </c>
      <c r="P21" s="39">
        <f t="shared" si="4"/>
        <v>0</v>
      </c>
      <c r="Q21" s="39">
        <f t="shared" si="5"/>
        <v>0</v>
      </c>
    </row>
    <row r="22" spans="1:21" ht="19.95" customHeight="1" x14ac:dyDescent="0.45">
      <c r="A22" s="1"/>
      <c r="B22" s="3">
        <v>44422</v>
      </c>
      <c r="C22" s="33" t="str">
        <f t="shared" si="0"/>
        <v>(土)</v>
      </c>
      <c r="D22" s="60"/>
      <c r="E22" s="61" t="s">
        <v>27</v>
      </c>
      <c r="F22" s="62"/>
      <c r="G22" s="63"/>
      <c r="H22" s="54">
        <f t="shared" si="1"/>
        <v>0</v>
      </c>
      <c r="I22" s="64"/>
      <c r="J22" s="65"/>
      <c r="K22" s="66"/>
      <c r="L22" s="58">
        <f t="shared" ref="L22:L69" si="7">G22-K22</f>
        <v>0</v>
      </c>
      <c r="M22" s="67"/>
      <c r="N22" s="38">
        <f>IFERROR(ROUNDUP(L22/H22,2),0)</f>
        <v>0</v>
      </c>
      <c r="O22" s="38">
        <f t="shared" si="3"/>
        <v>0</v>
      </c>
      <c r="P22" s="39">
        <f t="shared" si="4"/>
        <v>0</v>
      </c>
      <c r="Q22" s="39">
        <f t="shared" si="5"/>
        <v>0</v>
      </c>
    </row>
    <row r="23" spans="1:21" ht="19.95" customHeight="1" x14ac:dyDescent="0.45">
      <c r="A23" s="1"/>
      <c r="B23" s="3">
        <v>44423</v>
      </c>
      <c r="C23" s="33" t="str">
        <f t="shared" si="0"/>
        <v>(日)</v>
      </c>
      <c r="D23" s="60"/>
      <c r="E23" s="61" t="s">
        <v>27</v>
      </c>
      <c r="F23" s="62"/>
      <c r="G23" s="63"/>
      <c r="H23" s="54">
        <f t="shared" si="1"/>
        <v>0</v>
      </c>
      <c r="I23" s="64"/>
      <c r="J23" s="65"/>
      <c r="K23" s="66"/>
      <c r="L23" s="58">
        <f t="shared" si="7"/>
        <v>0</v>
      </c>
      <c r="M23" s="67"/>
      <c r="N23" s="38">
        <f t="shared" si="2"/>
        <v>0</v>
      </c>
      <c r="O23" s="38">
        <f t="shared" si="3"/>
        <v>0</v>
      </c>
      <c r="P23" s="39">
        <f t="shared" si="4"/>
        <v>0</v>
      </c>
      <c r="Q23" s="39">
        <f t="shared" si="5"/>
        <v>0</v>
      </c>
    </row>
    <row r="24" spans="1:21" ht="19.95" customHeight="1" x14ac:dyDescent="0.45">
      <c r="A24" s="1"/>
      <c r="B24" s="3">
        <v>44424</v>
      </c>
      <c r="C24" s="33" t="str">
        <f t="shared" si="0"/>
        <v>(月)</v>
      </c>
      <c r="D24" s="60"/>
      <c r="E24" s="61" t="s">
        <v>27</v>
      </c>
      <c r="F24" s="62"/>
      <c r="G24" s="63"/>
      <c r="H24" s="54">
        <f t="shared" si="1"/>
        <v>0</v>
      </c>
      <c r="I24" s="64"/>
      <c r="J24" s="65"/>
      <c r="K24" s="66"/>
      <c r="L24" s="58">
        <f t="shared" si="7"/>
        <v>0</v>
      </c>
      <c r="M24" s="67"/>
      <c r="N24" s="38">
        <f t="shared" si="2"/>
        <v>0</v>
      </c>
      <c r="O24" s="38">
        <f t="shared" si="3"/>
        <v>0</v>
      </c>
      <c r="P24" s="39">
        <f t="shared" si="4"/>
        <v>0</v>
      </c>
      <c r="Q24" s="39">
        <f t="shared" si="5"/>
        <v>0</v>
      </c>
    </row>
    <row r="25" spans="1:21" ht="19.95" customHeight="1" x14ac:dyDescent="0.45">
      <c r="A25" s="1"/>
      <c r="B25" s="3">
        <v>44425</v>
      </c>
      <c r="C25" s="33" t="str">
        <f t="shared" si="0"/>
        <v>(火)</v>
      </c>
      <c r="D25" s="60"/>
      <c r="E25" s="61" t="s">
        <v>27</v>
      </c>
      <c r="F25" s="62"/>
      <c r="G25" s="63"/>
      <c r="H25" s="54">
        <f t="shared" si="1"/>
        <v>0</v>
      </c>
      <c r="I25" s="64"/>
      <c r="J25" s="65"/>
      <c r="K25" s="66"/>
      <c r="L25" s="58">
        <f t="shared" si="7"/>
        <v>0</v>
      </c>
      <c r="M25" s="67"/>
      <c r="N25" s="38">
        <f t="shared" si="2"/>
        <v>0</v>
      </c>
      <c r="O25" s="38">
        <f t="shared" si="3"/>
        <v>0</v>
      </c>
      <c r="P25" s="39">
        <f t="shared" si="4"/>
        <v>0</v>
      </c>
      <c r="Q25" s="39">
        <f t="shared" si="5"/>
        <v>0</v>
      </c>
    </row>
    <row r="26" spans="1:21" ht="19.95" customHeight="1" x14ac:dyDescent="0.45">
      <c r="A26" s="1"/>
      <c r="B26" s="3">
        <v>44426</v>
      </c>
      <c r="C26" s="33" t="str">
        <f t="shared" si="0"/>
        <v>(水)</v>
      </c>
      <c r="D26" s="60"/>
      <c r="E26" s="61" t="s">
        <v>27</v>
      </c>
      <c r="F26" s="62"/>
      <c r="G26" s="63"/>
      <c r="H26" s="54">
        <f t="shared" si="1"/>
        <v>0</v>
      </c>
      <c r="I26" s="64"/>
      <c r="J26" s="65"/>
      <c r="K26" s="66"/>
      <c r="L26" s="58">
        <f t="shared" si="7"/>
        <v>0</v>
      </c>
      <c r="M26" s="67"/>
      <c r="N26" s="38">
        <f t="shared" si="2"/>
        <v>0</v>
      </c>
      <c r="O26" s="38">
        <f t="shared" si="3"/>
        <v>0</v>
      </c>
      <c r="P26" s="39">
        <f t="shared" si="4"/>
        <v>0</v>
      </c>
      <c r="Q26" s="39">
        <f t="shared" si="5"/>
        <v>0</v>
      </c>
    </row>
    <row r="27" spans="1:21" ht="19.95" customHeight="1" x14ac:dyDescent="0.45">
      <c r="A27" s="1"/>
      <c r="B27" s="3">
        <v>44427</v>
      </c>
      <c r="C27" s="33" t="str">
        <f t="shared" si="0"/>
        <v>(木)</v>
      </c>
      <c r="D27" s="60"/>
      <c r="E27" s="61" t="s">
        <v>27</v>
      </c>
      <c r="F27" s="62"/>
      <c r="G27" s="63"/>
      <c r="H27" s="54">
        <f t="shared" si="1"/>
        <v>0</v>
      </c>
      <c r="I27" s="64"/>
      <c r="J27" s="65"/>
      <c r="K27" s="66"/>
      <c r="L27" s="58">
        <f t="shared" si="7"/>
        <v>0</v>
      </c>
      <c r="M27" s="67"/>
      <c r="N27" s="38">
        <f>IFERROR(ROUNDUP(L27/H27,2),0)</f>
        <v>0</v>
      </c>
      <c r="O27" s="38">
        <f t="shared" si="3"/>
        <v>0</v>
      </c>
      <c r="P27" s="39">
        <f t="shared" si="4"/>
        <v>0</v>
      </c>
      <c r="Q27" s="39">
        <f t="shared" si="5"/>
        <v>0</v>
      </c>
    </row>
    <row r="28" spans="1:21" ht="19.95" customHeight="1" x14ac:dyDescent="0.45">
      <c r="A28" s="1"/>
      <c r="B28" s="3">
        <v>44428</v>
      </c>
      <c r="C28" s="33" t="str">
        <f t="shared" si="0"/>
        <v>(金)</v>
      </c>
      <c r="D28" s="60"/>
      <c r="E28" s="61" t="s">
        <v>27</v>
      </c>
      <c r="F28" s="62"/>
      <c r="G28" s="63"/>
      <c r="H28" s="54">
        <f t="shared" si="1"/>
        <v>0</v>
      </c>
      <c r="I28" s="64"/>
      <c r="J28" s="65"/>
      <c r="K28" s="66"/>
      <c r="L28" s="58">
        <f t="shared" si="7"/>
        <v>0</v>
      </c>
      <c r="M28" s="67"/>
      <c r="N28" s="38">
        <f t="shared" si="2"/>
        <v>0</v>
      </c>
      <c r="O28" s="38">
        <f t="shared" si="3"/>
        <v>0</v>
      </c>
      <c r="P28" s="39">
        <f t="shared" si="4"/>
        <v>0</v>
      </c>
      <c r="Q28" s="39">
        <f t="shared" si="5"/>
        <v>0</v>
      </c>
    </row>
    <row r="29" spans="1:21" ht="19.95" customHeight="1" x14ac:dyDescent="0.45">
      <c r="A29" s="1"/>
      <c r="B29" s="3">
        <v>44429</v>
      </c>
      <c r="C29" s="33" t="str">
        <f t="shared" si="0"/>
        <v>(土)</v>
      </c>
      <c r="D29" s="60"/>
      <c r="E29" s="61" t="s">
        <v>27</v>
      </c>
      <c r="F29" s="62"/>
      <c r="G29" s="63"/>
      <c r="H29" s="54">
        <f t="shared" si="1"/>
        <v>0</v>
      </c>
      <c r="I29" s="64"/>
      <c r="J29" s="65"/>
      <c r="K29" s="66"/>
      <c r="L29" s="58">
        <f t="shared" si="7"/>
        <v>0</v>
      </c>
      <c r="M29" s="67"/>
      <c r="N29" s="38">
        <f t="shared" si="2"/>
        <v>0</v>
      </c>
      <c r="O29" s="38">
        <f t="shared" si="3"/>
        <v>0</v>
      </c>
      <c r="P29" s="39">
        <f t="shared" si="4"/>
        <v>0</v>
      </c>
      <c r="Q29" s="39">
        <f t="shared" si="5"/>
        <v>0</v>
      </c>
    </row>
    <row r="30" spans="1:21" ht="19.95" customHeight="1" x14ac:dyDescent="0.45">
      <c r="B30" s="3">
        <v>44430</v>
      </c>
      <c r="C30" s="33" t="str">
        <f t="shared" si="0"/>
        <v>(日)</v>
      </c>
      <c r="D30" s="60"/>
      <c r="E30" s="61" t="s">
        <v>27</v>
      </c>
      <c r="F30" s="62"/>
      <c r="G30" s="63"/>
      <c r="H30" s="54">
        <f t="shared" si="1"/>
        <v>0</v>
      </c>
      <c r="I30" s="64"/>
      <c r="J30" s="65"/>
      <c r="K30" s="66"/>
      <c r="L30" s="58">
        <f t="shared" si="7"/>
        <v>0</v>
      </c>
      <c r="M30" s="67"/>
      <c r="N30" s="38">
        <f t="shared" si="2"/>
        <v>0</v>
      </c>
      <c r="O30" s="38">
        <f t="shared" si="3"/>
        <v>0</v>
      </c>
      <c r="P30" s="39">
        <f t="shared" si="4"/>
        <v>0</v>
      </c>
      <c r="Q30" s="39">
        <f t="shared" si="5"/>
        <v>0</v>
      </c>
    </row>
    <row r="31" spans="1:21" ht="19.95" customHeight="1" x14ac:dyDescent="0.45">
      <c r="B31" s="3">
        <v>44431</v>
      </c>
      <c r="C31" s="33" t="str">
        <f t="shared" si="0"/>
        <v>(月)</v>
      </c>
      <c r="D31" s="60"/>
      <c r="E31" s="61" t="s">
        <v>27</v>
      </c>
      <c r="F31" s="62"/>
      <c r="G31" s="63"/>
      <c r="H31" s="54">
        <f t="shared" si="1"/>
        <v>0</v>
      </c>
      <c r="I31" s="64"/>
      <c r="J31" s="65"/>
      <c r="K31" s="66"/>
      <c r="L31" s="58">
        <f t="shared" si="7"/>
        <v>0</v>
      </c>
      <c r="M31" s="67"/>
      <c r="N31" s="38">
        <f t="shared" si="2"/>
        <v>0</v>
      </c>
      <c r="O31" s="38">
        <f t="shared" si="3"/>
        <v>0</v>
      </c>
      <c r="P31" s="39">
        <f t="shared" si="4"/>
        <v>0</v>
      </c>
      <c r="Q31" s="39">
        <f t="shared" si="5"/>
        <v>0</v>
      </c>
    </row>
    <row r="32" spans="1:21" ht="19.95" customHeight="1" x14ac:dyDescent="0.45">
      <c r="B32" s="3">
        <v>44432</v>
      </c>
      <c r="C32" s="33" t="str">
        <f t="shared" si="0"/>
        <v>(火)</v>
      </c>
      <c r="D32" s="60"/>
      <c r="E32" s="61" t="s">
        <v>27</v>
      </c>
      <c r="F32" s="62"/>
      <c r="G32" s="63"/>
      <c r="H32" s="54">
        <f t="shared" si="1"/>
        <v>0</v>
      </c>
      <c r="I32" s="64"/>
      <c r="J32" s="65"/>
      <c r="K32" s="66"/>
      <c r="L32" s="58">
        <f t="shared" si="7"/>
        <v>0</v>
      </c>
      <c r="M32" s="67"/>
      <c r="N32" s="38">
        <f t="shared" si="2"/>
        <v>0</v>
      </c>
      <c r="O32" s="38">
        <f t="shared" si="3"/>
        <v>0</v>
      </c>
      <c r="P32" s="39">
        <f t="shared" si="4"/>
        <v>0</v>
      </c>
      <c r="Q32" s="39">
        <f t="shared" si="5"/>
        <v>0</v>
      </c>
    </row>
    <row r="33" spans="2:17" ht="19.95" customHeight="1" x14ac:dyDescent="0.45">
      <c r="B33" s="3">
        <v>44433</v>
      </c>
      <c r="C33" s="33" t="str">
        <f t="shared" si="0"/>
        <v>(水)</v>
      </c>
      <c r="D33" s="60"/>
      <c r="E33" s="61" t="s">
        <v>27</v>
      </c>
      <c r="F33" s="62"/>
      <c r="G33" s="63"/>
      <c r="H33" s="54">
        <f t="shared" si="1"/>
        <v>0</v>
      </c>
      <c r="I33" s="64"/>
      <c r="J33" s="65"/>
      <c r="K33" s="66"/>
      <c r="L33" s="58">
        <f t="shared" si="7"/>
        <v>0</v>
      </c>
      <c r="M33" s="67"/>
      <c r="N33" s="38">
        <f t="shared" si="2"/>
        <v>0</v>
      </c>
      <c r="O33" s="38">
        <f t="shared" si="3"/>
        <v>0</v>
      </c>
      <c r="P33" s="39">
        <f t="shared" si="4"/>
        <v>0</v>
      </c>
      <c r="Q33" s="39">
        <f t="shared" si="5"/>
        <v>0</v>
      </c>
    </row>
    <row r="34" spans="2:17" ht="19.95" customHeight="1" x14ac:dyDescent="0.45">
      <c r="B34" s="3">
        <v>44434</v>
      </c>
      <c r="C34" s="33" t="str">
        <f t="shared" si="0"/>
        <v>(木)</v>
      </c>
      <c r="D34" s="60"/>
      <c r="E34" s="61" t="s">
        <v>27</v>
      </c>
      <c r="F34" s="62"/>
      <c r="G34" s="63"/>
      <c r="H34" s="54">
        <f t="shared" si="1"/>
        <v>0</v>
      </c>
      <c r="I34" s="64"/>
      <c r="J34" s="65"/>
      <c r="K34" s="66"/>
      <c r="L34" s="58">
        <f t="shared" si="7"/>
        <v>0</v>
      </c>
      <c r="M34" s="67"/>
      <c r="N34" s="38">
        <f t="shared" si="2"/>
        <v>0</v>
      </c>
      <c r="O34" s="38">
        <f t="shared" si="3"/>
        <v>0</v>
      </c>
      <c r="P34" s="39">
        <f t="shared" si="4"/>
        <v>0</v>
      </c>
      <c r="Q34" s="39">
        <f t="shared" si="5"/>
        <v>0</v>
      </c>
    </row>
    <row r="35" spans="2:17" ht="19.95" customHeight="1" x14ac:dyDescent="0.45">
      <c r="B35" s="3">
        <v>44435</v>
      </c>
      <c r="C35" s="33" t="str">
        <f t="shared" si="0"/>
        <v>(金)</v>
      </c>
      <c r="D35" s="60"/>
      <c r="E35" s="61" t="s">
        <v>27</v>
      </c>
      <c r="F35" s="62"/>
      <c r="G35" s="63"/>
      <c r="H35" s="54">
        <f t="shared" si="1"/>
        <v>0</v>
      </c>
      <c r="I35" s="64"/>
      <c r="J35" s="65"/>
      <c r="K35" s="66"/>
      <c r="L35" s="58">
        <f t="shared" si="7"/>
        <v>0</v>
      </c>
      <c r="M35" s="67"/>
      <c r="N35" s="38">
        <f t="shared" si="2"/>
        <v>0</v>
      </c>
      <c r="O35" s="38">
        <f t="shared" si="3"/>
        <v>0</v>
      </c>
      <c r="P35" s="39">
        <f t="shared" si="4"/>
        <v>0</v>
      </c>
      <c r="Q35" s="39">
        <f t="shared" si="5"/>
        <v>0</v>
      </c>
    </row>
    <row r="36" spans="2:17" ht="19.95" customHeight="1" x14ac:dyDescent="0.45">
      <c r="B36" s="3">
        <v>44436</v>
      </c>
      <c r="C36" s="33" t="str">
        <f t="shared" si="0"/>
        <v>(土)</v>
      </c>
      <c r="D36" s="60"/>
      <c r="E36" s="61" t="s">
        <v>27</v>
      </c>
      <c r="F36" s="62"/>
      <c r="G36" s="63"/>
      <c r="H36" s="54">
        <f t="shared" si="1"/>
        <v>0</v>
      </c>
      <c r="I36" s="64"/>
      <c r="J36" s="65"/>
      <c r="K36" s="66"/>
      <c r="L36" s="58">
        <f t="shared" si="7"/>
        <v>0</v>
      </c>
      <c r="M36" s="67"/>
      <c r="N36" s="38">
        <f t="shared" si="2"/>
        <v>0</v>
      </c>
      <c r="O36" s="38">
        <f t="shared" si="3"/>
        <v>0</v>
      </c>
      <c r="P36" s="39">
        <f t="shared" si="4"/>
        <v>0</v>
      </c>
      <c r="Q36" s="39">
        <f t="shared" si="5"/>
        <v>0</v>
      </c>
    </row>
    <row r="37" spans="2:17" ht="19.95" customHeight="1" x14ac:dyDescent="0.45">
      <c r="B37" s="3">
        <v>44437</v>
      </c>
      <c r="C37" s="33" t="str">
        <f t="shared" si="0"/>
        <v>(日)</v>
      </c>
      <c r="D37" s="60"/>
      <c r="E37" s="61" t="s">
        <v>27</v>
      </c>
      <c r="F37" s="62"/>
      <c r="G37" s="63"/>
      <c r="H37" s="54">
        <f t="shared" si="1"/>
        <v>0</v>
      </c>
      <c r="I37" s="64"/>
      <c r="J37" s="65"/>
      <c r="K37" s="66"/>
      <c r="L37" s="58">
        <f t="shared" si="7"/>
        <v>0</v>
      </c>
      <c r="M37" s="67"/>
      <c r="N37" s="38">
        <f t="shared" ref="N37:N50" si="8">IFERROR(ROUNDUP(L37/H37,2),0)</f>
        <v>0</v>
      </c>
      <c r="O37" s="38">
        <f t="shared" ref="O37:O50" si="9">IFERROR(ROUNDUP(M37/I37,2),0)</f>
        <v>0</v>
      </c>
      <c r="P37" s="39">
        <f t="shared" si="4"/>
        <v>0</v>
      </c>
      <c r="Q37" s="39">
        <f t="shared" si="5"/>
        <v>0</v>
      </c>
    </row>
    <row r="38" spans="2:17" ht="19.95" customHeight="1" x14ac:dyDescent="0.45">
      <c r="B38" s="3">
        <v>44438</v>
      </c>
      <c r="C38" s="33" t="str">
        <f t="shared" si="0"/>
        <v>(月)</v>
      </c>
      <c r="D38" s="60"/>
      <c r="E38" s="61" t="s">
        <v>27</v>
      </c>
      <c r="F38" s="62"/>
      <c r="G38" s="63"/>
      <c r="H38" s="54">
        <f t="shared" si="1"/>
        <v>0</v>
      </c>
      <c r="I38" s="64"/>
      <c r="J38" s="65"/>
      <c r="K38" s="66"/>
      <c r="L38" s="58">
        <f t="shared" si="7"/>
        <v>0</v>
      </c>
      <c r="M38" s="67"/>
      <c r="N38" s="38">
        <f t="shared" si="8"/>
        <v>0</v>
      </c>
      <c r="O38" s="38">
        <f t="shared" si="9"/>
        <v>0</v>
      </c>
      <c r="P38" s="39">
        <f t="shared" si="4"/>
        <v>0</v>
      </c>
      <c r="Q38" s="39">
        <f t="shared" si="5"/>
        <v>0</v>
      </c>
    </row>
    <row r="39" spans="2:17" ht="19.95" customHeight="1" x14ac:dyDescent="0.45">
      <c r="B39" s="3">
        <v>44439</v>
      </c>
      <c r="C39" s="33" t="str">
        <f t="shared" si="0"/>
        <v>(火)</v>
      </c>
      <c r="D39" s="60"/>
      <c r="E39" s="61" t="s">
        <v>27</v>
      </c>
      <c r="F39" s="62"/>
      <c r="G39" s="63"/>
      <c r="H39" s="54">
        <f t="shared" si="1"/>
        <v>0</v>
      </c>
      <c r="I39" s="64"/>
      <c r="J39" s="65"/>
      <c r="K39" s="66"/>
      <c r="L39" s="58">
        <f t="shared" si="7"/>
        <v>0</v>
      </c>
      <c r="M39" s="67"/>
      <c r="N39" s="38">
        <f t="shared" si="8"/>
        <v>0</v>
      </c>
      <c r="O39" s="38">
        <f t="shared" si="9"/>
        <v>0</v>
      </c>
      <c r="P39" s="39">
        <f t="shared" si="4"/>
        <v>0</v>
      </c>
      <c r="Q39" s="39">
        <f t="shared" si="5"/>
        <v>0</v>
      </c>
    </row>
    <row r="40" spans="2:17" ht="19.95" customHeight="1" x14ac:dyDescent="0.45">
      <c r="B40" s="3">
        <v>44440</v>
      </c>
      <c r="C40" s="33" t="str">
        <f t="shared" si="0"/>
        <v>(水)</v>
      </c>
      <c r="D40" s="60"/>
      <c r="E40" s="61" t="s">
        <v>27</v>
      </c>
      <c r="F40" s="62"/>
      <c r="G40" s="63"/>
      <c r="H40" s="54">
        <f t="shared" si="1"/>
        <v>0</v>
      </c>
      <c r="I40" s="64"/>
      <c r="J40" s="65"/>
      <c r="K40" s="66"/>
      <c r="L40" s="58">
        <f t="shared" si="7"/>
        <v>0</v>
      </c>
      <c r="M40" s="67"/>
      <c r="N40" s="38">
        <f t="shared" si="8"/>
        <v>0</v>
      </c>
      <c r="O40" s="38">
        <f t="shared" si="9"/>
        <v>0</v>
      </c>
      <c r="P40" s="39">
        <f t="shared" si="4"/>
        <v>0</v>
      </c>
      <c r="Q40" s="39">
        <f t="shared" si="5"/>
        <v>0</v>
      </c>
    </row>
    <row r="41" spans="2:17" ht="19.95" customHeight="1" x14ac:dyDescent="0.45">
      <c r="B41" s="3">
        <v>44441</v>
      </c>
      <c r="C41" s="33" t="str">
        <f t="shared" si="0"/>
        <v>(木)</v>
      </c>
      <c r="D41" s="60"/>
      <c r="E41" s="61" t="s">
        <v>27</v>
      </c>
      <c r="F41" s="62"/>
      <c r="G41" s="63"/>
      <c r="H41" s="54">
        <f t="shared" si="1"/>
        <v>0</v>
      </c>
      <c r="I41" s="64"/>
      <c r="J41" s="65"/>
      <c r="K41" s="66"/>
      <c r="L41" s="58">
        <f t="shared" si="7"/>
        <v>0</v>
      </c>
      <c r="M41" s="67"/>
      <c r="N41" s="38">
        <f t="shared" si="8"/>
        <v>0</v>
      </c>
      <c r="O41" s="38">
        <f t="shared" si="9"/>
        <v>0</v>
      </c>
      <c r="P41" s="39">
        <f t="shared" si="4"/>
        <v>0</v>
      </c>
      <c r="Q41" s="39">
        <f t="shared" si="5"/>
        <v>0</v>
      </c>
    </row>
    <row r="42" spans="2:17" ht="19.95" customHeight="1" x14ac:dyDescent="0.45">
      <c r="B42" s="3">
        <v>44442</v>
      </c>
      <c r="C42" s="33" t="str">
        <f t="shared" si="0"/>
        <v>(金)</v>
      </c>
      <c r="D42" s="60"/>
      <c r="E42" s="61" t="s">
        <v>27</v>
      </c>
      <c r="F42" s="62"/>
      <c r="G42" s="63"/>
      <c r="H42" s="54">
        <f t="shared" si="1"/>
        <v>0</v>
      </c>
      <c r="I42" s="64"/>
      <c r="J42" s="65"/>
      <c r="K42" s="66"/>
      <c r="L42" s="58">
        <f t="shared" si="7"/>
        <v>0</v>
      </c>
      <c r="M42" s="67"/>
      <c r="N42" s="38">
        <f t="shared" si="8"/>
        <v>0</v>
      </c>
      <c r="O42" s="38">
        <f t="shared" si="9"/>
        <v>0</v>
      </c>
      <c r="P42" s="39">
        <f t="shared" si="4"/>
        <v>0</v>
      </c>
      <c r="Q42" s="39">
        <f t="shared" si="5"/>
        <v>0</v>
      </c>
    </row>
    <row r="43" spans="2:17" ht="19.95" customHeight="1" x14ac:dyDescent="0.45">
      <c r="B43" s="3">
        <v>44443</v>
      </c>
      <c r="C43" s="33" t="str">
        <f t="shared" si="0"/>
        <v>(土)</v>
      </c>
      <c r="D43" s="60"/>
      <c r="E43" s="61" t="s">
        <v>27</v>
      </c>
      <c r="F43" s="62"/>
      <c r="G43" s="63"/>
      <c r="H43" s="54">
        <f t="shared" si="1"/>
        <v>0</v>
      </c>
      <c r="I43" s="64"/>
      <c r="J43" s="65"/>
      <c r="K43" s="66"/>
      <c r="L43" s="58">
        <f t="shared" si="7"/>
        <v>0</v>
      </c>
      <c r="M43" s="67"/>
      <c r="N43" s="38">
        <f t="shared" si="8"/>
        <v>0</v>
      </c>
      <c r="O43" s="38">
        <f t="shared" si="9"/>
        <v>0</v>
      </c>
      <c r="P43" s="39">
        <f t="shared" si="4"/>
        <v>0</v>
      </c>
      <c r="Q43" s="39">
        <f t="shared" si="5"/>
        <v>0</v>
      </c>
    </row>
    <row r="44" spans="2:17" ht="19.95" customHeight="1" x14ac:dyDescent="0.45">
      <c r="B44" s="3">
        <v>44444</v>
      </c>
      <c r="C44" s="33" t="str">
        <f t="shared" si="0"/>
        <v>(日)</v>
      </c>
      <c r="D44" s="60"/>
      <c r="E44" s="61" t="s">
        <v>27</v>
      </c>
      <c r="F44" s="62"/>
      <c r="G44" s="63"/>
      <c r="H44" s="54">
        <f t="shared" si="1"/>
        <v>0</v>
      </c>
      <c r="I44" s="64"/>
      <c r="J44" s="65"/>
      <c r="K44" s="66"/>
      <c r="L44" s="58">
        <f t="shared" si="7"/>
        <v>0</v>
      </c>
      <c r="M44" s="67"/>
      <c r="N44" s="38">
        <f t="shared" si="8"/>
        <v>0</v>
      </c>
      <c r="O44" s="38">
        <f t="shared" si="9"/>
        <v>0</v>
      </c>
      <c r="P44" s="39">
        <f t="shared" si="4"/>
        <v>0</v>
      </c>
      <c r="Q44" s="39">
        <f t="shared" si="5"/>
        <v>0</v>
      </c>
    </row>
    <row r="45" spans="2:17" ht="19.95" customHeight="1" x14ac:dyDescent="0.45">
      <c r="B45" s="3">
        <v>44445</v>
      </c>
      <c r="C45" s="33" t="str">
        <f t="shared" si="0"/>
        <v>(月)</v>
      </c>
      <c r="D45" s="60"/>
      <c r="E45" s="61" t="s">
        <v>27</v>
      </c>
      <c r="F45" s="62"/>
      <c r="G45" s="63"/>
      <c r="H45" s="54">
        <f t="shared" si="1"/>
        <v>0</v>
      </c>
      <c r="I45" s="64"/>
      <c r="J45" s="65"/>
      <c r="K45" s="66"/>
      <c r="L45" s="58">
        <f t="shared" si="7"/>
        <v>0</v>
      </c>
      <c r="M45" s="67"/>
      <c r="N45" s="38">
        <f t="shared" si="8"/>
        <v>0</v>
      </c>
      <c r="O45" s="38">
        <f t="shared" si="9"/>
        <v>0</v>
      </c>
      <c r="P45" s="39">
        <f t="shared" si="4"/>
        <v>0</v>
      </c>
      <c r="Q45" s="39">
        <f t="shared" si="5"/>
        <v>0</v>
      </c>
    </row>
    <row r="46" spans="2:17" ht="19.95" customHeight="1" x14ac:dyDescent="0.45">
      <c r="B46" s="3">
        <v>44446</v>
      </c>
      <c r="C46" s="33" t="str">
        <f t="shared" si="0"/>
        <v>(火)</v>
      </c>
      <c r="D46" s="60"/>
      <c r="E46" s="61" t="s">
        <v>27</v>
      </c>
      <c r="F46" s="62"/>
      <c r="G46" s="63"/>
      <c r="H46" s="54">
        <f t="shared" si="1"/>
        <v>0</v>
      </c>
      <c r="I46" s="64"/>
      <c r="J46" s="65"/>
      <c r="K46" s="66"/>
      <c r="L46" s="58">
        <f t="shared" si="7"/>
        <v>0</v>
      </c>
      <c r="M46" s="67"/>
      <c r="N46" s="38">
        <f t="shared" si="8"/>
        <v>0</v>
      </c>
      <c r="O46" s="38">
        <f t="shared" si="9"/>
        <v>0</v>
      </c>
      <c r="P46" s="39">
        <f t="shared" si="4"/>
        <v>0</v>
      </c>
      <c r="Q46" s="39">
        <f t="shared" si="5"/>
        <v>0</v>
      </c>
    </row>
    <row r="47" spans="2:17" ht="19.95" customHeight="1" x14ac:dyDescent="0.45">
      <c r="B47" s="3">
        <v>44447</v>
      </c>
      <c r="C47" s="33" t="str">
        <f t="shared" si="0"/>
        <v>(水)</v>
      </c>
      <c r="D47" s="60"/>
      <c r="E47" s="61" t="s">
        <v>27</v>
      </c>
      <c r="F47" s="62"/>
      <c r="G47" s="63"/>
      <c r="H47" s="54">
        <f t="shared" si="1"/>
        <v>0</v>
      </c>
      <c r="I47" s="64"/>
      <c r="J47" s="65"/>
      <c r="K47" s="66"/>
      <c r="L47" s="58">
        <f t="shared" si="7"/>
        <v>0</v>
      </c>
      <c r="M47" s="67"/>
      <c r="N47" s="38">
        <f t="shared" si="8"/>
        <v>0</v>
      </c>
      <c r="O47" s="38">
        <f t="shared" si="9"/>
        <v>0</v>
      </c>
      <c r="P47" s="39">
        <f t="shared" si="4"/>
        <v>0</v>
      </c>
      <c r="Q47" s="39">
        <f t="shared" si="5"/>
        <v>0</v>
      </c>
    </row>
    <row r="48" spans="2:17" ht="19.95" customHeight="1" x14ac:dyDescent="0.45">
      <c r="B48" s="3">
        <v>44448</v>
      </c>
      <c r="C48" s="33" t="str">
        <f t="shared" si="0"/>
        <v>(木)</v>
      </c>
      <c r="D48" s="60"/>
      <c r="E48" s="61" t="s">
        <v>27</v>
      </c>
      <c r="F48" s="62"/>
      <c r="G48" s="63"/>
      <c r="H48" s="54">
        <f t="shared" si="1"/>
        <v>0</v>
      </c>
      <c r="I48" s="64"/>
      <c r="J48" s="65"/>
      <c r="K48" s="66"/>
      <c r="L48" s="58">
        <f t="shared" si="7"/>
        <v>0</v>
      </c>
      <c r="M48" s="67"/>
      <c r="N48" s="38">
        <f t="shared" si="8"/>
        <v>0</v>
      </c>
      <c r="O48" s="38">
        <f t="shared" si="9"/>
        <v>0</v>
      </c>
      <c r="P48" s="39">
        <f t="shared" si="4"/>
        <v>0</v>
      </c>
      <c r="Q48" s="39">
        <f t="shared" si="5"/>
        <v>0</v>
      </c>
    </row>
    <row r="49" spans="2:17" ht="19.95" customHeight="1" x14ac:dyDescent="0.45">
      <c r="B49" s="3">
        <v>44449</v>
      </c>
      <c r="C49" s="33" t="str">
        <f t="shared" si="0"/>
        <v>(金)</v>
      </c>
      <c r="D49" s="60"/>
      <c r="E49" s="61" t="s">
        <v>27</v>
      </c>
      <c r="F49" s="62"/>
      <c r="G49" s="63"/>
      <c r="H49" s="54">
        <f t="shared" si="1"/>
        <v>0</v>
      </c>
      <c r="I49" s="64"/>
      <c r="J49" s="65"/>
      <c r="K49" s="66"/>
      <c r="L49" s="58">
        <f t="shared" si="7"/>
        <v>0</v>
      </c>
      <c r="M49" s="67"/>
      <c r="N49" s="38">
        <f t="shared" si="8"/>
        <v>0</v>
      </c>
      <c r="O49" s="38">
        <f t="shared" si="9"/>
        <v>0</v>
      </c>
      <c r="P49" s="39">
        <f t="shared" si="4"/>
        <v>0</v>
      </c>
      <c r="Q49" s="39">
        <f t="shared" si="5"/>
        <v>0</v>
      </c>
    </row>
    <row r="50" spans="2:17" ht="19.95" customHeight="1" x14ac:dyDescent="0.45">
      <c r="B50" s="3">
        <v>44450</v>
      </c>
      <c r="C50" s="33" t="str">
        <f t="shared" si="0"/>
        <v>(土)</v>
      </c>
      <c r="D50" s="60"/>
      <c r="E50" s="61" t="s">
        <v>27</v>
      </c>
      <c r="F50" s="62"/>
      <c r="G50" s="63"/>
      <c r="H50" s="54">
        <f t="shared" si="1"/>
        <v>0</v>
      </c>
      <c r="I50" s="64"/>
      <c r="J50" s="65"/>
      <c r="K50" s="66"/>
      <c r="L50" s="58">
        <f t="shared" si="7"/>
        <v>0</v>
      </c>
      <c r="M50" s="67"/>
      <c r="N50" s="38">
        <f t="shared" si="8"/>
        <v>0</v>
      </c>
      <c r="O50" s="38">
        <f t="shared" si="9"/>
        <v>0</v>
      </c>
      <c r="P50" s="39">
        <f t="shared" si="4"/>
        <v>0</v>
      </c>
      <c r="Q50" s="39">
        <f t="shared" si="5"/>
        <v>0</v>
      </c>
    </row>
    <row r="51" spans="2:17" ht="19.95" customHeight="1" x14ac:dyDescent="0.45">
      <c r="B51" s="3">
        <v>44451</v>
      </c>
      <c r="C51" s="33" t="str">
        <f t="shared" ref="C51:C69" si="10">TEXT(B51,"(aaa)")</f>
        <v>(日)</v>
      </c>
      <c r="D51" s="60"/>
      <c r="E51" s="61" t="s">
        <v>27</v>
      </c>
      <c r="F51" s="62"/>
      <c r="G51" s="63"/>
      <c r="H51" s="54">
        <f t="shared" si="1"/>
        <v>0</v>
      </c>
      <c r="I51" s="64"/>
      <c r="J51" s="65"/>
      <c r="K51" s="66"/>
      <c r="L51" s="58">
        <f t="shared" si="7"/>
        <v>0</v>
      </c>
      <c r="M51" s="67"/>
      <c r="N51" s="38">
        <f t="shared" ref="N51:N69" si="11">IFERROR(ROUNDUP(L51/H51,2),0)</f>
        <v>0</v>
      </c>
      <c r="O51" s="38">
        <f t="shared" ref="O51:O69" si="12">IFERROR(ROUNDUP(M51/I51,2),0)</f>
        <v>0</v>
      </c>
      <c r="P51" s="39">
        <f t="shared" ref="P51:P69" si="13">ROUNDDOWN($K$11*200000*N51,0)</f>
        <v>0</v>
      </c>
      <c r="Q51" s="39">
        <f t="shared" ref="Q51:Q69" si="14">ROUNDDOWN($J$12*20000*O51,0)</f>
        <v>0</v>
      </c>
    </row>
    <row r="52" spans="2:17" ht="19.95" customHeight="1" x14ac:dyDescent="0.45">
      <c r="B52" s="3">
        <v>44452</v>
      </c>
      <c r="C52" s="33" t="str">
        <f t="shared" si="10"/>
        <v>(月)</v>
      </c>
      <c r="D52" s="89"/>
      <c r="E52" s="61" t="s">
        <v>27</v>
      </c>
      <c r="F52" s="90"/>
      <c r="G52" s="91"/>
      <c r="H52" s="54">
        <f t="shared" si="1"/>
        <v>0</v>
      </c>
      <c r="I52" s="92"/>
      <c r="J52" s="93"/>
      <c r="K52" s="94"/>
      <c r="L52" s="58">
        <f t="shared" si="7"/>
        <v>0</v>
      </c>
      <c r="M52" s="95"/>
      <c r="N52" s="38">
        <f t="shared" si="11"/>
        <v>0</v>
      </c>
      <c r="O52" s="38">
        <f t="shared" si="12"/>
        <v>0</v>
      </c>
      <c r="P52" s="39">
        <f t="shared" si="13"/>
        <v>0</v>
      </c>
      <c r="Q52" s="39">
        <f t="shared" si="14"/>
        <v>0</v>
      </c>
    </row>
    <row r="53" spans="2:17" ht="19.95" customHeight="1" x14ac:dyDescent="0.45">
      <c r="B53" s="3">
        <v>44453</v>
      </c>
      <c r="C53" s="33" t="str">
        <f t="shared" si="10"/>
        <v>(火)</v>
      </c>
      <c r="D53" s="89"/>
      <c r="E53" s="61" t="s">
        <v>27</v>
      </c>
      <c r="F53" s="90"/>
      <c r="G53" s="91"/>
      <c r="H53" s="54">
        <f t="shared" si="1"/>
        <v>0</v>
      </c>
      <c r="I53" s="92"/>
      <c r="J53" s="93"/>
      <c r="K53" s="94"/>
      <c r="L53" s="58">
        <f t="shared" si="7"/>
        <v>0</v>
      </c>
      <c r="M53" s="95"/>
      <c r="N53" s="38">
        <f t="shared" si="11"/>
        <v>0</v>
      </c>
      <c r="O53" s="38">
        <f t="shared" si="12"/>
        <v>0</v>
      </c>
      <c r="P53" s="39">
        <f t="shared" si="13"/>
        <v>0</v>
      </c>
      <c r="Q53" s="39">
        <f t="shared" si="14"/>
        <v>0</v>
      </c>
    </row>
    <row r="54" spans="2:17" ht="19.95" customHeight="1" x14ac:dyDescent="0.45">
      <c r="B54" s="3">
        <v>44454</v>
      </c>
      <c r="C54" s="33" t="str">
        <f t="shared" si="10"/>
        <v>(水)</v>
      </c>
      <c r="D54" s="89"/>
      <c r="E54" s="61" t="s">
        <v>27</v>
      </c>
      <c r="F54" s="90"/>
      <c r="G54" s="91"/>
      <c r="H54" s="54">
        <f t="shared" si="1"/>
        <v>0</v>
      </c>
      <c r="I54" s="92"/>
      <c r="J54" s="93"/>
      <c r="K54" s="94"/>
      <c r="L54" s="58">
        <f t="shared" si="7"/>
        <v>0</v>
      </c>
      <c r="M54" s="95"/>
      <c r="N54" s="38">
        <f t="shared" si="11"/>
        <v>0</v>
      </c>
      <c r="O54" s="38">
        <f t="shared" si="12"/>
        <v>0</v>
      </c>
      <c r="P54" s="39">
        <f t="shared" si="13"/>
        <v>0</v>
      </c>
      <c r="Q54" s="39">
        <f t="shared" si="14"/>
        <v>0</v>
      </c>
    </row>
    <row r="55" spans="2:17" ht="19.95" customHeight="1" x14ac:dyDescent="0.45">
      <c r="B55" s="3">
        <v>44455</v>
      </c>
      <c r="C55" s="33" t="str">
        <f t="shared" si="10"/>
        <v>(木)</v>
      </c>
      <c r="D55" s="89"/>
      <c r="E55" s="61" t="s">
        <v>27</v>
      </c>
      <c r="F55" s="90"/>
      <c r="G55" s="91"/>
      <c r="H55" s="54">
        <f t="shared" si="1"/>
        <v>0</v>
      </c>
      <c r="I55" s="92"/>
      <c r="J55" s="93"/>
      <c r="K55" s="94"/>
      <c r="L55" s="58">
        <f t="shared" si="7"/>
        <v>0</v>
      </c>
      <c r="M55" s="95"/>
      <c r="N55" s="38">
        <f t="shared" si="11"/>
        <v>0</v>
      </c>
      <c r="O55" s="38">
        <f t="shared" si="12"/>
        <v>0</v>
      </c>
      <c r="P55" s="39">
        <f t="shared" si="13"/>
        <v>0</v>
      </c>
      <c r="Q55" s="39">
        <f t="shared" si="14"/>
        <v>0</v>
      </c>
    </row>
    <row r="56" spans="2:17" ht="19.95" customHeight="1" x14ac:dyDescent="0.45">
      <c r="B56" s="3">
        <v>44456</v>
      </c>
      <c r="C56" s="33" t="str">
        <f t="shared" si="10"/>
        <v>(金)</v>
      </c>
      <c r="D56" s="89"/>
      <c r="E56" s="61" t="s">
        <v>27</v>
      </c>
      <c r="F56" s="90"/>
      <c r="G56" s="91"/>
      <c r="H56" s="54">
        <f t="shared" si="1"/>
        <v>0</v>
      </c>
      <c r="I56" s="92"/>
      <c r="J56" s="93"/>
      <c r="K56" s="94"/>
      <c r="L56" s="58">
        <f t="shared" si="7"/>
        <v>0</v>
      </c>
      <c r="M56" s="95"/>
      <c r="N56" s="38">
        <f t="shared" si="11"/>
        <v>0</v>
      </c>
      <c r="O56" s="38">
        <f t="shared" si="12"/>
        <v>0</v>
      </c>
      <c r="P56" s="39">
        <f t="shared" si="13"/>
        <v>0</v>
      </c>
      <c r="Q56" s="39">
        <f t="shared" si="14"/>
        <v>0</v>
      </c>
    </row>
    <row r="57" spans="2:17" ht="19.95" customHeight="1" x14ac:dyDescent="0.45">
      <c r="B57" s="3">
        <v>44457</v>
      </c>
      <c r="C57" s="33" t="str">
        <f t="shared" si="10"/>
        <v>(土)</v>
      </c>
      <c r="D57" s="89"/>
      <c r="E57" s="61" t="s">
        <v>27</v>
      </c>
      <c r="F57" s="90"/>
      <c r="G57" s="91"/>
      <c r="H57" s="54">
        <f t="shared" si="1"/>
        <v>0</v>
      </c>
      <c r="I57" s="92"/>
      <c r="J57" s="93"/>
      <c r="K57" s="94"/>
      <c r="L57" s="58">
        <f t="shared" si="7"/>
        <v>0</v>
      </c>
      <c r="M57" s="95"/>
      <c r="N57" s="38">
        <f t="shared" si="11"/>
        <v>0</v>
      </c>
      <c r="O57" s="38">
        <f t="shared" si="12"/>
        <v>0</v>
      </c>
      <c r="P57" s="39">
        <f t="shared" si="13"/>
        <v>0</v>
      </c>
      <c r="Q57" s="39">
        <f t="shared" si="14"/>
        <v>0</v>
      </c>
    </row>
    <row r="58" spans="2:17" ht="19.95" customHeight="1" x14ac:dyDescent="0.45">
      <c r="B58" s="3">
        <v>44458</v>
      </c>
      <c r="C58" s="33" t="str">
        <f t="shared" si="10"/>
        <v>(日)</v>
      </c>
      <c r="D58" s="89"/>
      <c r="E58" s="61" t="s">
        <v>27</v>
      </c>
      <c r="F58" s="90"/>
      <c r="G58" s="91"/>
      <c r="H58" s="54">
        <f t="shared" si="1"/>
        <v>0</v>
      </c>
      <c r="I58" s="92"/>
      <c r="J58" s="93"/>
      <c r="K58" s="94"/>
      <c r="L58" s="58">
        <f t="shared" si="7"/>
        <v>0</v>
      </c>
      <c r="M58" s="95"/>
      <c r="N58" s="38">
        <f t="shared" si="11"/>
        <v>0</v>
      </c>
      <c r="O58" s="38">
        <f t="shared" si="12"/>
        <v>0</v>
      </c>
      <c r="P58" s="39">
        <f t="shared" si="13"/>
        <v>0</v>
      </c>
      <c r="Q58" s="39">
        <f t="shared" si="14"/>
        <v>0</v>
      </c>
    </row>
    <row r="59" spans="2:17" ht="19.95" customHeight="1" x14ac:dyDescent="0.45">
      <c r="B59" s="3">
        <v>44459</v>
      </c>
      <c r="C59" s="33" t="str">
        <f t="shared" si="10"/>
        <v>(月)</v>
      </c>
      <c r="D59" s="89"/>
      <c r="E59" s="61" t="s">
        <v>27</v>
      </c>
      <c r="F59" s="90"/>
      <c r="G59" s="91"/>
      <c r="H59" s="54">
        <f t="shared" si="1"/>
        <v>0</v>
      </c>
      <c r="I59" s="92"/>
      <c r="J59" s="93"/>
      <c r="K59" s="94"/>
      <c r="L59" s="58">
        <f t="shared" si="7"/>
        <v>0</v>
      </c>
      <c r="M59" s="95"/>
      <c r="N59" s="38">
        <f t="shared" si="11"/>
        <v>0</v>
      </c>
      <c r="O59" s="38">
        <f t="shared" si="12"/>
        <v>0</v>
      </c>
      <c r="P59" s="39">
        <f t="shared" si="13"/>
        <v>0</v>
      </c>
      <c r="Q59" s="39">
        <f t="shared" si="14"/>
        <v>0</v>
      </c>
    </row>
    <row r="60" spans="2:17" ht="19.95" customHeight="1" x14ac:dyDescent="0.45">
      <c r="B60" s="3">
        <v>44460</v>
      </c>
      <c r="C60" s="33" t="str">
        <f t="shared" si="10"/>
        <v>(火)</v>
      </c>
      <c r="D60" s="89"/>
      <c r="E60" s="61" t="s">
        <v>27</v>
      </c>
      <c r="F60" s="90"/>
      <c r="G60" s="91"/>
      <c r="H60" s="54">
        <f t="shared" si="1"/>
        <v>0</v>
      </c>
      <c r="I60" s="92"/>
      <c r="J60" s="93"/>
      <c r="K60" s="94"/>
      <c r="L60" s="58">
        <f t="shared" si="7"/>
        <v>0</v>
      </c>
      <c r="M60" s="95"/>
      <c r="N60" s="38">
        <f t="shared" si="11"/>
        <v>0</v>
      </c>
      <c r="O60" s="38">
        <f t="shared" si="12"/>
        <v>0</v>
      </c>
      <c r="P60" s="39">
        <f t="shared" si="13"/>
        <v>0</v>
      </c>
      <c r="Q60" s="39">
        <f t="shared" si="14"/>
        <v>0</v>
      </c>
    </row>
    <row r="61" spans="2:17" ht="19.95" customHeight="1" x14ac:dyDescent="0.45">
      <c r="B61" s="3">
        <v>44461</v>
      </c>
      <c r="C61" s="33" t="str">
        <f t="shared" si="10"/>
        <v>(水)</v>
      </c>
      <c r="D61" s="89"/>
      <c r="E61" s="61" t="s">
        <v>27</v>
      </c>
      <c r="F61" s="90"/>
      <c r="G61" s="91"/>
      <c r="H61" s="54">
        <f t="shared" si="1"/>
        <v>0</v>
      </c>
      <c r="I61" s="92"/>
      <c r="J61" s="93"/>
      <c r="K61" s="94"/>
      <c r="L61" s="58">
        <f t="shared" si="7"/>
        <v>0</v>
      </c>
      <c r="M61" s="95"/>
      <c r="N61" s="38">
        <f t="shared" si="11"/>
        <v>0</v>
      </c>
      <c r="O61" s="38">
        <f t="shared" si="12"/>
        <v>0</v>
      </c>
      <c r="P61" s="39">
        <f t="shared" si="13"/>
        <v>0</v>
      </c>
      <c r="Q61" s="39">
        <f t="shared" si="14"/>
        <v>0</v>
      </c>
    </row>
    <row r="62" spans="2:17" ht="19.95" customHeight="1" x14ac:dyDescent="0.45">
      <c r="B62" s="3">
        <v>44462</v>
      </c>
      <c r="C62" s="33" t="str">
        <f t="shared" si="10"/>
        <v>(木)</v>
      </c>
      <c r="D62" s="89"/>
      <c r="E62" s="61" t="s">
        <v>27</v>
      </c>
      <c r="F62" s="90"/>
      <c r="G62" s="91"/>
      <c r="H62" s="54">
        <f t="shared" si="1"/>
        <v>0</v>
      </c>
      <c r="I62" s="92"/>
      <c r="J62" s="93"/>
      <c r="K62" s="94"/>
      <c r="L62" s="58">
        <f t="shared" si="7"/>
        <v>0</v>
      </c>
      <c r="M62" s="95"/>
      <c r="N62" s="38">
        <f t="shared" si="11"/>
        <v>0</v>
      </c>
      <c r="O62" s="38">
        <f t="shared" si="12"/>
        <v>0</v>
      </c>
      <c r="P62" s="39">
        <f t="shared" si="13"/>
        <v>0</v>
      </c>
      <c r="Q62" s="39">
        <f t="shared" si="14"/>
        <v>0</v>
      </c>
    </row>
    <row r="63" spans="2:17" ht="19.95" customHeight="1" x14ac:dyDescent="0.45">
      <c r="B63" s="3">
        <v>44463</v>
      </c>
      <c r="C63" s="33" t="str">
        <f t="shared" si="10"/>
        <v>(金)</v>
      </c>
      <c r="D63" s="89"/>
      <c r="E63" s="61" t="s">
        <v>27</v>
      </c>
      <c r="F63" s="90"/>
      <c r="G63" s="91"/>
      <c r="H63" s="54">
        <f t="shared" si="1"/>
        <v>0</v>
      </c>
      <c r="I63" s="92"/>
      <c r="J63" s="93"/>
      <c r="K63" s="94"/>
      <c r="L63" s="58">
        <f t="shared" si="7"/>
        <v>0</v>
      </c>
      <c r="M63" s="95"/>
      <c r="N63" s="38">
        <f t="shared" si="11"/>
        <v>0</v>
      </c>
      <c r="O63" s="38">
        <f t="shared" si="12"/>
        <v>0</v>
      </c>
      <c r="P63" s="39">
        <f t="shared" si="13"/>
        <v>0</v>
      </c>
      <c r="Q63" s="39">
        <f t="shared" si="14"/>
        <v>0</v>
      </c>
    </row>
    <row r="64" spans="2:17" ht="19.95" customHeight="1" x14ac:dyDescent="0.45">
      <c r="B64" s="3">
        <v>44464</v>
      </c>
      <c r="C64" s="33" t="str">
        <f t="shared" si="10"/>
        <v>(土)</v>
      </c>
      <c r="D64" s="89"/>
      <c r="E64" s="61" t="s">
        <v>27</v>
      </c>
      <c r="F64" s="90"/>
      <c r="G64" s="91"/>
      <c r="H64" s="54">
        <f t="shared" si="1"/>
        <v>0</v>
      </c>
      <c r="I64" s="92"/>
      <c r="J64" s="93"/>
      <c r="K64" s="94"/>
      <c r="L64" s="58">
        <f t="shared" si="7"/>
        <v>0</v>
      </c>
      <c r="M64" s="95"/>
      <c r="N64" s="38">
        <f t="shared" si="11"/>
        <v>0</v>
      </c>
      <c r="O64" s="38">
        <f t="shared" si="12"/>
        <v>0</v>
      </c>
      <c r="P64" s="39">
        <f t="shared" si="13"/>
        <v>0</v>
      </c>
      <c r="Q64" s="39">
        <f t="shared" si="14"/>
        <v>0</v>
      </c>
    </row>
    <row r="65" spans="2:17" ht="19.95" customHeight="1" x14ac:dyDescent="0.45">
      <c r="B65" s="3">
        <v>44465</v>
      </c>
      <c r="C65" s="33" t="str">
        <f t="shared" si="10"/>
        <v>(日)</v>
      </c>
      <c r="D65" s="89"/>
      <c r="E65" s="61" t="s">
        <v>27</v>
      </c>
      <c r="F65" s="90"/>
      <c r="G65" s="91"/>
      <c r="H65" s="54">
        <f t="shared" si="1"/>
        <v>0</v>
      </c>
      <c r="I65" s="92"/>
      <c r="J65" s="93"/>
      <c r="K65" s="94"/>
      <c r="L65" s="58">
        <f t="shared" si="7"/>
        <v>0</v>
      </c>
      <c r="M65" s="95"/>
      <c r="N65" s="38">
        <f t="shared" si="11"/>
        <v>0</v>
      </c>
      <c r="O65" s="38">
        <f t="shared" si="12"/>
        <v>0</v>
      </c>
      <c r="P65" s="39">
        <f t="shared" si="13"/>
        <v>0</v>
      </c>
      <c r="Q65" s="39">
        <f t="shared" si="14"/>
        <v>0</v>
      </c>
    </row>
    <row r="66" spans="2:17" ht="19.95" customHeight="1" x14ac:dyDescent="0.45">
      <c r="B66" s="3">
        <v>44466</v>
      </c>
      <c r="C66" s="33" t="str">
        <f t="shared" si="10"/>
        <v>(月)</v>
      </c>
      <c r="D66" s="89"/>
      <c r="E66" s="61" t="s">
        <v>27</v>
      </c>
      <c r="F66" s="90"/>
      <c r="G66" s="91"/>
      <c r="H66" s="54">
        <f t="shared" si="1"/>
        <v>0</v>
      </c>
      <c r="I66" s="92"/>
      <c r="J66" s="93"/>
      <c r="K66" s="94"/>
      <c r="L66" s="58">
        <f t="shared" si="7"/>
        <v>0</v>
      </c>
      <c r="M66" s="95"/>
      <c r="N66" s="38">
        <f t="shared" si="11"/>
        <v>0</v>
      </c>
      <c r="O66" s="38">
        <f t="shared" si="12"/>
        <v>0</v>
      </c>
      <c r="P66" s="39">
        <f t="shared" si="13"/>
        <v>0</v>
      </c>
      <c r="Q66" s="39">
        <f t="shared" si="14"/>
        <v>0</v>
      </c>
    </row>
    <row r="67" spans="2:17" ht="19.95" customHeight="1" x14ac:dyDescent="0.45">
      <c r="B67" s="3">
        <v>44467</v>
      </c>
      <c r="C67" s="33" t="str">
        <f t="shared" si="10"/>
        <v>(火)</v>
      </c>
      <c r="D67" s="89"/>
      <c r="E67" s="61" t="s">
        <v>27</v>
      </c>
      <c r="F67" s="90"/>
      <c r="G67" s="91"/>
      <c r="H67" s="54">
        <f t="shared" si="1"/>
        <v>0</v>
      </c>
      <c r="I67" s="92"/>
      <c r="J67" s="93"/>
      <c r="K67" s="94"/>
      <c r="L67" s="58">
        <f t="shared" si="7"/>
        <v>0</v>
      </c>
      <c r="M67" s="95"/>
      <c r="N67" s="38">
        <f t="shared" si="11"/>
        <v>0</v>
      </c>
      <c r="O67" s="38">
        <f t="shared" si="12"/>
        <v>0</v>
      </c>
      <c r="P67" s="39">
        <f t="shared" si="13"/>
        <v>0</v>
      </c>
      <c r="Q67" s="39">
        <f t="shared" si="14"/>
        <v>0</v>
      </c>
    </row>
    <row r="68" spans="2:17" ht="19.95" customHeight="1" x14ac:dyDescent="0.45">
      <c r="B68" s="3">
        <v>44468</v>
      </c>
      <c r="C68" s="33" t="str">
        <f t="shared" si="10"/>
        <v>(水)</v>
      </c>
      <c r="D68" s="89"/>
      <c r="E68" s="61" t="s">
        <v>27</v>
      </c>
      <c r="F68" s="90"/>
      <c r="G68" s="91"/>
      <c r="H68" s="54">
        <f t="shared" si="1"/>
        <v>0</v>
      </c>
      <c r="I68" s="92"/>
      <c r="J68" s="93"/>
      <c r="K68" s="94"/>
      <c r="L68" s="58">
        <f t="shared" si="7"/>
        <v>0</v>
      </c>
      <c r="M68" s="95"/>
      <c r="N68" s="38">
        <f t="shared" si="11"/>
        <v>0</v>
      </c>
      <c r="O68" s="38">
        <f t="shared" si="12"/>
        <v>0</v>
      </c>
      <c r="P68" s="39">
        <f t="shared" si="13"/>
        <v>0</v>
      </c>
      <c r="Q68" s="39">
        <f t="shared" si="14"/>
        <v>0</v>
      </c>
    </row>
    <row r="69" spans="2:17" ht="19.95" customHeight="1" thickBot="1" x14ac:dyDescent="0.5">
      <c r="B69" s="3">
        <v>44469</v>
      </c>
      <c r="C69" s="33" t="str">
        <f t="shared" si="10"/>
        <v>(木)</v>
      </c>
      <c r="D69" s="68"/>
      <c r="E69" s="69" t="s">
        <v>27</v>
      </c>
      <c r="F69" s="70"/>
      <c r="G69" s="71"/>
      <c r="H69" s="54">
        <f t="shared" si="1"/>
        <v>0</v>
      </c>
      <c r="I69" s="72"/>
      <c r="J69" s="73"/>
      <c r="K69" s="74"/>
      <c r="L69" s="58">
        <f t="shared" si="7"/>
        <v>0</v>
      </c>
      <c r="M69" s="75"/>
      <c r="N69" s="38">
        <f t="shared" si="11"/>
        <v>0</v>
      </c>
      <c r="O69" s="38">
        <f t="shared" si="12"/>
        <v>0</v>
      </c>
      <c r="P69" s="39">
        <f t="shared" si="13"/>
        <v>0</v>
      </c>
      <c r="Q69" s="39">
        <f t="shared" si="14"/>
        <v>0</v>
      </c>
    </row>
    <row r="70" spans="2:17" ht="19.95" customHeight="1" x14ac:dyDescent="0.45">
      <c r="B70" s="122" t="s">
        <v>28</v>
      </c>
      <c r="C70" s="123"/>
      <c r="D70" s="124"/>
      <c r="E70" s="124"/>
      <c r="F70" s="124"/>
      <c r="G70" s="124"/>
      <c r="H70" s="123"/>
      <c r="I70" s="124"/>
      <c r="J70" s="124"/>
      <c r="K70" s="80"/>
      <c r="L70" s="81"/>
      <c r="M70" s="82"/>
      <c r="N70" s="133" t="s">
        <v>24</v>
      </c>
      <c r="O70" s="134"/>
      <c r="P70" s="42">
        <f>SUM(P16:P69)</f>
        <v>0</v>
      </c>
      <c r="Q70" s="40">
        <f>SUM(Q16:Q69)</f>
        <v>0</v>
      </c>
    </row>
    <row r="71" spans="2:17" ht="30" customHeight="1" x14ac:dyDescent="0.45">
      <c r="B71" s="125"/>
      <c r="C71" s="124"/>
      <c r="D71" s="124"/>
      <c r="E71" s="124"/>
      <c r="F71" s="124"/>
      <c r="G71" s="124"/>
      <c r="H71" s="124"/>
      <c r="I71" s="124"/>
      <c r="J71" s="124"/>
      <c r="K71" s="127"/>
      <c r="L71" s="127"/>
      <c r="M71" s="83"/>
      <c r="N71" s="135" t="s">
        <v>25</v>
      </c>
      <c r="O71" s="136"/>
      <c r="P71" s="45">
        <f>ROUNDUP(P70,-3)</f>
        <v>0</v>
      </c>
      <c r="Q71" s="46">
        <f>ROUNDUP(Q70,-3)</f>
        <v>0</v>
      </c>
    </row>
    <row r="72" spans="2:17" ht="25.05" customHeight="1" x14ac:dyDescent="0.45">
      <c r="B72" s="84" t="s">
        <v>30</v>
      </c>
      <c r="C72" s="85"/>
      <c r="D72" s="85"/>
      <c r="E72" s="85"/>
      <c r="F72" s="85"/>
      <c r="G72" s="85"/>
      <c r="H72" s="85"/>
      <c r="I72" s="86"/>
      <c r="J72" s="85"/>
      <c r="K72" s="87"/>
      <c r="L72" s="87"/>
      <c r="M72" s="88"/>
      <c r="N72" s="131" t="s">
        <v>21</v>
      </c>
      <c r="O72" s="132"/>
      <c r="P72" s="132"/>
      <c r="Q72" s="41">
        <f>Q71</f>
        <v>0</v>
      </c>
    </row>
    <row r="73" spans="2:17" ht="25.95" customHeight="1" x14ac:dyDescent="0.45">
      <c r="B73" s="114" t="s">
        <v>22</v>
      </c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6"/>
      <c r="N73" s="137">
        <f>SUM(P71+Q71+Q72)</f>
        <v>0</v>
      </c>
      <c r="O73" s="138"/>
      <c r="P73" s="138"/>
      <c r="Q73" s="139"/>
    </row>
    <row r="74" spans="2:17" ht="10.050000000000001" customHeight="1" thickBot="1" x14ac:dyDescent="0.5">
      <c r="B74" s="19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5"/>
      <c r="P74" s="5"/>
      <c r="Q74" s="5"/>
    </row>
    <row r="75" spans="2:17" ht="19.95" customHeight="1" x14ac:dyDescent="0.45">
      <c r="B75" s="20" t="s">
        <v>19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2"/>
    </row>
    <row r="76" spans="2:17" ht="19.95" customHeight="1" x14ac:dyDescent="0.45">
      <c r="B76" s="23" t="s">
        <v>39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24"/>
    </row>
    <row r="77" spans="2:17" ht="19.95" customHeight="1" x14ac:dyDescent="0.45">
      <c r="B77" s="23" t="s">
        <v>40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24"/>
    </row>
    <row r="78" spans="2:17" ht="19.95" customHeight="1" x14ac:dyDescent="0.45">
      <c r="B78" s="25" t="s">
        <v>6</v>
      </c>
      <c r="C78" s="4"/>
      <c r="D78" s="4"/>
      <c r="E78" s="4"/>
      <c r="F78" s="4"/>
      <c r="G78" s="4"/>
      <c r="H78" s="37" t="s">
        <v>41</v>
      </c>
      <c r="I78" s="4"/>
      <c r="J78" s="4"/>
      <c r="K78" s="4"/>
      <c r="L78" s="4"/>
      <c r="M78" s="4"/>
      <c r="N78" s="4"/>
      <c r="O78" s="4"/>
      <c r="P78" s="24"/>
    </row>
    <row r="79" spans="2:17" ht="19.95" customHeight="1" x14ac:dyDescent="0.45">
      <c r="B79" s="25" t="s">
        <v>17</v>
      </c>
      <c r="C79" s="4"/>
      <c r="D79" s="4"/>
      <c r="E79" s="4"/>
      <c r="F79" s="4"/>
      <c r="G79" s="4"/>
      <c r="H79" s="37" t="s">
        <v>42</v>
      </c>
      <c r="I79" s="4"/>
      <c r="J79" s="4"/>
      <c r="K79" s="4" t="s">
        <v>23</v>
      </c>
      <c r="L79" s="4"/>
      <c r="M79" s="4"/>
      <c r="N79" s="4"/>
      <c r="O79" s="4"/>
      <c r="P79" s="24"/>
    </row>
    <row r="80" spans="2:17" ht="19.95" customHeight="1" thickBot="1" x14ac:dyDescent="0.5">
      <c r="B80" s="26" t="s">
        <v>18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8"/>
    </row>
    <row r="81" spans="2:16" ht="9.6" customHeight="1" x14ac:dyDescent="0.45">
      <c r="B81" s="6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</sheetData>
  <sheetProtection algorithmName="SHA-512" hashValue="ADJkM0z2T4Q5HAohEkP0vV1+UVvlTgl9mq4Wqg7dW3ZA+Rxuxb4sovwLAqgDpfxtS4NK5XJrcVKZv1GWD8HfwQ==" saltValue="TCAHsv1t1QtF8DSIFbGmWw==" spinCount="100000" sheet="1" objects="1" scenarios="1"/>
  <mergeCells count="25">
    <mergeCell ref="B73:M73"/>
    <mergeCell ref="B1:Q1"/>
    <mergeCell ref="O14:O15"/>
    <mergeCell ref="J12:K12"/>
    <mergeCell ref="B70:J71"/>
    <mergeCell ref="B14:C15"/>
    <mergeCell ref="K71:L71"/>
    <mergeCell ref="F14:I14"/>
    <mergeCell ref="J14:M14"/>
    <mergeCell ref="N72:P72"/>
    <mergeCell ref="N70:O70"/>
    <mergeCell ref="N71:O71"/>
    <mergeCell ref="N73:Q73"/>
    <mergeCell ref="D14:D15"/>
    <mergeCell ref="E14:E15"/>
    <mergeCell ref="P14:Q14"/>
    <mergeCell ref="N14:N15"/>
    <mergeCell ref="J9:P9"/>
    <mergeCell ref="B3:Q3"/>
    <mergeCell ref="N11:O12"/>
    <mergeCell ref="P11:Q12"/>
    <mergeCell ref="B8:I8"/>
    <mergeCell ref="B9:I9"/>
    <mergeCell ref="B10:I10"/>
    <mergeCell ref="B11:H11"/>
  </mergeCells>
  <phoneticPr fontId="1"/>
  <dataValidations count="4">
    <dataValidation type="list" allowBlank="1" showInputMessage="1" showErrorMessage="1" sqref="D69">
      <formula1>"〇"</formula1>
    </dataValidation>
    <dataValidation type="list" allowBlank="1" showInputMessage="1" showErrorMessage="1" sqref="J10">
      <formula1>"受給無し,受給有り"</formula1>
    </dataValidation>
    <dataValidation type="list" allowBlank="1" showInputMessage="1" showErrorMessage="1" sqref="D16:D68 E16:E69">
      <formula1>"○"</formula1>
    </dataValidation>
    <dataValidation type="list" allowBlank="1" showInputMessage="1" showErrorMessage="1" sqref="K16:K69">
      <formula1>"21:00"</formula1>
    </dataValidation>
  </dataValidations>
  <pageMargins left="0.70866141732283472" right="0.70866141732283472" top="0.6692913385826772" bottom="0.47244094488188981" header="0.31496062992125984" footer="0.31496062992125984"/>
  <pageSetup paperSize="9" scale="61" orientation="portrait" r:id="rId1"/>
  <rowBreaks count="1" manualBreakCount="1">
    <brk id="51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'作業シート（編集不可）'!$C$14:$C$62</xm:f>
          </x14:formula1>
          <xm:sqref>F16:G69 J16:J69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78"/>
  <sheetViews>
    <sheetView topLeftCell="A14" workbookViewId="0">
      <selection activeCell="B26" sqref="B26"/>
    </sheetView>
  </sheetViews>
  <sheetFormatPr defaultRowHeight="18" x14ac:dyDescent="0.45"/>
  <cols>
    <col min="3" max="3" width="9.5" bestFit="1" customWidth="1"/>
  </cols>
  <sheetData>
    <row r="3" spans="3:5" x14ac:dyDescent="0.45">
      <c r="C3" s="11" t="s">
        <v>9</v>
      </c>
    </row>
    <row r="4" spans="3:5" x14ac:dyDescent="0.45">
      <c r="C4" s="10">
        <v>0</v>
      </c>
      <c r="E4" s="10"/>
    </row>
    <row r="5" spans="3:5" x14ac:dyDescent="0.45">
      <c r="C5" s="10">
        <v>2.0833333333333332E-2</v>
      </c>
      <c r="E5" s="10"/>
    </row>
    <row r="6" spans="3:5" x14ac:dyDescent="0.45">
      <c r="C6" s="10">
        <v>4.1666666666666664E-2</v>
      </c>
      <c r="E6" s="10"/>
    </row>
    <row r="7" spans="3:5" x14ac:dyDescent="0.45">
      <c r="C7" s="10">
        <v>6.25E-2</v>
      </c>
      <c r="E7" s="10"/>
    </row>
    <row r="8" spans="3:5" x14ac:dyDescent="0.45">
      <c r="C8" s="10">
        <v>8.3333333333333301E-2</v>
      </c>
      <c r="E8" s="10"/>
    </row>
    <row r="9" spans="3:5" x14ac:dyDescent="0.45">
      <c r="C9" s="10">
        <v>0.104166666666667</v>
      </c>
      <c r="E9" s="10"/>
    </row>
    <row r="10" spans="3:5" x14ac:dyDescent="0.45">
      <c r="C10" s="10">
        <v>0.125</v>
      </c>
      <c r="E10" s="10"/>
    </row>
    <row r="11" spans="3:5" x14ac:dyDescent="0.45">
      <c r="C11" s="10">
        <v>0.14583333333333301</v>
      </c>
      <c r="E11" s="10"/>
    </row>
    <row r="12" spans="3:5" x14ac:dyDescent="0.45">
      <c r="C12" s="10">
        <v>0.16666666666666699</v>
      </c>
      <c r="E12" s="10"/>
    </row>
    <row r="13" spans="3:5" x14ac:dyDescent="0.45">
      <c r="C13" s="10">
        <v>0.1875</v>
      </c>
      <c r="E13" s="10"/>
    </row>
    <row r="14" spans="3:5" x14ac:dyDescent="0.45">
      <c r="C14" s="10">
        <v>0.20833333333333301</v>
      </c>
      <c r="E14" s="10"/>
    </row>
    <row r="15" spans="3:5" x14ac:dyDescent="0.45">
      <c r="C15" s="10">
        <v>0.22916666666666699</v>
      </c>
      <c r="E15" s="10"/>
    </row>
    <row r="16" spans="3:5" x14ac:dyDescent="0.45">
      <c r="C16" s="10">
        <v>0.25</v>
      </c>
      <c r="E16" s="10"/>
    </row>
    <row r="17" spans="3:3" x14ac:dyDescent="0.45">
      <c r="C17" s="10">
        <v>0.27083333333333298</v>
      </c>
    </row>
    <row r="18" spans="3:3" x14ac:dyDescent="0.45">
      <c r="C18" s="10">
        <v>0.29166666666666702</v>
      </c>
    </row>
    <row r="19" spans="3:3" x14ac:dyDescent="0.45">
      <c r="C19" s="10">
        <v>0.3125</v>
      </c>
    </row>
    <row r="20" spans="3:3" x14ac:dyDescent="0.45">
      <c r="C20" s="10">
        <v>0.33333333333333298</v>
      </c>
    </row>
    <row r="21" spans="3:3" x14ac:dyDescent="0.45">
      <c r="C21" s="10">
        <v>0.35416666666666702</v>
      </c>
    </row>
    <row r="22" spans="3:3" x14ac:dyDescent="0.45">
      <c r="C22" s="10">
        <v>0.375</v>
      </c>
    </row>
    <row r="23" spans="3:3" x14ac:dyDescent="0.45">
      <c r="C23" s="10">
        <v>0.39583333333333298</v>
      </c>
    </row>
    <row r="24" spans="3:3" x14ac:dyDescent="0.45">
      <c r="C24" s="10">
        <v>0.41666666666666702</v>
      </c>
    </row>
    <row r="25" spans="3:3" x14ac:dyDescent="0.45">
      <c r="C25" s="10">
        <v>0.4375</v>
      </c>
    </row>
    <row r="26" spans="3:3" x14ac:dyDescent="0.45">
      <c r="C26" s="10">
        <v>0.45833333333333298</v>
      </c>
    </row>
    <row r="27" spans="3:3" x14ac:dyDescent="0.45">
      <c r="C27" s="10">
        <v>0.47916666666666702</v>
      </c>
    </row>
    <row r="28" spans="3:3" x14ac:dyDescent="0.45">
      <c r="C28" s="10">
        <v>0.5</v>
      </c>
    </row>
    <row r="29" spans="3:3" x14ac:dyDescent="0.45">
      <c r="C29" s="10">
        <v>0.52083333333333304</v>
      </c>
    </row>
    <row r="30" spans="3:3" x14ac:dyDescent="0.45">
      <c r="C30" s="10">
        <v>0.54166666666666696</v>
      </c>
    </row>
    <row r="31" spans="3:3" x14ac:dyDescent="0.45">
      <c r="C31" s="10">
        <v>0.5625</v>
      </c>
    </row>
    <row r="32" spans="3:3" x14ac:dyDescent="0.45">
      <c r="C32" s="10">
        <v>0.58333333333333304</v>
      </c>
    </row>
    <row r="33" spans="3:3" x14ac:dyDescent="0.45">
      <c r="C33" s="10">
        <v>0.60416666666666696</v>
      </c>
    </row>
    <row r="34" spans="3:3" x14ac:dyDescent="0.45">
      <c r="C34" s="10">
        <v>0.625</v>
      </c>
    </row>
    <row r="35" spans="3:3" x14ac:dyDescent="0.45">
      <c r="C35" s="10">
        <v>0.64583333333333304</v>
      </c>
    </row>
    <row r="36" spans="3:3" x14ac:dyDescent="0.45">
      <c r="C36" s="10">
        <v>0.66666666666666696</v>
      </c>
    </row>
    <row r="37" spans="3:3" x14ac:dyDescent="0.45">
      <c r="C37" s="10">
        <v>0.6875</v>
      </c>
    </row>
    <row r="38" spans="3:3" x14ac:dyDescent="0.45">
      <c r="C38" s="10">
        <v>0.70833333333333304</v>
      </c>
    </row>
    <row r="39" spans="3:3" x14ac:dyDescent="0.45">
      <c r="C39" s="10">
        <v>0.72916666666666696</v>
      </c>
    </row>
    <row r="40" spans="3:3" x14ac:dyDescent="0.45">
      <c r="C40" s="10">
        <v>0.75</v>
      </c>
    </row>
    <row r="41" spans="3:3" x14ac:dyDescent="0.45">
      <c r="C41" s="10">
        <v>0.77083333333333304</v>
      </c>
    </row>
    <row r="42" spans="3:3" x14ac:dyDescent="0.45">
      <c r="C42" s="10">
        <v>0.79166666666666696</v>
      </c>
    </row>
    <row r="43" spans="3:3" x14ac:dyDescent="0.45">
      <c r="C43" s="10">
        <v>0.8125</v>
      </c>
    </row>
    <row r="44" spans="3:3" x14ac:dyDescent="0.45">
      <c r="C44" s="10">
        <v>0.83333333333333304</v>
      </c>
    </row>
    <row r="45" spans="3:3" x14ac:dyDescent="0.45">
      <c r="C45" s="10">
        <v>0.85416666666666696</v>
      </c>
    </row>
    <row r="46" spans="3:3" x14ac:dyDescent="0.45">
      <c r="C46" s="10">
        <v>0.875</v>
      </c>
    </row>
    <row r="47" spans="3:3" x14ac:dyDescent="0.45">
      <c r="C47" s="10">
        <v>0.89583333333333304</v>
      </c>
    </row>
    <row r="48" spans="3:3" x14ac:dyDescent="0.45">
      <c r="C48" s="10">
        <v>0.91666666666666696</v>
      </c>
    </row>
    <row r="49" spans="3:3" x14ac:dyDescent="0.45">
      <c r="C49" s="10">
        <v>0.9375</v>
      </c>
    </row>
    <row r="50" spans="3:3" x14ac:dyDescent="0.45">
      <c r="C50" s="10">
        <v>0.95833333333333304</v>
      </c>
    </row>
    <row r="51" spans="3:3" x14ac:dyDescent="0.45">
      <c r="C51" s="10">
        <v>0.97916666666666663</v>
      </c>
    </row>
    <row r="52" spans="3:3" x14ac:dyDescent="0.45">
      <c r="C52" s="13">
        <v>1</v>
      </c>
    </row>
    <row r="53" spans="3:3" x14ac:dyDescent="0.45">
      <c r="C53" s="13">
        <v>1.0208333333333333</v>
      </c>
    </row>
    <row r="54" spans="3:3" x14ac:dyDescent="0.45">
      <c r="C54" s="13">
        <v>1.0416666666666667</v>
      </c>
    </row>
    <row r="55" spans="3:3" x14ac:dyDescent="0.45">
      <c r="C55" s="13">
        <v>1.0625</v>
      </c>
    </row>
    <row r="56" spans="3:3" x14ac:dyDescent="0.45">
      <c r="C56" s="13">
        <v>1.0833333333333333</v>
      </c>
    </row>
    <row r="57" spans="3:3" x14ac:dyDescent="0.45">
      <c r="C57" s="13">
        <v>1.1041666666666667</v>
      </c>
    </row>
    <row r="58" spans="3:3" x14ac:dyDescent="0.45">
      <c r="C58" s="13">
        <v>1.125</v>
      </c>
    </row>
    <row r="59" spans="3:3" x14ac:dyDescent="0.45">
      <c r="C59" s="13">
        <v>1.1458333333333333</v>
      </c>
    </row>
    <row r="60" spans="3:3" x14ac:dyDescent="0.45">
      <c r="C60" s="13">
        <v>1.1666666666666667</v>
      </c>
    </row>
    <row r="61" spans="3:3" x14ac:dyDescent="0.45">
      <c r="C61" s="13">
        <v>1.1875</v>
      </c>
    </row>
    <row r="62" spans="3:3" x14ac:dyDescent="0.45">
      <c r="C62" s="13">
        <v>1.2083333333333333</v>
      </c>
    </row>
    <row r="63" spans="3:3" x14ac:dyDescent="0.45">
      <c r="C63" s="13">
        <v>1.2291666666666667</v>
      </c>
    </row>
    <row r="64" spans="3:3" x14ac:dyDescent="0.45">
      <c r="C64" s="13">
        <v>1.25</v>
      </c>
    </row>
    <row r="65" spans="3:3" x14ac:dyDescent="0.45">
      <c r="C65" s="13">
        <v>1.2708333333333333</v>
      </c>
    </row>
    <row r="66" spans="3:3" x14ac:dyDescent="0.45">
      <c r="C66" s="13">
        <v>1.2916666666666667</v>
      </c>
    </row>
    <row r="67" spans="3:3" x14ac:dyDescent="0.45">
      <c r="C67" s="13">
        <v>1.3125</v>
      </c>
    </row>
    <row r="68" spans="3:3" x14ac:dyDescent="0.45">
      <c r="C68" s="13">
        <v>1.3333333333333333</v>
      </c>
    </row>
    <row r="69" spans="3:3" x14ac:dyDescent="0.45">
      <c r="C69" s="13">
        <v>1.3541666666666667</v>
      </c>
    </row>
    <row r="70" spans="3:3" x14ac:dyDescent="0.45">
      <c r="C70" s="13">
        <v>1.375</v>
      </c>
    </row>
    <row r="71" spans="3:3" x14ac:dyDescent="0.45">
      <c r="C71" s="13">
        <v>1.3958333333333333</v>
      </c>
    </row>
    <row r="72" spans="3:3" x14ac:dyDescent="0.45">
      <c r="C72" s="13">
        <v>1.4166666666666667</v>
      </c>
    </row>
    <row r="73" spans="3:3" x14ac:dyDescent="0.45">
      <c r="C73" s="13">
        <v>1.4375</v>
      </c>
    </row>
    <row r="74" spans="3:3" x14ac:dyDescent="0.45">
      <c r="C74" s="13">
        <v>1.4583333333333333</v>
      </c>
    </row>
    <row r="75" spans="3:3" x14ac:dyDescent="0.45">
      <c r="C75" s="13">
        <v>1.4791666666666667</v>
      </c>
    </row>
    <row r="76" spans="3:3" x14ac:dyDescent="0.45">
      <c r="C76" s="13">
        <v>1.5</v>
      </c>
    </row>
    <row r="77" spans="3:3" x14ac:dyDescent="0.45">
      <c r="C77" s="13"/>
    </row>
    <row r="78" spans="3:3" x14ac:dyDescent="0.45">
      <c r="C78" s="1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映画館用</vt:lpstr>
      <vt:lpstr>作業シート（編集不可）</vt:lpstr>
      <vt:lpstr>映画館用!Print_Area</vt:lpstr>
      <vt:lpstr>映画館用!Print_Titles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淀 文人</dc:creator>
  <cp:lastModifiedBy>淀 文人</cp:lastModifiedBy>
  <cp:lastPrinted>2021-09-15T07:34:16Z</cp:lastPrinted>
  <dcterms:created xsi:type="dcterms:W3CDTF">2021-08-17T13:30:05Z</dcterms:created>
  <dcterms:modified xsi:type="dcterms:W3CDTF">2021-09-24T12:06:08Z</dcterms:modified>
</cp:coreProperties>
</file>