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4105518\下水道課\03　管理担当\44_地方公営企業\R02\R元経営比較分析\回答\"/>
    </mc:Choice>
  </mc:AlternateContent>
  <workbookProtection workbookAlgorithmName="SHA-512" workbookHashValue="vDbtzvICaYoCeXNONwXoJ9fwtStE6gPv+8dtmmS6FO7RTZyckaUNtCdejt+udGzjWwVkZTX81hsLl9T+NJeMjQ==" workbookSaltValue="1XA8eZzjweL/iZTmVKB1pg=="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<sst xmlns="http://schemas.openxmlformats.org/spreadsheetml/2006/main" count="236" uniqueCount="118">
  <si>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</si>
  <si>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</si>
  <si>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</si>
  <si>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</si>
  <si>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</si>
  <si>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</si>
  <si>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</si>
  <si>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</si>
  <si>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</si>
  <si>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</si>
  <si>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</si>
  <si>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</si>
  <si>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</si>
  <si>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</si>
  <si>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</si>
  <si>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</si>
  <si>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</si>
  <si>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</si>
  <si>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</si>
  <si>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</si>
  <si>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</si>
  <si>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</si>
  <si>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</si>
  <si>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</si>
  <si>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</si>
  <si>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</si>
  <si>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</si>
  <si>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</si>
  <si>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</si>
  <si>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</si>
  <si>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</si>
  <si>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</si>
  <si>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</si>
  <si>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</si>
  <si>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</si>
  <si>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</si>
  <si>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</si>
  <si>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</si>
  <si>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</si>
  <si>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</si>
  <si>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</si>
  <si>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</si>
  <si>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</si>
  <si>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</si>
  <si>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</si>
  <si>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</si>
  <si>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</si>
  <si>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</si>
  <si>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</si>
  <si>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</si>
  <si>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</si>
  <si>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</si>
  <si>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</si>
  <si>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</si>
  <si>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</si>
  <si>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</si>
  <si>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</si>
  <si>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</si>
  <si>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</si>
  <si>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</si>
  <si>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</si>
  <si>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</si>
  <si>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</si>
  <si>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</si>
  <si>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</si>
  <si>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</si>
  <si>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</si>
  <si>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</si>
  <si>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</si>
  <si>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</si>
  <si>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</si>
  <si>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</si>
  <si>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</si>
  <si>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</si>
  <si>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</si>
  <si>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</si>
  <si>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</si>
  <si>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</si>
  <si>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</si>
  <si>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</si>
  <si>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</si>
  <si>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</si>
  <si>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</si>
  <si>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</si>
  <si>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</si>
  <si>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</si>
  <si>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</si>
  <si>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</si>
  <si>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</si>
  <si>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</si>
  <si>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</si>
  <si>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</si>
  <si>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</si>
  <si>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</si>
  <si>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</si>
  <si>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</si>
  <si>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t>
  </si>
  <si>
    <t>法非適用</t>
  </si>
  <si>
    <t>下水道事業</t>
  </si>
  <si>
    <t>流域下水道</t>
  </si>
  <si>
    <t>E1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</si>
  <si>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</si>
  <si>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</si>
  <si>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</si>
  <si>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</si>
  <si>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</si>
  <si>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</si>
  <si>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</si>
  <si>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</si>
  <si>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</si>
  <si>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</si>
  <si>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</si>
  <si>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</si>
  <si>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</si>
  <si>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</si>
  <si>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施設の老朽化状況の分析については、各浄化センター、管渠等の現在の資産価値を適正に把握することが必要となる。
　資産価値の把握については、令和2年4月からの流域下水道事業へ地方公営企業法に基づく会計基準の導入に伴い資産評価を実施していることから、今後、分析が可能となる。
③管渠改善率については、平成30年度と同様に実績なし。
今後は、経年劣化による腐食箇所等の増加及び更新箇所の増加が見込まれ、長期的な計画を策定し改善していく必要がある。</t>
    <rPh sb="69" eb="71">
      <t>レイワ</t>
    </rPh>
    <rPh sb="105" eb="106">
      <t>トモナ</t>
    </rPh>
    <rPh sb="107" eb="111">
      <t>シサンヒョウカ</t>
    </rPh>
    <rPh sb="112" eb="114">
      <t>ジッシ</t>
    </rPh>
    <phoneticPr fontId="15"/>
  </si>
  <si>
    <t xml:space="preserve">　分析可能な各指標については、企業債残高対事業規模比率、汚水処理原価率が類似団体平均値と比べて高水準となっており、汚水処理原価率については低減に向けて今後検討していく必要があると思われる。
　一方、その他の指標については、類似団体平均値とほぼ同水準で推移している。
　今後は、地方公営企業法に基づく会計基準の導入(令和２年度)に合わせて、施設の老朽化状況などの適正な把握が必要である。
</t>
    <rPh sb="157" eb="159">
      <t>レイワ</t>
    </rPh>
    <rPh sb="160" eb="162">
      <t>ネンド</t>
    </rPh>
    <phoneticPr fontId="4"/>
  </si>
  <si>
    <t>　①収益的収支比率については、ここ３年100％を下回っており、収入に比べて維持管理費用が大きく費用縮減により経営改善を図っていく。
　④企業債残高対事業規模比率については、類似団体平均値に比して数値が大きいが、年々ほぼ減少傾向がみられる。
　⑥汚水処理原価については、平成23年度以降東日本大震災の影響による汚泥処理費用の増加により上昇しましたが、近年は下水汚泥放射能対策事業の減に伴い減少傾向にあるものの類似団体平均値と比べ今だ高水準となっている。
　⑦施設使用率については、ここ数年の増加傾向から平成30年度は施設の増設等の理由により減少に転じたが、令和元年度は増加に転じた。
　⑧水洗化率については、令和元年度に増加に転じ、類似団体平均値との乖離が少なくなった。</t>
    <rPh sb="18" eb="19">
      <t>ネン</t>
    </rPh>
    <rPh sb="31" eb="33">
      <t>シュウニュウ</t>
    </rPh>
    <rPh sb="34" eb="35">
      <t>ヒ</t>
    </rPh>
    <rPh sb="37" eb="39">
      <t>イジ</t>
    </rPh>
    <rPh sb="39" eb="41">
      <t>カンリ</t>
    </rPh>
    <rPh sb="41" eb="43">
      <t>ヒヨウ</t>
    </rPh>
    <rPh sb="44" eb="45">
      <t>オオ</t>
    </rPh>
    <rPh sb="47" eb="49">
      <t>ヒヨウ</t>
    </rPh>
    <rPh sb="49" eb="51">
      <t>シュクゲン</t>
    </rPh>
    <rPh sb="54" eb="56">
      <t>ケイエイ</t>
    </rPh>
    <rPh sb="56" eb="58">
      <t>カイゼン</t>
    </rPh>
    <rPh sb="59" eb="60">
      <t>ハカ</t>
    </rPh>
    <rPh sb="136" eb="138">
      <t>ヘイセイ</t>
    </rPh>
    <rPh sb="140" eb="142">
      <t>ネンド</t>
    </rPh>
    <rPh sb="142" eb="144">
      <t>イコウ</t>
    </rPh>
    <rPh sb="144" eb="145">
      <t>ヒガシ</t>
    </rPh>
    <rPh sb="145" eb="147">
      <t>ニホン</t>
    </rPh>
    <rPh sb="147" eb="150">
      <t>ダイシンサイ</t>
    </rPh>
    <rPh sb="151" eb="153">
      <t>エイキョウ</t>
    </rPh>
    <rPh sb="156" eb="158">
      <t>オデイ</t>
    </rPh>
    <rPh sb="158" eb="160">
      <t>ショリ</t>
    </rPh>
    <rPh sb="160" eb="162">
      <t>ヒヨウ</t>
    </rPh>
    <rPh sb="163" eb="165">
      <t>ゾウカ</t>
    </rPh>
    <rPh sb="168" eb="170">
      <t>ジョウショウ</t>
    </rPh>
    <rPh sb="176" eb="178">
      <t>キンネン</t>
    </rPh>
    <rPh sb="179" eb="181">
      <t>ゲスイ</t>
    </rPh>
    <rPh sb="181" eb="183">
      <t>オデイ</t>
    </rPh>
    <rPh sb="183" eb="185">
      <t>ホウシャ</t>
    </rPh>
    <rPh sb="185" eb="186">
      <t>ノウ</t>
    </rPh>
    <rPh sb="186" eb="188">
      <t>タイサク</t>
    </rPh>
    <rPh sb="188" eb="190">
      <t>ジギョウ</t>
    </rPh>
    <rPh sb="191" eb="192">
      <t>ゲン</t>
    </rPh>
    <rPh sb="193" eb="194">
      <t>トモナ</t>
    </rPh>
    <rPh sb="195" eb="197">
      <t>ゲンショウ</t>
    </rPh>
    <rPh sb="197" eb="199">
      <t>ケイコウ</t>
    </rPh>
    <rPh sb="280" eb="282">
      <t>レイワ</t>
    </rPh>
    <rPh sb="282" eb="283">
      <t>ガン</t>
    </rPh>
    <rPh sb="283" eb="285">
      <t>ネンド</t>
    </rPh>
    <rPh sb="286" eb="288">
      <t>ゾウカ</t>
    </rPh>
    <rPh sb="289" eb="290">
      <t>テン</t>
    </rPh>
    <rPh sb="307" eb="309">
      <t>レイワ</t>
    </rPh>
    <rPh sb="309" eb="310">
      <t>ガン</t>
    </rPh>
    <rPh sb="310" eb="312">
      <t>ネンド</t>
    </rPh>
    <rPh sb="313" eb="315">
      <t>ゾウカ</t>
    </rPh>
    <rPh sb="316" eb="317">
      <t>テン</t>
    </rPh>
    <rPh sb="331" eb="332">
      <t>スク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</si>
</sst>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0.09</c:v>
                </c:pt>
                <c:pt idx="1">
                  <c:v>0</c:v>
                </c:pt>
                <c:pt idx="2">
                  <c:v>0</c:v>
                </c:pt>
                <c:pt idx="3">
                  <c:v>0</c:v>
                </c:pt>
                <c:pt idx="4">
                  <c:v>0</c:v>
                </c:pt>
              </c:numCache>
            </c:numRef>
          </c:val>
          <c:extLst>
            <c:ext xmlns:c16="http://schemas.microsoft.com/office/drawing/2014/chart" uri="{C3380CC4-5D6E-409C-BE32-E72D297353CC}">
              <c16:uniqueId val="{00000000-5B2D-4E57-991A-80514E5FB09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0.08</c:v>
                </c:pt>
                <c:pt idx="2">
                  <c:v>0.12</c:v>
                </c:pt>
                <c:pt idx="3">
                  <c:v>0.05</c:v>
                </c:pt>
                <c:pt idx="4">
                  <c:v>7.0000000000000007E-2</c:v>
                </c:pt>
              </c:numCache>
            </c:numRef>
          </c:val>
          <c:smooth val="0"/>
          <c:extLst>
            <c:ext xmlns:c16="http://schemas.microsoft.com/office/drawing/2014/chart" uri="{C3380CC4-5D6E-409C-BE32-E72D297353CC}">
              <c16:uniqueId val="{00000001-5B2D-4E57-991A-80514E5FB09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61.85</c:v>
                </c:pt>
                <c:pt idx="1">
                  <c:v>62.78</c:v>
                </c:pt>
                <c:pt idx="2">
                  <c:v>63.59</c:v>
                </c:pt>
                <c:pt idx="3">
                  <c:v>61.34</c:v>
                </c:pt>
                <c:pt idx="4">
                  <c:v>65.02</c:v>
                </c:pt>
              </c:numCache>
            </c:numRef>
          </c:val>
          <c:extLst>
            <c:ext xmlns:c16="http://schemas.microsoft.com/office/drawing/2014/chart" uri="{C3380CC4-5D6E-409C-BE32-E72D297353CC}">
              <c16:uniqueId val="{00000000-CF46-4305-9505-A03E7985067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64.09</c:v>
                </c:pt>
                <c:pt idx="1">
                  <c:v>64.62</c:v>
                </c:pt>
                <c:pt idx="2">
                  <c:v>63.73</c:v>
                </c:pt>
                <c:pt idx="3">
                  <c:v>66.11</c:v>
                </c:pt>
                <c:pt idx="4">
                  <c:v>67.209999999999994</c:v>
                </c:pt>
              </c:numCache>
            </c:numRef>
          </c:val>
          <c:smooth val="0"/>
          <c:extLst>
            <c:ext xmlns:c16="http://schemas.microsoft.com/office/drawing/2014/chart" uri="{C3380CC4-5D6E-409C-BE32-E72D297353CC}">
              <c16:uniqueId val="{00000001-CF46-4305-9505-A03E7985067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90.87</c:v>
                </c:pt>
                <c:pt idx="1">
                  <c:v>91.2</c:v>
                </c:pt>
                <c:pt idx="2">
                  <c:v>86.37</c:v>
                </c:pt>
                <c:pt idx="3">
                  <c:v>86.7</c:v>
                </c:pt>
                <c:pt idx="4">
                  <c:v>90.37</c:v>
                </c:pt>
              </c:numCache>
            </c:numRef>
          </c:val>
          <c:extLst>
            <c:ext xmlns:c16="http://schemas.microsoft.com/office/drawing/2014/chart" uri="{C3380CC4-5D6E-409C-BE32-E72D297353CC}">
              <c16:uniqueId val="{00000000-7081-4BE3-BFD8-370A9D15B1B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88.15</c:v>
                </c:pt>
                <c:pt idx="1">
                  <c:v>87.82</c:v>
                </c:pt>
                <c:pt idx="2">
                  <c:v>88.21</c:v>
                </c:pt>
                <c:pt idx="3">
                  <c:v>92.98</c:v>
                </c:pt>
                <c:pt idx="4">
                  <c:v>93.21</c:v>
                </c:pt>
              </c:numCache>
            </c:numRef>
          </c:val>
          <c:smooth val="0"/>
          <c:extLst>
            <c:ext xmlns:c16="http://schemas.microsoft.com/office/drawing/2014/chart" uri="{C3380CC4-5D6E-409C-BE32-E72D297353CC}">
              <c16:uniqueId val="{00000001-7081-4BE3-BFD8-370A9D15B1B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92.41</c:v>
                </c:pt>
                <c:pt idx="1">
                  <c:v>100.77</c:v>
                </c:pt>
                <c:pt idx="2">
                  <c:v>92.68</c:v>
                </c:pt>
                <c:pt idx="3">
                  <c:v>79.19</c:v>
                </c:pt>
                <c:pt idx="4">
                  <c:v>81.900000000000006</c:v>
                </c:pt>
              </c:numCache>
            </c:numRef>
          </c:val>
          <c:extLst>
            <c:ext xmlns:c16="http://schemas.microsoft.com/office/drawing/2014/chart" uri="{C3380CC4-5D6E-409C-BE32-E72D297353CC}">
              <c16:uniqueId val="{00000000-DA54-479A-8EE0-AE6E85ECBBF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54-479A-8EE0-AE6E85ECBBF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8D-43C8-A27B-4BCBF5C7035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8D-43C8-A27B-4BCBF5C7035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F8-4DE1-BC49-A3FE50FA682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F8-4DE1-BC49-A3FE50FA682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34-4A54-A483-2A15BE41968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34-4A54-A483-2A15BE41968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F6-4FCD-BC76-56D2C97A828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F6-4FCD-BC76-56D2C97A828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514.29999999999995</c:v>
                </c:pt>
                <c:pt idx="1">
                  <c:v>469.47</c:v>
                </c:pt>
                <c:pt idx="2">
                  <c:v>397.4</c:v>
                </c:pt>
                <c:pt idx="3">
                  <c:v>427.63</c:v>
                </c:pt>
                <c:pt idx="4">
                  <c:v>430.26</c:v>
                </c:pt>
              </c:numCache>
            </c:numRef>
          </c:val>
          <c:extLst>
            <c:ext xmlns:c16="http://schemas.microsoft.com/office/drawing/2014/chart" uri="{C3380CC4-5D6E-409C-BE32-E72D297353CC}">
              <c16:uniqueId val="{00000000-6FB2-43F8-AF35-35598EA7C99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336.16</c:v>
                </c:pt>
                <c:pt idx="1">
                  <c:v>309.07</c:v>
                </c:pt>
                <c:pt idx="2">
                  <c:v>323.37</c:v>
                </c:pt>
                <c:pt idx="3">
                  <c:v>290.94</c:v>
                </c:pt>
                <c:pt idx="4">
                  <c:v>287.39</c:v>
                </c:pt>
              </c:numCache>
            </c:numRef>
          </c:val>
          <c:smooth val="0"/>
          <c:extLst>
            <c:ext xmlns:c16="http://schemas.microsoft.com/office/drawing/2014/chart" uri="{C3380CC4-5D6E-409C-BE32-E72D297353CC}">
              <c16:uniqueId val="{00000001-6FB2-43F8-AF35-35598EA7C99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8B-4177-A5C3-9B00F3DDCEE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18B-4177-A5C3-9B00F3DDCEE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252.74</c:v>
                </c:pt>
                <c:pt idx="1">
                  <c:v>234</c:v>
                </c:pt>
                <c:pt idx="2">
                  <c:v>129.02000000000001</c:v>
                </c:pt>
                <c:pt idx="3">
                  <c:v>97.13</c:v>
                </c:pt>
                <c:pt idx="4">
                  <c:v>77.11</c:v>
                </c:pt>
              </c:numCache>
            </c:numRef>
          </c:val>
          <c:extLst>
            <c:ext xmlns:c16="http://schemas.microsoft.com/office/drawing/2014/chart" uri="{C3380CC4-5D6E-409C-BE32-E72D297353CC}">
              <c16:uniqueId val="{00000000-52AE-4A4B-AA67-1F70F8B72A5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86.54</c:v>
                </c:pt>
                <c:pt idx="1">
                  <c:v>81.91</c:v>
                </c:pt>
                <c:pt idx="2">
                  <c:v>74.59</c:v>
                </c:pt>
                <c:pt idx="3">
                  <c:v>55.61</c:v>
                </c:pt>
                <c:pt idx="4">
                  <c:v>50.64</c:v>
                </c:pt>
              </c:numCache>
            </c:numRef>
          </c:val>
          <c:smooth val="0"/>
          <c:extLst>
            <c:ext xmlns:c16="http://schemas.microsoft.com/office/drawing/2014/chart" uri="{C3380CC4-5D6E-409C-BE32-E72D297353CC}">
              <c16:uniqueId val="{00000001-52AE-4A4B-AA67-1F70F8B72A5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【291.40】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13"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福島県</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流域下水道</v>
      </c>
      <c r="Q8" s="49"/>
      <c r="R8" s="49"/>
      <c r="S8" s="49"/>
      <c r="T8" s="49"/>
      <c r="U8" s="49"/>
      <c r="V8" s="49"/>
      <c r="W8" s="49" t="str">
        <f>データ!L6</f>
        <v>E1</v>
      </c>
      <c r="X8" s="49"/>
      <c r="Y8" s="49"/>
      <c r="Z8" s="49"/>
      <c r="AA8" s="49"/>
      <c r="AB8" s="49"/>
      <c r="AC8" s="49"/>
      <c r="AD8" s="50" t="str">
        <f>データ!$M$6</f>
        <v>非設置</v>
      </c>
      <c r="AE8" s="50"/>
      <c r="AF8" s="50"/>
      <c r="AG8" s="50"/>
      <c r="AH8" s="50"/>
      <c r="AI8" s="50"/>
      <c r="AJ8" s="50"/>
      <c r="AK8" s="3"/>
      <c r="AL8" s="51">
        <f>データ!S6</f>
        <v>1881981</v>
      </c>
      <c r="AM8" s="51"/>
      <c r="AN8" s="51"/>
      <c r="AO8" s="51"/>
      <c r="AP8" s="51"/>
      <c r="AQ8" s="51"/>
      <c r="AR8" s="51"/>
      <c r="AS8" s="51"/>
      <c r="AT8" s="46">
        <f>データ!T6</f>
        <v>13783.9</v>
      </c>
      <c r="AU8" s="46"/>
      <c r="AV8" s="46"/>
      <c r="AW8" s="46"/>
      <c r="AX8" s="46"/>
      <c r="AY8" s="46"/>
      <c r="AZ8" s="46"/>
      <c r="BA8" s="46"/>
      <c r="BB8" s="46">
        <f>データ!U6</f>
        <v>136.53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58.73</v>
      </c>
      <c r="Q10" s="46"/>
      <c r="R10" s="46"/>
      <c r="S10" s="46"/>
      <c r="T10" s="46"/>
      <c r="U10" s="46"/>
      <c r="V10" s="46"/>
      <c r="W10" s="46">
        <f>データ!Q6</f>
        <v>100</v>
      </c>
      <c r="X10" s="46"/>
      <c r="Y10" s="46"/>
      <c r="Z10" s="46"/>
      <c r="AA10" s="46"/>
      <c r="AB10" s="46"/>
      <c r="AC10" s="46"/>
      <c r="AD10" s="51">
        <f>データ!R6</f>
        <v>0</v>
      </c>
      <c r="AE10" s="51"/>
      <c r="AF10" s="51"/>
      <c r="AG10" s="51"/>
      <c r="AH10" s="51"/>
      <c r="AI10" s="51"/>
      <c r="AJ10" s="51"/>
      <c r="AK10" s="2"/>
      <c r="AL10" s="51">
        <f>データ!V6</f>
        <v>531247</v>
      </c>
      <c r="AM10" s="51"/>
      <c r="AN10" s="51"/>
      <c r="AO10" s="51"/>
      <c r="AP10" s="51"/>
      <c r="AQ10" s="51"/>
      <c r="AR10" s="51"/>
      <c r="AS10" s="51"/>
      <c r="AT10" s="46">
        <f>データ!W6</f>
        <v>123.58</v>
      </c>
      <c r="AU10" s="46"/>
      <c r="AV10" s="46"/>
      <c r="AW10" s="46"/>
      <c r="AX10" s="46"/>
      <c r="AY10" s="46"/>
      <c r="AZ10" s="46"/>
      <c r="BA10" s="46"/>
      <c r="BB10" s="46">
        <f>データ!X6</f>
        <v>4298.8100000000004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【291.40】</v>
      </c>
      <c r="I86" s="26" t="str">
        <f>データ!CA6</f>
        <v>【0.00】</v>
      </c>
      <c r="J86" s="26" t="str">
        <f>データ!CL6</f>
        <v>【51.39】</v>
      </c>
      <c r="K86" s="26" t="str">
        <f>データ!CW6</f>
        <v>【66.94】</v>
      </c>
      <c r="L86" s="26" t="str">
        <f>データ!DH6</f>
        <v>【93.03】</v>
      </c>
      <c r="M86" s="26" t="s">
        <v>43</v>
      </c>
      <c r="N86" s="26" t="s">
        <v>43</v>
      </c>
      <c r="O86" s="26" t="str">
        <f>データ!EO6</f>
        <v>【0.09】</v>
      </c>
    </row>
  </sheetData>
  <sheetProtection algorithmName="SHA-512" hashValue="zMf54b9DDhJOM3bvPsfdET+rF6VuGtVdxUWSzIEJdfslqutIlrP+2HXrVaV7x5Ex315ISrrrcOTdh4dEj97jag==" saltValue="fB45bU89B9mAuw2x1rYKp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5"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2">
      <c r="A6" s="28" t="s">
        <v>95</v>
      </c>
      <c r="B6" s="33">
        <f>B7</f>
        <v>2019</v>
      </c>
      <c r="C6" s="33">
        <f t="shared" ref="C6:X6" si="3">C7</f>
        <v>70009</v>
      </c>
      <c r="D6" s="33">
        <f t="shared" si="3"/>
        <v>47</v>
      </c>
      <c r="E6" s="33">
        <f t="shared" si="3"/>
        <v>17</v>
      </c>
      <c r="F6" s="33">
        <f t="shared" si="3"/>
        <v>3</v>
      </c>
      <c r="G6" s="33">
        <f t="shared" si="3"/>
        <v>0</v>
      </c>
      <c r="H6" s="33" t="str">
        <f t="shared" si="3"/>
        <v>福島県</v>
      </c>
      <c r="I6" s="33" t="str">
        <f t="shared" si="3"/>
        <v>法非適用</v>
      </c>
      <c r="J6" s="33" t="str">
        <f t="shared" si="3"/>
        <v>下水道事業</v>
      </c>
      <c r="K6" s="33" t="str">
        <f t="shared" si="3"/>
        <v>流域下水道</v>
      </c>
      <c r="L6" s="33" t="str">
        <f t="shared" si="3"/>
        <v>E1</v>
      </c>
      <c r="M6" s="33" t="str">
        <f t="shared" si="3"/>
        <v>非設置</v>
      </c>
      <c r="N6" s="34" t="str">
        <f t="shared" si="3"/>
        <v>-</v>
      </c>
      <c r="O6" s="34" t="str">
        <f t="shared" si="3"/>
        <v>該当数値なし</v>
      </c>
      <c r="P6" s="34">
        <f t="shared" si="3"/>
        <v>58.73</v>
      </c>
      <c r="Q6" s="34">
        <f t="shared" si="3"/>
        <v>100</v>
      </c>
      <c r="R6" s="34">
        <f t="shared" si="3"/>
        <v>0</v>
      </c>
      <c r="S6" s="34">
        <f t="shared" si="3"/>
        <v>1881981</v>
      </c>
      <c r="T6" s="34">
        <f t="shared" si="3"/>
        <v>13783.9</v>
      </c>
      <c r="U6" s="34">
        <f t="shared" si="3"/>
        <v>136.53</v>
      </c>
      <c r="V6" s="34">
        <f t="shared" si="3"/>
        <v>531247</v>
      </c>
      <c r="W6" s="34">
        <f t="shared" si="3"/>
        <v>123.58</v>
      </c>
      <c r="X6" s="34">
        <f t="shared" si="3"/>
        <v>4298.8100000000004</v>
      </c>
      <c r="Y6" s="35">
        <f>IF(Y7="",NA(),Y7)</f>
        <v>92.41</v>
      </c>
      <c r="Z6" s="35">
        <f t="shared" ref="Z6:AH6" si="4">IF(Z7="",NA(),Z7)</f>
        <v>100.77</v>
      </c>
      <c r="AA6" s="35">
        <f t="shared" si="4"/>
        <v>92.68</v>
      </c>
      <c r="AB6" s="35">
        <f t="shared" si="4"/>
        <v>79.19</v>
      </c>
      <c r="AC6" s="35">
        <f t="shared" si="4"/>
        <v>81.900000000000006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514.29999999999995</v>
      </c>
      <c r="BG6" s="35">
        <f t="shared" ref="BG6:BO6" si="7">IF(BG7="",NA(),BG7)</f>
        <v>469.47</v>
      </c>
      <c r="BH6" s="35">
        <f t="shared" si="7"/>
        <v>397.4</v>
      </c>
      <c r="BI6" s="35">
        <f t="shared" si="7"/>
        <v>427.63</v>
      </c>
      <c r="BJ6" s="35">
        <f t="shared" si="7"/>
        <v>430.26</v>
      </c>
      <c r="BK6" s="35">
        <f t="shared" si="7"/>
        <v>336.16</v>
      </c>
      <c r="BL6" s="35">
        <f t="shared" si="7"/>
        <v>309.07</v>
      </c>
      <c r="BM6" s="35">
        <f t="shared" si="7"/>
        <v>323.37</v>
      </c>
      <c r="BN6" s="35">
        <f t="shared" si="7"/>
        <v>290.94</v>
      </c>
      <c r="BO6" s="35">
        <f t="shared" si="7"/>
        <v>287.39</v>
      </c>
      <c r="BP6" s="34" t="str">
        <f>IF(BP7="","",IF(BP7="-","【-】","【"&amp;SUBSTITUTE(TEXT(BP7,"#,##0.00"),"-","△")&amp;"】"))</f>
        <v>【291.40】</v>
      </c>
      <c r="BQ6" s="34">
        <f>IF(BQ7="",NA(),BQ7)</f>
        <v>0</v>
      </c>
      <c r="BR6" s="34">
        <f t="shared" ref="BR6:BZ6" si="8">IF(BR7="",NA(),BR7)</f>
        <v>0</v>
      </c>
      <c r="BS6" s="34">
        <f t="shared" si="8"/>
        <v>0</v>
      </c>
      <c r="BT6" s="34">
        <f t="shared" si="8"/>
        <v>0</v>
      </c>
      <c r="BU6" s="34">
        <f t="shared" si="8"/>
        <v>0</v>
      </c>
      <c r="BV6" s="34">
        <f t="shared" si="8"/>
        <v>0</v>
      </c>
      <c r="BW6" s="34">
        <f t="shared" si="8"/>
        <v>0</v>
      </c>
      <c r="BX6" s="34">
        <f t="shared" si="8"/>
        <v>0</v>
      </c>
      <c r="BY6" s="34">
        <f t="shared" si="8"/>
        <v>0</v>
      </c>
      <c r="BZ6" s="34">
        <f t="shared" si="8"/>
        <v>0</v>
      </c>
      <c r="CA6" s="34" t="str">
        <f>IF(CA7="","",IF(CA7="-","【-】","【"&amp;SUBSTITUTE(TEXT(CA7,"#,##0.00"),"-","△")&amp;"】"))</f>
        <v>【0.00】</v>
      </c>
      <c r="CB6" s="35">
        <f>IF(CB7="",NA(),CB7)</f>
        <v>252.74</v>
      </c>
      <c r="CC6" s="35">
        <f t="shared" ref="CC6:CK6" si="9">IF(CC7="",NA(),CC7)</f>
        <v>234</v>
      </c>
      <c r="CD6" s="35">
        <f t="shared" si="9"/>
        <v>129.02000000000001</v>
      </c>
      <c r="CE6" s="35">
        <f t="shared" si="9"/>
        <v>97.13</v>
      </c>
      <c r="CF6" s="35">
        <f t="shared" si="9"/>
        <v>77.11</v>
      </c>
      <c r="CG6" s="35">
        <f t="shared" si="9"/>
        <v>86.54</v>
      </c>
      <c r="CH6" s="35">
        <f t="shared" si="9"/>
        <v>81.91</v>
      </c>
      <c r="CI6" s="35">
        <f t="shared" si="9"/>
        <v>74.59</v>
      </c>
      <c r="CJ6" s="35">
        <f t="shared" si="9"/>
        <v>55.61</v>
      </c>
      <c r="CK6" s="35">
        <f t="shared" si="9"/>
        <v>50.64</v>
      </c>
      <c r="CL6" s="34" t="str">
        <f>IF(CL7="","",IF(CL7="-","【-】","【"&amp;SUBSTITUTE(TEXT(CL7,"#,##0.00"),"-","△")&amp;"】"))</f>
        <v>【51.39】</v>
      </c>
      <c r="CM6" s="35">
        <f>IF(CM7="",NA(),CM7)</f>
        <v>61.85</v>
      </c>
      <c r="CN6" s="35">
        <f t="shared" ref="CN6:CV6" si="10">IF(CN7="",NA(),CN7)</f>
        <v>62.78</v>
      </c>
      <c r="CO6" s="35">
        <f t="shared" si="10"/>
        <v>63.59</v>
      </c>
      <c r="CP6" s="35">
        <f t="shared" si="10"/>
        <v>61.34</v>
      </c>
      <c r="CQ6" s="35">
        <f t="shared" si="10"/>
        <v>65.02</v>
      </c>
      <c r="CR6" s="35">
        <f t="shared" si="10"/>
        <v>64.09</v>
      </c>
      <c r="CS6" s="35">
        <f t="shared" si="10"/>
        <v>64.62</v>
      </c>
      <c r="CT6" s="35">
        <f t="shared" si="10"/>
        <v>63.73</v>
      </c>
      <c r="CU6" s="35">
        <f t="shared" si="10"/>
        <v>66.11</v>
      </c>
      <c r="CV6" s="35">
        <f t="shared" si="10"/>
        <v>67.209999999999994</v>
      </c>
      <c r="CW6" s="34" t="str">
        <f>IF(CW7="","",IF(CW7="-","【-】","【"&amp;SUBSTITUTE(TEXT(CW7,"#,##0.00"),"-","△")&amp;"】"))</f>
        <v>【66.94】</v>
      </c>
      <c r="CX6" s="35">
        <f>IF(CX7="",NA(),CX7)</f>
        <v>90.87</v>
      </c>
      <c r="CY6" s="35">
        <f t="shared" ref="CY6:DG6" si="11">IF(CY7="",NA(),CY7)</f>
        <v>91.2</v>
      </c>
      <c r="CZ6" s="35">
        <f t="shared" si="11"/>
        <v>86.37</v>
      </c>
      <c r="DA6" s="35">
        <f t="shared" si="11"/>
        <v>86.7</v>
      </c>
      <c r="DB6" s="35">
        <f t="shared" si="11"/>
        <v>90.37</v>
      </c>
      <c r="DC6" s="35">
        <f t="shared" si="11"/>
        <v>88.15</v>
      </c>
      <c r="DD6" s="35">
        <f t="shared" si="11"/>
        <v>87.82</v>
      </c>
      <c r="DE6" s="35">
        <f t="shared" si="11"/>
        <v>88.21</v>
      </c>
      <c r="DF6" s="35">
        <f t="shared" si="11"/>
        <v>92.98</v>
      </c>
      <c r="DG6" s="35">
        <f t="shared" si="11"/>
        <v>93.21</v>
      </c>
      <c r="DH6" s="34" t="str">
        <f>IF(DH7="","",IF(DH7="-","【-】","【"&amp;SUBSTITUTE(TEXT(DH7,"#,##0.00"),"-","△")&amp;"】"))</f>
        <v>【93.03】</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0.09</v>
      </c>
      <c r="EF6" s="34">
        <f t="shared" ref="EF6:EN6" si="14">IF(EF7="",NA(),EF7)</f>
        <v>0</v>
      </c>
      <c r="EG6" s="34">
        <f t="shared" si="14"/>
        <v>0</v>
      </c>
      <c r="EH6" s="34">
        <f t="shared" si="14"/>
        <v>0</v>
      </c>
      <c r="EI6" s="34">
        <f t="shared" si="14"/>
        <v>0</v>
      </c>
      <c r="EJ6" s="35">
        <f t="shared" si="14"/>
        <v>0.06</v>
      </c>
      <c r="EK6" s="35">
        <f t="shared" si="14"/>
        <v>0.08</v>
      </c>
      <c r="EL6" s="35">
        <f t="shared" si="14"/>
        <v>0.12</v>
      </c>
      <c r="EM6" s="35">
        <f t="shared" si="14"/>
        <v>0.05</v>
      </c>
      <c r="EN6" s="35">
        <f t="shared" si="14"/>
        <v>7.0000000000000007E-2</v>
      </c>
      <c r="EO6" s="34" t="str">
        <f>IF(EO7="","",IF(EO7="-","【-】","【"&amp;SUBSTITUTE(TEXT(EO7,"#,##0.00"),"-","△")&amp;"】"))</f>
        <v>【0.09】</v>
      </c>
    </row>
    <row r="7" spans="1:145" s="36" customFormat="1" x14ac:dyDescent="0.2">
      <c r="A7" s="28"/>
      <c r="B7" s="37">
        <v>2019</v>
      </c>
      <c r="C7" s="37">
        <v>70009</v>
      </c>
      <c r="D7" s="37">
        <v>47</v>
      </c>
      <c r="E7" s="37">
        <v>17</v>
      </c>
      <c r="F7" s="37">
        <v>3</v>
      </c>
      <c r="G7" s="37">
        <v>0</v>
      </c>
      <c r="H7" s="37" t="s">
        <v>96</v>
      </c>
      <c r="I7" s="37" t="s">
        <v>97</v>
      </c>
      <c r="J7" s="37" t="s">
        <v>98</v>
      </c>
      <c r="K7" s="37" t="s">
        <v>99</v>
      </c>
      <c r="L7" s="37" t="s">
        <v>100</v>
      </c>
      <c r="M7" s="37" t="s">
        <v>101</v>
      </c>
      <c r="N7" s="38" t="s">
        <v>102</v>
      </c>
      <c r="O7" s="38" t="s">
        <v>103</v>
      </c>
      <c r="P7" s="38">
        <v>58.73</v>
      </c>
      <c r="Q7" s="38">
        <v>100</v>
      </c>
      <c r="R7" s="38">
        <v>0</v>
      </c>
      <c r="S7" s="38">
        <v>1881981</v>
      </c>
      <c r="T7" s="38">
        <v>13783.9</v>
      </c>
      <c r="U7" s="38">
        <v>136.53</v>
      </c>
      <c r="V7" s="38">
        <v>531247</v>
      </c>
      <c r="W7" s="38">
        <v>123.58</v>
      </c>
      <c r="X7" s="38">
        <v>4298.8100000000004</v>
      </c>
      <c r="Y7" s="38">
        <v>92.41</v>
      </c>
      <c r="Z7" s="38">
        <v>100.77</v>
      </c>
      <c r="AA7" s="38">
        <v>92.68</v>
      </c>
      <c r="AB7" s="38">
        <v>79.19</v>
      </c>
      <c r="AC7" s="38">
        <v>81.900000000000006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514.29999999999995</v>
      </c>
      <c r="BG7" s="38">
        <v>469.47</v>
      </c>
      <c r="BH7" s="38">
        <v>397.4</v>
      </c>
      <c r="BI7" s="38">
        <v>427.63</v>
      </c>
      <c r="BJ7" s="38">
        <v>430.26</v>
      </c>
      <c r="BK7" s="38">
        <v>336.16</v>
      </c>
      <c r="BL7" s="38">
        <v>309.07</v>
      </c>
      <c r="BM7" s="38">
        <v>323.37</v>
      </c>
      <c r="BN7" s="38">
        <v>290.94</v>
      </c>
      <c r="BO7" s="38">
        <v>287.39</v>
      </c>
      <c r="BP7" s="38">
        <v>291.39999999999998</v>
      </c>
      <c r="BQ7" s="38">
        <v>0</v>
      </c>
      <c r="BR7" s="38">
        <v>0</v>
      </c>
      <c r="BS7" s="38">
        <v>0</v>
      </c>
      <c r="BT7" s="38">
        <v>0</v>
      </c>
      <c r="BU7" s="38">
        <v>0</v>
      </c>
      <c r="BV7" s="38">
        <v>0</v>
      </c>
      <c r="BW7" s="38">
        <v>0</v>
      </c>
      <c r="BX7" s="38">
        <v>0</v>
      </c>
      <c r="BY7" s="38">
        <v>0</v>
      </c>
      <c r="BZ7" s="38">
        <v>0</v>
      </c>
      <c r="CA7" s="38">
        <v>0</v>
      </c>
      <c r="CB7" s="38">
        <v>252.74</v>
      </c>
      <c r="CC7" s="38">
        <v>234</v>
      </c>
      <c r="CD7" s="38">
        <v>129.02000000000001</v>
      </c>
      <c r="CE7" s="38">
        <v>97.13</v>
      </c>
      <c r="CF7" s="38">
        <v>77.11</v>
      </c>
      <c r="CG7" s="38">
        <v>86.54</v>
      </c>
      <c r="CH7" s="38">
        <v>81.91</v>
      </c>
      <c r="CI7" s="38">
        <v>74.59</v>
      </c>
      <c r="CJ7" s="38">
        <v>55.61</v>
      </c>
      <c r="CK7" s="38">
        <v>50.64</v>
      </c>
      <c r="CL7" s="38">
        <v>51.39</v>
      </c>
      <c r="CM7" s="38">
        <v>61.85</v>
      </c>
      <c r="CN7" s="38">
        <v>62.78</v>
      </c>
      <c r="CO7" s="38">
        <v>63.59</v>
      </c>
      <c r="CP7" s="38">
        <v>61.34</v>
      </c>
      <c r="CQ7" s="38">
        <v>65.02</v>
      </c>
      <c r="CR7" s="38">
        <v>64.09</v>
      </c>
      <c r="CS7" s="38">
        <v>64.62</v>
      </c>
      <c r="CT7" s="38">
        <v>63.73</v>
      </c>
      <c r="CU7" s="38">
        <v>66.11</v>
      </c>
      <c r="CV7" s="38">
        <v>67.209999999999994</v>
      </c>
      <c r="CW7" s="38">
        <v>66.94</v>
      </c>
      <c r="CX7" s="38">
        <v>90.87</v>
      </c>
      <c r="CY7" s="38">
        <v>91.2</v>
      </c>
      <c r="CZ7" s="38">
        <v>86.37</v>
      </c>
      <c r="DA7" s="38">
        <v>86.7</v>
      </c>
      <c r="DB7" s="38">
        <v>90.37</v>
      </c>
      <c r="DC7" s="38">
        <v>88.15</v>
      </c>
      <c r="DD7" s="38">
        <v>87.82</v>
      </c>
      <c r="DE7" s="38">
        <v>88.21</v>
      </c>
      <c r="DF7" s="38">
        <v>92.98</v>
      </c>
      <c r="DG7" s="38">
        <v>93.21</v>
      </c>
      <c r="DH7" s="38">
        <v>93.03</v>
      </c>
      <c r="DI7" s="38"/>
      <c r="DJ7" s="38"/>
      <c r="DK7" s="38"/>
      <c r="DL7" s="38"/>
      <c r="DM7" s="38"/>
      <c r="DN7" s="38"/>
      <c r="DO7" s="38"/>
      <c r="DP7" s="38"/>
      <c r="DQ7" s="38"/>
      <c r="DR7" s="38"/>
      <c r="DS7" s="38"/>
      <c r="DT7" s="38"/>
      <c r="DU7" s="38"/>
      <c r="DV7" s="38"/>
      <c r="DW7" s="38"/>
      <c r="DX7" s="38"/>
      <c r="DY7" s="38"/>
      <c r="DZ7" s="38"/>
      <c r="EA7" s="38"/>
      <c r="EB7" s="38"/>
      <c r="EC7" s="38"/>
      <c r="ED7" s="38"/>
      <c r="EE7" s="38">
        <v>0.09</v>
      </c>
      <c r="EF7" s="38">
        <v>0</v>
      </c>
      <c r="EG7" s="38">
        <v>0</v>
      </c>
      <c r="EH7" s="38">
        <v>0</v>
      </c>
      <c r="EI7" s="38">
        <v>0</v>
      </c>
      <c r="EJ7" s="38">
        <v>0.06</v>
      </c>
      <c r="EK7" s="38">
        <v>0.08</v>
      </c>
      <c r="EL7" s="38">
        <v>0.12</v>
      </c>
      <c r="EM7" s="38">
        <v>0.05</v>
      </c>
      <c r="EN7" s="38">
        <v>7.0000000000000007E-2</v>
      </c>
      <c r="EO7" s="38">
        <v>0.09</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109</v>
      </c>
    </row>
    <row r="12" spans="1:145" x14ac:dyDescent="0.2">
      <c r="B12">
        <v>1</v>
      </c>
      <c r="C12">
        <v>1</v>
      </c>
      <c r="D12">
        <v>1</v>
      </c>
      <c r="E12">
        <v>1</v>
      </c>
      <c r="F12">
        <v>1</v>
      </c>
      <c r="G12" t="s">
        <v>110</v>
      </c>
    </row>
    <row r="13" spans="1:145" x14ac:dyDescent="0.2">
      <c r="B13" t="s">
        <v>111</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太田 敦夫</cp:lastModifiedBy>
  <cp:lastPrinted>2021-01-26T04:06:34Z</cp:lastPrinted>
  <dcterms:created xsi:type="dcterms:W3CDTF">2020-12-04T02:50:42Z</dcterms:created>
  <dcterms:modified xsi:type="dcterms:W3CDTF">2021-01-26T04:06:51Z</dcterms:modified>
  <cp:category/>
</cp:coreProperties>
</file>