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s3410d6c8\作業用\03 財政1\35 財政情報の開示\平成30年度（H29決算分）\06_公会計分作成依頼・回答\04市町村回答\〇48三春町\"/>
    </mc:Choice>
  </mc:AlternateContent>
  <bookViews>
    <workbookView xWindow="30" yWindow="75" windowWidth="20730" windowHeight="8460" firstSheet="13"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7"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U37" i="10"/>
  <c r="C37" i="10"/>
  <c r="CO36" i="10"/>
  <c r="BE36" i="10"/>
  <c r="CO35" i="10"/>
  <c r="BE35" i="10"/>
  <c r="BE34" i="10"/>
  <c r="C34" i="10"/>
  <c r="C35" i="10" s="1"/>
  <c r="C36" i="10" s="1"/>
  <c r="U34" i="10" l="1"/>
  <c r="U35" i="10" s="1"/>
  <c r="U36" i="10" s="1"/>
  <c r="AM34" i="10" s="1"/>
  <c r="AM35" i="10" s="1"/>
  <c r="AM36" i="10" s="1"/>
  <c r="AM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CO34" i="10" l="1"/>
</calcChain>
</file>

<file path=xl/sharedStrings.xml><?xml version="1.0" encoding="utf-8"?>
<sst xmlns="http://schemas.openxmlformats.org/spreadsheetml/2006/main" count="1084" uniqueCount="608">
  <si>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</si>
  <si>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</si>
  <si>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</si>
  <si>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</si>
  <si>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</si>
  <si>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</si>
  <si>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</si>
  <si>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</si>
  <si>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</si>
  <si>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</si>
  <si>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</si>
  <si>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</si>
  <si>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</si>
  <si>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</si>
  <si>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</si>
  <si>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</si>
  <si>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</si>
  <si>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</si>
  <si>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</si>
  <si>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</si>
  <si>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</si>
  <si>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</si>
  <si>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</si>
  <si>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</si>
  <si>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</si>
  <si>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</si>
  <si>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</si>
  <si>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</si>
  <si>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</si>
  <si>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</si>
  <si>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</si>
  <si>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</si>
  <si>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</si>
  <si>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</si>
  <si>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</si>
  <si>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</si>
  <si>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</si>
  <si>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</si>
  <si>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</si>
  <si>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</si>
  <si>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</si>
  <si>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</si>
  <si>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</si>
  <si>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</si>
  <si>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</si>
  <si>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</si>
  <si>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</si>
  <si>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</si>
  <si>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</si>
  <si>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</si>
  <si>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</si>
  <si>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</si>
  <si>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</si>
  <si>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</si>
  <si>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</si>
  <si>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</si>
  <si>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</si>
  <si>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</si>
  <si>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</si>
  <si>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</si>
  <si>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</si>
  <si>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</si>
  <si>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</si>
  <si>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</si>
  <si>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</si>
  <si>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</si>
  <si>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</si>
  <si>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</si>
  <si>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</si>
  <si>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</si>
  <si>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</si>
  <si>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</si>
  <si>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</si>
  <si>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</si>
  <si>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</si>
  <si>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</si>
  <si>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</si>
  <si>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</si>
  <si>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Ⅳ－１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</si>
  <si>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</si>
  <si>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</si>
  <si>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</si>
  <si>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</si>
  <si>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</si>
  <si>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</si>
  <si>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</si>
  <si>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</si>
  <si>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</si>
  <si>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</si>
  <si>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</si>
  <si>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</si>
  <si>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三春町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</si>
  <si>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</si>
  <si>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</si>
  <si>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</si>
  <si>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</si>
  <si>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</si>
  <si>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</si>
  <si>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</si>
  <si>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</si>
  <si>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</si>
  <si>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</si>
  <si>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</si>
  <si>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</si>
  <si>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</si>
  <si>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</si>
  <si>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</si>
  <si>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</si>
  <si>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</si>
  <si>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</si>
  <si>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</si>
  <si>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</si>
  <si>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</si>
  <si>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</si>
  <si>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</si>
  <si>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</si>
  <si>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</si>
  <si>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</si>
  <si>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</si>
  <si>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0.6</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</si>
  <si>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</si>
  <si>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</si>
  <si>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</si>
  <si>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</si>
  <si>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</si>
  <si>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</si>
  <si>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</si>
  <si>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</si>
  <si>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</si>
  <si>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</si>
  <si>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</si>
  <si>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</si>
  <si>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</si>
  <si>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</si>
  <si>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</si>
  <si>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</si>
  <si>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</si>
  <si>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</si>
  <si>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</si>
  <si>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</si>
  <si>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</si>
  <si>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</si>
  <si>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</si>
  <si>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</si>
  <si>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</si>
  <si>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</si>
  <si>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0"/>
  </si>
  <si>
    <t>病院事業会計</t>
    <phoneticPr fontId="5"/>
  </si>
  <si>
    <t>うち日本人(％)</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</si>
  <si>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</si>
  <si>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</si>
  <si>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</si>
  <si>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</si>
  <si>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</si>
  <si>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</si>
  <si>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</si>
  <si>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</si>
  <si>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</si>
  <si>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</si>
  <si>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</si>
  <si>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</si>
  <si>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</si>
  <si>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</si>
  <si>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</si>
  <si>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</si>
  <si>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</si>
  <si>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</si>
  <si>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</si>
  <si>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</si>
  <si>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</si>
  <si>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</si>
  <si>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</si>
  <si>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</si>
  <si>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</si>
  <si>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</si>
  <si>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</si>
  <si>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</si>
  <si>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</si>
  <si>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</si>
  <si>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</si>
  <si>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</si>
  <si>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</si>
  <si>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</si>
  <si>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</si>
  <si>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</si>
  <si>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</si>
  <si>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</si>
  <si>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</si>
  <si>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</si>
  <si>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</si>
  <si>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</si>
  <si>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</si>
  <si>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</si>
  <si>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</si>
  <si>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</si>
  <si>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</si>
  <si>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</si>
  <si>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</si>
  <si>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</si>
  <si>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</si>
  <si>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</si>
  <si>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</si>
  <si>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</si>
  <si>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</si>
  <si>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</si>
  <si>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</si>
  <si>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</si>
  <si>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</si>
  <si>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</si>
  <si>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</si>
  <si>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</si>
  <si>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</si>
  <si>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福島県三春町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</si>
  <si>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</si>
  <si>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</si>
  <si>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</si>
  <si>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</si>
  <si>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</si>
  <si>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</si>
  <si>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</si>
  <si>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</si>
  <si>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</si>
  <si>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</si>
  <si>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</si>
  <si>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</si>
  <si>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</si>
  <si>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</si>
  <si>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</si>
  <si>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</si>
  <si>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</si>
  <si>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</si>
  <si>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</si>
  <si>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</si>
  <si>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</si>
  <si>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</si>
  <si>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</si>
  <si>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</si>
  <si>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</si>
  <si>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</si>
  <si>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</si>
  <si>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</si>
  <si>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</si>
  <si>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</si>
  <si>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</si>
  <si>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</si>
  <si>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</si>
  <si>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</si>
  <si>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</si>
  <si>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</si>
  <si>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</si>
  <si>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</si>
  <si>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</si>
  <si>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</si>
  <si>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</si>
  <si>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</si>
  <si>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</si>
  <si>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</si>
  <si>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</si>
  <si>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</si>
  <si>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</si>
  <si>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</si>
  <si>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</si>
  <si>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</si>
  <si>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</si>
  <si>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</si>
  <si>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</si>
  <si>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</si>
  <si>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</si>
  <si>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</si>
  <si>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</si>
  <si>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</si>
  <si>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</si>
  <si>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</si>
  <si>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</si>
  <si>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</si>
  <si>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</si>
  <si>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</si>
  <si>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</si>
  <si>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</si>
  <si>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</si>
  <si>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</si>
  <si>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</si>
  <si>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</si>
  <si>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</si>
  <si>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</si>
  <si>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</si>
  <si>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</si>
  <si>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</si>
  <si>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</si>
  <si>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</si>
  <si>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</si>
  <si>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</si>
  <si>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</si>
  <si>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</si>
  <si>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</si>
  <si>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</si>
  <si>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</si>
  <si>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</si>
  <si>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</si>
  <si>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</si>
  <si>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</si>
  <si>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</si>
  <si>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</si>
  <si>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</si>
  <si>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</si>
  <si>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</si>
  <si>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</si>
  <si>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</si>
  <si>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</si>
  <si>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</si>
  <si>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</si>
  <si>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</si>
  <si>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</si>
  <si>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</si>
  <si>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</si>
  <si>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</si>
  <si>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</si>
  <si>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</si>
  <si>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</si>
  <si>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</si>
  <si>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</si>
  <si>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</si>
  <si>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</si>
  <si>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</si>
  <si>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</si>
  <si>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</si>
  <si>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</si>
  <si>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</si>
  <si>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</si>
  <si>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</si>
  <si>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</si>
  <si>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</si>
  <si>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</si>
  <si>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</si>
  <si>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</si>
  <si>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</si>
  <si>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</si>
  <si>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</si>
  <si>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</si>
  <si>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</si>
  <si>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</si>
  <si>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</si>
  <si>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</si>
  <si>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</si>
  <si>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</si>
  <si>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</si>
  <si>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</si>
  <si>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</si>
  <si>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</si>
  <si>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</si>
  <si>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</si>
  <si>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</si>
  <si>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</si>
  <si>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</si>
  <si>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</si>
  <si>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</si>
  <si>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</si>
  <si>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</si>
  <si>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</si>
  <si>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</si>
  <si>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</si>
  <si>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</si>
  <si>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福島県三春町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</si>
  <si>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</si>
  <si>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</si>
  <si>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</si>
  <si>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</si>
  <si>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</si>
  <si>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</si>
  <si>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</si>
  <si>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</si>
  <si>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</si>
  <si>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</si>
  <si>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</si>
  <si>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</si>
  <si>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</si>
  <si>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</si>
  <si>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</si>
  <si>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</si>
  <si>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</si>
  <si>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</si>
  <si>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</si>
  <si>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</si>
  <si>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町営バス事業特別会計</t>
    <phoneticPr fontId="5"/>
  </si>
  <si>
    <t>放射性物質対策特別会計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</si>
  <si>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</si>
  <si>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</si>
  <si>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</si>
  <si>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</si>
  <si>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</si>
  <si>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</si>
  <si>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</si>
  <si>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</si>
  <si>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</si>
  <si>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</si>
  <si>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</si>
  <si>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</si>
  <si>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</si>
  <si>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</si>
  <si>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</si>
  <si>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</si>
  <si>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</si>
  <si>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</si>
  <si>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</si>
  <si>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</si>
  <si>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下水道事業等会計</t>
    <phoneticPr fontId="5"/>
  </si>
  <si>
    <t>法適用企業</t>
    <phoneticPr fontId="5"/>
  </si>
  <si>
    <t>病院事業会計</t>
    <phoneticPr fontId="5"/>
  </si>
  <si>
    <t>宅地造成事業会計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</si>
  <si>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</si>
  <si>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</si>
  <si>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</si>
  <si>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</si>
  <si>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</si>
  <si>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</si>
  <si>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</si>
  <si>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</si>
  <si>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</si>
  <si>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</si>
  <si>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</si>
  <si>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</si>
  <si>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</si>
  <si>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</si>
  <si>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</si>
  <si>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</si>
  <si>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</si>
  <si>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</si>
  <si>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</si>
  <si>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</si>
  <si>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</si>
  <si>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</si>
  <si>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</si>
  <si>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</si>
  <si>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</si>
  <si>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</si>
  <si>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</si>
  <si>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</si>
  <si>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</si>
  <si>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</si>
  <si>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</si>
  <si>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</si>
  <si>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</si>
  <si>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</si>
  <si>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</si>
  <si>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</si>
  <si>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</si>
  <si>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</si>
  <si>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</si>
  <si>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</si>
  <si>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</si>
  <si>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</si>
  <si>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</si>
  <si>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</si>
  <si>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</si>
  <si>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</si>
  <si>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</si>
  <si>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</si>
  <si>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</si>
  <si>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</si>
  <si>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</si>
  <si>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</si>
  <si>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</si>
  <si>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</si>
  <si>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</si>
  <si>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</si>
  <si>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下水道事業等会計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</si>
  <si>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</si>
  <si>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</si>
  <si>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</si>
  <si>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</si>
  <si>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宅地造成事業会計</t>
    <phoneticPr fontId="5"/>
  </si>
  <si>
    <t>-</t>
    <phoneticPr fontId="5"/>
  </si>
  <si>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</si>
  <si>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</si>
  <si>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</si>
  <si>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</si>
  <si>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</si>
  <si>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</si>
  <si>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</si>
  <si>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</si>
  <si>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</si>
  <si>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</si>
  <si>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</si>
  <si>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</si>
  <si>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</si>
  <si>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</si>
  <si>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</si>
  <si>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</si>
  <si>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</si>
  <si>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</si>
  <si>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</si>
  <si>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</si>
  <si>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</si>
  <si>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</si>
  <si>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</si>
  <si>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</si>
  <si>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</si>
  <si>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</si>
  <si>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</si>
  <si>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</si>
  <si>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</si>
  <si>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</si>
  <si>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</si>
  <si>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</si>
  <si>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</si>
  <si>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</si>
  <si>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</si>
  <si>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</si>
  <si>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</si>
  <si>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</si>
  <si>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</si>
  <si>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</si>
  <si>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</si>
  <si>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</si>
  <si>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</si>
  <si>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</si>
  <si>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</si>
  <si>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</si>
  <si>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</si>
  <si>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</si>
  <si>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</si>
  <si>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</si>
  <si>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</si>
  <si>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</si>
  <si>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</si>
  <si>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</si>
  <si>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</si>
  <si>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</si>
  <si>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</si>
  <si>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</si>
  <si>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</si>
  <si>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</si>
  <si>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</si>
  <si>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</si>
  <si>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</si>
  <si>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</si>
  <si>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</si>
  <si>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</si>
  <si>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</si>
  <si>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</si>
  <si>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</si>
  <si>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</si>
  <si>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</si>
  <si>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</si>
  <si>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</si>
  <si>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</si>
  <si>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</si>
  <si>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</si>
  <si>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</si>
  <si>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</si>
  <si>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</si>
  <si>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</si>
  <si>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</si>
  <si>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</si>
  <si>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</si>
  <si>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</si>
  <si>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</si>
  <si>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</si>
  <si>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</si>
  <si>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5.42</t>
  </si>
  <si>
    <t>▲ 3.85</t>
  </si>
  <si>
    <t>▲ 2.00</t>
  </si>
  <si>
    <t>▲ 2.40</t>
  </si>
  <si>
    <t>病院事業会計</t>
  </si>
  <si>
    <t>▲ 0.85</t>
  </si>
  <si>
    <t>一般会計</t>
  </si>
  <si>
    <t>宅地造成事業会計</t>
  </si>
  <si>
    <t>下水道事業等会計</t>
  </si>
  <si>
    <t>水道事業会計</t>
  </si>
  <si>
    <t>介護保険特別会計</t>
  </si>
  <si>
    <t>国民健康保険特別会計</t>
  </si>
  <si>
    <t>後期高齢者医療特別会計</t>
  </si>
  <si>
    <t>その他会計（赤字）</t>
  </si>
  <si>
    <t>その他会計（黒字）</t>
  </si>
  <si>
    <t>-</t>
    <phoneticPr fontId="2"/>
  </si>
  <si>
    <t>-</t>
    <phoneticPr fontId="2"/>
  </si>
  <si>
    <t>田村広域行政組合　一般会計</t>
    <rPh sb="0" eb="2">
      <t>タムラ</t>
    </rPh>
    <rPh sb="2" eb="4">
      <t>コウイキ</t>
    </rPh>
    <rPh sb="4" eb="6">
      <t>ギョウセイ</t>
    </rPh>
    <rPh sb="6" eb="8">
      <t>クミアイ</t>
    </rPh>
    <rPh sb="9" eb="11">
      <t>イッパン</t>
    </rPh>
    <rPh sb="11" eb="13">
      <t>カイケイ</t>
    </rPh>
    <phoneticPr fontId="2"/>
  </si>
  <si>
    <t>郡山地方広域消防組合　一般会計</t>
    <rPh sb="0" eb="2">
      <t>コオリヤマ</t>
    </rPh>
    <rPh sb="2" eb="4">
      <t>チホウ</t>
    </rPh>
    <rPh sb="4" eb="6">
      <t>コウイキ</t>
    </rPh>
    <rPh sb="6" eb="8">
      <t>ショウボウ</t>
    </rPh>
    <rPh sb="8" eb="10">
      <t>クミアイ</t>
    </rPh>
    <rPh sb="11" eb="13">
      <t>イッパン</t>
    </rPh>
    <rPh sb="13" eb="15">
      <t>カイケイ</t>
    </rPh>
    <phoneticPr fontId="2"/>
  </si>
  <si>
    <t>福島県市町村総合事務組合　一般会計</t>
    <rPh sb="0" eb="3">
      <t>フクシマケン</t>
    </rPh>
    <rPh sb="3" eb="4">
      <t>シ</t>
    </rPh>
    <rPh sb="4" eb="6">
      <t>マチムラ</t>
    </rPh>
    <rPh sb="6" eb="8">
      <t>ソウゴウ</t>
    </rPh>
    <rPh sb="8" eb="10">
      <t>ジム</t>
    </rPh>
    <rPh sb="10" eb="12">
      <t>クミアイ</t>
    </rPh>
    <rPh sb="13" eb="15">
      <t>イッパン</t>
    </rPh>
    <rPh sb="15" eb="17">
      <t>カイケイ</t>
    </rPh>
    <phoneticPr fontId="2"/>
  </si>
  <si>
    <t>福島県市町村総合事務組合　消防補償等特別会計</t>
    <rPh sb="0" eb="3">
      <t>フクシマケン</t>
    </rPh>
    <rPh sb="3" eb="4">
      <t>シ</t>
    </rPh>
    <rPh sb="4" eb="6">
      <t>マチムラ</t>
    </rPh>
    <rPh sb="6" eb="8">
      <t>ソウゴウ</t>
    </rPh>
    <rPh sb="8" eb="10">
      <t>ジム</t>
    </rPh>
    <rPh sb="10" eb="12">
      <t>クミアイ</t>
    </rPh>
    <rPh sb="13" eb="15">
      <t>ショウボウ</t>
    </rPh>
    <rPh sb="15" eb="18">
      <t>ホショウトウ</t>
    </rPh>
    <rPh sb="18" eb="20">
      <t>トクベツ</t>
    </rPh>
    <rPh sb="20" eb="22">
      <t>カイケイ</t>
    </rPh>
    <phoneticPr fontId="2"/>
  </si>
  <si>
    <t>福島県市町村総合事務組合　消防費じゅつ金特別会計</t>
    <rPh sb="0" eb="3">
      <t>フクシマケン</t>
    </rPh>
    <rPh sb="3" eb="4">
      <t>シ</t>
    </rPh>
    <rPh sb="4" eb="6">
      <t>マチムラ</t>
    </rPh>
    <rPh sb="6" eb="8">
      <t>ソウゴウ</t>
    </rPh>
    <rPh sb="8" eb="10">
      <t>ジム</t>
    </rPh>
    <rPh sb="10" eb="12">
      <t>クミアイ</t>
    </rPh>
    <rPh sb="13" eb="15">
      <t>ショウボウ</t>
    </rPh>
    <rPh sb="15" eb="16">
      <t>ヒ</t>
    </rPh>
    <rPh sb="19" eb="20">
      <t>キン</t>
    </rPh>
    <rPh sb="20" eb="22">
      <t>トクベツ</t>
    </rPh>
    <rPh sb="22" eb="24">
      <t>カイケイ</t>
    </rPh>
    <phoneticPr fontId="2"/>
  </si>
  <si>
    <t>福島県市町村総合事務組合　非常勤職員公務災害補償特別会計</t>
    <rPh sb="0" eb="3">
      <t>フクシマケン</t>
    </rPh>
    <rPh sb="3" eb="4">
      <t>シ</t>
    </rPh>
    <rPh sb="4" eb="6">
      <t>マチムラ</t>
    </rPh>
    <rPh sb="6" eb="8">
      <t>ソウゴウ</t>
    </rPh>
    <rPh sb="8" eb="10">
      <t>ジム</t>
    </rPh>
    <rPh sb="10" eb="12">
      <t>クミアイ</t>
    </rPh>
    <rPh sb="13" eb="16">
      <t>ヒジョウキン</t>
    </rPh>
    <rPh sb="16" eb="17">
      <t>ショク</t>
    </rPh>
    <rPh sb="17" eb="18">
      <t>イン</t>
    </rPh>
    <rPh sb="18" eb="20">
      <t>コウム</t>
    </rPh>
    <rPh sb="20" eb="22">
      <t>サイガイ</t>
    </rPh>
    <rPh sb="22" eb="24">
      <t>ホショウ</t>
    </rPh>
    <rPh sb="24" eb="26">
      <t>トクベツ</t>
    </rPh>
    <rPh sb="26" eb="28">
      <t>カイケイ</t>
    </rPh>
    <phoneticPr fontId="2"/>
  </si>
  <si>
    <t>福島県市町村総合事務組合　自治会館管理特別会計</t>
    <rPh sb="0" eb="3">
      <t>フクシマケン</t>
    </rPh>
    <rPh sb="3" eb="4">
      <t>シ</t>
    </rPh>
    <rPh sb="4" eb="6">
      <t>マチムラ</t>
    </rPh>
    <rPh sb="6" eb="8">
      <t>ソウゴウ</t>
    </rPh>
    <rPh sb="8" eb="10">
      <t>ジム</t>
    </rPh>
    <rPh sb="10" eb="12">
      <t>クミアイ</t>
    </rPh>
    <rPh sb="13" eb="15">
      <t>ジチ</t>
    </rPh>
    <rPh sb="15" eb="17">
      <t>カイカン</t>
    </rPh>
    <rPh sb="17" eb="19">
      <t>カンリ</t>
    </rPh>
    <rPh sb="19" eb="21">
      <t>トクベツ</t>
    </rPh>
    <rPh sb="21" eb="23">
      <t>カイケイ</t>
    </rPh>
    <phoneticPr fontId="2"/>
  </si>
  <si>
    <t>福島県後期高齢者医療広域連合　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</si>
  <si>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　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</si>
  <si>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</si>
  <si>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㈱三春まちづくり公社</t>
    <rPh sb="1" eb="3">
      <t>ミハル</t>
    </rPh>
    <rPh sb="8" eb="10">
      <t>コウシャ</t>
    </rPh>
    <phoneticPr fontId="2"/>
  </si>
  <si>
    <t>‐</t>
    <phoneticPr fontId="2"/>
  </si>
  <si>
    <t>水道事業経営安定基金</t>
    <rPh sb="0" eb="2">
      <t>スイドウ</t>
    </rPh>
    <rPh sb="2" eb="4">
      <t>ジギョウ</t>
    </rPh>
    <rPh sb="4" eb="6">
      <t>ケイエイ</t>
    </rPh>
    <rPh sb="6" eb="8">
      <t>アンテイ</t>
    </rPh>
    <rPh sb="8" eb="10">
      <t>キキン</t>
    </rPh>
    <phoneticPr fontId="11"/>
  </si>
  <si>
    <t>公有施設整備基金</t>
    <rPh sb="0" eb="2">
      <t>コウユウ</t>
    </rPh>
    <rPh sb="2" eb="4">
      <t>シセツ</t>
    </rPh>
    <rPh sb="4" eb="6">
      <t>セイビ</t>
    </rPh>
    <rPh sb="6" eb="8">
      <t>キキン</t>
    </rPh>
    <phoneticPr fontId="11"/>
  </si>
  <si>
    <t>三春病院事業基金</t>
    <rPh sb="0" eb="2">
      <t>ミハル</t>
    </rPh>
    <rPh sb="2" eb="4">
      <t>ビョウイン</t>
    </rPh>
    <rPh sb="4" eb="6">
      <t>ジギョウ</t>
    </rPh>
    <rPh sb="6" eb="8">
      <t>キキン</t>
    </rPh>
    <phoneticPr fontId="11"/>
  </si>
  <si>
    <t>教育施設整備事業基金</t>
    <rPh sb="0" eb="1">
      <t>キョウ</t>
    </rPh>
    <rPh sb="1" eb="2">
      <t>イク</t>
    </rPh>
    <rPh sb="2" eb="4">
      <t>シセツ</t>
    </rPh>
    <rPh sb="4" eb="6">
      <t>セイビ</t>
    </rPh>
    <rPh sb="6" eb="8">
      <t>ジギョウ</t>
    </rPh>
    <rPh sb="8" eb="10">
      <t>キキン</t>
    </rPh>
    <phoneticPr fontId="11"/>
  </si>
  <si>
    <t>帰還環境整備交付金基金</t>
    <rPh sb="0" eb="2">
      <t>キカン</t>
    </rPh>
    <rPh sb="2" eb="4">
      <t>カンキョウ</t>
    </rPh>
    <rPh sb="4" eb="6">
      <t>セイビ</t>
    </rPh>
    <rPh sb="6" eb="9">
      <t>コウフキン</t>
    </rPh>
    <rPh sb="9" eb="11">
      <t>キキン</t>
    </rPh>
    <phoneticPr fontId="11"/>
  </si>
  <si>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</si>
  <si>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</si>
  <si>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</si>
  <si>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</si>
  <si>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</si>
  <si>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</si>
  <si>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</si>
  <si>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</si>
  <si>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</si>
  <si>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</si>
  <si>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</si>
  <si>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</si>
  <si>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</si>
  <si>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H28の類似団体内平均値と比較すると、将来負担比率、有形固定資産原価償却率ともに平均以下の水準にあるものの、今後公共施設の老朽化が進んでいくことで施設の修繕や改修工事の経費が大きくなっていくことが見込まれ、将来負担比率が増加することが予想される。今後の公共施設の運営として、公共施設等総合管理計画や個別施設計画に基づき、適切に施設の老朽化対策に取り組んでいく必要がある。</t>
    <rPh sb="5" eb="7">
      <t>ルイジ</t>
    </rPh>
    <rPh sb="7" eb="9">
      <t>ダンタイ</t>
    </rPh>
    <rPh sb="9" eb="10">
      <t>ナイ</t>
    </rPh>
    <rPh sb="10" eb="13">
      <t>ヘイキンチ</t>
    </rPh>
    <rPh sb="14" eb="16">
      <t>ヒカク</t>
    </rPh>
    <rPh sb="20" eb="22">
      <t>ショウライ</t>
    </rPh>
    <rPh sb="22" eb="24">
      <t>フタン</t>
    </rPh>
    <rPh sb="24" eb="26">
      <t>ヒリツ</t>
    </rPh>
    <rPh sb="27" eb="29">
      <t>ユウケイ</t>
    </rPh>
    <rPh sb="29" eb="31">
      <t>コテイ</t>
    </rPh>
    <rPh sb="31" eb="33">
      <t>シサン</t>
    </rPh>
    <rPh sb="33" eb="35">
      <t>ゲンカ</t>
    </rPh>
    <rPh sb="35" eb="38">
      <t>ショウキャクリツ</t>
    </rPh>
    <rPh sb="46" eb="48">
      <t>スイジュン</t>
    </rPh>
    <rPh sb="55" eb="57">
      <t>コンゴ</t>
    </rPh>
    <rPh sb="57" eb="59">
      <t>コウキョウ</t>
    </rPh>
    <rPh sb="59" eb="61">
      <t>シセツ</t>
    </rPh>
    <rPh sb="62" eb="65">
      <t>ロウキュウカ</t>
    </rPh>
    <rPh sb="66" eb="67">
      <t>スス</t>
    </rPh>
    <rPh sb="74" eb="76">
      <t>シセツ</t>
    </rPh>
    <rPh sb="77" eb="79">
      <t>シュウゼン</t>
    </rPh>
    <rPh sb="80" eb="82">
      <t>カイシュウ</t>
    </rPh>
    <rPh sb="82" eb="84">
      <t>コウジ</t>
    </rPh>
    <rPh sb="85" eb="87">
      <t>ケイヒ</t>
    </rPh>
    <rPh sb="88" eb="89">
      <t>オオ</t>
    </rPh>
    <rPh sb="99" eb="101">
      <t>ミコ</t>
    </rPh>
    <rPh sb="104" eb="106">
      <t>ショウライ</t>
    </rPh>
    <rPh sb="106" eb="108">
      <t>フタン</t>
    </rPh>
    <rPh sb="108" eb="110">
      <t>ヒリツ</t>
    </rPh>
    <rPh sb="111" eb="113">
      <t>ゾウカ</t>
    </rPh>
    <rPh sb="118" eb="120">
      <t>ヨソウ</t>
    </rPh>
    <rPh sb="124" eb="126">
      <t>コンゴ</t>
    </rPh>
    <rPh sb="127" eb="129">
      <t>コウキョウ</t>
    </rPh>
    <rPh sb="129" eb="131">
      <t>シセツ</t>
    </rPh>
    <rPh sb="132" eb="134">
      <t>ウンエイ</t>
    </rPh>
    <rPh sb="138" eb="140">
      <t>コウキョウ</t>
    </rPh>
    <rPh sb="140" eb="142">
      <t>シセツ</t>
    </rPh>
    <rPh sb="142" eb="143">
      <t>トウ</t>
    </rPh>
    <rPh sb="143" eb="145">
      <t>ソウゴウ</t>
    </rPh>
    <rPh sb="145" eb="147">
      <t>カンリ</t>
    </rPh>
    <rPh sb="147" eb="149">
      <t>ケイカク</t>
    </rPh>
    <rPh sb="150" eb="152">
      <t>コベツ</t>
    </rPh>
    <rPh sb="152" eb="154">
      <t>シセツ</t>
    </rPh>
    <rPh sb="154" eb="156">
      <t>ケイカク</t>
    </rPh>
    <rPh sb="157" eb="158">
      <t>モト</t>
    </rPh>
    <rPh sb="161" eb="163">
      <t>テキセツ</t>
    </rPh>
    <rPh sb="164" eb="166">
      <t>シセツ</t>
    </rPh>
    <rPh sb="167" eb="170">
      <t>ロウキュウカ</t>
    </rPh>
    <rPh sb="170" eb="171">
      <t>タイ</t>
    </rPh>
    <rPh sb="171" eb="172">
      <t>サク</t>
    </rPh>
    <rPh sb="173" eb="174">
      <t>ト</t>
    </rPh>
    <rPh sb="175" eb="176">
      <t>ク</t>
    </rPh>
    <rPh sb="180" eb="182">
      <t>ヒツヨウ</t>
    </rPh>
    <phoneticPr fontId="5"/>
  </si>
  <si>
    <t>　H25からH29の類似団体内平均値と比較すると、全ての年度において両比率とも平均以下の水準にあるが、将来負担比率については、役場庁舎建設や老朽化が進んでいる公共施設の改修等に係る地方債発行額の増加により、指標が悪化することが見込まれる。実質公債費比率については、適正な借入れを維持することで、10％以下を維持していくことを目標とする。</t>
    <rPh sb="10" eb="12">
      <t>ルイジ</t>
    </rPh>
    <rPh sb="12" eb="14">
      <t>ダンタイ</t>
    </rPh>
    <rPh sb="14" eb="15">
      <t>ナイ</t>
    </rPh>
    <rPh sb="15" eb="17">
      <t>ヘイキン</t>
    </rPh>
    <rPh sb="17" eb="18">
      <t>チ</t>
    </rPh>
    <rPh sb="19" eb="21">
      <t>ヒカク</t>
    </rPh>
    <rPh sb="25" eb="26">
      <t>スベ</t>
    </rPh>
    <rPh sb="28" eb="30">
      <t>ネンド</t>
    </rPh>
    <rPh sb="34" eb="35">
      <t>リョウ</t>
    </rPh>
    <rPh sb="35" eb="37">
      <t>ヒリツ</t>
    </rPh>
    <rPh sb="39" eb="41">
      <t>ヘイキン</t>
    </rPh>
    <rPh sb="41" eb="43">
      <t>イカ</t>
    </rPh>
    <rPh sb="44" eb="46">
      <t>スイジュン</t>
    </rPh>
    <rPh sb="51" eb="53">
      <t>ショウライ</t>
    </rPh>
    <rPh sb="53" eb="55">
      <t>フタン</t>
    </rPh>
    <rPh sb="55" eb="57">
      <t>ヒリツ</t>
    </rPh>
    <rPh sb="63" eb="65">
      <t>ヤクバ</t>
    </rPh>
    <rPh sb="65" eb="67">
      <t>チョウシャ</t>
    </rPh>
    <rPh sb="67" eb="69">
      <t>ケンセツ</t>
    </rPh>
    <rPh sb="70" eb="72">
      <t>ロウキュウ</t>
    </rPh>
    <rPh sb="72" eb="73">
      <t>カ</t>
    </rPh>
    <rPh sb="74" eb="75">
      <t>スス</t>
    </rPh>
    <rPh sb="79" eb="81">
      <t>コウキョウ</t>
    </rPh>
    <rPh sb="81" eb="83">
      <t>シセツ</t>
    </rPh>
    <rPh sb="84" eb="86">
      <t>カイシュウ</t>
    </rPh>
    <rPh sb="86" eb="87">
      <t>トウ</t>
    </rPh>
    <rPh sb="88" eb="89">
      <t>カカ</t>
    </rPh>
    <rPh sb="90" eb="92">
      <t>チホウ</t>
    </rPh>
    <rPh sb="92" eb="93">
      <t>サイ</t>
    </rPh>
    <rPh sb="93" eb="95">
      <t>ハッコウ</t>
    </rPh>
    <rPh sb="95" eb="96">
      <t>ガク</t>
    </rPh>
    <rPh sb="97" eb="99">
      <t>ゾウカ</t>
    </rPh>
    <rPh sb="103" eb="105">
      <t>シヒョウ</t>
    </rPh>
    <rPh sb="106" eb="108">
      <t>アッカ</t>
    </rPh>
    <rPh sb="113" eb="115">
      <t>ミコ</t>
    </rPh>
    <rPh sb="119" eb="121">
      <t>ジッシツ</t>
    </rPh>
    <rPh sb="121" eb="124">
      <t>コウサイヒ</t>
    </rPh>
    <rPh sb="124" eb="126">
      <t>ヒリツ</t>
    </rPh>
    <rPh sb="132" eb="134">
      <t>テキセイ</t>
    </rPh>
    <rPh sb="135" eb="137">
      <t>カリイレ</t>
    </rPh>
    <rPh sb="139" eb="141">
      <t>イジ</t>
    </rPh>
    <rPh sb="150" eb="152">
      <t>イカ</t>
    </rPh>
    <rPh sb="153" eb="155">
      <t>イジ</t>
    </rPh>
    <rPh sb="162" eb="164">
      <t>モクヒョウ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</si>
</sst>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center" wrapText="1"/>
      <protection locked="0"/>
    </xf>
    <xf numFmtId="0" fontId="1" fillId="0" borderId="12" xfId="16" applyFont="1" applyBorder="1" applyAlignment="1" applyProtection="1">
      <alignment horizontal="left" vertical="center" wrapText="1"/>
      <protection locked="0"/>
    </xf>
    <xf numFmtId="0" fontId="1" fillId="0" borderId="46" xfId="16" applyFont="1" applyBorder="1" applyAlignment="1" applyProtection="1">
      <alignment horizontal="left" vertical="center" wrapText="1"/>
      <protection locked="0"/>
    </xf>
    <xf numFmtId="0" fontId="1" fillId="0" borderId="62" xfId="16" applyFont="1" applyBorder="1" applyAlignment="1" applyProtection="1">
      <alignment horizontal="left" vertical="center" wrapText="1"/>
      <protection locked="0"/>
    </xf>
    <xf numFmtId="0" fontId="1" fillId="0" borderId="0" xfId="16" applyFont="1" applyAlignment="1" applyProtection="1">
      <alignment horizontal="left" vertical="center" wrapText="1"/>
      <protection locked="0"/>
    </xf>
    <xf numFmtId="0" fontId="1" fillId="0" borderId="38" xfId="16" applyFont="1" applyBorder="1" applyAlignment="1" applyProtection="1">
      <alignment horizontal="left" vertical="center" wrapText="1"/>
      <protection locked="0"/>
    </xf>
    <xf numFmtId="0" fontId="1" fillId="0" borderId="37" xfId="16" applyFont="1" applyBorder="1" applyAlignment="1" applyProtection="1">
      <alignment horizontal="left" vertical="center" wrapText="1"/>
      <protection locked="0"/>
    </xf>
    <xf numFmtId="0" fontId="1" fillId="0" borderId="52" xfId="16" applyFont="1" applyBorder="1" applyAlignment="1" applyProtection="1">
      <alignment horizontal="left" vertical="center" wrapText="1"/>
      <protection locked="0"/>
    </xf>
    <xf numFmtId="0" fontId="1" fillId="0" borderId="40" xfId="16" applyFont="1" applyBorder="1" applyAlignment="1" applyProtection="1">
      <alignment horizontal="left" vertical="center"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74444</c:v>
                </c:pt>
                <c:pt idx="1">
                  <c:v>85205</c:v>
                </c:pt>
                <c:pt idx="2">
                  <c:v>77577</c:v>
                </c:pt>
                <c:pt idx="3">
                  <c:v>115123</c:v>
                </c:pt>
                <c:pt idx="4">
                  <c:v>98899</c:v>
                </c:pt>
              </c:numCache>
            </c:numRef>
          </c:val>
          <c:smooth val="0"/>
          <c:extLst>
            <c:ext xmlns:c16="http://schemas.microsoft.com/office/drawing/2014/chart" uri="{C3380CC4-5D6E-409C-BE32-E72D297353CC}">
              <c16:uniqueId val="{00000000-C2C3-4FE1-8354-30C7EBF58A7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86294</c:v>
                </c:pt>
                <c:pt idx="1">
                  <c:v>103591</c:v>
                </c:pt>
                <c:pt idx="2">
                  <c:v>64160</c:v>
                </c:pt>
                <c:pt idx="3">
                  <c:v>57794</c:v>
                </c:pt>
                <c:pt idx="4">
                  <c:v>47584</c:v>
                </c:pt>
              </c:numCache>
            </c:numRef>
          </c:val>
          <c:smooth val="0"/>
          <c:extLst>
            <c:ext xmlns:c16="http://schemas.microsoft.com/office/drawing/2014/chart" uri="{C3380CC4-5D6E-409C-BE32-E72D297353CC}">
              <c16:uniqueId val="{00000001-C2C3-4FE1-8354-30C7EBF58A71}"/>
            </c:ext>
          </c:extLst>
        </c:ser>
        <c:dLbls>
          <c:showLegendKey val="0"/>
          <c:showVal val="0"/>
          <c:showCatName val="0"/>
          <c:showSerName val="0"/>
          <c:showPercent val="0"/>
          <c:showBubbleSize val="0"/>
        </c:dLbls>
        <c:marker val="1"/>
        <c:smooth val="0"/>
        <c:axId val="206515584"/>
        <c:axId val="206530048"/>
      </c:lineChart>
      <c:catAx>
        <c:axId val="20651558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06530048"/>
        <c:crosses val="autoZero"/>
        <c:auto val="1"/>
        <c:lblAlgn val="ctr"/>
        <c:lblOffset val="100"/>
        <c:tickLblSkip val="1"/>
        <c:tickMarkSkip val="1"/>
        <c:noMultiLvlLbl val="0"/>
      </c:catAx>
      <c:valAx>
        <c:axId val="206530048"/>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0651558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7.51</c:v>
                </c:pt>
                <c:pt idx="1">
                  <c:v>7.42</c:v>
                </c:pt>
                <c:pt idx="2">
                  <c:v>4.9400000000000004</c:v>
                </c:pt>
                <c:pt idx="3">
                  <c:v>4.32</c:v>
                </c:pt>
                <c:pt idx="4">
                  <c:v>7.75</c:v>
                </c:pt>
              </c:numCache>
            </c:numRef>
          </c:val>
          <c:extLst>
            <c:ext xmlns:c16="http://schemas.microsoft.com/office/drawing/2014/chart" uri="{C3380CC4-5D6E-409C-BE32-E72D297353CC}">
              <c16:uniqueId val="{00000000-BCB7-45C6-984F-BBAB2D19DE0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16.350000000000001</c:v>
                </c:pt>
                <c:pt idx="1">
                  <c:v>16.670000000000002</c:v>
                </c:pt>
                <c:pt idx="2">
                  <c:v>16.54</c:v>
                </c:pt>
                <c:pt idx="3">
                  <c:v>14.99</c:v>
                </c:pt>
                <c:pt idx="4">
                  <c:v>15.06</c:v>
                </c:pt>
              </c:numCache>
            </c:numRef>
          </c:val>
          <c:extLst>
            <c:ext xmlns:c16="http://schemas.microsoft.com/office/drawing/2014/chart" uri="{C3380CC4-5D6E-409C-BE32-E72D297353CC}">
              <c16:uniqueId val="{00000001-BCB7-45C6-984F-BBAB2D19DE05}"/>
            </c:ext>
          </c:extLst>
        </c:ser>
        <c:dLbls>
          <c:showLegendKey val="0"/>
          <c:showVal val="0"/>
          <c:showCatName val="0"/>
          <c:showSerName val="0"/>
          <c:showPercent val="0"/>
          <c:showBubbleSize val="0"/>
        </c:dLbls>
        <c:gapWidth val="250"/>
        <c:overlap val="100"/>
        <c:axId val="180247552"/>
        <c:axId val="18025792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-5.42</c:v>
                </c:pt>
                <c:pt idx="1">
                  <c:v>-3.85</c:v>
                </c:pt>
                <c:pt idx="2">
                  <c:v>-2</c:v>
                </c:pt>
                <c:pt idx="3">
                  <c:v>-2.4</c:v>
                </c:pt>
                <c:pt idx="4">
                  <c:v>3.49</c:v>
                </c:pt>
              </c:numCache>
            </c:numRef>
          </c:val>
          <c:smooth val="0"/>
          <c:extLst>
            <c:ext xmlns:c16="http://schemas.microsoft.com/office/drawing/2014/chart" uri="{C3380CC4-5D6E-409C-BE32-E72D297353CC}">
              <c16:uniqueId val="{00000002-BCB7-45C6-984F-BBAB2D19DE05}"/>
            </c:ext>
          </c:extLst>
        </c:ser>
        <c:dLbls>
          <c:showLegendKey val="0"/>
          <c:showVal val="0"/>
          <c:showCatName val="0"/>
          <c:showSerName val="0"/>
          <c:showPercent val="0"/>
          <c:showBubbleSize val="0"/>
        </c:dLbls>
        <c:marker val="1"/>
        <c:smooth val="0"/>
        <c:axId val="180247552"/>
        <c:axId val="180257920"/>
      </c:lineChart>
      <c:catAx>
        <c:axId val="1802475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80257920"/>
        <c:crosses val="autoZero"/>
        <c:auto val="1"/>
        <c:lblAlgn val="ctr"/>
        <c:lblOffset val="100"/>
        <c:tickLblSkip val="1"/>
        <c:tickMarkSkip val="1"/>
        <c:noMultiLvlLbl val="0"/>
      </c:catAx>
      <c:valAx>
        <c:axId val="1802579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02475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F1AA-4984-8195-AD2159139B2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1AA-4984-8195-AD2159139B2D}"/>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2-F1AA-4984-8195-AD2159139B2D}"/>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3.9</c:v>
                </c:pt>
                <c:pt idx="2">
                  <c:v>#N/A</c:v>
                </c:pt>
                <c:pt idx="3">
                  <c:v>5</c:v>
                </c:pt>
                <c:pt idx="4">
                  <c:v>#N/A</c:v>
                </c:pt>
                <c:pt idx="5">
                  <c:v>4.93</c:v>
                </c:pt>
                <c:pt idx="6">
                  <c:v>#N/A</c:v>
                </c:pt>
                <c:pt idx="7">
                  <c:v>5.39</c:v>
                </c:pt>
                <c:pt idx="8">
                  <c:v>#N/A</c:v>
                </c:pt>
                <c:pt idx="9">
                  <c:v>1.1499999999999999</c:v>
                </c:pt>
              </c:numCache>
            </c:numRef>
          </c:val>
          <c:extLst>
            <c:ext xmlns:c16="http://schemas.microsoft.com/office/drawing/2014/chart" uri="{C3380CC4-5D6E-409C-BE32-E72D297353CC}">
              <c16:uniqueId val="{00000003-F1AA-4984-8195-AD2159139B2D}"/>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1.27</c:v>
                </c:pt>
                <c:pt idx="2">
                  <c:v>#N/A</c:v>
                </c:pt>
                <c:pt idx="3">
                  <c:v>1.1599999999999999</c:v>
                </c:pt>
                <c:pt idx="4">
                  <c:v>#N/A</c:v>
                </c:pt>
                <c:pt idx="5">
                  <c:v>1.43</c:v>
                </c:pt>
                <c:pt idx="6">
                  <c:v>#N/A</c:v>
                </c:pt>
                <c:pt idx="7">
                  <c:v>1.82</c:v>
                </c:pt>
                <c:pt idx="8">
                  <c:v>#N/A</c:v>
                </c:pt>
                <c:pt idx="9">
                  <c:v>1.56</c:v>
                </c:pt>
              </c:numCache>
            </c:numRef>
          </c:val>
          <c:extLst>
            <c:ext xmlns:c16="http://schemas.microsoft.com/office/drawing/2014/chart" uri="{C3380CC4-5D6E-409C-BE32-E72D297353CC}">
              <c16:uniqueId val="{00000004-F1AA-4984-8195-AD2159139B2D}"/>
            </c:ext>
          </c:extLst>
        </c:ser>
        <c:ser>
          <c:idx val="5"/>
          <c:order val="5"/>
          <c:tx>
            <c:strRef>
              <c:f>データシート!$A$32</c:f>
              <c:strCache>
                <c:ptCount val="1"/>
                <c:pt idx="0">
                  <c:v>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5.53</c:v>
                </c:pt>
                <c:pt idx="2">
                  <c:v>#N/A</c:v>
                </c:pt>
                <c:pt idx="3">
                  <c:v>4.12</c:v>
                </c:pt>
                <c:pt idx="4">
                  <c:v>#N/A</c:v>
                </c:pt>
                <c:pt idx="5">
                  <c:v>2.68</c:v>
                </c:pt>
                <c:pt idx="6">
                  <c:v>#N/A</c:v>
                </c:pt>
                <c:pt idx="7">
                  <c:v>3.09</c:v>
                </c:pt>
                <c:pt idx="8">
                  <c:v>#N/A</c:v>
                </c:pt>
                <c:pt idx="9">
                  <c:v>2.5</c:v>
                </c:pt>
              </c:numCache>
            </c:numRef>
          </c:val>
          <c:extLst>
            <c:ext xmlns:c16="http://schemas.microsoft.com/office/drawing/2014/chart" uri="{C3380CC4-5D6E-409C-BE32-E72D297353CC}">
              <c16:uniqueId val="{00000005-F1AA-4984-8195-AD2159139B2D}"/>
            </c:ext>
          </c:extLst>
        </c:ser>
        <c:ser>
          <c:idx val="6"/>
          <c:order val="6"/>
          <c:tx>
            <c:strRef>
              <c:f>データシート!$A$33</c:f>
              <c:strCache>
                <c:ptCount val="1"/>
                <c:pt idx="0">
                  <c:v>下水道事業等会計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6.28</c:v>
                </c:pt>
                <c:pt idx="2">
                  <c:v>#N/A</c:v>
                </c:pt>
                <c:pt idx="3">
                  <c:v>4.18</c:v>
                </c:pt>
                <c:pt idx="4">
                  <c:v>#N/A</c:v>
                </c:pt>
                <c:pt idx="5">
                  <c:v>3.99</c:v>
                </c:pt>
                <c:pt idx="6">
                  <c:v>#N/A</c:v>
                </c:pt>
                <c:pt idx="7">
                  <c:v>3.55</c:v>
                </c:pt>
                <c:pt idx="8">
                  <c:v>#N/A</c:v>
                </c:pt>
                <c:pt idx="9">
                  <c:v>3.8</c:v>
                </c:pt>
              </c:numCache>
            </c:numRef>
          </c:val>
          <c:extLst>
            <c:ext xmlns:c16="http://schemas.microsoft.com/office/drawing/2014/chart" uri="{C3380CC4-5D6E-409C-BE32-E72D297353CC}">
              <c16:uniqueId val="{00000006-F1AA-4984-8195-AD2159139B2D}"/>
            </c:ext>
          </c:extLst>
        </c:ser>
        <c:ser>
          <c:idx val="7"/>
          <c:order val="7"/>
          <c:tx>
            <c:strRef>
              <c:f>データシート!$A$34</c:f>
              <c:strCache>
                <c:ptCount val="1"/>
                <c:pt idx="0">
                  <c:v>宅地造成事業会計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1.39</c:v>
                </c:pt>
                <c:pt idx="2">
                  <c:v>#N/A</c:v>
                </c:pt>
                <c:pt idx="3">
                  <c:v>4.8</c:v>
                </c:pt>
                <c:pt idx="4">
                  <c:v>#N/A</c:v>
                </c:pt>
                <c:pt idx="5">
                  <c:v>4.3600000000000003</c:v>
                </c:pt>
                <c:pt idx="6">
                  <c:v>#N/A</c:v>
                </c:pt>
                <c:pt idx="7">
                  <c:v>4.26</c:v>
                </c:pt>
                <c:pt idx="8">
                  <c:v>#N/A</c:v>
                </c:pt>
                <c:pt idx="9">
                  <c:v>4.24</c:v>
                </c:pt>
              </c:numCache>
            </c:numRef>
          </c:val>
          <c:extLst>
            <c:ext xmlns:c16="http://schemas.microsoft.com/office/drawing/2014/chart" uri="{C3380CC4-5D6E-409C-BE32-E72D297353CC}">
              <c16:uniqueId val="{00000007-F1AA-4984-8195-AD2159139B2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7.51</c:v>
                </c:pt>
                <c:pt idx="2">
                  <c:v>#N/A</c:v>
                </c:pt>
                <c:pt idx="3">
                  <c:v>7.47</c:v>
                </c:pt>
                <c:pt idx="4">
                  <c:v>#N/A</c:v>
                </c:pt>
                <c:pt idx="5">
                  <c:v>4.93</c:v>
                </c:pt>
                <c:pt idx="6">
                  <c:v>#N/A</c:v>
                </c:pt>
                <c:pt idx="7">
                  <c:v>4.32</c:v>
                </c:pt>
                <c:pt idx="8">
                  <c:v>#N/A</c:v>
                </c:pt>
                <c:pt idx="9">
                  <c:v>7.74</c:v>
                </c:pt>
              </c:numCache>
            </c:numRef>
          </c:val>
          <c:extLst>
            <c:ext xmlns:c16="http://schemas.microsoft.com/office/drawing/2014/chart" uri="{C3380CC4-5D6E-409C-BE32-E72D297353CC}">
              <c16:uniqueId val="{00000008-F1AA-4984-8195-AD2159139B2D}"/>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0.04</c:v>
                </c:pt>
                <c:pt idx="2">
                  <c:v>#N/A</c:v>
                </c:pt>
                <c:pt idx="3">
                  <c:v>0.04</c:v>
                </c:pt>
                <c:pt idx="4">
                  <c:v>#N/A</c:v>
                </c:pt>
                <c:pt idx="5">
                  <c:v>0.05</c:v>
                </c:pt>
                <c:pt idx="6">
                  <c:v>#N/A</c:v>
                </c:pt>
                <c:pt idx="7">
                  <c:v>0.05</c:v>
                </c:pt>
                <c:pt idx="8">
                  <c:v>0.85</c:v>
                </c:pt>
                <c:pt idx="9">
                  <c:v>#N/A</c:v>
                </c:pt>
              </c:numCache>
            </c:numRef>
          </c:val>
          <c:extLst>
            <c:ext xmlns:c16="http://schemas.microsoft.com/office/drawing/2014/chart" uri="{C3380CC4-5D6E-409C-BE32-E72D297353CC}">
              <c16:uniqueId val="{00000009-F1AA-4984-8195-AD2159139B2D}"/>
            </c:ext>
          </c:extLst>
        </c:ser>
        <c:dLbls>
          <c:showLegendKey val="0"/>
          <c:showVal val="0"/>
          <c:showCatName val="0"/>
          <c:showSerName val="0"/>
          <c:showPercent val="0"/>
          <c:showBubbleSize val="0"/>
        </c:dLbls>
        <c:gapWidth val="150"/>
        <c:overlap val="100"/>
        <c:axId val="180303360"/>
        <c:axId val="180304896"/>
      </c:barChart>
      <c:catAx>
        <c:axId val="1803033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80304896"/>
        <c:crosses val="autoZero"/>
        <c:auto val="1"/>
        <c:lblAlgn val="ctr"/>
        <c:lblOffset val="100"/>
        <c:tickLblSkip val="1"/>
        <c:tickMarkSkip val="1"/>
        <c:noMultiLvlLbl val="0"/>
      </c:catAx>
      <c:valAx>
        <c:axId val="1803048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030336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791</c:v>
                </c:pt>
                <c:pt idx="5">
                  <c:v>811</c:v>
                </c:pt>
                <c:pt idx="8">
                  <c:v>781</c:v>
                </c:pt>
                <c:pt idx="11">
                  <c:v>726</c:v>
                </c:pt>
                <c:pt idx="14">
                  <c:v>662</c:v>
                </c:pt>
              </c:numCache>
            </c:numRef>
          </c:val>
          <c:extLst>
            <c:ext xmlns:c16="http://schemas.microsoft.com/office/drawing/2014/chart" uri="{C3380CC4-5D6E-409C-BE32-E72D297353CC}">
              <c16:uniqueId val="{00000000-21F9-4F8D-AABD-BFDC0F19A47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1F9-4F8D-AABD-BFDC0F19A47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145</c:v>
                </c:pt>
                <c:pt idx="3">
                  <c:v>136</c:v>
                </c:pt>
                <c:pt idx="6">
                  <c:v>101</c:v>
                </c:pt>
                <c:pt idx="9">
                  <c:v>95</c:v>
                </c:pt>
                <c:pt idx="12">
                  <c:v>84</c:v>
                </c:pt>
              </c:numCache>
            </c:numRef>
          </c:val>
          <c:extLst>
            <c:ext xmlns:c16="http://schemas.microsoft.com/office/drawing/2014/chart" uri="{C3380CC4-5D6E-409C-BE32-E72D297353CC}">
              <c16:uniqueId val="{00000002-21F9-4F8D-AABD-BFDC0F19A47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5</c:v>
                </c:pt>
                <c:pt idx="3">
                  <c:v>5</c:v>
                </c:pt>
                <c:pt idx="6">
                  <c:v>5</c:v>
                </c:pt>
                <c:pt idx="9">
                  <c:v>6</c:v>
                </c:pt>
                <c:pt idx="12">
                  <c:v>7</c:v>
                </c:pt>
              </c:numCache>
            </c:numRef>
          </c:val>
          <c:extLst>
            <c:ext xmlns:c16="http://schemas.microsoft.com/office/drawing/2014/chart" uri="{C3380CC4-5D6E-409C-BE32-E72D297353CC}">
              <c16:uniqueId val="{00000003-21F9-4F8D-AABD-BFDC0F19A47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144</c:v>
                </c:pt>
                <c:pt idx="3">
                  <c:v>157</c:v>
                </c:pt>
                <c:pt idx="6">
                  <c:v>191</c:v>
                </c:pt>
                <c:pt idx="9">
                  <c:v>202</c:v>
                </c:pt>
                <c:pt idx="12">
                  <c:v>215</c:v>
                </c:pt>
              </c:numCache>
            </c:numRef>
          </c:val>
          <c:extLst>
            <c:ext xmlns:c16="http://schemas.microsoft.com/office/drawing/2014/chart" uri="{C3380CC4-5D6E-409C-BE32-E72D297353CC}">
              <c16:uniqueId val="{00000004-21F9-4F8D-AABD-BFDC0F19A47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1F9-4F8D-AABD-BFDC0F19A47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1F9-4F8D-AABD-BFDC0F19A47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900</c:v>
                </c:pt>
                <c:pt idx="3">
                  <c:v>797</c:v>
                </c:pt>
                <c:pt idx="6">
                  <c:v>758</c:v>
                </c:pt>
                <c:pt idx="9">
                  <c:v>739</c:v>
                </c:pt>
                <c:pt idx="12">
                  <c:v>716</c:v>
                </c:pt>
              </c:numCache>
            </c:numRef>
          </c:val>
          <c:extLst>
            <c:ext xmlns:c16="http://schemas.microsoft.com/office/drawing/2014/chart" uri="{C3380CC4-5D6E-409C-BE32-E72D297353CC}">
              <c16:uniqueId val="{00000007-21F9-4F8D-AABD-BFDC0F19A470}"/>
            </c:ext>
          </c:extLst>
        </c:ser>
        <c:dLbls>
          <c:showLegendKey val="0"/>
          <c:showVal val="0"/>
          <c:showCatName val="0"/>
          <c:showSerName val="0"/>
          <c:showPercent val="0"/>
          <c:showBubbleSize val="0"/>
        </c:dLbls>
        <c:gapWidth val="100"/>
        <c:overlap val="100"/>
        <c:axId val="180450048"/>
        <c:axId val="18045196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403</c:v>
                </c:pt>
                <c:pt idx="2">
                  <c:v>#N/A</c:v>
                </c:pt>
                <c:pt idx="3">
                  <c:v>#N/A</c:v>
                </c:pt>
                <c:pt idx="4">
                  <c:v>284</c:v>
                </c:pt>
                <c:pt idx="5">
                  <c:v>#N/A</c:v>
                </c:pt>
                <c:pt idx="6">
                  <c:v>#N/A</c:v>
                </c:pt>
                <c:pt idx="7">
                  <c:v>274</c:v>
                </c:pt>
                <c:pt idx="8">
                  <c:v>#N/A</c:v>
                </c:pt>
                <c:pt idx="9">
                  <c:v>#N/A</c:v>
                </c:pt>
                <c:pt idx="10">
                  <c:v>316</c:v>
                </c:pt>
                <c:pt idx="11">
                  <c:v>#N/A</c:v>
                </c:pt>
                <c:pt idx="12">
                  <c:v>#N/A</c:v>
                </c:pt>
                <c:pt idx="13">
                  <c:v>360</c:v>
                </c:pt>
                <c:pt idx="14">
                  <c:v>#N/A</c:v>
                </c:pt>
              </c:numCache>
            </c:numRef>
          </c:val>
          <c:smooth val="0"/>
          <c:extLst>
            <c:ext xmlns:c16="http://schemas.microsoft.com/office/drawing/2014/chart" uri="{C3380CC4-5D6E-409C-BE32-E72D297353CC}">
              <c16:uniqueId val="{00000008-21F9-4F8D-AABD-BFDC0F19A470}"/>
            </c:ext>
          </c:extLst>
        </c:ser>
        <c:dLbls>
          <c:showLegendKey val="0"/>
          <c:showVal val="0"/>
          <c:showCatName val="0"/>
          <c:showSerName val="0"/>
          <c:showPercent val="0"/>
          <c:showBubbleSize val="0"/>
        </c:dLbls>
        <c:marker val="1"/>
        <c:smooth val="0"/>
        <c:axId val="180450048"/>
        <c:axId val="180451968"/>
      </c:lineChart>
      <c:catAx>
        <c:axId val="1804500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80451968"/>
        <c:crosses val="autoZero"/>
        <c:auto val="1"/>
        <c:lblAlgn val="ctr"/>
        <c:lblOffset val="100"/>
        <c:tickLblSkip val="1"/>
        <c:tickMarkSkip val="1"/>
        <c:noMultiLvlLbl val="0"/>
      </c:catAx>
      <c:valAx>
        <c:axId val="1804519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04500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6964</c:v>
                </c:pt>
                <c:pt idx="5">
                  <c:v>6789</c:v>
                </c:pt>
                <c:pt idx="8">
                  <c:v>6425</c:v>
                </c:pt>
                <c:pt idx="11">
                  <c:v>6389</c:v>
                </c:pt>
                <c:pt idx="14">
                  <c:v>6123</c:v>
                </c:pt>
              </c:numCache>
            </c:numRef>
          </c:val>
          <c:extLst>
            <c:ext xmlns:c16="http://schemas.microsoft.com/office/drawing/2014/chart" uri="{C3380CC4-5D6E-409C-BE32-E72D297353CC}">
              <c16:uniqueId val="{00000000-CFD1-4415-88BE-DC153CA3328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154</c:v>
                </c:pt>
                <c:pt idx="5">
                  <c:v>127</c:v>
                </c:pt>
                <c:pt idx="8">
                  <c:v>108</c:v>
                </c:pt>
                <c:pt idx="11">
                  <c:v>97</c:v>
                </c:pt>
                <c:pt idx="14">
                  <c:v>92</c:v>
                </c:pt>
              </c:numCache>
            </c:numRef>
          </c:val>
          <c:extLst>
            <c:ext xmlns:c16="http://schemas.microsoft.com/office/drawing/2014/chart" uri="{C3380CC4-5D6E-409C-BE32-E72D297353CC}">
              <c16:uniqueId val="{00000001-CFD1-4415-88BE-DC153CA3328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2827</c:v>
                </c:pt>
                <c:pt idx="5">
                  <c:v>2903</c:v>
                </c:pt>
                <c:pt idx="8">
                  <c:v>3120</c:v>
                </c:pt>
                <c:pt idx="11">
                  <c:v>3079</c:v>
                </c:pt>
                <c:pt idx="14">
                  <c:v>3164</c:v>
                </c:pt>
              </c:numCache>
            </c:numRef>
          </c:val>
          <c:extLst>
            <c:ext xmlns:c16="http://schemas.microsoft.com/office/drawing/2014/chart" uri="{C3380CC4-5D6E-409C-BE32-E72D297353CC}">
              <c16:uniqueId val="{00000002-CFD1-4415-88BE-DC153CA3328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FD1-4415-88BE-DC153CA3328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FD1-4415-88BE-DC153CA3328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111</c:v>
                </c:pt>
                <c:pt idx="3">
                  <c:v>104</c:v>
                </c:pt>
                <c:pt idx="6">
                  <c:v>97</c:v>
                </c:pt>
                <c:pt idx="9">
                  <c:v>91</c:v>
                </c:pt>
                <c:pt idx="12">
                  <c:v>81</c:v>
                </c:pt>
              </c:numCache>
            </c:numRef>
          </c:val>
          <c:extLst>
            <c:ext xmlns:c16="http://schemas.microsoft.com/office/drawing/2014/chart" uri="{C3380CC4-5D6E-409C-BE32-E72D297353CC}">
              <c16:uniqueId val="{00000005-CFD1-4415-88BE-DC153CA3328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1422</c:v>
                </c:pt>
                <c:pt idx="3">
                  <c:v>1214</c:v>
                </c:pt>
                <c:pt idx="6">
                  <c:v>1142</c:v>
                </c:pt>
                <c:pt idx="9">
                  <c:v>1061</c:v>
                </c:pt>
                <c:pt idx="12">
                  <c:v>982</c:v>
                </c:pt>
              </c:numCache>
            </c:numRef>
          </c:val>
          <c:extLst>
            <c:ext xmlns:c16="http://schemas.microsoft.com/office/drawing/2014/chart" uri="{C3380CC4-5D6E-409C-BE32-E72D297353CC}">
              <c16:uniqueId val="{00000006-CFD1-4415-88BE-DC153CA3328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508</c:v>
                </c:pt>
                <c:pt idx="3">
                  <c:v>444</c:v>
                </c:pt>
                <c:pt idx="6">
                  <c:v>380</c:v>
                </c:pt>
                <c:pt idx="9">
                  <c:v>353</c:v>
                </c:pt>
                <c:pt idx="12">
                  <c:v>327</c:v>
                </c:pt>
              </c:numCache>
            </c:numRef>
          </c:val>
          <c:extLst>
            <c:ext xmlns:c16="http://schemas.microsoft.com/office/drawing/2014/chart" uri="{C3380CC4-5D6E-409C-BE32-E72D297353CC}">
              <c16:uniqueId val="{00000007-CFD1-4415-88BE-DC153CA3328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1469</c:v>
                </c:pt>
                <c:pt idx="3">
                  <c:v>1402</c:v>
                </c:pt>
                <c:pt idx="6">
                  <c:v>1656</c:v>
                </c:pt>
                <c:pt idx="9">
                  <c:v>1579</c:v>
                </c:pt>
                <c:pt idx="12">
                  <c:v>1606</c:v>
                </c:pt>
              </c:numCache>
            </c:numRef>
          </c:val>
          <c:extLst>
            <c:ext xmlns:c16="http://schemas.microsoft.com/office/drawing/2014/chart" uri="{C3380CC4-5D6E-409C-BE32-E72D297353CC}">
              <c16:uniqueId val="{00000008-CFD1-4415-88BE-DC153CA3328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165</c:v>
                </c:pt>
                <c:pt idx="3">
                  <c:v>99</c:v>
                </c:pt>
                <c:pt idx="6">
                  <c:v>69</c:v>
                </c:pt>
                <c:pt idx="9">
                  <c:v>45</c:v>
                </c:pt>
                <c:pt idx="12">
                  <c:v>30</c:v>
                </c:pt>
              </c:numCache>
            </c:numRef>
          </c:val>
          <c:extLst>
            <c:ext xmlns:c16="http://schemas.microsoft.com/office/drawing/2014/chart" uri="{C3380CC4-5D6E-409C-BE32-E72D297353CC}">
              <c16:uniqueId val="{00000009-CFD1-4415-88BE-DC153CA3328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8138</c:v>
                </c:pt>
                <c:pt idx="3">
                  <c:v>7875</c:v>
                </c:pt>
                <c:pt idx="6">
                  <c:v>7353</c:v>
                </c:pt>
                <c:pt idx="9">
                  <c:v>7285</c:v>
                </c:pt>
                <c:pt idx="12">
                  <c:v>7132</c:v>
                </c:pt>
              </c:numCache>
            </c:numRef>
          </c:val>
          <c:extLst>
            <c:ext xmlns:c16="http://schemas.microsoft.com/office/drawing/2014/chart" uri="{C3380CC4-5D6E-409C-BE32-E72D297353CC}">
              <c16:uniqueId val="{0000000A-CFD1-4415-88BE-DC153CA33287}"/>
            </c:ext>
          </c:extLst>
        </c:ser>
        <c:dLbls>
          <c:showLegendKey val="0"/>
          <c:showVal val="0"/>
          <c:showCatName val="0"/>
          <c:showSerName val="0"/>
          <c:showPercent val="0"/>
          <c:showBubbleSize val="0"/>
        </c:dLbls>
        <c:gapWidth val="100"/>
        <c:overlap val="100"/>
        <c:axId val="193113472"/>
        <c:axId val="19312384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1867</c:v>
                </c:pt>
                <c:pt idx="2">
                  <c:v>#N/A</c:v>
                </c:pt>
                <c:pt idx="3">
                  <c:v>#N/A</c:v>
                </c:pt>
                <c:pt idx="4">
                  <c:v>1318</c:v>
                </c:pt>
                <c:pt idx="5">
                  <c:v>#N/A</c:v>
                </c:pt>
                <c:pt idx="6">
                  <c:v>#N/A</c:v>
                </c:pt>
                <c:pt idx="7">
                  <c:v>1045</c:v>
                </c:pt>
                <c:pt idx="8">
                  <c:v>#N/A</c:v>
                </c:pt>
                <c:pt idx="9">
                  <c:v>#N/A</c:v>
                </c:pt>
                <c:pt idx="10">
                  <c:v>848</c:v>
                </c:pt>
                <c:pt idx="11">
                  <c:v>#N/A</c:v>
                </c:pt>
                <c:pt idx="12">
                  <c:v>#N/A</c:v>
                </c:pt>
                <c:pt idx="13">
                  <c:v>778</c:v>
                </c:pt>
                <c:pt idx="14">
                  <c:v>#N/A</c:v>
                </c:pt>
              </c:numCache>
            </c:numRef>
          </c:val>
          <c:smooth val="0"/>
          <c:extLst>
            <c:ext xmlns:c16="http://schemas.microsoft.com/office/drawing/2014/chart" uri="{C3380CC4-5D6E-409C-BE32-E72D297353CC}">
              <c16:uniqueId val="{0000000B-CFD1-4415-88BE-DC153CA33287}"/>
            </c:ext>
          </c:extLst>
        </c:ser>
        <c:dLbls>
          <c:showLegendKey val="0"/>
          <c:showVal val="0"/>
          <c:showCatName val="0"/>
          <c:showSerName val="0"/>
          <c:showPercent val="0"/>
          <c:showBubbleSize val="0"/>
        </c:dLbls>
        <c:marker val="1"/>
        <c:smooth val="0"/>
        <c:axId val="193113472"/>
        <c:axId val="193123840"/>
      </c:lineChart>
      <c:catAx>
        <c:axId val="1931134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93123840"/>
        <c:crosses val="autoZero"/>
        <c:auto val="1"/>
        <c:lblAlgn val="ctr"/>
        <c:lblOffset val="100"/>
        <c:tickLblSkip val="1"/>
        <c:tickMarkSkip val="1"/>
        <c:noMultiLvlLbl val="0"/>
      </c:catAx>
      <c:valAx>
        <c:axId val="1931238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31134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800</c:v>
                </c:pt>
                <c:pt idx="1">
                  <c:v>717</c:v>
                </c:pt>
                <c:pt idx="2">
                  <c:v>721</c:v>
                </c:pt>
              </c:numCache>
            </c:numRef>
          </c:val>
          <c:extLst>
            <c:ext xmlns:c16="http://schemas.microsoft.com/office/drawing/2014/chart" uri="{C3380CC4-5D6E-409C-BE32-E72D297353CC}">
              <c16:uniqueId val="{00000000-B69F-4825-9B05-C78C30A85AB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8</c:v>
                </c:pt>
                <c:pt idx="1">
                  <c:v>8</c:v>
                </c:pt>
                <c:pt idx="2">
                  <c:v>8</c:v>
                </c:pt>
              </c:numCache>
            </c:numRef>
          </c:val>
          <c:extLst>
            <c:ext xmlns:c16="http://schemas.microsoft.com/office/drawing/2014/chart" uri="{C3380CC4-5D6E-409C-BE32-E72D297353CC}">
              <c16:uniqueId val="{00000001-B69F-4825-9B05-C78C30A85AB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2516</c:v>
                </c:pt>
                <c:pt idx="1">
                  <c:v>2539</c:v>
                </c:pt>
                <c:pt idx="2">
                  <c:v>2495</c:v>
                </c:pt>
              </c:numCache>
            </c:numRef>
          </c:val>
          <c:extLst>
            <c:ext xmlns:c16="http://schemas.microsoft.com/office/drawing/2014/chart" uri="{C3380CC4-5D6E-409C-BE32-E72D297353CC}">
              <c16:uniqueId val="{00000002-B69F-4825-9B05-C78C30A85AB8}"/>
            </c:ext>
          </c:extLst>
        </c:ser>
        <c:dLbls>
          <c:showLegendKey val="0"/>
          <c:showVal val="0"/>
          <c:showCatName val="0"/>
          <c:showSerName val="0"/>
          <c:showPercent val="0"/>
          <c:showBubbleSize val="0"/>
        </c:dLbls>
        <c:gapWidth val="120"/>
        <c:overlap val="100"/>
        <c:axId val="193340160"/>
        <c:axId val="193341696"/>
      </c:barChart>
      <c:catAx>
        <c:axId val="1933401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93341696"/>
        <c:crosses val="autoZero"/>
        <c:auto val="1"/>
        <c:lblAlgn val="ctr"/>
        <c:lblOffset val="100"/>
        <c:tickLblSkip val="1"/>
        <c:tickMarkSkip val="1"/>
        <c:noMultiLvlLbl val="0"/>
      </c:catAx>
      <c:valAx>
        <c:axId val="19334169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933401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{E8A203FC-DEDF-468C-B179-C98EE2B2C6EE}</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02A5-4DFC-9102-89490381E03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{E2A97282-2F8A-4638-A2F3-76B499AD3D2E}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2A5-4DFC-9102-89490381E03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{5B3E813D-CCDC-49BF-A2E4-9D016E280CAE}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2A5-4DFC-9102-89490381E03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{6DBFC569-4A0C-45D5-B8C8-9F1101F46CC1}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2A5-4DFC-9102-89490381E03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{2F93A14F-2D24-44E5-98C6-24E00C61B8F5}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2A5-4DFC-9102-89490381E032}"/>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{0CFD9091-B6F7-4838-B009-AB0DB82D7E0D}</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02A5-4DFC-9102-89490381E032}"/>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{EBF41ED3-3B1D-47FC-B548-FB0CD92C0206}</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02A5-4DFC-9102-89490381E032}"/>
                </c:ext>
              </c:extLst>
            </c:dLbl>
            <c:dLbl>
              <c:idx val="24"/>
              <c:layout/>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{31BD8781-EBC4-4FA5-896D-BC5098DE0003}</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02A5-4DFC-9102-89490381E032}"/>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{EB6944E0-BC27-4A49-9E58-C450482634EA}</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02A5-4DFC-9102-89490381E03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56</c:v>
                </c:pt>
              </c:numCache>
            </c:numRef>
          </c:xVal>
          <c:yVal>
            <c:numRef>
              <c:f>公会計指標分析・財政指標組合せ分析表!$BP$51:$DC$51</c:f>
              <c:numCache>
                <c:formatCode>#,##0.0;"▲ "#,##0.0</c:formatCode>
                <c:ptCount val="40"/>
                <c:pt idx="24">
                  <c:v>20.7</c:v>
                </c:pt>
              </c:numCache>
            </c:numRef>
          </c:yVal>
          <c:smooth val="0"/>
          <c:extLst>
            <c:ext xmlns:c16="http://schemas.microsoft.com/office/drawing/2014/chart" uri="{C3380CC4-5D6E-409C-BE32-E72D297353CC}">
              <c16:uniqueId val="{00000009-02A5-4DFC-9102-89490381E03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{6FA6FCFA-75DA-4293-B356-2F8FBF3EAF35}</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02A5-4DFC-9102-89490381E03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{A73D1868-1E5D-4453-9381-687A2CD6F6ED}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2A5-4DFC-9102-89490381E03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{7EDC0653-162E-403A-B9F4-A619AB04C319}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2A5-4DFC-9102-89490381E03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{3F7041E9-AC6C-4714-A210-987FAE37455A}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2A5-4DFC-9102-89490381E03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{91825D16-6BA7-4271-B682-C06998A4053A}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2A5-4DFC-9102-89490381E032}"/>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{CD4D82F8-EAD1-49B0-8A10-CBD24E708B27}</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02A5-4DFC-9102-89490381E032}"/>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{C9657624-E96B-4DAA-8A72-36C3389D969C}</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02A5-4DFC-9102-89490381E032}"/>
                </c:ext>
              </c:extLst>
            </c:dLbl>
            <c:dLbl>
              <c:idx val="24"/>
              <c:layout/>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{A369A264-B5A8-4F17-BA9C-8F411EF513C6}</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02A5-4DFC-9102-89490381E032}"/>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{01214148-9847-46D0-B537-C09833516C1C}</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02A5-4DFC-9102-89490381E03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62.6</c:v>
                </c:pt>
              </c:numCache>
            </c:numRef>
          </c:xVal>
          <c:yVal>
            <c:numRef>
              <c:f>公会計指標分析・財政指標組合せ分析表!$BP$55:$DC$55</c:f>
              <c:numCache>
                <c:formatCode>#,##0.0;"▲ "#,##0.0</c:formatCode>
                <c:ptCount val="40"/>
                <c:pt idx="24">
                  <c:v>44.9</c:v>
                </c:pt>
              </c:numCache>
            </c:numRef>
          </c:yVal>
          <c:smooth val="0"/>
          <c:extLst>
            <c:ext xmlns:c16="http://schemas.microsoft.com/office/drawing/2014/chart" uri="{C3380CC4-5D6E-409C-BE32-E72D297353CC}">
              <c16:uniqueId val="{00000013-02A5-4DFC-9102-89490381E032}"/>
            </c:ext>
          </c:extLst>
        </c:ser>
        <c:dLbls>
          <c:showLegendKey val="0"/>
          <c:showVal val="1"/>
          <c:showCatName val="0"/>
          <c:showSerName val="0"/>
          <c:showPercent val="0"/>
          <c:showBubbleSize val="0"/>
        </c:dLbls>
        <c:axId val="192856064"/>
        <c:axId val="192857984"/>
      </c:scatterChart>
      <c:valAx>
        <c:axId val="192856064"/>
        <c:scaling>
          <c:orientation val="minMax"/>
          <c:max val="63.2"/>
          <c:min val="55.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92857984"/>
        <c:crosses val="autoZero"/>
        <c:crossBetween val="midCat"/>
      </c:valAx>
      <c:valAx>
        <c:axId val="192857984"/>
        <c:scaling>
          <c:orientation val="minMax"/>
          <c:max val="49"/>
          <c:min val="1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9285606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{C3C53FC3-6B5D-4BB8-B58E-3721781A2533}</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53B1-4A17-8D47-853DDA9D92F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{F6ABC3FF-FDBB-4132-8B6E-40AEB48DA34C}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3B1-4A17-8D47-853DDA9D92F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{CDF993F4-772C-46CB-A5D9-83EEF977CEE5}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3B1-4A17-8D47-853DDA9D92F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{A6F29240-3CDC-48B0-B362-AD9463FC41B5}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3B1-4A17-8D47-853DDA9D92F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{53E28B98-FFCB-494A-AB2C-0606C34125D1}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3B1-4A17-8D47-853DDA9D92F9}"/>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{9003BE27-3100-4125-9073-660B6511A270}</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53B1-4A17-8D47-853DDA9D92F9}"/>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{3EEDC726-EAC1-4359-A74B-C9F543643024}</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53B1-4A17-8D47-853DDA9D92F9}"/>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{3E3234A8-CE9A-4C31-9FE0-703157E4D544}</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53B1-4A17-8D47-853DDA9D92F9}"/>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{3CD6C5E7-93DF-41BA-A219-3F040090A1F2}</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53B1-4A17-8D47-853DDA9D92F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10.8</c:v>
                </c:pt>
                <c:pt idx="8">
                  <c:v>9.1999999999999993</c:v>
                </c:pt>
                <c:pt idx="16">
                  <c:v>7.9</c:v>
                </c:pt>
                <c:pt idx="24">
                  <c:v>7.1</c:v>
                </c:pt>
                <c:pt idx="32">
                  <c:v>7.6</c:v>
                </c:pt>
              </c:numCache>
            </c:numRef>
          </c:xVal>
          <c:yVal>
            <c:numRef>
              <c:f>公会計指標分析・財政指標組合せ分析表!$BP$73:$DC$73</c:f>
              <c:numCache>
                <c:formatCode>#,##0.0;"▲ "#,##0.0</c:formatCode>
                <c:ptCount val="40"/>
                <c:pt idx="0">
                  <c:v>46.8</c:v>
                </c:pt>
                <c:pt idx="8">
                  <c:v>33.299999999999997</c:v>
                </c:pt>
                <c:pt idx="16">
                  <c:v>25.5</c:v>
                </c:pt>
                <c:pt idx="24">
                  <c:v>20.7</c:v>
                </c:pt>
                <c:pt idx="32">
                  <c:v>18.7</c:v>
                </c:pt>
              </c:numCache>
            </c:numRef>
          </c:yVal>
          <c:smooth val="0"/>
          <c:extLst>
            <c:ext xmlns:c16="http://schemas.microsoft.com/office/drawing/2014/chart" uri="{C3380CC4-5D6E-409C-BE32-E72D297353CC}">
              <c16:uniqueId val="{00000009-53B1-4A17-8D47-853DDA9D92F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{FDB39279-FA16-497E-A7C5-D83A7B6531C5}</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53B1-4A17-8D47-853DDA9D92F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{CC19B642-ACF4-4A9D-ABC8-53FE639523A2}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3B1-4A17-8D47-853DDA9D92F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{A924063A-05FB-4E0F-8F98-DE7D2C3D1437}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3B1-4A17-8D47-853DDA9D92F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{625B5EFA-B8F5-4C62-9E96-1D3AB2B9F495}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3B1-4A17-8D47-853DDA9D92F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{0268566B-4A5E-4216-9DCB-1F29B51888FD}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3B1-4A17-8D47-853DDA9D92F9}"/>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{6752851D-1942-4F48-939E-A94DDE5AB22B}</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53B1-4A17-8D47-853DDA9D92F9}"/>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{036EBEA0-E829-4FC7-937A-C90C8E471431}</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53B1-4A17-8D47-853DDA9D92F9}"/>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{07511270-2F97-47D0-9F39-4F83DA94DBBE}</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53B1-4A17-8D47-853DDA9D92F9}"/>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{C2CA579B-70FB-4A4E-B04D-20CF59C744F1}</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53B1-4A17-8D47-853DDA9D92F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11.2</c:v>
                </c:pt>
                <c:pt idx="8">
                  <c:v>10.4</c:v>
                </c:pt>
                <c:pt idx="16">
                  <c:v>8.5</c:v>
                </c:pt>
                <c:pt idx="24">
                  <c:v>9.1</c:v>
                </c:pt>
                <c:pt idx="32">
                  <c:v>8.9</c:v>
                </c:pt>
              </c:numCache>
            </c:numRef>
          </c:xVal>
          <c:yVal>
            <c:numRef>
              <c:f>公会計指標分析・財政指標組合せ分析表!$BP$77:$DC$77</c:f>
              <c:numCache>
                <c:formatCode>#,##0.0;"▲ "#,##0.0</c:formatCode>
                <c:ptCount val="40"/>
                <c:pt idx="0">
                  <c:v>54.6</c:v>
                </c:pt>
                <c:pt idx="8">
                  <c:v>48.7</c:v>
                </c:pt>
                <c:pt idx="16">
                  <c:v>44.9</c:v>
                </c:pt>
                <c:pt idx="24">
                  <c:v>44.9</c:v>
                </c:pt>
                <c:pt idx="32">
                  <c:v>40.799999999999997</c:v>
                </c:pt>
              </c:numCache>
            </c:numRef>
          </c:yVal>
          <c:smooth val="0"/>
          <c:extLst>
            <c:ext xmlns:c16="http://schemas.microsoft.com/office/drawing/2014/chart" uri="{C3380CC4-5D6E-409C-BE32-E72D297353CC}">
              <c16:uniqueId val="{00000013-53B1-4A17-8D47-853DDA9D92F9}"/>
            </c:ext>
          </c:extLst>
        </c:ser>
        <c:dLbls>
          <c:showLegendKey val="0"/>
          <c:showVal val="1"/>
          <c:showCatName val="0"/>
          <c:showSerName val="0"/>
          <c:showPercent val="0"/>
          <c:showBubbleSize val="0"/>
        </c:dLbls>
        <c:axId val="192929152"/>
        <c:axId val="192939520"/>
      </c:scatterChart>
      <c:valAx>
        <c:axId val="192929152"/>
        <c:scaling>
          <c:orientation val="minMax"/>
          <c:max val="11.6"/>
          <c:min val="6.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92939520"/>
        <c:crosses val="autoZero"/>
        <c:crossBetween val="midCat"/>
      </c:valAx>
      <c:valAx>
        <c:axId val="192939520"/>
        <c:scaling>
          <c:orientation val="minMax"/>
          <c:max val="61"/>
          <c:min val="1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9292915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福島県三春町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平成</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年度の実質公債費比率については、前年度と比較して</a:t>
          </a:r>
          <a:r>
            <a:rPr kumimoji="1" lang="en-US" altLang="ja-JP" sz="1200">
              <a:latin typeface="ＭＳ ゴシック" pitchFamily="49" charset="-128"/>
              <a:ea typeface="ＭＳ ゴシック" pitchFamily="49" charset="-128"/>
            </a:rPr>
            <a:t>0.5</a:t>
          </a:r>
          <a:r>
            <a:rPr kumimoji="1" lang="ja-JP" altLang="en-US" sz="1200">
              <a:latin typeface="ＭＳ ゴシック" pitchFamily="49" charset="-128"/>
              <a:ea typeface="ＭＳ ゴシック" pitchFamily="49" charset="-128"/>
            </a:rPr>
            <a:t>ポイント上昇し</a:t>
          </a:r>
          <a:r>
            <a:rPr kumimoji="1" lang="en-US" altLang="ja-JP" sz="1200">
              <a:latin typeface="ＭＳ ゴシック" pitchFamily="49" charset="-128"/>
              <a:ea typeface="ＭＳ ゴシック" pitchFamily="49" charset="-128"/>
            </a:rPr>
            <a:t>7.6</a:t>
          </a:r>
          <a:r>
            <a:rPr kumimoji="1" lang="ja-JP" altLang="en-US" sz="1200">
              <a:latin typeface="ＭＳ ゴシック" pitchFamily="49" charset="-128"/>
              <a:ea typeface="ＭＳ ゴシック" pitchFamily="49" charset="-128"/>
            </a:rPr>
            <a:t>％となった。分子構造を比較すると、元利償還金や債務負担行為が年々減少している一方で、公営企業債の元利償還金に対する繰入金が増加している。昨年度と比較して債務全体では</a:t>
          </a:r>
          <a:r>
            <a:rPr kumimoji="1" lang="en-US" altLang="ja-JP" sz="1200">
              <a:latin typeface="ＭＳ ゴシック" pitchFamily="49" charset="-128"/>
              <a:ea typeface="ＭＳ ゴシック" pitchFamily="49" charset="-128"/>
            </a:rPr>
            <a:t>20</a:t>
          </a:r>
          <a:r>
            <a:rPr kumimoji="1" lang="ja-JP" altLang="en-US" sz="1200">
              <a:latin typeface="ＭＳ ゴシック" pitchFamily="49" charset="-128"/>
              <a:ea typeface="ＭＳ ゴシック" pitchFamily="49" charset="-128"/>
            </a:rPr>
            <a:t>百万円減少しているが、既借入分の公債費に対する交付税措置額の減少が</a:t>
          </a:r>
          <a:r>
            <a:rPr kumimoji="1" lang="en-US" altLang="ja-JP" sz="1200">
              <a:latin typeface="ＭＳ ゴシック" pitchFamily="49" charset="-128"/>
              <a:ea typeface="ＭＳ ゴシック" pitchFamily="49" charset="-128"/>
            </a:rPr>
            <a:t>64</a:t>
          </a:r>
          <a:r>
            <a:rPr kumimoji="1" lang="ja-JP" altLang="en-US" sz="1200">
              <a:latin typeface="ＭＳ ゴシック" pitchFamily="49" charset="-128"/>
              <a:ea typeface="ＭＳ ゴシック" pitchFamily="49" charset="-128"/>
            </a:rPr>
            <a:t>百万円となっていることから、実質公債費比率の分子が結果として増加した。</a:t>
          </a:r>
        </a:p>
        <a:p>
          <a:r>
            <a:rPr kumimoji="1" lang="ja-JP" altLang="en-US" sz="1200">
              <a:latin typeface="ＭＳ ゴシック" pitchFamily="49" charset="-128"/>
              <a:ea typeface="ＭＳ ゴシック" pitchFamily="49" charset="-128"/>
            </a:rPr>
            <a:t>　今後、普通建設事業（単独）やそれに伴う経費等の大きな支出が控えていることから、緊急度、町民ニーズを的確に把握した事業の選択を行い、</a:t>
          </a:r>
          <a:r>
            <a:rPr kumimoji="1" lang="en-US" altLang="ja-JP" sz="1200">
              <a:latin typeface="ＭＳ ゴシック" pitchFamily="49" charset="-128"/>
              <a:ea typeface="ＭＳ ゴシック" pitchFamily="49" charset="-128"/>
            </a:rPr>
            <a:t>10</a:t>
          </a:r>
          <a:r>
            <a:rPr kumimoji="1" lang="ja-JP" altLang="en-US" sz="1200">
              <a:latin typeface="ＭＳ ゴシック" pitchFamily="49" charset="-128"/>
              <a:ea typeface="ＭＳ ゴシック" pitchFamily="49" charset="-128"/>
            </a:rPr>
            <a:t>％未満を堅持するように進めていきたい。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福島県三春町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平成</a:t>
          </a:r>
          <a:r>
            <a:rPr kumimoji="1" lang="en-US" altLang="ja-JP" sz="1300">
              <a:latin typeface="ＭＳ ゴシック" pitchFamily="49" charset="-128"/>
              <a:ea typeface="ＭＳ ゴシック" pitchFamily="49" charset="-128"/>
            </a:rPr>
            <a:t>29</a:t>
          </a:r>
          <a:r>
            <a:rPr kumimoji="1" lang="ja-JP" altLang="en-US" sz="1300">
              <a:latin typeface="ＭＳ ゴシック" pitchFamily="49" charset="-128"/>
              <a:ea typeface="ＭＳ ゴシック" pitchFamily="49" charset="-128"/>
            </a:rPr>
            <a:t>年度の将来負担比率については、前年度と比較して</a:t>
          </a:r>
          <a:r>
            <a:rPr kumimoji="1" lang="en-US" altLang="ja-JP" sz="1300">
              <a:latin typeface="ＭＳ ゴシック" pitchFamily="49" charset="-128"/>
              <a:ea typeface="ＭＳ ゴシック" pitchFamily="49" charset="-128"/>
            </a:rPr>
            <a:t>2.0</a:t>
          </a:r>
          <a:r>
            <a:rPr kumimoji="1" lang="ja-JP" altLang="en-US" sz="1300">
              <a:latin typeface="ＭＳ ゴシック" pitchFamily="49" charset="-128"/>
              <a:ea typeface="ＭＳ ゴシック" pitchFamily="49" charset="-128"/>
            </a:rPr>
            <a:t>ポイント減少し、</a:t>
          </a:r>
          <a:r>
            <a:rPr kumimoji="1" lang="en-US" altLang="ja-JP" sz="1300">
              <a:latin typeface="ＭＳ ゴシック" pitchFamily="49" charset="-128"/>
              <a:ea typeface="ＭＳ ゴシック" pitchFamily="49" charset="-128"/>
            </a:rPr>
            <a:t>18.7</a:t>
          </a:r>
          <a:r>
            <a:rPr kumimoji="1" lang="ja-JP" altLang="en-US" sz="1300">
              <a:latin typeface="ＭＳ ゴシック" pitchFamily="49" charset="-128"/>
              <a:ea typeface="ＭＳ ゴシック" pitchFamily="49" charset="-128"/>
            </a:rPr>
            <a:t>％となっている。分子構造を比較すると、最も大きな割合を占める地方債の現在高は、地方債発行の抑制と確実な定期償還により前年度と比較して</a:t>
          </a:r>
          <a:r>
            <a:rPr kumimoji="1" lang="en-US" altLang="ja-JP" sz="1300">
              <a:latin typeface="ＭＳ ゴシック" pitchFamily="49" charset="-128"/>
              <a:ea typeface="ＭＳ ゴシック" pitchFamily="49" charset="-128"/>
            </a:rPr>
            <a:t>153</a:t>
          </a:r>
          <a:r>
            <a:rPr kumimoji="1" lang="ja-JP" altLang="en-US" sz="1300">
              <a:latin typeface="ＭＳ ゴシック" pitchFamily="49" charset="-128"/>
              <a:ea typeface="ＭＳ ゴシック" pitchFamily="49" charset="-128"/>
            </a:rPr>
            <a:t>百万円減少した。その他の項目についても減少しているが、公営企業債等繰入額については、上水道事業、下水道事業への繰入額の増加に伴い、</a:t>
          </a:r>
          <a:r>
            <a:rPr kumimoji="1" lang="en-US" altLang="ja-JP" sz="1300">
              <a:latin typeface="ＭＳ ゴシック" pitchFamily="49" charset="-128"/>
              <a:ea typeface="ＭＳ ゴシック" pitchFamily="49" charset="-128"/>
            </a:rPr>
            <a:t>27</a:t>
          </a:r>
          <a:r>
            <a:rPr kumimoji="1" lang="ja-JP" altLang="en-US" sz="1300">
              <a:latin typeface="ＭＳ ゴシック" pitchFamily="49" charset="-128"/>
              <a:ea typeface="ＭＳ ゴシック" pitchFamily="49" charset="-128"/>
            </a:rPr>
            <a:t>百万円増加した。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また、充当可能基金は、今後の庁舎建設や平成初期等に建設された公共施設の更新等のため資金の積立を行っていることから、</a:t>
          </a:r>
          <a:r>
            <a:rPr kumimoji="1" lang="en-US" altLang="ja-JP" sz="1300">
              <a:latin typeface="ＭＳ ゴシック" pitchFamily="49" charset="-128"/>
              <a:ea typeface="ＭＳ ゴシック" pitchFamily="49" charset="-128"/>
            </a:rPr>
            <a:t>85</a:t>
          </a:r>
          <a:r>
            <a:rPr kumimoji="1" lang="ja-JP" altLang="en-US" sz="1300">
              <a:latin typeface="ＭＳ ゴシック" pitchFamily="49" charset="-128"/>
              <a:ea typeface="ＭＳ ゴシック" pitchFamily="49" charset="-128"/>
            </a:rPr>
            <a:t>百万円増加している。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今後、普通建設事業（単独）やそれに伴う経費等の大きな支出が控えていることから、緊急度、町民ニーズを的確に把握した事業の選択を行い、</a:t>
          </a:r>
          <a:r>
            <a:rPr kumimoji="1" lang="en-US" altLang="ja-JP" sz="1300">
              <a:latin typeface="ＭＳ ゴシック" pitchFamily="49" charset="-128"/>
              <a:ea typeface="ＭＳ ゴシック" pitchFamily="49" charset="-128"/>
            </a:rPr>
            <a:t>40</a:t>
          </a:r>
          <a:r>
            <a:rPr kumimoji="1" lang="ja-JP" altLang="en-US" sz="1300">
              <a:latin typeface="ＭＳ ゴシック" pitchFamily="49" charset="-128"/>
              <a:ea typeface="ＭＳ ゴシック" pitchFamily="49" charset="-128"/>
            </a:rPr>
            <a:t>％未満を堅持するように進めていきたい。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福島県三春町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町税の増収等により財政調整基金が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百万円増加した一方、庁舎建設に係る基本構想の策定に伴い、公有施設整備基金が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百万面減少したこと、学校施設の改修により教育施設整備基金が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年度にかけて庁舎建設を予定しており、公有施設整備基金から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す見込みのため、短期的には基金総額は減少する。また、老朽化した公共施設の更新に多額の費用が見込まれており、「公共施設総合管理計画」や「中期財政計画」に基づき、各年度必要額の基金取崩しと先を見越した積立を実施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水道事業経営安定基金：水道事業の健全な運営に資するため、浄水場の維持管理費用の経費に使用する。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公有施設整備基金：公有施設の整備（修繕、増改築及び新築）に関する経費に使用する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三春病院事業基金：病院事業の運営に資するため、病院事業、その他関連する経費に使用する。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教育施設整備事業基金：教育施設の整備（修繕、増改築及び新築）に関する経費に使用する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帰還環境整備交付金基金：福島復興再生特別措置法（平成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年法律第</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号）第</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条第１項に規定する帰還環境整備交付金事業等に要する経費に使用する。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水道事業経営安定基金：浄水場の修繕に充当したことにより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公有施設整備基金：公有財産の売払等により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百万円積立てた一方、庁舎建設に係る基本構想策定経費に</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47</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百万円充当したことにより減少した。</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三春病院事業基金：病院事業の設備更新に</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百万円充当した一方、今後の医療機器等の大量更新に備え、</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百万円積立を行ったことにより増加した。</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教育施設整備事業基金：教育施設の整備のため</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百万円充当したことにより基金が減少した。</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帰還環境整備交付金基金：ため池放射能対策事業を実施するため、国の補助金を積立てたことにより増加した。</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水道事業経営安定基金：引き続き浄水場の修繕に充当していく。</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公有施設整備基金：町で定めている「公共施設長期修繕計画」においては、計画期間内（平成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1,958</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百万円の事業経費を見込んでおり、各年度の事業計画達成のため、</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必要額の積立と取崩しを実施していく。</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三春病院事業基金：三春病院については建設より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年が経過し、今後の施設や医療機器の大量更新に備えるため積立を継続して行っていくとともに、</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各年度の更新の財源として取崩しを実施していいく。</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教育施設整備事業基金：今後の学校施設の更新時期に備え、積立を行っていく。</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帰還環境整備交付金基金：ため池放射能対策事業の終了に併せ基金廃止を行う。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景気動向による町税収入の増加や行財政改革の取り組みにおける歳出削減効果により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財政調整基金の残高は、「中期財政計画」において、予期しない収入減少への対応と大規模災害等の予期しない支出に備え、年度末残高を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億円確保することとしている。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地方債の元利償還金は年々減少しており、現在のところ、積立を行う予定はない。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福島県三春町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17,397
17,331
72.76
8,056,892
7,678,406
370,694
4,783,373
7,131,998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18.7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ctr"/>
        <a:lstStyle/>
        <a:p>
          <a:r>
            <a:rPr kumimoji="1" lang="ja-JP" altLang="en-US" sz="105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H28</a:t>
          </a:r>
          <a:r>
            <a:rPr kumimoji="1" lang="ja-JP" altLang="en-US" sz="1100">
              <a:latin typeface="ＭＳ Ｐゴシック" panose="020B0600070205080204" pitchFamily="50" charset="-128"/>
              <a:ea typeface="ＭＳ Ｐゴシック" panose="020B0600070205080204" pitchFamily="50" charset="-128"/>
            </a:rPr>
            <a:t>について、全国平均と比較すると△</a:t>
          </a:r>
          <a:r>
            <a:rPr kumimoji="1" lang="en-US" altLang="ja-JP" sz="1100">
              <a:latin typeface="ＭＳ Ｐゴシック" panose="020B0600070205080204" pitchFamily="50" charset="-128"/>
              <a:ea typeface="ＭＳ Ｐゴシック" panose="020B0600070205080204" pitchFamily="50" charset="-128"/>
            </a:rPr>
            <a:t>3.3</a:t>
          </a:r>
          <a:r>
            <a:rPr kumimoji="1" lang="ja-JP" altLang="en-US" sz="1100">
              <a:latin typeface="ＭＳ Ｐゴシック" panose="020B0600070205080204" pitchFamily="50" charset="-128"/>
              <a:ea typeface="ＭＳ Ｐゴシック" panose="020B0600070205080204" pitchFamily="50" charset="-128"/>
            </a:rPr>
            <a:t>％、福島県平均との比較では</a:t>
          </a:r>
          <a:r>
            <a:rPr kumimoji="1" lang="en-US" altLang="ja-JP" sz="1100">
              <a:latin typeface="ＭＳ Ｐゴシック" panose="020B0600070205080204" pitchFamily="50" charset="-128"/>
              <a:ea typeface="ＭＳ Ｐゴシック" panose="020B0600070205080204" pitchFamily="50" charset="-128"/>
            </a:rPr>
            <a:t>3.6</a:t>
          </a:r>
          <a:r>
            <a:rPr kumimoji="1" lang="ja-JP" altLang="en-US" sz="1100">
              <a:latin typeface="ＭＳ Ｐゴシック" panose="020B0600070205080204" pitchFamily="50" charset="-128"/>
              <a:ea typeface="ＭＳ Ｐゴシック" panose="020B0600070205080204" pitchFamily="50" charset="-128"/>
            </a:rPr>
            <a:t>％となっている。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減価償却率が特に高い有形固定資産は</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庁舎</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の</a:t>
          </a:r>
          <a:r>
            <a:rPr kumimoji="1" lang="en-US" altLang="ja-JP" sz="1100">
              <a:latin typeface="ＭＳ Ｐゴシック" panose="020B0600070205080204" pitchFamily="50" charset="-128"/>
              <a:ea typeface="ＭＳ Ｐゴシック" panose="020B0600070205080204" pitchFamily="50" charset="-128"/>
            </a:rPr>
            <a:t>100</a:t>
          </a:r>
          <a:r>
            <a:rPr kumimoji="1" lang="ja-JP" altLang="en-US" sz="1100">
              <a:latin typeface="ＭＳ Ｐゴシック" panose="020B0600070205080204" pitchFamily="50" charset="-128"/>
              <a:ea typeface="ＭＳ Ｐゴシック" panose="020B0600070205080204" pitchFamily="50" charset="-128"/>
            </a:rPr>
            <a:t>％であり、老朽化が進んでいることから、建替え工事が行われるところである。対して最も低いのは</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福祉施設</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であり、</a:t>
          </a:r>
          <a:r>
            <a:rPr kumimoji="1" lang="en-US" altLang="ja-JP" sz="1100">
              <a:latin typeface="ＭＳ Ｐゴシック" panose="020B0600070205080204" pitchFamily="50" charset="-128"/>
              <a:ea typeface="ＭＳ Ｐゴシック" panose="020B0600070205080204" pitchFamily="50" charset="-128"/>
            </a:rPr>
            <a:t>15.4</a:t>
          </a:r>
          <a:r>
            <a:rPr kumimoji="1" lang="ja-JP" altLang="en-US" sz="1100">
              <a:latin typeface="ＭＳ Ｐゴシック" panose="020B0600070205080204" pitchFamily="50" charset="-128"/>
              <a:ea typeface="ＭＳ Ｐゴシック" panose="020B0600070205080204" pitchFamily="50" charset="-128"/>
            </a:rPr>
            <a:t>％となっている。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今後、施設の老朽化の進行に伴い、施設の更新や改修に係る事業費が拡大していくこととなるため、施設の適正な管理を維持していく</a:t>
          </a:r>
          <a:r>
            <a:rPr kumimoji="1" lang="ja-JP" altLang="en-US" sz="1050">
              <a:latin typeface="ＭＳ Ｐゴシック" panose="020B0600070205080204" pitchFamily="50" charset="-128"/>
              <a:ea typeface="ＭＳ Ｐゴシック" panose="020B0600070205080204" pitchFamily="50" charset="-128"/>
            </a:rPr>
            <a:t>。</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2" name="テキスト ボックス 51"/>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4" name="テキスト ボックス 53"/>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6" name="テキスト ボックス 55"/>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8" name="テキスト ボックス 57"/>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0" name="テキスト ボックス 59"/>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126619</xdr:rowOff>
    </xdr:from>
    <xdr:to>
      <xdr:col>23</xdr:col>
      <xdr:colOff>85090</xdr:colOff>
      <xdr:row>35</xdr:row>
      <xdr:rowOff>11557</xdr:rowOff>
    </xdr:to>
    <xdr:cxnSp macro="">
      <xdr:nvCxnSpPr>
        <xdr:cNvPr id="62" name="直線コネクタ 61"/>
        <xdr:cNvCxnSpPr/>
      </xdr:nvCxnSpPr>
      <xdr:spPr>
        <a:xfrm flipV="1">
          <a:off x="4760595" y="5527294"/>
          <a:ext cx="1270" cy="1256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15384</xdr:rowOff>
    </xdr:from>
    <xdr:ext cx="405111" cy="259045"/>
    <xdr:sp macro="" textlink="">
      <xdr:nvSpPr>
        <xdr:cNvPr id="63" name="有形固定資産減価償却率最小値テキスト"/>
        <xdr:cNvSpPr txBox="1"/>
      </xdr:nvSpPr>
      <xdr:spPr>
        <a:xfrm>
          <a:off x="4813300" y="6787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11557</xdr:rowOff>
    </xdr:from>
    <xdr:to>
      <xdr:col>23</xdr:col>
      <xdr:colOff>174625</xdr:colOff>
      <xdr:row>35</xdr:row>
      <xdr:rowOff>11557</xdr:rowOff>
    </xdr:to>
    <xdr:cxnSp macro="">
      <xdr:nvCxnSpPr>
        <xdr:cNvPr id="64" name="直線コネクタ 63"/>
        <xdr:cNvCxnSpPr/>
      </xdr:nvCxnSpPr>
      <xdr:spPr>
        <a:xfrm>
          <a:off x="4673600" y="6783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73296</xdr:rowOff>
    </xdr:from>
    <xdr:ext cx="405111" cy="259045"/>
    <xdr:sp macro="" textlink="">
      <xdr:nvSpPr>
        <xdr:cNvPr id="65" name="有形固定資産減価償却率最大値テキスト"/>
        <xdr:cNvSpPr txBox="1"/>
      </xdr:nvSpPr>
      <xdr:spPr>
        <a:xfrm>
          <a:off x="4813300" y="5302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126619</xdr:rowOff>
    </xdr:from>
    <xdr:to>
      <xdr:col>23</xdr:col>
      <xdr:colOff>174625</xdr:colOff>
      <xdr:row>27</xdr:row>
      <xdr:rowOff>126619</xdr:rowOff>
    </xdr:to>
    <xdr:cxnSp macro="">
      <xdr:nvCxnSpPr>
        <xdr:cNvPr id="66" name="直線コネクタ 65"/>
        <xdr:cNvCxnSpPr/>
      </xdr:nvCxnSpPr>
      <xdr:spPr>
        <a:xfrm>
          <a:off x="4673600" y="552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135780</xdr:rowOff>
    </xdr:from>
    <xdr:ext cx="405111" cy="259045"/>
    <xdr:sp macro="" textlink="">
      <xdr:nvSpPr>
        <xdr:cNvPr id="67" name="有形固定資産減価償却率平均値テキスト"/>
        <xdr:cNvSpPr txBox="1"/>
      </xdr:nvSpPr>
      <xdr:spPr>
        <a:xfrm>
          <a:off x="4813300" y="60508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157353</xdr:rowOff>
    </xdr:from>
    <xdr:to>
      <xdr:col>23</xdr:col>
      <xdr:colOff>136525</xdr:colOff>
      <xdr:row>31</xdr:row>
      <xdr:rowOff>87503</xdr:rowOff>
    </xdr:to>
    <xdr:sp macro="" textlink="">
      <xdr:nvSpPr>
        <xdr:cNvPr id="68" name="フローチャート: 判断 67"/>
        <xdr:cNvSpPr/>
      </xdr:nvSpPr>
      <xdr:spPr>
        <a:xfrm>
          <a:off x="4711700" y="6072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170307</xdr:rowOff>
    </xdr:from>
    <xdr:to>
      <xdr:col>19</xdr:col>
      <xdr:colOff>187325</xdr:colOff>
      <xdr:row>31</xdr:row>
      <xdr:rowOff>100457</xdr:rowOff>
    </xdr:to>
    <xdr:sp macro="" textlink="">
      <xdr:nvSpPr>
        <xdr:cNvPr id="69" name="フローチャート: 判断 68"/>
        <xdr:cNvSpPr/>
      </xdr:nvSpPr>
      <xdr:spPr>
        <a:xfrm>
          <a:off x="4000500" y="608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29083</xdr:rowOff>
    </xdr:from>
    <xdr:to>
      <xdr:col>15</xdr:col>
      <xdr:colOff>187325</xdr:colOff>
      <xdr:row>31</xdr:row>
      <xdr:rowOff>130683</xdr:rowOff>
    </xdr:to>
    <xdr:sp macro="" textlink="">
      <xdr:nvSpPr>
        <xdr:cNvPr id="70" name="フローチャート: 判断 69"/>
        <xdr:cNvSpPr/>
      </xdr:nvSpPr>
      <xdr:spPr>
        <a:xfrm>
          <a:off x="3238500" y="6115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1" name="テキスト ボックス 70"/>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2" name="テキスト ボックス 71"/>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3" name="テキスト ボックス 72"/>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4" name="テキスト ボックス 73"/>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5" name="テキスト ボックス 74"/>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112395</xdr:rowOff>
    </xdr:from>
    <xdr:to>
      <xdr:col>19</xdr:col>
      <xdr:colOff>187325</xdr:colOff>
      <xdr:row>33</xdr:row>
      <xdr:rowOff>42545</xdr:rowOff>
    </xdr:to>
    <xdr:sp macro="" textlink="">
      <xdr:nvSpPr>
        <xdr:cNvPr id="76" name="楕円 75"/>
        <xdr:cNvSpPr/>
      </xdr:nvSpPr>
      <xdr:spPr>
        <a:xfrm>
          <a:off x="40005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29</xdr:row>
      <xdr:rowOff>116984</xdr:rowOff>
    </xdr:from>
    <xdr:ext cx="405111" cy="259045"/>
    <xdr:sp macro="" textlink="">
      <xdr:nvSpPr>
        <xdr:cNvPr id="77" name="n_1aveValue有形固定資産減価償却率"/>
        <xdr:cNvSpPr txBox="1"/>
      </xdr:nvSpPr>
      <xdr:spPr>
        <a:xfrm>
          <a:off x="3836044" y="5860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147210</xdr:rowOff>
    </xdr:from>
    <xdr:ext cx="405111" cy="259045"/>
    <xdr:sp macro="" textlink="">
      <xdr:nvSpPr>
        <xdr:cNvPr id="78" name="n_2aveValue有形固定資産減価償却率"/>
        <xdr:cNvSpPr txBox="1"/>
      </xdr:nvSpPr>
      <xdr:spPr>
        <a:xfrm>
          <a:off x="3086744" y="5890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33672</xdr:rowOff>
    </xdr:from>
    <xdr:ext cx="405111" cy="259045"/>
    <xdr:sp macro="" textlink="">
      <xdr:nvSpPr>
        <xdr:cNvPr id="79" name="n_1mainValue有形固定資産減価償却率"/>
        <xdr:cNvSpPr txBox="1"/>
      </xdr:nvSpPr>
      <xdr:spPr>
        <a:xfrm>
          <a:off x="3836044" y="6463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0" name="正方形/長方形 7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1" name="正方形/長方形 80"/>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2" name="正方形/長方形 81"/>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3" name="正方形/長方形 82"/>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4" name="正方形/長方形 83"/>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85" name="正方形/長方形 84"/>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86" name="正方形/長方形 85"/>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87" name="正方形/長方形 86"/>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88" name="正方形/長方形 87"/>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89" name="正方形/長方形 8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0" name="正方形/長方形 8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1" name="正方形/長方形 9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2" name="テキスト ボックス 9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ctr"/>
        <a:lstStyle/>
        <a:p>
          <a:r>
            <a:rPr kumimoji="1" lang="ja-JP" altLang="en-US" sz="1100">
              <a:latin typeface="ＭＳ Ｐゴシック" panose="020B0600070205080204" pitchFamily="50" charset="-128"/>
              <a:ea typeface="ＭＳ Ｐゴシック" panose="020B0600070205080204" pitchFamily="50" charset="-128"/>
            </a:rPr>
            <a:t>　全国平均と比較すると△</a:t>
          </a:r>
          <a:r>
            <a:rPr kumimoji="1" lang="en-US" altLang="ja-JP" sz="1100">
              <a:latin typeface="ＭＳ Ｐゴシック" panose="020B0600070205080204" pitchFamily="50" charset="-128"/>
              <a:ea typeface="ＭＳ Ｐゴシック" panose="020B0600070205080204" pitchFamily="50" charset="-128"/>
            </a:rPr>
            <a:t>1.4</a:t>
          </a:r>
          <a:r>
            <a:rPr kumimoji="1" lang="ja-JP" altLang="en-US" sz="1100">
              <a:latin typeface="ＭＳ Ｐゴシック" panose="020B0600070205080204" pitchFamily="50" charset="-128"/>
              <a:ea typeface="ＭＳ Ｐゴシック" panose="020B0600070205080204" pitchFamily="50" charset="-128"/>
            </a:rPr>
            <a:t>年、福島県平均との比較では</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年となっており、債務償還能力は比較的高いと言える。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しかし、今後、老朽化が進む既存施設の改修や役場庁舎の建替え工事を</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行うために地方債の借入を起こすこと、町税等の償還に充当される一般財源の減少により、償還可能年数は悪化していくことが見込まれる。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そのため、地方債の借入については交付税措置等のより有利な起債を慎重に選ぶことで指標の悪化を緩やかにし、財政の健全化をはかっていくことに努めていく。　</a:t>
          </a:r>
        </a:p>
      </xdr:txBody>
    </xdr:sp>
    <xdr:clientData/>
  </xdr:twoCellAnchor>
  <xdr:oneCellAnchor>
    <xdr:from>
      <xdr:col>57</xdr:col>
      <xdr:colOff>111125</xdr:colOff>
      <xdr:row>23</xdr:row>
      <xdr:rowOff>47625</xdr:rowOff>
    </xdr:from>
    <xdr:ext cx="349839" cy="225703"/>
    <xdr:sp macro="" textlink="">
      <xdr:nvSpPr>
        <xdr:cNvPr id="93" name="テキスト ボックス 92"/>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4" name="直線コネクタ 93"/>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95" name="テキスト ボックス 94"/>
        <xdr:cNvSpPr txBox="1"/>
      </xdr:nvSpPr>
      <xdr:spPr>
        <a:xfrm>
          <a:off x="10931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96" name="直線コネクタ 95"/>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97" name="テキスト ボックス 96"/>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98" name="直線コネクタ 97"/>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99" name="テキスト ボックス 98"/>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0" name="直線コネクタ 99"/>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1" name="テキスト ボックス 100"/>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2" name="直線コネクタ 101"/>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03" name="テキスト ボックス 102"/>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04" name="直線コネクタ 103"/>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05" name="テキスト ボックス 104"/>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06" name="直線コネクタ 105"/>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07" name="テキスト ボックス 106"/>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08"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128058</xdr:rowOff>
    </xdr:from>
    <xdr:to>
      <xdr:col>76</xdr:col>
      <xdr:colOff>21589</xdr:colOff>
      <xdr:row>34</xdr:row>
      <xdr:rowOff>115358</xdr:rowOff>
    </xdr:to>
    <xdr:cxnSp macro="">
      <xdr:nvCxnSpPr>
        <xdr:cNvPr id="109" name="直線コネクタ 108"/>
        <xdr:cNvCxnSpPr/>
      </xdr:nvCxnSpPr>
      <xdr:spPr>
        <a:xfrm flipV="1">
          <a:off x="14793595" y="5528733"/>
          <a:ext cx="1269" cy="1187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119185</xdr:rowOff>
    </xdr:from>
    <xdr:ext cx="340478" cy="259045"/>
    <xdr:sp macro="" textlink="">
      <xdr:nvSpPr>
        <xdr:cNvPr id="110" name="債務償還可能年数最小値テキスト"/>
        <xdr:cNvSpPr txBox="1"/>
      </xdr:nvSpPr>
      <xdr:spPr>
        <a:xfrm>
          <a:off x="14846300" y="67200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115358</xdr:rowOff>
    </xdr:from>
    <xdr:to>
      <xdr:col>76</xdr:col>
      <xdr:colOff>111125</xdr:colOff>
      <xdr:row>34</xdr:row>
      <xdr:rowOff>115358</xdr:rowOff>
    </xdr:to>
    <xdr:cxnSp macro="">
      <xdr:nvCxnSpPr>
        <xdr:cNvPr id="111" name="直線コネクタ 110"/>
        <xdr:cNvCxnSpPr/>
      </xdr:nvCxnSpPr>
      <xdr:spPr>
        <a:xfrm>
          <a:off x="14706600" y="6716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74735</xdr:rowOff>
    </xdr:from>
    <xdr:ext cx="340478" cy="259045"/>
    <xdr:sp macro="" textlink="">
      <xdr:nvSpPr>
        <xdr:cNvPr id="112" name="債務償還可能年数最大値テキスト"/>
        <xdr:cNvSpPr txBox="1"/>
      </xdr:nvSpPr>
      <xdr:spPr>
        <a:xfrm>
          <a:off x="14846300" y="53039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128058</xdr:rowOff>
    </xdr:from>
    <xdr:to>
      <xdr:col>76</xdr:col>
      <xdr:colOff>111125</xdr:colOff>
      <xdr:row>27</xdr:row>
      <xdr:rowOff>128058</xdr:rowOff>
    </xdr:to>
    <xdr:cxnSp macro="">
      <xdr:nvCxnSpPr>
        <xdr:cNvPr id="113" name="直線コネクタ 112"/>
        <xdr:cNvCxnSpPr/>
      </xdr:nvCxnSpPr>
      <xdr:spPr>
        <a:xfrm>
          <a:off x="14706600" y="552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125535</xdr:rowOff>
    </xdr:from>
    <xdr:ext cx="340478" cy="259045"/>
    <xdr:sp macro="" textlink="">
      <xdr:nvSpPr>
        <xdr:cNvPr id="114" name="債務償還可能年数平均値テキスト"/>
        <xdr:cNvSpPr txBox="1"/>
      </xdr:nvSpPr>
      <xdr:spPr>
        <a:xfrm>
          <a:off x="14846300" y="586911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102658</xdr:rowOff>
    </xdr:from>
    <xdr:to>
      <xdr:col>76</xdr:col>
      <xdr:colOff>73025</xdr:colOff>
      <xdr:row>31</xdr:row>
      <xdr:rowOff>32808</xdr:rowOff>
    </xdr:to>
    <xdr:sp macro="" textlink="">
      <xdr:nvSpPr>
        <xdr:cNvPr id="115" name="フローチャート: 判断 114"/>
        <xdr:cNvSpPr/>
      </xdr:nvSpPr>
      <xdr:spPr>
        <a:xfrm>
          <a:off x="147447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16" name="テキスト ボックス 11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17" name="テキスト ボックス 11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18" name="テキスト ボックス 11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19" name="テキスト ボックス 11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0" name="テキスト ボックス 11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57150</xdr:rowOff>
    </xdr:from>
    <xdr:to>
      <xdr:col>76</xdr:col>
      <xdr:colOff>73025</xdr:colOff>
      <xdr:row>31</xdr:row>
      <xdr:rowOff>158750</xdr:rowOff>
    </xdr:to>
    <xdr:sp macro="" textlink="">
      <xdr:nvSpPr>
        <xdr:cNvPr id="121" name="楕円 120"/>
        <xdr:cNvSpPr/>
      </xdr:nvSpPr>
      <xdr:spPr>
        <a:xfrm>
          <a:off x="14744700" y="614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35577</xdr:rowOff>
    </xdr:from>
    <xdr:ext cx="340478" cy="259045"/>
    <xdr:sp macro="" textlink="">
      <xdr:nvSpPr>
        <xdr:cNvPr id="122" name="債務償還可能年数該当値テキスト"/>
        <xdr:cNvSpPr txBox="1"/>
      </xdr:nvSpPr>
      <xdr:spPr>
        <a:xfrm>
          <a:off x="14846300" y="61220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3" name="正方形/長方形 12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4" name="正方形/長方形 12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25" name="テキスト ボックス 12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26" name="テキスト ボックス 12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27" name="テキスト ボックス 12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28" name="テキスト ボックス 12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福島県三春町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17,397
17,331
72.76
8,056,892
7,678,406
370,694
4,783,373
7,131,998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18.7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2" name="テキスト ボックス 51"/>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4" name="テキスト ボックス 53"/>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106680</xdr:rowOff>
    </xdr:from>
    <xdr:to>
      <xdr:col>24</xdr:col>
      <xdr:colOff>62865</xdr:colOff>
      <xdr:row>42</xdr:row>
      <xdr:rowOff>76200</xdr:rowOff>
    </xdr:to>
    <xdr:cxnSp macro="">
      <xdr:nvCxnSpPr>
        <xdr:cNvPr id="56" name="直線コネクタ 55"/>
        <xdr:cNvCxnSpPr/>
      </xdr:nvCxnSpPr>
      <xdr:spPr>
        <a:xfrm flipV="1">
          <a:off x="4634865" y="576453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80027</xdr:rowOff>
    </xdr:from>
    <xdr:ext cx="405111" cy="259045"/>
    <xdr:sp macro="" textlink="">
      <xdr:nvSpPr>
        <xdr:cNvPr id="57" name="【道路】&#10;有形固定資産減価償却率最小値テキスト"/>
        <xdr:cNvSpPr txBox="1"/>
      </xdr:nvSpPr>
      <xdr:spPr>
        <a:xfrm>
          <a:off x="4673600" y="728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76200</xdr:rowOff>
    </xdr:from>
    <xdr:to>
      <xdr:col>24</xdr:col>
      <xdr:colOff>152400</xdr:colOff>
      <xdr:row>42</xdr:row>
      <xdr:rowOff>76200</xdr:rowOff>
    </xdr:to>
    <xdr:cxnSp macro="">
      <xdr:nvCxnSpPr>
        <xdr:cNvPr id="58" name="直線コネクタ 57"/>
        <xdr:cNvCxnSpPr/>
      </xdr:nvCxnSpPr>
      <xdr:spPr>
        <a:xfrm>
          <a:off x="4546600" y="727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53357</xdr:rowOff>
    </xdr:from>
    <xdr:ext cx="405111" cy="259045"/>
    <xdr:sp macro="" textlink="">
      <xdr:nvSpPr>
        <xdr:cNvPr id="59" name="【道路】&#10;有形固定資産減価償却率最大値テキスト"/>
        <xdr:cNvSpPr txBox="1"/>
      </xdr:nvSpPr>
      <xdr:spPr>
        <a:xfrm>
          <a:off x="4673600" y="5539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106680</xdr:rowOff>
    </xdr:from>
    <xdr:to>
      <xdr:col>24</xdr:col>
      <xdr:colOff>152400</xdr:colOff>
      <xdr:row>33</xdr:row>
      <xdr:rowOff>106680</xdr:rowOff>
    </xdr:to>
    <xdr:cxnSp macro="">
      <xdr:nvCxnSpPr>
        <xdr:cNvPr id="60" name="直線コネクタ 59"/>
        <xdr:cNvCxnSpPr/>
      </xdr:nvCxnSpPr>
      <xdr:spPr>
        <a:xfrm>
          <a:off x="4546600" y="576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57167</xdr:rowOff>
    </xdr:from>
    <xdr:ext cx="405111" cy="259045"/>
    <xdr:sp macro="" textlink="">
      <xdr:nvSpPr>
        <xdr:cNvPr id="61" name="【道路】&#10;有形固定資産減価償却率平均値テキスト"/>
        <xdr:cNvSpPr txBox="1"/>
      </xdr:nvSpPr>
      <xdr:spPr>
        <a:xfrm>
          <a:off x="4673600" y="6229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78740</xdr:rowOff>
    </xdr:from>
    <xdr:to>
      <xdr:col>24</xdr:col>
      <xdr:colOff>114300</xdr:colOff>
      <xdr:row>37</xdr:row>
      <xdr:rowOff>8890</xdr:rowOff>
    </xdr:to>
    <xdr:sp macro="" textlink="">
      <xdr:nvSpPr>
        <xdr:cNvPr id="62" name="フローチャート: 判断 61"/>
        <xdr:cNvSpPr/>
      </xdr:nvSpPr>
      <xdr:spPr>
        <a:xfrm>
          <a:off x="4584700" y="62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71120</xdr:rowOff>
    </xdr:from>
    <xdr:to>
      <xdr:col>20</xdr:col>
      <xdr:colOff>38100</xdr:colOff>
      <xdr:row>37</xdr:row>
      <xdr:rowOff>1270</xdr:rowOff>
    </xdr:to>
    <xdr:sp macro="" textlink="">
      <xdr:nvSpPr>
        <xdr:cNvPr id="63" name="フローチャート: 判断 62"/>
        <xdr:cNvSpPr/>
      </xdr:nvSpPr>
      <xdr:spPr>
        <a:xfrm>
          <a:off x="37465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109220</xdr:rowOff>
    </xdr:from>
    <xdr:to>
      <xdr:col>15</xdr:col>
      <xdr:colOff>101600</xdr:colOff>
      <xdr:row>37</xdr:row>
      <xdr:rowOff>39370</xdr:rowOff>
    </xdr:to>
    <xdr:sp macro="" textlink="">
      <xdr:nvSpPr>
        <xdr:cNvPr id="64" name="フローチャート: 判断 63"/>
        <xdr:cNvSpPr/>
      </xdr:nvSpPr>
      <xdr:spPr>
        <a:xfrm>
          <a:off x="2857500" y="628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78740</xdr:rowOff>
    </xdr:from>
    <xdr:to>
      <xdr:col>20</xdr:col>
      <xdr:colOff>38100</xdr:colOff>
      <xdr:row>39</xdr:row>
      <xdr:rowOff>8890</xdr:rowOff>
    </xdr:to>
    <xdr:sp macro="" textlink="">
      <xdr:nvSpPr>
        <xdr:cNvPr id="70" name="楕円 69"/>
        <xdr:cNvSpPr/>
      </xdr:nvSpPr>
      <xdr:spPr>
        <a:xfrm>
          <a:off x="3746500" y="65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35</xdr:row>
      <xdr:rowOff>17797</xdr:rowOff>
    </xdr:from>
    <xdr:ext cx="405111" cy="259045"/>
    <xdr:sp macro="" textlink="">
      <xdr:nvSpPr>
        <xdr:cNvPr id="71" name="n_1aveValue【道路】&#10;有形固定資産減価償却率"/>
        <xdr:cNvSpPr txBox="1"/>
      </xdr:nvSpPr>
      <xdr:spPr>
        <a:xfrm>
          <a:off x="35820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55897</xdr:rowOff>
    </xdr:from>
    <xdr:ext cx="405111" cy="259045"/>
    <xdr:sp macro="" textlink="">
      <xdr:nvSpPr>
        <xdr:cNvPr id="72" name="n_2aveValue【道路】&#10;有形固定資産減価償却率"/>
        <xdr:cNvSpPr txBox="1"/>
      </xdr:nvSpPr>
      <xdr:spPr>
        <a:xfrm>
          <a:off x="2705744" y="605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17</xdr:rowOff>
    </xdr:from>
    <xdr:ext cx="405111" cy="259045"/>
    <xdr:sp macro="" textlink="">
      <xdr:nvSpPr>
        <xdr:cNvPr id="73" name="n_1mainValue【道路】&#10;有形固定資産減価償却率"/>
        <xdr:cNvSpPr txBox="1"/>
      </xdr:nvSpPr>
      <xdr:spPr>
        <a:xfrm>
          <a:off x="3582044" y="668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2" name="テキスト ボックス 81"/>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4" name="直線コネクタ 83"/>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5" name="テキスト ボックス 84"/>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86" name="直線コネクタ 85"/>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87" name="テキスト ボックス 86"/>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88" name="直線コネクタ 87"/>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89" name="テキスト ボックス 88"/>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0" name="直線コネクタ 89"/>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1" name="テキスト ボックス 90"/>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2" name="直線コネクタ 91"/>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93" name="テキスト ボックス 92"/>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4" name="直線コネクタ 93"/>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95" name="テキスト ボックス 94"/>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6" name="直線コネクタ 9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7" name="テキスト ボックス 96"/>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13858</xdr:rowOff>
    </xdr:from>
    <xdr:to>
      <xdr:col>54</xdr:col>
      <xdr:colOff>189865</xdr:colOff>
      <xdr:row>41</xdr:row>
      <xdr:rowOff>82731</xdr:rowOff>
    </xdr:to>
    <xdr:cxnSp macro="">
      <xdr:nvCxnSpPr>
        <xdr:cNvPr id="99" name="直線コネクタ 98"/>
        <xdr:cNvCxnSpPr/>
      </xdr:nvCxnSpPr>
      <xdr:spPr>
        <a:xfrm flipV="1">
          <a:off x="10476865" y="5843158"/>
          <a:ext cx="0" cy="1269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86558</xdr:rowOff>
    </xdr:from>
    <xdr:ext cx="469744" cy="259045"/>
    <xdr:sp macro="" textlink="">
      <xdr:nvSpPr>
        <xdr:cNvPr id="100" name="【道路】&#10;一人当たり延長最小値テキスト"/>
        <xdr:cNvSpPr txBox="1"/>
      </xdr:nvSpPr>
      <xdr:spPr>
        <a:xfrm>
          <a:off x="10515600" y="711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82731</xdr:rowOff>
    </xdr:from>
    <xdr:to>
      <xdr:col>55</xdr:col>
      <xdr:colOff>88900</xdr:colOff>
      <xdr:row>41</xdr:row>
      <xdr:rowOff>82731</xdr:rowOff>
    </xdr:to>
    <xdr:cxnSp macro="">
      <xdr:nvCxnSpPr>
        <xdr:cNvPr id="101" name="直線コネクタ 100"/>
        <xdr:cNvCxnSpPr/>
      </xdr:nvCxnSpPr>
      <xdr:spPr>
        <a:xfrm>
          <a:off x="10388600" y="711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131985</xdr:rowOff>
    </xdr:from>
    <xdr:ext cx="534377" cy="259045"/>
    <xdr:sp macro="" textlink="">
      <xdr:nvSpPr>
        <xdr:cNvPr id="102" name="【道路】&#10;一人当たり延長最大値テキスト"/>
        <xdr:cNvSpPr txBox="1"/>
      </xdr:nvSpPr>
      <xdr:spPr>
        <a:xfrm>
          <a:off x="10515600" y="5618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13858</xdr:rowOff>
    </xdr:from>
    <xdr:to>
      <xdr:col>55</xdr:col>
      <xdr:colOff>88900</xdr:colOff>
      <xdr:row>34</xdr:row>
      <xdr:rowOff>13858</xdr:rowOff>
    </xdr:to>
    <xdr:cxnSp macro="">
      <xdr:nvCxnSpPr>
        <xdr:cNvPr id="103" name="直線コネクタ 102"/>
        <xdr:cNvCxnSpPr/>
      </xdr:nvCxnSpPr>
      <xdr:spPr>
        <a:xfrm>
          <a:off x="10388600" y="5843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44191</xdr:rowOff>
    </xdr:from>
    <xdr:ext cx="534377" cy="259045"/>
    <xdr:sp macro="" textlink="">
      <xdr:nvSpPr>
        <xdr:cNvPr id="104" name="【道路】&#10;一人当たり延長平均値テキスト"/>
        <xdr:cNvSpPr txBox="1"/>
      </xdr:nvSpPr>
      <xdr:spPr>
        <a:xfrm>
          <a:off x="10515600" y="63878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65764</xdr:rowOff>
    </xdr:from>
    <xdr:to>
      <xdr:col>55</xdr:col>
      <xdr:colOff>50800</xdr:colOff>
      <xdr:row>37</xdr:row>
      <xdr:rowOff>167364</xdr:rowOff>
    </xdr:to>
    <xdr:sp macro="" textlink="">
      <xdr:nvSpPr>
        <xdr:cNvPr id="105" name="フローチャート: 判断 104"/>
        <xdr:cNvSpPr/>
      </xdr:nvSpPr>
      <xdr:spPr>
        <a:xfrm>
          <a:off x="10426700" y="640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99956</xdr:rowOff>
    </xdr:from>
    <xdr:to>
      <xdr:col>50</xdr:col>
      <xdr:colOff>165100</xdr:colOff>
      <xdr:row>38</xdr:row>
      <xdr:rowOff>30107</xdr:rowOff>
    </xdr:to>
    <xdr:sp macro="" textlink="">
      <xdr:nvSpPr>
        <xdr:cNvPr id="106" name="フローチャート: 判断 105"/>
        <xdr:cNvSpPr/>
      </xdr:nvSpPr>
      <xdr:spPr>
        <a:xfrm>
          <a:off x="9588500" y="64436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121576</xdr:rowOff>
    </xdr:from>
    <xdr:to>
      <xdr:col>46</xdr:col>
      <xdr:colOff>38100</xdr:colOff>
      <xdr:row>39</xdr:row>
      <xdr:rowOff>51726</xdr:rowOff>
    </xdr:to>
    <xdr:sp macro="" textlink="">
      <xdr:nvSpPr>
        <xdr:cNvPr id="107" name="フローチャート: 判断 106"/>
        <xdr:cNvSpPr/>
      </xdr:nvSpPr>
      <xdr:spPr>
        <a:xfrm>
          <a:off x="8699500" y="6636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8" name="テキスト ボックス 10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9" name="テキスト ボックス 10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0" name="テキスト ボックス 10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1" name="テキスト ボックス 11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2" name="テキスト ボックス 11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55445</xdr:rowOff>
    </xdr:from>
    <xdr:to>
      <xdr:col>50</xdr:col>
      <xdr:colOff>165100</xdr:colOff>
      <xdr:row>38</xdr:row>
      <xdr:rowOff>157045</xdr:rowOff>
    </xdr:to>
    <xdr:sp macro="" textlink="">
      <xdr:nvSpPr>
        <xdr:cNvPr id="113" name="楕円 112"/>
        <xdr:cNvSpPr/>
      </xdr:nvSpPr>
      <xdr:spPr>
        <a:xfrm>
          <a:off x="9588500" y="657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36</xdr:row>
      <xdr:rowOff>46633</xdr:rowOff>
    </xdr:from>
    <xdr:ext cx="534377" cy="259045"/>
    <xdr:sp macro="" textlink="">
      <xdr:nvSpPr>
        <xdr:cNvPr id="114" name="n_1aveValue【道路】&#10;一人当たり延長"/>
        <xdr:cNvSpPr txBox="1"/>
      </xdr:nvSpPr>
      <xdr:spPr>
        <a:xfrm>
          <a:off x="9359411" y="6218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68252</xdr:rowOff>
    </xdr:from>
    <xdr:ext cx="534377" cy="259045"/>
    <xdr:sp macro="" textlink="">
      <xdr:nvSpPr>
        <xdr:cNvPr id="115" name="n_2aveValue【道路】&#10;一人当たり延長"/>
        <xdr:cNvSpPr txBox="1"/>
      </xdr:nvSpPr>
      <xdr:spPr>
        <a:xfrm>
          <a:off x="8483111" y="641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148172</xdr:rowOff>
    </xdr:from>
    <xdr:ext cx="534377" cy="259045"/>
    <xdr:sp macro="" textlink="">
      <xdr:nvSpPr>
        <xdr:cNvPr id="116" name="n_1mainValue【道路】&#10;一人当たり延長"/>
        <xdr:cNvSpPr txBox="1"/>
      </xdr:nvSpPr>
      <xdr:spPr>
        <a:xfrm>
          <a:off x="9359411" y="666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7" name="正方形/長方形 11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8" name="正方形/長方形 11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9" name="正方形/長方形 11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0" name="正方形/長方形 11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1" name="正方形/長方形 12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2" name="正方形/長方形 12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3" name="正方形/長方形 12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4" name="正方形/長方形 12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5" name="テキスト ボックス 12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6" name="直線コネクタ 12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27" name="直線コネクタ 12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28" name="テキスト ボックス 127"/>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29" name="直線コネクタ 12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0" name="テキスト ボックス 12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1" name="直線コネクタ 13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2" name="テキスト ボックス 13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3" name="直線コネクタ 13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4" name="テキスト ボックス 13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5" name="直線コネクタ 13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36" name="テキスト ボックス 135"/>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7" name="直線コネクタ 13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8" name="テキスト ボックス 13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120015</xdr:rowOff>
    </xdr:from>
    <xdr:to>
      <xdr:col>24</xdr:col>
      <xdr:colOff>62865</xdr:colOff>
      <xdr:row>64</xdr:row>
      <xdr:rowOff>74295</xdr:rowOff>
    </xdr:to>
    <xdr:cxnSp macro="">
      <xdr:nvCxnSpPr>
        <xdr:cNvPr id="140" name="直線コネクタ 139"/>
        <xdr:cNvCxnSpPr/>
      </xdr:nvCxnSpPr>
      <xdr:spPr>
        <a:xfrm flipV="1">
          <a:off x="4634865" y="9721215"/>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78122</xdr:rowOff>
    </xdr:from>
    <xdr:ext cx="340478" cy="259045"/>
    <xdr:sp macro="" textlink="">
      <xdr:nvSpPr>
        <xdr:cNvPr id="141" name="【橋りょう・トンネル】&#10;有形固定資産減価償却率最小値テキスト"/>
        <xdr:cNvSpPr txBox="1"/>
      </xdr:nvSpPr>
      <xdr:spPr>
        <a:xfrm>
          <a:off x="4673600" y="110509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74295</xdr:rowOff>
    </xdr:from>
    <xdr:to>
      <xdr:col>24</xdr:col>
      <xdr:colOff>152400</xdr:colOff>
      <xdr:row>64</xdr:row>
      <xdr:rowOff>74295</xdr:rowOff>
    </xdr:to>
    <xdr:cxnSp macro="">
      <xdr:nvCxnSpPr>
        <xdr:cNvPr id="142" name="直線コネクタ 141"/>
        <xdr:cNvCxnSpPr/>
      </xdr:nvCxnSpPr>
      <xdr:spPr>
        <a:xfrm>
          <a:off x="4546600" y="1104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66692</xdr:rowOff>
    </xdr:from>
    <xdr:ext cx="405111" cy="259045"/>
    <xdr:sp macro="" textlink="">
      <xdr:nvSpPr>
        <xdr:cNvPr id="143" name="【橋りょう・トンネル】&#10;有形固定資産減価償却率最大値テキスト"/>
        <xdr:cNvSpPr txBox="1"/>
      </xdr:nvSpPr>
      <xdr:spPr>
        <a:xfrm>
          <a:off x="4673600" y="9496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120015</xdr:rowOff>
    </xdr:from>
    <xdr:to>
      <xdr:col>24</xdr:col>
      <xdr:colOff>152400</xdr:colOff>
      <xdr:row>56</xdr:row>
      <xdr:rowOff>120015</xdr:rowOff>
    </xdr:to>
    <xdr:cxnSp macro="">
      <xdr:nvCxnSpPr>
        <xdr:cNvPr id="144" name="直線コネクタ 143"/>
        <xdr:cNvCxnSpPr/>
      </xdr:nvCxnSpPr>
      <xdr:spPr>
        <a:xfrm>
          <a:off x="4546600" y="9721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104792</xdr:rowOff>
    </xdr:from>
    <xdr:ext cx="405111" cy="259045"/>
    <xdr:sp macro="" textlink="">
      <xdr:nvSpPr>
        <xdr:cNvPr id="145" name="【橋りょう・トンネル】&#10;有形固定資産減価償却率平均値テキスト"/>
        <xdr:cNvSpPr txBox="1"/>
      </xdr:nvSpPr>
      <xdr:spPr>
        <a:xfrm>
          <a:off x="4673600" y="98774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126365</xdr:rowOff>
    </xdr:from>
    <xdr:to>
      <xdr:col>24</xdr:col>
      <xdr:colOff>114300</xdr:colOff>
      <xdr:row>58</xdr:row>
      <xdr:rowOff>56515</xdr:rowOff>
    </xdr:to>
    <xdr:sp macro="" textlink="">
      <xdr:nvSpPr>
        <xdr:cNvPr id="146" name="フローチャート: 判断 145"/>
        <xdr:cNvSpPr/>
      </xdr:nvSpPr>
      <xdr:spPr>
        <a:xfrm>
          <a:off x="4584700" y="989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160655</xdr:rowOff>
    </xdr:from>
    <xdr:to>
      <xdr:col>20</xdr:col>
      <xdr:colOff>38100</xdr:colOff>
      <xdr:row>58</xdr:row>
      <xdr:rowOff>90805</xdr:rowOff>
    </xdr:to>
    <xdr:sp macro="" textlink="">
      <xdr:nvSpPr>
        <xdr:cNvPr id="147" name="フローチャート: 判断 146"/>
        <xdr:cNvSpPr/>
      </xdr:nvSpPr>
      <xdr:spPr>
        <a:xfrm>
          <a:off x="3746500" y="993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99695</xdr:rowOff>
    </xdr:from>
    <xdr:to>
      <xdr:col>15</xdr:col>
      <xdr:colOff>101600</xdr:colOff>
      <xdr:row>58</xdr:row>
      <xdr:rowOff>29845</xdr:rowOff>
    </xdr:to>
    <xdr:sp macro="" textlink="">
      <xdr:nvSpPr>
        <xdr:cNvPr id="148" name="フローチャート: 判断 147"/>
        <xdr:cNvSpPr/>
      </xdr:nvSpPr>
      <xdr:spPr>
        <a:xfrm>
          <a:off x="2857500" y="987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49" name="テキスト ボックス 14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0" name="テキスト ボックス 14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1" name="テキスト ボックス 15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2" name="テキスト ボックス 15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3" name="テキスト ボックス 15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33020</xdr:rowOff>
    </xdr:from>
    <xdr:to>
      <xdr:col>20</xdr:col>
      <xdr:colOff>38100</xdr:colOff>
      <xdr:row>59</xdr:row>
      <xdr:rowOff>134620</xdr:rowOff>
    </xdr:to>
    <xdr:sp macro="" textlink="">
      <xdr:nvSpPr>
        <xdr:cNvPr id="154" name="楕円 153"/>
        <xdr:cNvSpPr/>
      </xdr:nvSpPr>
      <xdr:spPr>
        <a:xfrm>
          <a:off x="3746500" y="1014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56</xdr:row>
      <xdr:rowOff>107332</xdr:rowOff>
    </xdr:from>
    <xdr:ext cx="405111" cy="259045"/>
    <xdr:sp macro="" textlink="">
      <xdr:nvSpPr>
        <xdr:cNvPr id="155" name="n_1aveValue【橋りょう・トンネル】&#10;有形固定資産減価償却率"/>
        <xdr:cNvSpPr txBox="1"/>
      </xdr:nvSpPr>
      <xdr:spPr>
        <a:xfrm>
          <a:off x="3582044" y="970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46372</xdr:rowOff>
    </xdr:from>
    <xdr:ext cx="405111" cy="259045"/>
    <xdr:sp macro="" textlink="">
      <xdr:nvSpPr>
        <xdr:cNvPr id="156" name="n_2aveValue【橋りょう・トンネル】&#10;有形固定資産減価償却率"/>
        <xdr:cNvSpPr txBox="1"/>
      </xdr:nvSpPr>
      <xdr:spPr>
        <a:xfrm>
          <a:off x="2705744" y="964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125747</xdr:rowOff>
    </xdr:from>
    <xdr:ext cx="405111" cy="259045"/>
    <xdr:sp macro="" textlink="">
      <xdr:nvSpPr>
        <xdr:cNvPr id="157" name="n_1mainValue【橋りょう・トンネル】&#10;有形固定資産減価償却率"/>
        <xdr:cNvSpPr txBox="1"/>
      </xdr:nvSpPr>
      <xdr:spPr>
        <a:xfrm>
          <a:off x="3582044" y="1024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8" name="正方形/長方形 15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9" name="正方形/長方形 15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0" name="正方形/長方形 15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1" name="正方形/長方形 16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2" name="正方形/長方形 16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3" name="正方形/長方形 16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4" name="正方形/長方形 16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5" name="正方形/長方形 16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6" name="テキスト ボックス 16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7" name="直線コネクタ 16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68" name="直線コネクタ 16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69" name="テキスト ボックス 168"/>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70" name="直線コネクタ 16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71" name="テキスト ボックス 170"/>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72" name="直線コネクタ 17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73" name="テキスト ボックス 172"/>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74" name="直線コネクタ 17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75" name="テキスト ボックス 174"/>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6" name="直線コネクタ 17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77" name="テキスト ボックス 176"/>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165157</xdr:rowOff>
    </xdr:from>
    <xdr:to>
      <xdr:col>54</xdr:col>
      <xdr:colOff>189865</xdr:colOff>
      <xdr:row>63</xdr:row>
      <xdr:rowOff>167201</xdr:rowOff>
    </xdr:to>
    <xdr:cxnSp macro="">
      <xdr:nvCxnSpPr>
        <xdr:cNvPr id="179" name="直線コネクタ 178"/>
        <xdr:cNvCxnSpPr/>
      </xdr:nvCxnSpPr>
      <xdr:spPr>
        <a:xfrm flipV="1">
          <a:off x="10476865" y="9594907"/>
          <a:ext cx="0" cy="1373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171028</xdr:rowOff>
    </xdr:from>
    <xdr:ext cx="469744" cy="259045"/>
    <xdr:sp macro="" textlink="">
      <xdr:nvSpPr>
        <xdr:cNvPr id="180" name="【橋りょう・トンネル】&#10;一人当たり有形固定資産（償却資産）額最小値テキスト"/>
        <xdr:cNvSpPr txBox="1"/>
      </xdr:nvSpPr>
      <xdr:spPr>
        <a:xfrm>
          <a:off x="10515600" y="10972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167201</xdr:rowOff>
    </xdr:from>
    <xdr:to>
      <xdr:col>55</xdr:col>
      <xdr:colOff>88900</xdr:colOff>
      <xdr:row>63</xdr:row>
      <xdr:rowOff>167201</xdr:rowOff>
    </xdr:to>
    <xdr:cxnSp macro="">
      <xdr:nvCxnSpPr>
        <xdr:cNvPr id="181" name="直線コネクタ 180"/>
        <xdr:cNvCxnSpPr/>
      </xdr:nvCxnSpPr>
      <xdr:spPr>
        <a:xfrm>
          <a:off x="10388600" y="10968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111834</xdr:rowOff>
    </xdr:from>
    <xdr:ext cx="599010" cy="259045"/>
    <xdr:sp macro="" textlink="">
      <xdr:nvSpPr>
        <xdr:cNvPr id="182" name="【橋りょう・トンネル】&#10;一人当たり有形固定資産（償却資産）額最大値テキスト"/>
        <xdr:cNvSpPr txBox="1"/>
      </xdr:nvSpPr>
      <xdr:spPr>
        <a:xfrm>
          <a:off x="10515600" y="9370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165157</xdr:rowOff>
    </xdr:from>
    <xdr:to>
      <xdr:col>55</xdr:col>
      <xdr:colOff>88900</xdr:colOff>
      <xdr:row>55</xdr:row>
      <xdr:rowOff>165157</xdr:rowOff>
    </xdr:to>
    <xdr:cxnSp macro="">
      <xdr:nvCxnSpPr>
        <xdr:cNvPr id="183" name="直線コネクタ 182"/>
        <xdr:cNvCxnSpPr/>
      </xdr:nvCxnSpPr>
      <xdr:spPr>
        <a:xfrm>
          <a:off x="10388600" y="9594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123044</xdr:rowOff>
    </xdr:from>
    <xdr:ext cx="599010" cy="259045"/>
    <xdr:sp macro="" textlink="">
      <xdr:nvSpPr>
        <xdr:cNvPr id="184" name="【橋りょう・トンネル】&#10;一人当たり有形固定資産（償却資産）額平均値テキスト"/>
        <xdr:cNvSpPr txBox="1"/>
      </xdr:nvSpPr>
      <xdr:spPr>
        <a:xfrm>
          <a:off x="10515600" y="104100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144617</xdr:rowOff>
    </xdr:from>
    <xdr:to>
      <xdr:col>55</xdr:col>
      <xdr:colOff>50800</xdr:colOff>
      <xdr:row>61</xdr:row>
      <xdr:rowOff>74767</xdr:rowOff>
    </xdr:to>
    <xdr:sp macro="" textlink="">
      <xdr:nvSpPr>
        <xdr:cNvPr id="185" name="フローチャート: 判断 184"/>
        <xdr:cNvSpPr/>
      </xdr:nvSpPr>
      <xdr:spPr>
        <a:xfrm>
          <a:off x="10426700" y="10431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59</xdr:row>
      <xdr:rowOff>159507</xdr:rowOff>
    </xdr:from>
    <xdr:to>
      <xdr:col>50</xdr:col>
      <xdr:colOff>165100</xdr:colOff>
      <xdr:row>60</xdr:row>
      <xdr:rowOff>89657</xdr:rowOff>
    </xdr:to>
    <xdr:sp macro="" textlink="">
      <xdr:nvSpPr>
        <xdr:cNvPr id="186" name="フローチャート: 判断 185"/>
        <xdr:cNvSpPr/>
      </xdr:nvSpPr>
      <xdr:spPr>
        <a:xfrm>
          <a:off x="9588500" y="1027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131676</xdr:rowOff>
    </xdr:from>
    <xdr:to>
      <xdr:col>46</xdr:col>
      <xdr:colOff>38100</xdr:colOff>
      <xdr:row>61</xdr:row>
      <xdr:rowOff>61826</xdr:rowOff>
    </xdr:to>
    <xdr:sp macro="" textlink="">
      <xdr:nvSpPr>
        <xdr:cNvPr id="187" name="フローチャート: 判断 186"/>
        <xdr:cNvSpPr/>
      </xdr:nvSpPr>
      <xdr:spPr>
        <a:xfrm>
          <a:off x="8699500" y="1041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88" name="テキスト ボックス 18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89" name="テキスト ボックス 18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0" name="テキスト ボックス 18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1" name="テキスト ボックス 19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2" name="テキスト ボックス 19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7909</xdr:rowOff>
    </xdr:from>
    <xdr:to>
      <xdr:col>50</xdr:col>
      <xdr:colOff>165100</xdr:colOff>
      <xdr:row>62</xdr:row>
      <xdr:rowOff>109509</xdr:rowOff>
    </xdr:to>
    <xdr:sp macro="" textlink="">
      <xdr:nvSpPr>
        <xdr:cNvPr id="193" name="楕円 192"/>
        <xdr:cNvSpPr/>
      </xdr:nvSpPr>
      <xdr:spPr>
        <a:xfrm>
          <a:off x="9588500" y="1063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58</xdr:row>
      <xdr:rowOff>106184</xdr:rowOff>
    </xdr:from>
    <xdr:ext cx="599010" cy="259045"/>
    <xdr:sp macro="" textlink="">
      <xdr:nvSpPr>
        <xdr:cNvPr id="194" name="n_1aveValue【橋りょう・トンネル】&#10;一人当たり有形固定資産（償却資産）額"/>
        <xdr:cNvSpPr txBox="1"/>
      </xdr:nvSpPr>
      <xdr:spPr>
        <a:xfrm>
          <a:off x="9327095" y="1005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78353</xdr:rowOff>
    </xdr:from>
    <xdr:ext cx="599010" cy="259045"/>
    <xdr:sp macro="" textlink="">
      <xdr:nvSpPr>
        <xdr:cNvPr id="195" name="n_2aveValue【橋りょう・トンネル】&#10;一人当たり有形固定資産（償却資産）額"/>
        <xdr:cNvSpPr txBox="1"/>
      </xdr:nvSpPr>
      <xdr:spPr>
        <a:xfrm>
          <a:off x="8450795" y="1019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100636</xdr:rowOff>
    </xdr:from>
    <xdr:ext cx="599010" cy="259045"/>
    <xdr:sp macro="" textlink="">
      <xdr:nvSpPr>
        <xdr:cNvPr id="196" name="n_1mainValue【橋りょう・トンネル】&#10;一人当たり有形固定資産（償却資産）額"/>
        <xdr:cNvSpPr txBox="1"/>
      </xdr:nvSpPr>
      <xdr:spPr>
        <a:xfrm>
          <a:off x="9327095" y="1073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7" name="正方形/長方形 19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98" name="正方形/長方形 19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99" name="正方形/長方形 19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0" name="正方形/長方形 19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1" name="正方形/長方形 20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2" name="正方形/長方形 20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3" name="正方形/長方形 20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4" name="正方形/長方形 20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5" name="テキスト ボックス 20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6" name="直線コネクタ 20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07" name="直線コネクタ 206"/>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08" name="テキスト ボックス 207"/>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09" name="直線コネクタ 208"/>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10" name="テキスト ボックス 209"/>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11" name="直線コネクタ 210"/>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12" name="テキスト ボックス 211"/>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13" name="直線コネクタ 212"/>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14" name="テキスト ボックス 213"/>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15" name="直線コネクタ 214"/>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16" name="テキスト ボックス 215"/>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17" name="直線コネクタ 216"/>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18" name="テキスト ボックス 217"/>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19" name="直線コネクタ 21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0" name="テキスト ボックス 219"/>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85</xdr:row>
      <xdr:rowOff>121376</xdr:rowOff>
    </xdr:to>
    <xdr:cxnSp macro="">
      <xdr:nvCxnSpPr>
        <xdr:cNvPr id="222" name="直線コネクタ 221"/>
        <xdr:cNvCxnSpPr/>
      </xdr:nvCxnSpPr>
      <xdr:spPr>
        <a:xfrm flipV="1">
          <a:off x="4634865" y="13280571"/>
          <a:ext cx="0" cy="1414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125203</xdr:rowOff>
    </xdr:from>
    <xdr:ext cx="405111" cy="259045"/>
    <xdr:sp macro="" textlink="">
      <xdr:nvSpPr>
        <xdr:cNvPr id="223" name="【公営住宅】&#10;有形固定資産減価償却率最小値テキスト"/>
        <xdr:cNvSpPr txBox="1"/>
      </xdr:nvSpPr>
      <xdr:spPr>
        <a:xfrm>
          <a:off x="4673600" y="14698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121376</xdr:rowOff>
    </xdr:from>
    <xdr:to>
      <xdr:col>24</xdr:col>
      <xdr:colOff>152400</xdr:colOff>
      <xdr:row>85</xdr:row>
      <xdr:rowOff>121376</xdr:rowOff>
    </xdr:to>
    <xdr:cxnSp macro="">
      <xdr:nvCxnSpPr>
        <xdr:cNvPr id="224" name="直線コネクタ 223"/>
        <xdr:cNvCxnSpPr/>
      </xdr:nvCxnSpPr>
      <xdr:spPr>
        <a:xfrm>
          <a:off x="4546600" y="1469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25" name="【公営住宅】&#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26" name="直線コネクタ 225"/>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145341</xdr:rowOff>
    </xdr:from>
    <xdr:ext cx="405111" cy="259045"/>
    <xdr:sp macro="" textlink="">
      <xdr:nvSpPr>
        <xdr:cNvPr id="227" name="【公営住宅】&#10;有形固定資産減価償却率平均値テキスト"/>
        <xdr:cNvSpPr txBox="1"/>
      </xdr:nvSpPr>
      <xdr:spPr>
        <a:xfrm>
          <a:off x="4673600" y="140327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166914</xdr:rowOff>
    </xdr:from>
    <xdr:to>
      <xdr:col>24</xdr:col>
      <xdr:colOff>114300</xdr:colOff>
      <xdr:row>82</xdr:row>
      <xdr:rowOff>97064</xdr:rowOff>
    </xdr:to>
    <xdr:sp macro="" textlink="">
      <xdr:nvSpPr>
        <xdr:cNvPr id="228" name="フローチャート: 判断 227"/>
        <xdr:cNvSpPr/>
      </xdr:nvSpPr>
      <xdr:spPr>
        <a:xfrm>
          <a:off x="4584700" y="1405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64044</xdr:rowOff>
    </xdr:from>
    <xdr:to>
      <xdr:col>20</xdr:col>
      <xdr:colOff>38100</xdr:colOff>
      <xdr:row>81</xdr:row>
      <xdr:rowOff>165644</xdr:rowOff>
    </xdr:to>
    <xdr:sp macro="" textlink="">
      <xdr:nvSpPr>
        <xdr:cNvPr id="229" name="フローチャート: 判断 228"/>
        <xdr:cNvSpPr/>
      </xdr:nvSpPr>
      <xdr:spPr>
        <a:xfrm>
          <a:off x="3746500" y="1395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130992</xdr:rowOff>
    </xdr:from>
    <xdr:to>
      <xdr:col>15</xdr:col>
      <xdr:colOff>101600</xdr:colOff>
      <xdr:row>81</xdr:row>
      <xdr:rowOff>61142</xdr:rowOff>
    </xdr:to>
    <xdr:sp macro="" textlink="">
      <xdr:nvSpPr>
        <xdr:cNvPr id="230" name="フローチャート: 判断 229"/>
        <xdr:cNvSpPr/>
      </xdr:nvSpPr>
      <xdr:spPr>
        <a:xfrm>
          <a:off x="2857500" y="1384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1" name="テキスト ボックス 23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2" name="テキスト ボックス 23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3" name="テキスト ボックス 23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4" name="テキスト ボックス 23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5" name="テキスト ボックス 23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363</xdr:rowOff>
    </xdr:from>
    <xdr:to>
      <xdr:col>20</xdr:col>
      <xdr:colOff>38100</xdr:colOff>
      <xdr:row>80</xdr:row>
      <xdr:rowOff>101963</xdr:rowOff>
    </xdr:to>
    <xdr:sp macro="" textlink="">
      <xdr:nvSpPr>
        <xdr:cNvPr id="236" name="楕円 235"/>
        <xdr:cNvSpPr/>
      </xdr:nvSpPr>
      <xdr:spPr>
        <a:xfrm>
          <a:off x="3746500" y="1371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156771</xdr:rowOff>
    </xdr:from>
    <xdr:ext cx="405111" cy="259045"/>
    <xdr:sp macro="" textlink="">
      <xdr:nvSpPr>
        <xdr:cNvPr id="237" name="n_1aveValue【公営住宅】&#10;有形固定資産減価償却率"/>
        <xdr:cNvSpPr txBox="1"/>
      </xdr:nvSpPr>
      <xdr:spPr>
        <a:xfrm>
          <a:off x="3582044" y="1404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77669</xdr:rowOff>
    </xdr:from>
    <xdr:ext cx="405111" cy="259045"/>
    <xdr:sp macro="" textlink="">
      <xdr:nvSpPr>
        <xdr:cNvPr id="238" name="n_2aveValue【公営住宅】&#10;有形固定資産減価償却率"/>
        <xdr:cNvSpPr txBox="1"/>
      </xdr:nvSpPr>
      <xdr:spPr>
        <a:xfrm>
          <a:off x="2705744" y="13622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118490</xdr:rowOff>
    </xdr:from>
    <xdr:ext cx="405111" cy="259045"/>
    <xdr:sp macro="" textlink="">
      <xdr:nvSpPr>
        <xdr:cNvPr id="239" name="n_1mainValue【公営住宅】&#10;有形固定資産減価償却率"/>
        <xdr:cNvSpPr txBox="1"/>
      </xdr:nvSpPr>
      <xdr:spPr>
        <a:xfrm>
          <a:off x="3582044" y="13491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40" name="正方形/長方形 23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1" name="正方形/長方形 24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2" name="正方形/長方形 24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3" name="正方形/長方形 24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4" name="正方形/長方形 24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5" name="正方形/長方形 24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6" name="正方形/長方形 24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7" name="正方形/長方形 24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48" name="テキスト ボックス 24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49" name="直線コネクタ 24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50" name="直線コネクタ 24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51" name="テキスト ボックス 25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52" name="直線コネクタ 25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53" name="テキスト ボックス 25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54" name="直線コネクタ 25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55" name="テキスト ボックス 25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56" name="直線コネクタ 25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57" name="テキスト ボックス 25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58" name="直線コネクタ 25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59" name="テキスト ボックス 25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0" name="直線コネクタ 25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61" name="テキスト ボックス 26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6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44196</xdr:rowOff>
    </xdr:from>
    <xdr:to>
      <xdr:col>54</xdr:col>
      <xdr:colOff>189865</xdr:colOff>
      <xdr:row>86</xdr:row>
      <xdr:rowOff>23622</xdr:rowOff>
    </xdr:to>
    <xdr:cxnSp macro="">
      <xdr:nvCxnSpPr>
        <xdr:cNvPr id="263" name="直線コネクタ 262"/>
        <xdr:cNvCxnSpPr/>
      </xdr:nvCxnSpPr>
      <xdr:spPr>
        <a:xfrm flipV="1">
          <a:off x="10476865" y="13588746"/>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27449</xdr:rowOff>
    </xdr:from>
    <xdr:ext cx="469744" cy="259045"/>
    <xdr:sp macro="" textlink="">
      <xdr:nvSpPr>
        <xdr:cNvPr id="264" name="【公営住宅】&#10;一人当たり面積最小値テキスト"/>
        <xdr:cNvSpPr txBox="1"/>
      </xdr:nvSpPr>
      <xdr:spPr>
        <a:xfrm>
          <a:off x="10515600" y="1477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23622</xdr:rowOff>
    </xdr:from>
    <xdr:to>
      <xdr:col>55</xdr:col>
      <xdr:colOff>88900</xdr:colOff>
      <xdr:row>86</xdr:row>
      <xdr:rowOff>23622</xdr:rowOff>
    </xdr:to>
    <xdr:cxnSp macro="">
      <xdr:nvCxnSpPr>
        <xdr:cNvPr id="265" name="直線コネクタ 264"/>
        <xdr:cNvCxnSpPr/>
      </xdr:nvCxnSpPr>
      <xdr:spPr>
        <a:xfrm>
          <a:off x="10388600" y="1476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162323</xdr:rowOff>
    </xdr:from>
    <xdr:ext cx="469744" cy="259045"/>
    <xdr:sp macro="" textlink="">
      <xdr:nvSpPr>
        <xdr:cNvPr id="266" name="【公営住宅】&#10;一人当たり面積最大値テキスト"/>
        <xdr:cNvSpPr txBox="1"/>
      </xdr:nvSpPr>
      <xdr:spPr>
        <a:xfrm>
          <a:off x="10515600" y="13363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44196</xdr:rowOff>
    </xdr:from>
    <xdr:to>
      <xdr:col>55</xdr:col>
      <xdr:colOff>88900</xdr:colOff>
      <xdr:row>79</xdr:row>
      <xdr:rowOff>44196</xdr:rowOff>
    </xdr:to>
    <xdr:cxnSp macro="">
      <xdr:nvCxnSpPr>
        <xdr:cNvPr id="267" name="直線コネクタ 266"/>
        <xdr:cNvCxnSpPr/>
      </xdr:nvCxnSpPr>
      <xdr:spPr>
        <a:xfrm>
          <a:off x="10388600" y="13588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35831</xdr:rowOff>
    </xdr:from>
    <xdr:ext cx="469744" cy="259045"/>
    <xdr:sp macro="" textlink="">
      <xdr:nvSpPr>
        <xdr:cNvPr id="268" name="【公営住宅】&#10;一人当たり面積平均値テキスト"/>
        <xdr:cNvSpPr txBox="1"/>
      </xdr:nvSpPr>
      <xdr:spPr>
        <a:xfrm>
          <a:off x="10515600" y="142661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57404</xdr:rowOff>
    </xdr:from>
    <xdr:to>
      <xdr:col>55</xdr:col>
      <xdr:colOff>50800</xdr:colOff>
      <xdr:row>83</xdr:row>
      <xdr:rowOff>159004</xdr:rowOff>
    </xdr:to>
    <xdr:sp macro="" textlink="">
      <xdr:nvSpPr>
        <xdr:cNvPr id="269" name="フローチャート: 判断 268"/>
        <xdr:cNvSpPr/>
      </xdr:nvSpPr>
      <xdr:spPr>
        <a:xfrm>
          <a:off x="10426700" y="14287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102363</xdr:rowOff>
    </xdr:from>
    <xdr:to>
      <xdr:col>50</xdr:col>
      <xdr:colOff>165100</xdr:colOff>
      <xdr:row>84</xdr:row>
      <xdr:rowOff>32513</xdr:rowOff>
    </xdr:to>
    <xdr:sp macro="" textlink="">
      <xdr:nvSpPr>
        <xdr:cNvPr id="270" name="フローチャート: 判断 269"/>
        <xdr:cNvSpPr/>
      </xdr:nvSpPr>
      <xdr:spPr>
        <a:xfrm>
          <a:off x="9588500" y="1433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76454</xdr:rowOff>
    </xdr:from>
    <xdr:to>
      <xdr:col>46</xdr:col>
      <xdr:colOff>38100</xdr:colOff>
      <xdr:row>84</xdr:row>
      <xdr:rowOff>6604</xdr:rowOff>
    </xdr:to>
    <xdr:sp macro="" textlink="">
      <xdr:nvSpPr>
        <xdr:cNvPr id="271" name="フローチャート: 判断 270"/>
        <xdr:cNvSpPr/>
      </xdr:nvSpPr>
      <xdr:spPr>
        <a:xfrm>
          <a:off x="8699500" y="1430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72" name="テキスト ボックス 27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3" name="テキスト ボックス 27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4" name="テキスト ボックス 27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5" name="テキスト ボックス 27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6" name="テキスト ボックス 27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40639</xdr:rowOff>
    </xdr:from>
    <xdr:to>
      <xdr:col>50</xdr:col>
      <xdr:colOff>165100</xdr:colOff>
      <xdr:row>81</xdr:row>
      <xdr:rowOff>142239</xdr:rowOff>
    </xdr:to>
    <xdr:sp macro="" textlink="">
      <xdr:nvSpPr>
        <xdr:cNvPr id="277" name="楕円 276"/>
        <xdr:cNvSpPr/>
      </xdr:nvSpPr>
      <xdr:spPr>
        <a:xfrm>
          <a:off x="9588500" y="1392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23640</xdr:rowOff>
    </xdr:from>
    <xdr:ext cx="469744" cy="259045"/>
    <xdr:sp macro="" textlink="">
      <xdr:nvSpPr>
        <xdr:cNvPr id="278" name="n_1aveValue【公営住宅】&#10;一人当たり面積"/>
        <xdr:cNvSpPr txBox="1"/>
      </xdr:nvSpPr>
      <xdr:spPr>
        <a:xfrm>
          <a:off x="9391727" y="14425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23131</xdr:rowOff>
    </xdr:from>
    <xdr:ext cx="469744" cy="259045"/>
    <xdr:sp macro="" textlink="">
      <xdr:nvSpPr>
        <xdr:cNvPr id="279" name="n_2aveValue【公営住宅】&#10;一人当たり面積"/>
        <xdr:cNvSpPr txBox="1"/>
      </xdr:nvSpPr>
      <xdr:spPr>
        <a:xfrm>
          <a:off x="8515427" y="1408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158766</xdr:rowOff>
    </xdr:from>
    <xdr:ext cx="469744" cy="259045"/>
    <xdr:sp macro="" textlink="">
      <xdr:nvSpPr>
        <xdr:cNvPr id="280" name="n_1mainValue【公営住宅】&#10;一人当たり面積"/>
        <xdr:cNvSpPr txBox="1"/>
      </xdr:nvSpPr>
      <xdr:spPr>
        <a:xfrm>
          <a:off x="9391727" y="13703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282" name="正方形/長方形 281"/>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283" name="正方形/長方形 282"/>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284" name="正方形/長方形 283"/>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285" name="正方形/長方形 284"/>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7" name="正方形/長方形 2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288" name="正方形/長方形 287"/>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289" name="正方形/長方形 288"/>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290" name="正方形/長方形 289"/>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291" name="正方形/長方形 290"/>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2" name="正方形/長方形 29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3" name="正方形/長方形 2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4" name="正方形/長方形 2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5" name="正方形/長方形 2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6" name="正方形/長方形 2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7" name="正方形/長方形 2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8" name="正方形/長方形 2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9" name="正方形/長方形 2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0" name="正方形/長方形 2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1" name="テキスト ボックス 3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2" name="直線コネクタ 3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03" name="テキスト ボックス 302"/>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4" name="直線コネクタ 30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05" name="テキスト ボックス 304"/>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6" name="直線コネクタ 30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7" name="テキスト ボックス 30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8" name="直線コネクタ 30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09" name="テキスト ボックス 30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0" name="直線コネクタ 30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1" name="テキスト ボックス 31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2" name="直線コネクタ 31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13" name="テキスト ボックス 312"/>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4" name="直線コネクタ 31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15" name="テキスト ボックス 31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66675</xdr:rowOff>
    </xdr:to>
    <xdr:cxnSp macro="">
      <xdr:nvCxnSpPr>
        <xdr:cNvPr id="317" name="直線コネクタ 316"/>
        <xdr:cNvCxnSpPr/>
      </xdr:nvCxnSpPr>
      <xdr:spPr>
        <a:xfrm flipV="1">
          <a:off x="16318864" y="5715000"/>
          <a:ext cx="0" cy="138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70502</xdr:rowOff>
    </xdr:from>
    <xdr:ext cx="405111" cy="259045"/>
    <xdr:sp macro="" textlink="">
      <xdr:nvSpPr>
        <xdr:cNvPr id="318" name="【認定こども園・幼稚園・保育所】&#10;有形固定資産減価償却率最小値テキスト"/>
        <xdr:cNvSpPr txBox="1"/>
      </xdr:nvSpPr>
      <xdr:spPr>
        <a:xfrm>
          <a:off x="16357600" y="709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66675</xdr:rowOff>
    </xdr:from>
    <xdr:to>
      <xdr:col>86</xdr:col>
      <xdr:colOff>25400</xdr:colOff>
      <xdr:row>41</xdr:row>
      <xdr:rowOff>66675</xdr:rowOff>
    </xdr:to>
    <xdr:cxnSp macro="">
      <xdr:nvCxnSpPr>
        <xdr:cNvPr id="319" name="直線コネクタ 318"/>
        <xdr:cNvCxnSpPr/>
      </xdr:nvCxnSpPr>
      <xdr:spPr>
        <a:xfrm>
          <a:off x="16230600" y="709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20" name="【認定こども園・幼稚園・保育所】&#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21" name="直線コネクタ 320"/>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133367</xdr:rowOff>
    </xdr:from>
    <xdr:ext cx="405111" cy="259045"/>
    <xdr:sp macro="" textlink="">
      <xdr:nvSpPr>
        <xdr:cNvPr id="322" name="【認定こども園・幼稚園・保育所】&#10;有形固定資産減価償却率平均値テキスト"/>
        <xdr:cNvSpPr txBox="1"/>
      </xdr:nvSpPr>
      <xdr:spPr>
        <a:xfrm>
          <a:off x="16357600" y="6477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154940</xdr:rowOff>
    </xdr:from>
    <xdr:to>
      <xdr:col>85</xdr:col>
      <xdr:colOff>177800</xdr:colOff>
      <xdr:row>38</xdr:row>
      <xdr:rowOff>85090</xdr:rowOff>
    </xdr:to>
    <xdr:sp macro="" textlink="">
      <xdr:nvSpPr>
        <xdr:cNvPr id="323" name="フローチャート: 判断 322"/>
        <xdr:cNvSpPr/>
      </xdr:nvSpPr>
      <xdr:spPr>
        <a:xfrm>
          <a:off x="162687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114935</xdr:rowOff>
    </xdr:from>
    <xdr:to>
      <xdr:col>81</xdr:col>
      <xdr:colOff>101600</xdr:colOff>
      <xdr:row>38</xdr:row>
      <xdr:rowOff>45085</xdr:rowOff>
    </xdr:to>
    <xdr:sp macro="" textlink="">
      <xdr:nvSpPr>
        <xdr:cNvPr id="324" name="フローチャート: 判断 323"/>
        <xdr:cNvSpPr/>
      </xdr:nvSpPr>
      <xdr:spPr>
        <a:xfrm>
          <a:off x="15430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128270</xdr:rowOff>
    </xdr:from>
    <xdr:to>
      <xdr:col>76</xdr:col>
      <xdr:colOff>165100</xdr:colOff>
      <xdr:row>37</xdr:row>
      <xdr:rowOff>58420</xdr:rowOff>
    </xdr:to>
    <xdr:sp macro="" textlink="">
      <xdr:nvSpPr>
        <xdr:cNvPr id="325" name="フローチャート: 判断 324"/>
        <xdr:cNvSpPr/>
      </xdr:nvSpPr>
      <xdr:spPr>
        <a:xfrm>
          <a:off x="14541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6" name="テキスト ボックス 32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7" name="テキスト ボックス 32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8" name="テキスト ボックス 32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9" name="テキスト ボックス 32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0" name="テキスト ボックス 32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88265</xdr:rowOff>
    </xdr:from>
    <xdr:to>
      <xdr:col>81</xdr:col>
      <xdr:colOff>101600</xdr:colOff>
      <xdr:row>37</xdr:row>
      <xdr:rowOff>18415</xdr:rowOff>
    </xdr:to>
    <xdr:sp macro="" textlink="">
      <xdr:nvSpPr>
        <xdr:cNvPr id="331" name="楕円 330"/>
        <xdr:cNvSpPr/>
      </xdr:nvSpPr>
      <xdr:spPr>
        <a:xfrm>
          <a:off x="15430500" y="626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38</xdr:row>
      <xdr:rowOff>36212</xdr:rowOff>
    </xdr:from>
    <xdr:ext cx="405111" cy="259045"/>
    <xdr:sp macro="" textlink="">
      <xdr:nvSpPr>
        <xdr:cNvPr id="332" name="n_1aveValue【認定こども園・幼稚園・保育所】&#10;有形固定資産減価償却率"/>
        <xdr:cNvSpPr txBox="1"/>
      </xdr:nvSpPr>
      <xdr:spPr>
        <a:xfrm>
          <a:off x="15266044" y="655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74947</xdr:rowOff>
    </xdr:from>
    <xdr:ext cx="405111" cy="259045"/>
    <xdr:sp macro="" textlink="">
      <xdr:nvSpPr>
        <xdr:cNvPr id="333" name="n_2aveValue【認定こども園・幼稚園・保育所】&#10;有形固定資産減価償却率"/>
        <xdr:cNvSpPr txBox="1"/>
      </xdr:nvSpPr>
      <xdr:spPr>
        <a:xfrm>
          <a:off x="14389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34942</xdr:rowOff>
    </xdr:from>
    <xdr:ext cx="405111" cy="259045"/>
    <xdr:sp macro="" textlink="">
      <xdr:nvSpPr>
        <xdr:cNvPr id="334" name="n_1mainValue【認定こども園・幼稚園・保育所】&#10;有形固定資産減価償却率"/>
        <xdr:cNvSpPr txBox="1"/>
      </xdr:nvSpPr>
      <xdr:spPr>
        <a:xfrm>
          <a:off x="15266044" y="603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35" name="正方形/長方形 33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36" name="正方形/長方形 33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37" name="正方形/長方形 33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38" name="正方形/長方形 33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39" name="正方形/長方形 33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0" name="正方形/長方形 33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1" name="正方形/長方形 34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2" name="正方形/長方形 34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3" name="テキスト ボックス 34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4" name="直線コネクタ 34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45" name="直線コネクタ 344"/>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46" name="テキスト ボックス 345"/>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47" name="直線コネクタ 346"/>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48" name="テキスト ボックス 347"/>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49" name="直線コネクタ 348"/>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50" name="テキスト ボックス 349"/>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51" name="直線コネクタ 350"/>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52" name="テキスト ボックス 351"/>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53" name="直線コネクタ 352"/>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354" name="テキスト ボックス 353"/>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55" name="直線コネクタ 354"/>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356" name="テキスト ボックス 355"/>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57" name="直線コネクタ 35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58" name="テキスト ボックス 35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5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170906</xdr:rowOff>
    </xdr:from>
    <xdr:to>
      <xdr:col>116</xdr:col>
      <xdr:colOff>62864</xdr:colOff>
      <xdr:row>41</xdr:row>
      <xdr:rowOff>84365</xdr:rowOff>
    </xdr:to>
    <xdr:cxnSp macro="">
      <xdr:nvCxnSpPr>
        <xdr:cNvPr id="360" name="直線コネクタ 359"/>
        <xdr:cNvCxnSpPr/>
      </xdr:nvCxnSpPr>
      <xdr:spPr>
        <a:xfrm flipV="1">
          <a:off x="22160864" y="5657306"/>
          <a:ext cx="0" cy="1456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88192</xdr:rowOff>
    </xdr:from>
    <xdr:ext cx="469744" cy="259045"/>
    <xdr:sp macro="" textlink="">
      <xdr:nvSpPr>
        <xdr:cNvPr id="361" name="【認定こども園・幼稚園・保育所】&#10;一人当たり面積最小値テキスト"/>
        <xdr:cNvSpPr txBox="1"/>
      </xdr:nvSpPr>
      <xdr:spPr>
        <a:xfrm>
          <a:off x="22199600" y="711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84365</xdr:rowOff>
    </xdr:from>
    <xdr:to>
      <xdr:col>116</xdr:col>
      <xdr:colOff>152400</xdr:colOff>
      <xdr:row>41</xdr:row>
      <xdr:rowOff>84365</xdr:rowOff>
    </xdr:to>
    <xdr:cxnSp macro="">
      <xdr:nvCxnSpPr>
        <xdr:cNvPr id="362" name="直線コネクタ 361"/>
        <xdr:cNvCxnSpPr/>
      </xdr:nvCxnSpPr>
      <xdr:spPr>
        <a:xfrm>
          <a:off x="22072600" y="711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117583</xdr:rowOff>
    </xdr:from>
    <xdr:ext cx="469744" cy="259045"/>
    <xdr:sp macro="" textlink="">
      <xdr:nvSpPr>
        <xdr:cNvPr id="363" name="【認定こども園・幼稚園・保育所】&#10;一人当たり面積最大値テキスト"/>
        <xdr:cNvSpPr txBox="1"/>
      </xdr:nvSpPr>
      <xdr:spPr>
        <a:xfrm>
          <a:off x="22199600" y="543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170906</xdr:rowOff>
    </xdr:from>
    <xdr:to>
      <xdr:col>116</xdr:col>
      <xdr:colOff>152400</xdr:colOff>
      <xdr:row>32</xdr:row>
      <xdr:rowOff>170906</xdr:rowOff>
    </xdr:to>
    <xdr:cxnSp macro="">
      <xdr:nvCxnSpPr>
        <xdr:cNvPr id="364" name="直線コネクタ 363"/>
        <xdr:cNvCxnSpPr/>
      </xdr:nvCxnSpPr>
      <xdr:spPr>
        <a:xfrm>
          <a:off x="22072600" y="5657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167113</xdr:rowOff>
    </xdr:from>
    <xdr:ext cx="469744" cy="259045"/>
    <xdr:sp macro="" textlink="">
      <xdr:nvSpPr>
        <xdr:cNvPr id="365" name="【認定こども園・幼稚園・保育所】&#10;一人当たり面積平均値テキスト"/>
        <xdr:cNvSpPr txBox="1"/>
      </xdr:nvSpPr>
      <xdr:spPr>
        <a:xfrm>
          <a:off x="22199600" y="63393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17236</xdr:rowOff>
    </xdr:from>
    <xdr:to>
      <xdr:col>116</xdr:col>
      <xdr:colOff>114300</xdr:colOff>
      <xdr:row>37</xdr:row>
      <xdr:rowOff>118836</xdr:rowOff>
    </xdr:to>
    <xdr:sp macro="" textlink="">
      <xdr:nvSpPr>
        <xdr:cNvPr id="366" name="フローチャート: 判断 365"/>
        <xdr:cNvSpPr/>
      </xdr:nvSpPr>
      <xdr:spPr>
        <a:xfrm>
          <a:off x="221107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160927</xdr:rowOff>
    </xdr:from>
    <xdr:to>
      <xdr:col>112</xdr:col>
      <xdr:colOff>38100</xdr:colOff>
      <xdr:row>38</xdr:row>
      <xdr:rowOff>91077</xdr:rowOff>
    </xdr:to>
    <xdr:sp macro="" textlink="">
      <xdr:nvSpPr>
        <xdr:cNvPr id="367" name="フローチャート: 判断 366"/>
        <xdr:cNvSpPr/>
      </xdr:nvSpPr>
      <xdr:spPr>
        <a:xfrm>
          <a:off x="21272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160927</xdr:rowOff>
    </xdr:from>
    <xdr:to>
      <xdr:col>107</xdr:col>
      <xdr:colOff>101600</xdr:colOff>
      <xdr:row>38</xdr:row>
      <xdr:rowOff>91077</xdr:rowOff>
    </xdr:to>
    <xdr:sp macro="" textlink="">
      <xdr:nvSpPr>
        <xdr:cNvPr id="368" name="フローチャート: 判断 367"/>
        <xdr:cNvSpPr/>
      </xdr:nvSpPr>
      <xdr:spPr>
        <a:xfrm>
          <a:off x="20383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69" name="テキスト ボックス 36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0" name="テキスト ボックス 36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1" name="テキスト ボックス 37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2" name="テキスト ボックス 37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3" name="テキスト ボックス 37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4173</xdr:rowOff>
    </xdr:from>
    <xdr:to>
      <xdr:col>112</xdr:col>
      <xdr:colOff>38100</xdr:colOff>
      <xdr:row>39</xdr:row>
      <xdr:rowOff>105773</xdr:rowOff>
    </xdr:to>
    <xdr:sp macro="" textlink="">
      <xdr:nvSpPr>
        <xdr:cNvPr id="374" name="楕円 373"/>
        <xdr:cNvSpPr/>
      </xdr:nvSpPr>
      <xdr:spPr>
        <a:xfrm>
          <a:off x="21272500" y="669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36</xdr:row>
      <xdr:rowOff>107604</xdr:rowOff>
    </xdr:from>
    <xdr:ext cx="469744" cy="259045"/>
    <xdr:sp macro="" textlink="">
      <xdr:nvSpPr>
        <xdr:cNvPr id="375" name="n_1aveValue【認定こども園・幼稚園・保育所】&#10;一人当たり面積"/>
        <xdr:cNvSpPr txBox="1"/>
      </xdr:nvSpPr>
      <xdr:spPr>
        <a:xfrm>
          <a:off x="21075727" y="627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107604</xdr:rowOff>
    </xdr:from>
    <xdr:ext cx="469744" cy="259045"/>
    <xdr:sp macro="" textlink="">
      <xdr:nvSpPr>
        <xdr:cNvPr id="376" name="n_2aveValue【認定こども園・幼稚園・保育所】&#10;一人当たり面積"/>
        <xdr:cNvSpPr txBox="1"/>
      </xdr:nvSpPr>
      <xdr:spPr>
        <a:xfrm>
          <a:off x="20199427" y="627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96900</xdr:rowOff>
    </xdr:from>
    <xdr:ext cx="469744" cy="259045"/>
    <xdr:sp macro="" textlink="">
      <xdr:nvSpPr>
        <xdr:cNvPr id="377" name="n_1mainValue【認定こども園・幼稚園・保育所】&#10;一人当たり面積"/>
        <xdr:cNvSpPr txBox="1"/>
      </xdr:nvSpPr>
      <xdr:spPr>
        <a:xfrm>
          <a:off x="21075727" y="678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78" name="正方形/長方形 37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79" name="正方形/長方形 37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0" name="正方形/長方形 37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1" name="正方形/長方形 38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2" name="正方形/長方形 38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3" name="正方形/長方形 38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4" name="正方形/長方形 38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5" name="正方形/長方形 38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86" name="テキスト ボックス 38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87" name="直線コネクタ 38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388" name="テキスト ボックス 387"/>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89" name="直線コネクタ 38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390" name="テキスト ボックス 389"/>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91" name="直線コネクタ 39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92" name="テキスト ボックス 39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93" name="直線コネクタ 39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94" name="テキスト ボックス 39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95" name="直線コネクタ 39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96" name="テキスト ボックス 39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97" name="直線コネクタ 39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98" name="テキスト ボックス 39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99" name="直線コネクタ 39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00" name="テキスト ボックス 399"/>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01" name="直線コネクタ 40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02" name="テキスト ボックス 40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0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88174</xdr:rowOff>
    </xdr:from>
    <xdr:to>
      <xdr:col>85</xdr:col>
      <xdr:colOff>126364</xdr:colOff>
      <xdr:row>64</xdr:row>
      <xdr:rowOff>48985</xdr:rowOff>
    </xdr:to>
    <xdr:cxnSp macro="">
      <xdr:nvCxnSpPr>
        <xdr:cNvPr id="404" name="直線コネクタ 403"/>
        <xdr:cNvCxnSpPr/>
      </xdr:nvCxnSpPr>
      <xdr:spPr>
        <a:xfrm flipV="1">
          <a:off x="16318864" y="9689374"/>
          <a:ext cx="0" cy="1332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52812</xdr:rowOff>
    </xdr:from>
    <xdr:ext cx="405111" cy="259045"/>
    <xdr:sp macro="" textlink="">
      <xdr:nvSpPr>
        <xdr:cNvPr id="405" name="【学校施設】&#10;有形固定資産減価償却率最小値テキスト"/>
        <xdr:cNvSpPr txBox="1"/>
      </xdr:nvSpPr>
      <xdr:spPr>
        <a:xfrm>
          <a:off x="16357600" y="1102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48985</xdr:rowOff>
    </xdr:from>
    <xdr:to>
      <xdr:col>86</xdr:col>
      <xdr:colOff>25400</xdr:colOff>
      <xdr:row>64</xdr:row>
      <xdr:rowOff>48985</xdr:rowOff>
    </xdr:to>
    <xdr:cxnSp macro="">
      <xdr:nvCxnSpPr>
        <xdr:cNvPr id="406" name="直線コネクタ 405"/>
        <xdr:cNvCxnSpPr/>
      </xdr:nvCxnSpPr>
      <xdr:spPr>
        <a:xfrm>
          <a:off x="16230600" y="1102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34851</xdr:rowOff>
    </xdr:from>
    <xdr:ext cx="405111" cy="259045"/>
    <xdr:sp macro="" textlink="">
      <xdr:nvSpPr>
        <xdr:cNvPr id="407" name="【学校施設】&#10;有形固定資産減価償却率最大値テキスト"/>
        <xdr:cNvSpPr txBox="1"/>
      </xdr:nvSpPr>
      <xdr:spPr>
        <a:xfrm>
          <a:off x="16357600" y="946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88174</xdr:rowOff>
    </xdr:from>
    <xdr:to>
      <xdr:col>86</xdr:col>
      <xdr:colOff>25400</xdr:colOff>
      <xdr:row>56</xdr:row>
      <xdr:rowOff>88174</xdr:rowOff>
    </xdr:to>
    <xdr:cxnSp macro="">
      <xdr:nvCxnSpPr>
        <xdr:cNvPr id="408" name="直線コネクタ 407"/>
        <xdr:cNvCxnSpPr/>
      </xdr:nvCxnSpPr>
      <xdr:spPr>
        <a:xfrm>
          <a:off x="16230600" y="968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164392</xdr:rowOff>
    </xdr:from>
    <xdr:ext cx="405111" cy="259045"/>
    <xdr:sp macro="" textlink="">
      <xdr:nvSpPr>
        <xdr:cNvPr id="409" name="【学校施設】&#10;有形固定資産減価償却率平均値テキスト"/>
        <xdr:cNvSpPr txBox="1"/>
      </xdr:nvSpPr>
      <xdr:spPr>
        <a:xfrm>
          <a:off x="16357600" y="10279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14515</xdr:rowOff>
    </xdr:from>
    <xdr:to>
      <xdr:col>85</xdr:col>
      <xdr:colOff>177800</xdr:colOff>
      <xdr:row>60</xdr:row>
      <xdr:rowOff>116115</xdr:rowOff>
    </xdr:to>
    <xdr:sp macro="" textlink="">
      <xdr:nvSpPr>
        <xdr:cNvPr id="410" name="フローチャート: 判断 409"/>
        <xdr:cNvSpPr/>
      </xdr:nvSpPr>
      <xdr:spPr>
        <a:xfrm>
          <a:off x="162687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168003</xdr:rowOff>
    </xdr:from>
    <xdr:to>
      <xdr:col>81</xdr:col>
      <xdr:colOff>101600</xdr:colOff>
      <xdr:row>61</xdr:row>
      <xdr:rowOff>98153</xdr:rowOff>
    </xdr:to>
    <xdr:sp macro="" textlink="">
      <xdr:nvSpPr>
        <xdr:cNvPr id="411" name="フローチャート: 判断 410"/>
        <xdr:cNvSpPr/>
      </xdr:nvSpPr>
      <xdr:spPr>
        <a:xfrm>
          <a:off x="15430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21046</xdr:rowOff>
    </xdr:from>
    <xdr:to>
      <xdr:col>76</xdr:col>
      <xdr:colOff>165100</xdr:colOff>
      <xdr:row>60</xdr:row>
      <xdr:rowOff>122646</xdr:rowOff>
    </xdr:to>
    <xdr:sp macro="" textlink="">
      <xdr:nvSpPr>
        <xdr:cNvPr id="412" name="フローチャート: 判断 411"/>
        <xdr:cNvSpPr/>
      </xdr:nvSpPr>
      <xdr:spPr>
        <a:xfrm>
          <a:off x="14541500" y="1030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13" name="テキスト ボックス 41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4" name="テキスト ボックス 41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15" name="テキスト ボックス 41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16" name="テキスト ボックス 41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17" name="テキスト ボックス 41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153307</xdr:rowOff>
    </xdr:from>
    <xdr:to>
      <xdr:col>81</xdr:col>
      <xdr:colOff>101600</xdr:colOff>
      <xdr:row>62</xdr:row>
      <xdr:rowOff>83457</xdr:rowOff>
    </xdr:to>
    <xdr:sp macro="" textlink="">
      <xdr:nvSpPr>
        <xdr:cNvPr id="418" name="楕円 417"/>
        <xdr:cNvSpPr/>
      </xdr:nvSpPr>
      <xdr:spPr>
        <a:xfrm>
          <a:off x="15430500" y="1061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114680</xdr:rowOff>
    </xdr:from>
    <xdr:ext cx="405111" cy="259045"/>
    <xdr:sp macro="" textlink="">
      <xdr:nvSpPr>
        <xdr:cNvPr id="419" name="n_1aveValue【学校施設】&#10;有形固定資産減価償却率"/>
        <xdr:cNvSpPr txBox="1"/>
      </xdr:nvSpPr>
      <xdr:spPr>
        <a:xfrm>
          <a:off x="15266044" y="10230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139173</xdr:rowOff>
    </xdr:from>
    <xdr:ext cx="405111" cy="259045"/>
    <xdr:sp macro="" textlink="">
      <xdr:nvSpPr>
        <xdr:cNvPr id="420" name="n_2aveValue【学校施設】&#10;有形固定資産減価償却率"/>
        <xdr:cNvSpPr txBox="1"/>
      </xdr:nvSpPr>
      <xdr:spPr>
        <a:xfrm>
          <a:off x="14389744" y="1008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74584</xdr:rowOff>
    </xdr:from>
    <xdr:ext cx="405111" cy="259045"/>
    <xdr:sp macro="" textlink="">
      <xdr:nvSpPr>
        <xdr:cNvPr id="421" name="n_1mainValue【学校施設】&#10;有形固定資産減価償却率"/>
        <xdr:cNvSpPr txBox="1"/>
      </xdr:nvSpPr>
      <xdr:spPr>
        <a:xfrm>
          <a:off x="15266044" y="1070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22" name="正方形/長方形 42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3" name="正方形/長方形 42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4" name="正方形/長方形 42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5" name="正方形/長方形 42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6" name="正方形/長方形 42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7" name="正方形/長方形 42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8" name="正方形/長方形 42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9" name="正方形/長方形 42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30" name="テキスト ボックス 42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31" name="直線コネクタ 43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32" name="テキスト ボックス 43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33" name="直線コネクタ 432"/>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34" name="テキスト ボックス 433"/>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35" name="直線コネクタ 434"/>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36" name="テキスト ボックス 435"/>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37" name="直線コネクタ 436"/>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38" name="テキスト ボックス 437"/>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39" name="直線コネクタ 438"/>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40" name="テキスト ボックス 439"/>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41" name="直線コネクタ 440"/>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42" name="テキスト ボックス 441"/>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43" name="直線コネクタ 442"/>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44" name="テキスト ボックス 443"/>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45" name="直線コネクタ 44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46" name="テキスト ボックス 44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4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49530</xdr:rowOff>
    </xdr:from>
    <xdr:to>
      <xdr:col>116</xdr:col>
      <xdr:colOff>62864</xdr:colOff>
      <xdr:row>63</xdr:row>
      <xdr:rowOff>94162</xdr:rowOff>
    </xdr:to>
    <xdr:cxnSp macro="">
      <xdr:nvCxnSpPr>
        <xdr:cNvPr id="448" name="直線コネクタ 447"/>
        <xdr:cNvCxnSpPr/>
      </xdr:nvCxnSpPr>
      <xdr:spPr>
        <a:xfrm flipV="1">
          <a:off x="22160864" y="9479280"/>
          <a:ext cx="0" cy="1416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97989</xdr:rowOff>
    </xdr:from>
    <xdr:ext cx="469744" cy="259045"/>
    <xdr:sp macro="" textlink="">
      <xdr:nvSpPr>
        <xdr:cNvPr id="449" name="【学校施設】&#10;一人当たり面積最小値テキスト"/>
        <xdr:cNvSpPr txBox="1"/>
      </xdr:nvSpPr>
      <xdr:spPr>
        <a:xfrm>
          <a:off x="22199600" y="1089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94162</xdr:rowOff>
    </xdr:from>
    <xdr:to>
      <xdr:col>116</xdr:col>
      <xdr:colOff>152400</xdr:colOff>
      <xdr:row>63</xdr:row>
      <xdr:rowOff>94162</xdr:rowOff>
    </xdr:to>
    <xdr:cxnSp macro="">
      <xdr:nvCxnSpPr>
        <xdr:cNvPr id="450" name="直線コネクタ 449"/>
        <xdr:cNvCxnSpPr/>
      </xdr:nvCxnSpPr>
      <xdr:spPr>
        <a:xfrm>
          <a:off x="22072600" y="10895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167657</xdr:rowOff>
    </xdr:from>
    <xdr:ext cx="469744" cy="259045"/>
    <xdr:sp macro="" textlink="">
      <xdr:nvSpPr>
        <xdr:cNvPr id="451" name="【学校施設】&#10;一人当たり面積最大値テキスト"/>
        <xdr:cNvSpPr txBox="1"/>
      </xdr:nvSpPr>
      <xdr:spPr>
        <a:xfrm>
          <a:off x="22199600" y="9254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49530</xdr:rowOff>
    </xdr:from>
    <xdr:to>
      <xdr:col>116</xdr:col>
      <xdr:colOff>152400</xdr:colOff>
      <xdr:row>55</xdr:row>
      <xdr:rowOff>49530</xdr:rowOff>
    </xdr:to>
    <xdr:cxnSp macro="">
      <xdr:nvCxnSpPr>
        <xdr:cNvPr id="452" name="直線コネクタ 451"/>
        <xdr:cNvCxnSpPr/>
      </xdr:nvCxnSpPr>
      <xdr:spPr>
        <a:xfrm>
          <a:off x="22072600" y="947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23421</xdr:rowOff>
    </xdr:from>
    <xdr:ext cx="469744" cy="259045"/>
    <xdr:sp macro="" textlink="">
      <xdr:nvSpPr>
        <xdr:cNvPr id="453" name="【学校施設】&#10;一人当たり面積平均値テキスト"/>
        <xdr:cNvSpPr txBox="1"/>
      </xdr:nvSpPr>
      <xdr:spPr>
        <a:xfrm>
          <a:off x="22199600" y="10310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44994</xdr:rowOff>
    </xdr:from>
    <xdr:to>
      <xdr:col>116</xdr:col>
      <xdr:colOff>114300</xdr:colOff>
      <xdr:row>60</xdr:row>
      <xdr:rowOff>146594</xdr:rowOff>
    </xdr:to>
    <xdr:sp macro="" textlink="">
      <xdr:nvSpPr>
        <xdr:cNvPr id="454" name="フローチャート: 判断 453"/>
        <xdr:cNvSpPr/>
      </xdr:nvSpPr>
      <xdr:spPr>
        <a:xfrm>
          <a:off x="22110700" y="1033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28666</xdr:rowOff>
    </xdr:from>
    <xdr:to>
      <xdr:col>112</xdr:col>
      <xdr:colOff>38100</xdr:colOff>
      <xdr:row>60</xdr:row>
      <xdr:rowOff>130266</xdr:rowOff>
    </xdr:to>
    <xdr:sp macro="" textlink="">
      <xdr:nvSpPr>
        <xdr:cNvPr id="455" name="フローチャート: 判断 454"/>
        <xdr:cNvSpPr/>
      </xdr:nvSpPr>
      <xdr:spPr>
        <a:xfrm>
          <a:off x="21272500" y="1031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152763</xdr:rowOff>
    </xdr:from>
    <xdr:to>
      <xdr:col>107</xdr:col>
      <xdr:colOff>101600</xdr:colOff>
      <xdr:row>61</xdr:row>
      <xdr:rowOff>82913</xdr:rowOff>
    </xdr:to>
    <xdr:sp macro="" textlink="">
      <xdr:nvSpPr>
        <xdr:cNvPr id="456" name="フローチャート: 判断 455"/>
        <xdr:cNvSpPr/>
      </xdr:nvSpPr>
      <xdr:spPr>
        <a:xfrm>
          <a:off x="20383500" y="1043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57" name="テキスト ボックス 45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58" name="テキスト ボックス 45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59" name="テキスト ボックス 45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60" name="テキスト ボックス 45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61" name="テキスト ボックス 46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151130</xdr:rowOff>
    </xdr:from>
    <xdr:to>
      <xdr:col>112</xdr:col>
      <xdr:colOff>38100</xdr:colOff>
      <xdr:row>58</xdr:row>
      <xdr:rowOff>81280</xdr:rowOff>
    </xdr:to>
    <xdr:sp macro="" textlink="">
      <xdr:nvSpPr>
        <xdr:cNvPr id="462" name="楕円 461"/>
        <xdr:cNvSpPr/>
      </xdr:nvSpPr>
      <xdr:spPr>
        <a:xfrm>
          <a:off x="21272500" y="992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121393</xdr:rowOff>
    </xdr:from>
    <xdr:ext cx="469744" cy="259045"/>
    <xdr:sp macro="" textlink="">
      <xdr:nvSpPr>
        <xdr:cNvPr id="463" name="n_1aveValue【学校施設】&#10;一人当たり面積"/>
        <xdr:cNvSpPr txBox="1"/>
      </xdr:nvSpPr>
      <xdr:spPr>
        <a:xfrm>
          <a:off x="21075727" y="1040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99440</xdr:rowOff>
    </xdr:from>
    <xdr:ext cx="469744" cy="259045"/>
    <xdr:sp macro="" textlink="">
      <xdr:nvSpPr>
        <xdr:cNvPr id="464" name="n_2aveValue【学校施設】&#10;一人当たり面積"/>
        <xdr:cNvSpPr txBox="1"/>
      </xdr:nvSpPr>
      <xdr:spPr>
        <a:xfrm>
          <a:off x="20199427" y="1021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97807</xdr:rowOff>
    </xdr:from>
    <xdr:ext cx="469744" cy="259045"/>
    <xdr:sp macro="" textlink="">
      <xdr:nvSpPr>
        <xdr:cNvPr id="465" name="n_1mainValue【学校施設】&#10;一人当たり面積"/>
        <xdr:cNvSpPr txBox="1"/>
      </xdr:nvSpPr>
      <xdr:spPr>
        <a:xfrm>
          <a:off x="21075727" y="969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66" name="正方形/長方形 46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67" name="正方形/長方形 46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68" name="正方形/長方形 46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69" name="正方形/長方形 46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70" name="正方形/長方形 46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71" name="正方形/長方形 47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72" name="正方形/長方形 47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73" name="正方形/長方形 47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74" name="テキスト ボックス 47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75" name="直線コネクタ 47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476" name="テキスト ボックス 475"/>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77" name="直線コネクタ 47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478" name="テキスト ボックス 477"/>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79" name="直線コネクタ 47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80" name="テキスト ボックス 47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81" name="直線コネクタ 48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82" name="テキスト ボックス 48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83" name="直線コネクタ 48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84" name="テキスト ボックス 48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85" name="直線コネクタ 48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486" name="テキスト ボックス 485"/>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87" name="直線コネクタ 48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88" name="テキスト ボックス 48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89"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93345</xdr:rowOff>
    </xdr:from>
    <xdr:to>
      <xdr:col>85</xdr:col>
      <xdr:colOff>126364</xdr:colOff>
      <xdr:row>86</xdr:row>
      <xdr:rowOff>148589</xdr:rowOff>
    </xdr:to>
    <xdr:cxnSp macro="">
      <xdr:nvCxnSpPr>
        <xdr:cNvPr id="490" name="直線コネクタ 489"/>
        <xdr:cNvCxnSpPr/>
      </xdr:nvCxnSpPr>
      <xdr:spPr>
        <a:xfrm flipV="1">
          <a:off x="16318864" y="13466445"/>
          <a:ext cx="0" cy="1426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152416</xdr:rowOff>
    </xdr:from>
    <xdr:ext cx="405111" cy="259045"/>
    <xdr:sp macro="" textlink="">
      <xdr:nvSpPr>
        <xdr:cNvPr id="491" name="【児童館】&#10;有形固定資産減価償却率最小値テキスト"/>
        <xdr:cNvSpPr txBox="1"/>
      </xdr:nvSpPr>
      <xdr:spPr>
        <a:xfrm>
          <a:off x="16357600" y="1489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148589</xdr:rowOff>
    </xdr:from>
    <xdr:to>
      <xdr:col>86</xdr:col>
      <xdr:colOff>25400</xdr:colOff>
      <xdr:row>86</xdr:row>
      <xdr:rowOff>148589</xdr:rowOff>
    </xdr:to>
    <xdr:cxnSp macro="">
      <xdr:nvCxnSpPr>
        <xdr:cNvPr id="492" name="直線コネクタ 491"/>
        <xdr:cNvCxnSpPr/>
      </xdr:nvCxnSpPr>
      <xdr:spPr>
        <a:xfrm>
          <a:off x="16230600" y="1489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40022</xdr:rowOff>
    </xdr:from>
    <xdr:ext cx="405111" cy="259045"/>
    <xdr:sp macro="" textlink="">
      <xdr:nvSpPr>
        <xdr:cNvPr id="493" name="【児童館】&#10;有形固定資産減価償却率最大値テキスト"/>
        <xdr:cNvSpPr txBox="1"/>
      </xdr:nvSpPr>
      <xdr:spPr>
        <a:xfrm>
          <a:off x="16357600" y="13241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93345</xdr:rowOff>
    </xdr:from>
    <xdr:to>
      <xdr:col>86</xdr:col>
      <xdr:colOff>25400</xdr:colOff>
      <xdr:row>78</xdr:row>
      <xdr:rowOff>93345</xdr:rowOff>
    </xdr:to>
    <xdr:cxnSp macro="">
      <xdr:nvCxnSpPr>
        <xdr:cNvPr id="494" name="直線コネクタ 493"/>
        <xdr:cNvCxnSpPr/>
      </xdr:nvCxnSpPr>
      <xdr:spPr>
        <a:xfrm>
          <a:off x="16230600" y="13466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16</xdr:rowOff>
    </xdr:from>
    <xdr:ext cx="405111" cy="259045"/>
    <xdr:sp macro="" textlink="">
      <xdr:nvSpPr>
        <xdr:cNvPr id="495" name="【児童館】&#10;有形固定資産減価償却率平均値テキスト"/>
        <xdr:cNvSpPr txBox="1"/>
      </xdr:nvSpPr>
      <xdr:spPr>
        <a:xfrm>
          <a:off x="16357600" y="14058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21589</xdr:rowOff>
    </xdr:from>
    <xdr:to>
      <xdr:col>85</xdr:col>
      <xdr:colOff>177800</xdr:colOff>
      <xdr:row>82</xdr:row>
      <xdr:rowOff>123189</xdr:rowOff>
    </xdr:to>
    <xdr:sp macro="" textlink="">
      <xdr:nvSpPr>
        <xdr:cNvPr id="496" name="フローチャート: 判断 495"/>
        <xdr:cNvSpPr/>
      </xdr:nvSpPr>
      <xdr:spPr>
        <a:xfrm>
          <a:off x="162687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69214</xdr:rowOff>
    </xdr:from>
    <xdr:to>
      <xdr:col>81</xdr:col>
      <xdr:colOff>101600</xdr:colOff>
      <xdr:row>82</xdr:row>
      <xdr:rowOff>170814</xdr:rowOff>
    </xdr:to>
    <xdr:sp macro="" textlink="">
      <xdr:nvSpPr>
        <xdr:cNvPr id="497" name="フローチャート: 判断 496"/>
        <xdr:cNvSpPr/>
      </xdr:nvSpPr>
      <xdr:spPr>
        <a:xfrm>
          <a:off x="15430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84</xdr:row>
      <xdr:rowOff>101600</xdr:rowOff>
    </xdr:from>
    <xdr:to>
      <xdr:col>76</xdr:col>
      <xdr:colOff>165100</xdr:colOff>
      <xdr:row>85</xdr:row>
      <xdr:rowOff>31750</xdr:rowOff>
    </xdr:to>
    <xdr:sp macro="" textlink="">
      <xdr:nvSpPr>
        <xdr:cNvPr id="498" name="フローチャート: 判断 497"/>
        <xdr:cNvSpPr/>
      </xdr:nvSpPr>
      <xdr:spPr>
        <a:xfrm>
          <a:off x="14541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99" name="テキスト ボックス 49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00" name="テキスト ボックス 49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01" name="テキスト ボックス 50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02" name="テキスト ボックス 50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03" name="テキスト ボックス 50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78739</xdr:rowOff>
    </xdr:from>
    <xdr:to>
      <xdr:col>81</xdr:col>
      <xdr:colOff>101600</xdr:colOff>
      <xdr:row>84</xdr:row>
      <xdr:rowOff>8889</xdr:rowOff>
    </xdr:to>
    <xdr:sp macro="" textlink="">
      <xdr:nvSpPr>
        <xdr:cNvPr id="504" name="楕円 503"/>
        <xdr:cNvSpPr/>
      </xdr:nvSpPr>
      <xdr:spPr>
        <a:xfrm>
          <a:off x="154305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15891</xdr:rowOff>
    </xdr:from>
    <xdr:ext cx="405111" cy="259045"/>
    <xdr:sp macro="" textlink="">
      <xdr:nvSpPr>
        <xdr:cNvPr id="505" name="n_1aveValue【児童館】&#10;有形固定資産減価償却率"/>
        <xdr:cNvSpPr txBox="1"/>
      </xdr:nvSpPr>
      <xdr:spPr>
        <a:xfrm>
          <a:off x="15266044"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48277</xdr:rowOff>
    </xdr:from>
    <xdr:ext cx="405111" cy="259045"/>
    <xdr:sp macro="" textlink="">
      <xdr:nvSpPr>
        <xdr:cNvPr id="506" name="n_2aveValue【児童館】&#10;有形固定資産減価償却率"/>
        <xdr:cNvSpPr txBox="1"/>
      </xdr:nvSpPr>
      <xdr:spPr>
        <a:xfrm>
          <a:off x="14389744" y="14278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16</xdr:rowOff>
    </xdr:from>
    <xdr:ext cx="405111" cy="259045"/>
    <xdr:sp macro="" textlink="">
      <xdr:nvSpPr>
        <xdr:cNvPr id="507" name="n_1mainValue【児童館】&#10;有形固定資産減価償却率"/>
        <xdr:cNvSpPr txBox="1"/>
      </xdr:nvSpPr>
      <xdr:spPr>
        <a:xfrm>
          <a:off x="15266044"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08" name="正方形/長方形 50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09" name="正方形/長方形 50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10" name="正方形/長方形 50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11" name="正方形/長方形 51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12" name="正方形/長方形 51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13" name="正方形/長方形 51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14" name="正方形/長方形 51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15" name="正方形/長方形 51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16" name="テキスト ボックス 51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17" name="直線コネクタ 51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18" name="直線コネクタ 517"/>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19" name="テキスト ボックス 518"/>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20" name="直線コネクタ 519"/>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21" name="テキスト ボックス 520"/>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22" name="直線コネクタ 521"/>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23" name="テキスト ボックス 522"/>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24" name="直線コネクタ 523"/>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25" name="テキスト ボックス 524"/>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26" name="直線コネクタ 525"/>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27" name="テキスト ボックス 526"/>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28" name="直線コネクタ 527"/>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29" name="テキスト ボックス 528"/>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30" name="直線コネクタ 52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31" name="テキスト ボックス 53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32"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100693</xdr:rowOff>
    </xdr:from>
    <xdr:to>
      <xdr:col>116</xdr:col>
      <xdr:colOff>62864</xdr:colOff>
      <xdr:row>86</xdr:row>
      <xdr:rowOff>38100</xdr:rowOff>
    </xdr:to>
    <xdr:cxnSp macro="">
      <xdr:nvCxnSpPr>
        <xdr:cNvPr id="533" name="直線コネクタ 532"/>
        <xdr:cNvCxnSpPr/>
      </xdr:nvCxnSpPr>
      <xdr:spPr>
        <a:xfrm flipV="1">
          <a:off x="22160864" y="13302343"/>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534" name="【児童館】&#10;一人当たり面積最小値テキスト"/>
        <xdr:cNvSpPr txBox="1"/>
      </xdr:nvSpPr>
      <xdr:spPr>
        <a:xfrm>
          <a:off x="22199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535" name="直線コネクタ 534"/>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47370</xdr:rowOff>
    </xdr:from>
    <xdr:ext cx="469744" cy="259045"/>
    <xdr:sp macro="" textlink="">
      <xdr:nvSpPr>
        <xdr:cNvPr id="536" name="【児童館】&#10;一人当たり面積最大値テキスト"/>
        <xdr:cNvSpPr txBox="1"/>
      </xdr:nvSpPr>
      <xdr:spPr>
        <a:xfrm>
          <a:off x="22199600" y="13077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100693</xdr:rowOff>
    </xdr:from>
    <xdr:to>
      <xdr:col>116</xdr:col>
      <xdr:colOff>152400</xdr:colOff>
      <xdr:row>77</xdr:row>
      <xdr:rowOff>100693</xdr:rowOff>
    </xdr:to>
    <xdr:cxnSp macro="">
      <xdr:nvCxnSpPr>
        <xdr:cNvPr id="537" name="直線コネクタ 536"/>
        <xdr:cNvCxnSpPr/>
      </xdr:nvCxnSpPr>
      <xdr:spPr>
        <a:xfrm>
          <a:off x="22072600" y="13302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85470</xdr:rowOff>
    </xdr:from>
    <xdr:ext cx="469744" cy="259045"/>
    <xdr:sp macro="" textlink="">
      <xdr:nvSpPr>
        <xdr:cNvPr id="538" name="【児童館】&#10;一人当たり面積平均値テキスト"/>
        <xdr:cNvSpPr txBox="1"/>
      </xdr:nvSpPr>
      <xdr:spPr>
        <a:xfrm>
          <a:off x="22199600" y="14144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107043</xdr:rowOff>
    </xdr:from>
    <xdr:to>
      <xdr:col>116</xdr:col>
      <xdr:colOff>114300</xdr:colOff>
      <xdr:row>83</xdr:row>
      <xdr:rowOff>37193</xdr:rowOff>
    </xdr:to>
    <xdr:sp macro="" textlink="">
      <xdr:nvSpPr>
        <xdr:cNvPr id="539" name="フローチャート: 判断 538"/>
        <xdr:cNvSpPr/>
      </xdr:nvSpPr>
      <xdr:spPr>
        <a:xfrm>
          <a:off x="22110700" y="14165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25400</xdr:rowOff>
    </xdr:from>
    <xdr:to>
      <xdr:col>112</xdr:col>
      <xdr:colOff>38100</xdr:colOff>
      <xdr:row>84</xdr:row>
      <xdr:rowOff>127000</xdr:rowOff>
    </xdr:to>
    <xdr:sp macro="" textlink="">
      <xdr:nvSpPr>
        <xdr:cNvPr id="540" name="フローチャート: 判断 539"/>
        <xdr:cNvSpPr/>
      </xdr:nvSpPr>
      <xdr:spPr>
        <a:xfrm>
          <a:off x="212725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68943</xdr:rowOff>
    </xdr:from>
    <xdr:to>
      <xdr:col>107</xdr:col>
      <xdr:colOff>101600</xdr:colOff>
      <xdr:row>84</xdr:row>
      <xdr:rowOff>170543</xdr:rowOff>
    </xdr:to>
    <xdr:sp macro="" textlink="">
      <xdr:nvSpPr>
        <xdr:cNvPr id="541" name="フローチャート: 判断 540"/>
        <xdr:cNvSpPr/>
      </xdr:nvSpPr>
      <xdr:spPr>
        <a:xfrm>
          <a:off x="20383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42" name="テキスト ボックス 54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43" name="テキスト ボックス 54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44" name="テキスト ボックス 54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45" name="テキスト ボックス 54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46" name="テキスト ボックス 54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115207</xdr:rowOff>
    </xdr:from>
    <xdr:to>
      <xdr:col>112</xdr:col>
      <xdr:colOff>38100</xdr:colOff>
      <xdr:row>86</xdr:row>
      <xdr:rowOff>45357</xdr:rowOff>
    </xdr:to>
    <xdr:sp macro="" textlink="">
      <xdr:nvSpPr>
        <xdr:cNvPr id="547" name="楕円 546"/>
        <xdr:cNvSpPr/>
      </xdr:nvSpPr>
      <xdr:spPr>
        <a:xfrm>
          <a:off x="21272500" y="1468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143527</xdr:rowOff>
    </xdr:from>
    <xdr:ext cx="469744" cy="259045"/>
    <xdr:sp macro="" textlink="">
      <xdr:nvSpPr>
        <xdr:cNvPr id="548" name="n_1aveValue【児童館】&#10;一人当たり面積"/>
        <xdr:cNvSpPr txBox="1"/>
      </xdr:nvSpPr>
      <xdr:spPr>
        <a:xfrm>
          <a:off x="21075727"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15620</xdr:rowOff>
    </xdr:from>
    <xdr:ext cx="469744" cy="259045"/>
    <xdr:sp macro="" textlink="">
      <xdr:nvSpPr>
        <xdr:cNvPr id="549" name="n_2aveValue【児童館】&#10;一人当たり面積"/>
        <xdr:cNvSpPr txBox="1"/>
      </xdr:nvSpPr>
      <xdr:spPr>
        <a:xfrm>
          <a:off x="20199427" y="1424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36484</xdr:rowOff>
    </xdr:from>
    <xdr:ext cx="469744" cy="259045"/>
    <xdr:sp macro="" textlink="">
      <xdr:nvSpPr>
        <xdr:cNvPr id="550" name="n_1mainValue【児童館】&#10;一人当たり面積"/>
        <xdr:cNvSpPr txBox="1"/>
      </xdr:nvSpPr>
      <xdr:spPr>
        <a:xfrm>
          <a:off x="21075727" y="1478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51" name="正方形/長方形 55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52" name="正方形/長方形 55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53" name="正方形/長方形 55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54" name="正方形/長方形 55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5" name="正方形/長方形 55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6" name="正方形/長方形 55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7" name="正方形/長方形 55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8" name="正方形/長方形 55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9" name="テキスト ボックス 55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60" name="直線コネクタ 55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561" name="テキスト ボックス 560"/>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62" name="直線コネクタ 56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64606</xdr:rowOff>
    </xdr:from>
    <xdr:ext cx="403059" cy="259045"/>
    <xdr:sp macro="" textlink="">
      <xdr:nvSpPr>
        <xdr:cNvPr id="563" name="テキスト ボックス 562"/>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64" name="直線コネクタ 56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65" name="テキスト ボックス 56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66" name="直線コネクタ 56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67" name="テキスト ボックス 56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68" name="直線コネクタ 56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9" name="テキスト ボックス 56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70" name="直線コネクタ 56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71" name="テキスト ボックス 57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72" name="直線コネクタ 57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73" name="テキスト ボックス 572"/>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74" name="直線コネクタ 57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75" name="テキスト ボックス 57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7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50074</xdr:rowOff>
    </xdr:from>
    <xdr:to>
      <xdr:col>85</xdr:col>
      <xdr:colOff>126364</xdr:colOff>
      <xdr:row>108</xdr:row>
      <xdr:rowOff>37012</xdr:rowOff>
    </xdr:to>
    <xdr:cxnSp macro="">
      <xdr:nvCxnSpPr>
        <xdr:cNvPr id="577" name="直線コネクタ 576"/>
        <xdr:cNvCxnSpPr/>
      </xdr:nvCxnSpPr>
      <xdr:spPr>
        <a:xfrm flipV="1">
          <a:off x="16318864" y="17195074"/>
          <a:ext cx="0" cy="1358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40839</xdr:rowOff>
    </xdr:from>
    <xdr:ext cx="405111" cy="259045"/>
    <xdr:sp macro="" textlink="">
      <xdr:nvSpPr>
        <xdr:cNvPr id="578" name="【公民館】&#10;有形固定資産減価償却率最小値テキスト"/>
        <xdr:cNvSpPr txBox="1"/>
      </xdr:nvSpPr>
      <xdr:spPr>
        <a:xfrm>
          <a:off x="16357600" y="18557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37012</xdr:rowOff>
    </xdr:from>
    <xdr:to>
      <xdr:col>86</xdr:col>
      <xdr:colOff>25400</xdr:colOff>
      <xdr:row>108</xdr:row>
      <xdr:rowOff>37012</xdr:rowOff>
    </xdr:to>
    <xdr:cxnSp macro="">
      <xdr:nvCxnSpPr>
        <xdr:cNvPr id="579" name="直線コネクタ 578"/>
        <xdr:cNvCxnSpPr/>
      </xdr:nvCxnSpPr>
      <xdr:spPr>
        <a:xfrm>
          <a:off x="16230600" y="18553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168201</xdr:rowOff>
    </xdr:from>
    <xdr:ext cx="405111" cy="259045"/>
    <xdr:sp macro="" textlink="">
      <xdr:nvSpPr>
        <xdr:cNvPr id="580" name="【公民館】&#10;有形固定資産減価償却率最大値テキスト"/>
        <xdr:cNvSpPr txBox="1"/>
      </xdr:nvSpPr>
      <xdr:spPr>
        <a:xfrm>
          <a:off x="16357600" y="16970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50074</xdr:rowOff>
    </xdr:from>
    <xdr:to>
      <xdr:col>86</xdr:col>
      <xdr:colOff>25400</xdr:colOff>
      <xdr:row>100</xdr:row>
      <xdr:rowOff>50074</xdr:rowOff>
    </xdr:to>
    <xdr:cxnSp macro="">
      <xdr:nvCxnSpPr>
        <xdr:cNvPr id="581" name="直線コネクタ 580"/>
        <xdr:cNvCxnSpPr/>
      </xdr:nvCxnSpPr>
      <xdr:spPr>
        <a:xfrm>
          <a:off x="16230600" y="1719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5459</xdr:rowOff>
    </xdr:from>
    <xdr:ext cx="405111" cy="259045"/>
    <xdr:sp macro="" textlink="">
      <xdr:nvSpPr>
        <xdr:cNvPr id="582" name="【公民館】&#10;有形固定資産減価償却率平均値テキスト"/>
        <xdr:cNvSpPr txBox="1"/>
      </xdr:nvSpPr>
      <xdr:spPr>
        <a:xfrm>
          <a:off x="16357600" y="180077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27032</xdr:rowOff>
    </xdr:from>
    <xdr:to>
      <xdr:col>85</xdr:col>
      <xdr:colOff>177800</xdr:colOff>
      <xdr:row>105</xdr:row>
      <xdr:rowOff>128632</xdr:rowOff>
    </xdr:to>
    <xdr:sp macro="" textlink="">
      <xdr:nvSpPr>
        <xdr:cNvPr id="583" name="フローチャート: 判断 582"/>
        <xdr:cNvSpPr/>
      </xdr:nvSpPr>
      <xdr:spPr>
        <a:xfrm>
          <a:off x="162687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51526</xdr:rowOff>
    </xdr:from>
    <xdr:to>
      <xdr:col>81</xdr:col>
      <xdr:colOff>101600</xdr:colOff>
      <xdr:row>106</xdr:row>
      <xdr:rowOff>153126</xdr:rowOff>
    </xdr:to>
    <xdr:sp macro="" textlink="">
      <xdr:nvSpPr>
        <xdr:cNvPr id="584" name="フローチャート: 判断 583"/>
        <xdr:cNvSpPr/>
      </xdr:nvSpPr>
      <xdr:spPr>
        <a:xfrm>
          <a:off x="15430500" y="1822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157662</xdr:rowOff>
    </xdr:from>
    <xdr:to>
      <xdr:col>76</xdr:col>
      <xdr:colOff>165100</xdr:colOff>
      <xdr:row>106</xdr:row>
      <xdr:rowOff>87812</xdr:rowOff>
    </xdr:to>
    <xdr:sp macro="" textlink="">
      <xdr:nvSpPr>
        <xdr:cNvPr id="585" name="フローチャート: 判断 584"/>
        <xdr:cNvSpPr/>
      </xdr:nvSpPr>
      <xdr:spPr>
        <a:xfrm>
          <a:off x="14541500" y="1815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6" name="テキスト ボックス 58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7" name="テキスト ボックス 58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8" name="テキスト ボックス 58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9" name="テキスト ボックス 58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90" name="テキスト ボックス 58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151130</xdr:rowOff>
    </xdr:from>
    <xdr:to>
      <xdr:col>81</xdr:col>
      <xdr:colOff>101600</xdr:colOff>
      <xdr:row>108</xdr:row>
      <xdr:rowOff>81280</xdr:rowOff>
    </xdr:to>
    <xdr:sp macro="" textlink="">
      <xdr:nvSpPr>
        <xdr:cNvPr id="591" name="楕円 590"/>
        <xdr:cNvSpPr/>
      </xdr:nvSpPr>
      <xdr:spPr>
        <a:xfrm>
          <a:off x="154305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169653</xdr:rowOff>
    </xdr:from>
    <xdr:ext cx="405111" cy="259045"/>
    <xdr:sp macro="" textlink="">
      <xdr:nvSpPr>
        <xdr:cNvPr id="592" name="n_1aveValue【公民館】&#10;有形固定資産減価償却率"/>
        <xdr:cNvSpPr txBox="1"/>
      </xdr:nvSpPr>
      <xdr:spPr>
        <a:xfrm>
          <a:off x="15266044" y="18000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104339</xdr:rowOff>
    </xdr:from>
    <xdr:ext cx="405111" cy="259045"/>
    <xdr:sp macro="" textlink="">
      <xdr:nvSpPr>
        <xdr:cNvPr id="593" name="n_2aveValue【公民館】&#10;有形固定資産減価償却率"/>
        <xdr:cNvSpPr txBox="1"/>
      </xdr:nvSpPr>
      <xdr:spPr>
        <a:xfrm>
          <a:off x="14389744" y="17935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72407</xdr:rowOff>
    </xdr:from>
    <xdr:ext cx="405111" cy="259045"/>
    <xdr:sp macro="" textlink="">
      <xdr:nvSpPr>
        <xdr:cNvPr id="594" name="n_1mainValue【公民館】&#10;有形固定資産減価償却率"/>
        <xdr:cNvSpPr txBox="1"/>
      </xdr:nvSpPr>
      <xdr:spPr>
        <a:xfrm>
          <a:off x="15266044" y="1858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5" name="正方形/長方形 59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6" name="正方形/長方形 59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7" name="正方形/長方形 59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8" name="正方形/長方形 59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9" name="正方形/長方形 59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0" name="正方形/長方形 59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1" name="正方形/長方形 60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2" name="正方形/長方形 60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3" name="テキスト ボックス 60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4" name="直線コネクタ 60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05" name="直線コネクタ 60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06" name="テキスト ボックス 60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07" name="直線コネクタ 60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08" name="テキスト ボックス 60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09" name="直線コネクタ 60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0" name="テキスト ボックス 60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1" name="直線コネクタ 61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12" name="テキスト ボックス 61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13" name="直線コネクタ 61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14" name="テキスト ボックス 61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5" name="直線コネクタ 61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6" name="テキスト ボックス 61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90170</xdr:rowOff>
    </xdr:from>
    <xdr:to>
      <xdr:col>116</xdr:col>
      <xdr:colOff>62864</xdr:colOff>
      <xdr:row>108</xdr:row>
      <xdr:rowOff>68580</xdr:rowOff>
    </xdr:to>
    <xdr:cxnSp macro="">
      <xdr:nvCxnSpPr>
        <xdr:cNvPr id="618" name="直線コネクタ 617"/>
        <xdr:cNvCxnSpPr/>
      </xdr:nvCxnSpPr>
      <xdr:spPr>
        <a:xfrm flipV="1">
          <a:off x="22160864" y="17063720"/>
          <a:ext cx="0" cy="1521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72407</xdr:rowOff>
    </xdr:from>
    <xdr:ext cx="469744" cy="259045"/>
    <xdr:sp macro="" textlink="">
      <xdr:nvSpPr>
        <xdr:cNvPr id="619" name="【公民館】&#10;一人当たり面積最小値テキスト"/>
        <xdr:cNvSpPr txBox="1"/>
      </xdr:nvSpPr>
      <xdr:spPr>
        <a:xfrm>
          <a:off x="22199600" y="185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68580</xdr:rowOff>
    </xdr:from>
    <xdr:to>
      <xdr:col>116</xdr:col>
      <xdr:colOff>152400</xdr:colOff>
      <xdr:row>108</xdr:row>
      <xdr:rowOff>68580</xdr:rowOff>
    </xdr:to>
    <xdr:cxnSp macro="">
      <xdr:nvCxnSpPr>
        <xdr:cNvPr id="620" name="直線コネクタ 619"/>
        <xdr:cNvCxnSpPr/>
      </xdr:nvCxnSpPr>
      <xdr:spPr>
        <a:xfrm>
          <a:off x="22072600" y="1858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36847</xdr:rowOff>
    </xdr:from>
    <xdr:ext cx="469744" cy="259045"/>
    <xdr:sp macro="" textlink="">
      <xdr:nvSpPr>
        <xdr:cNvPr id="621" name="【公民館】&#10;一人当たり面積最大値テキスト"/>
        <xdr:cNvSpPr txBox="1"/>
      </xdr:nvSpPr>
      <xdr:spPr>
        <a:xfrm>
          <a:off x="22199600" y="1683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90170</xdr:rowOff>
    </xdr:from>
    <xdr:to>
      <xdr:col>116</xdr:col>
      <xdr:colOff>152400</xdr:colOff>
      <xdr:row>99</xdr:row>
      <xdr:rowOff>90170</xdr:rowOff>
    </xdr:to>
    <xdr:cxnSp macro="">
      <xdr:nvCxnSpPr>
        <xdr:cNvPr id="622" name="直線コネクタ 621"/>
        <xdr:cNvCxnSpPr/>
      </xdr:nvCxnSpPr>
      <xdr:spPr>
        <a:xfrm>
          <a:off x="22072600" y="17063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160038</xdr:rowOff>
    </xdr:from>
    <xdr:ext cx="469744" cy="259045"/>
    <xdr:sp macro="" textlink="">
      <xdr:nvSpPr>
        <xdr:cNvPr id="623" name="【公民館】&#10;一人当たり面積平均値テキスト"/>
        <xdr:cNvSpPr txBox="1"/>
      </xdr:nvSpPr>
      <xdr:spPr>
        <a:xfrm>
          <a:off x="22199600" y="181622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10161</xdr:rowOff>
    </xdr:from>
    <xdr:to>
      <xdr:col>116</xdr:col>
      <xdr:colOff>114300</xdr:colOff>
      <xdr:row>106</xdr:row>
      <xdr:rowOff>111761</xdr:rowOff>
    </xdr:to>
    <xdr:sp macro="" textlink="">
      <xdr:nvSpPr>
        <xdr:cNvPr id="624" name="フローチャート: 判断 623"/>
        <xdr:cNvSpPr/>
      </xdr:nvSpPr>
      <xdr:spPr>
        <a:xfrm>
          <a:off x="22110700" y="1818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52070</xdr:rowOff>
    </xdr:from>
    <xdr:to>
      <xdr:col>112</xdr:col>
      <xdr:colOff>38100</xdr:colOff>
      <xdr:row>106</xdr:row>
      <xdr:rowOff>153670</xdr:rowOff>
    </xdr:to>
    <xdr:sp macro="" textlink="">
      <xdr:nvSpPr>
        <xdr:cNvPr id="625" name="フローチャート: 判断 624"/>
        <xdr:cNvSpPr/>
      </xdr:nvSpPr>
      <xdr:spPr>
        <a:xfrm>
          <a:off x="21272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125730</xdr:rowOff>
    </xdr:from>
    <xdr:to>
      <xdr:col>107</xdr:col>
      <xdr:colOff>101600</xdr:colOff>
      <xdr:row>107</xdr:row>
      <xdr:rowOff>55880</xdr:rowOff>
    </xdr:to>
    <xdr:sp macro="" textlink="">
      <xdr:nvSpPr>
        <xdr:cNvPr id="626" name="フローチャート: 判断 625"/>
        <xdr:cNvSpPr/>
      </xdr:nvSpPr>
      <xdr:spPr>
        <a:xfrm>
          <a:off x="20383500" y="1829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27" name="テキスト ボックス 62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8" name="テキスト ボックス 62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29" name="テキスト ボックス 62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0" name="テキスト ボックス 62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1" name="テキスト ボックス 63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123189</xdr:rowOff>
    </xdr:from>
    <xdr:to>
      <xdr:col>112</xdr:col>
      <xdr:colOff>38100</xdr:colOff>
      <xdr:row>106</xdr:row>
      <xdr:rowOff>53339</xdr:rowOff>
    </xdr:to>
    <xdr:sp macro="" textlink="">
      <xdr:nvSpPr>
        <xdr:cNvPr id="632" name="楕円 631"/>
        <xdr:cNvSpPr/>
      </xdr:nvSpPr>
      <xdr:spPr>
        <a:xfrm>
          <a:off x="21272500" y="1812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144797</xdr:rowOff>
    </xdr:from>
    <xdr:ext cx="469744" cy="259045"/>
    <xdr:sp macro="" textlink="">
      <xdr:nvSpPr>
        <xdr:cNvPr id="633" name="n_1aveValue【公民館】&#10;一人当たり面積"/>
        <xdr:cNvSpPr txBox="1"/>
      </xdr:nvSpPr>
      <xdr:spPr>
        <a:xfrm>
          <a:off x="21075727" y="1831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72407</xdr:rowOff>
    </xdr:from>
    <xdr:ext cx="469744" cy="259045"/>
    <xdr:sp macro="" textlink="">
      <xdr:nvSpPr>
        <xdr:cNvPr id="634" name="n_2aveValue【公民館】&#10;一人当たり面積"/>
        <xdr:cNvSpPr txBox="1"/>
      </xdr:nvSpPr>
      <xdr:spPr>
        <a:xfrm>
          <a:off x="20199427" y="1807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69866</xdr:rowOff>
    </xdr:from>
    <xdr:ext cx="469744" cy="259045"/>
    <xdr:sp macro="" textlink="">
      <xdr:nvSpPr>
        <xdr:cNvPr id="635" name="n_1mainValue【公民館】&#10;一人当たり面積"/>
        <xdr:cNvSpPr txBox="1"/>
      </xdr:nvSpPr>
      <xdr:spPr>
        <a:xfrm>
          <a:off x="21075727" y="17900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36" name="正方形/長方形 63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7" name="正方形/長方形 63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8" name="テキスト ボックス 63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ctr"/>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の有形固定資産減価償却率において、類似団体や福島県平均、全国平均と比較して概ね平均以下に留まっており、施設の老朽具合だけを見ると施設は比較的新しいものと言えるが、昭和時代に建設された</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公営住宅</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の多くは償却率が</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％に達しており、今後施設の大規模改修等の事業費が拡大していく見込みである。また、</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公営住宅</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住民一人あたりの面積を見ると、類似団体やその他平均と比較して平均以上の数値となっているが、償却が進み老朽化した施設を多く保有しているとも言えるため、このような施設の除却等の適正な管理が課題と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福島県三春町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17,397
17,331
72.76
8,056,892
7,678,406
370,694
4,783,373
7,131,998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18.7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58" name="テキスト ボックス 57"/>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59" name="直線コネクタ 58"/>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60" name="テキスト ボックス 59"/>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61" name="直線コネクタ 60"/>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62" name="テキスト ボックス 61"/>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63" name="直線コネクタ 62"/>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64" name="テキスト ボックス 63"/>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65" name="直線コネクタ 64"/>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55</xdr:row>
      <xdr:rowOff>29227</xdr:rowOff>
    </xdr:from>
    <xdr:ext cx="467179" cy="259045"/>
    <xdr:sp macro="" textlink="">
      <xdr:nvSpPr>
        <xdr:cNvPr id="66" name="テキスト ボックス 65"/>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7" name="直線コネクタ 6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68" name="テキスト ボックス 6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6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102870</xdr:rowOff>
    </xdr:from>
    <xdr:to>
      <xdr:col>24</xdr:col>
      <xdr:colOff>62865</xdr:colOff>
      <xdr:row>64</xdr:row>
      <xdr:rowOff>75438</xdr:rowOff>
    </xdr:to>
    <xdr:cxnSp macro="">
      <xdr:nvCxnSpPr>
        <xdr:cNvPr id="70" name="直線コネクタ 69"/>
        <xdr:cNvCxnSpPr/>
      </xdr:nvCxnSpPr>
      <xdr:spPr>
        <a:xfrm flipV="1">
          <a:off x="4634865" y="9704070"/>
          <a:ext cx="0" cy="1344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79265</xdr:rowOff>
    </xdr:from>
    <xdr:ext cx="405111" cy="259045"/>
    <xdr:sp macro="" textlink="">
      <xdr:nvSpPr>
        <xdr:cNvPr id="71" name="【体育館・プール】&#10;有形固定資産減価償却率最小値テキスト"/>
        <xdr:cNvSpPr txBox="1"/>
      </xdr:nvSpPr>
      <xdr:spPr>
        <a:xfrm>
          <a:off x="4673600" y="1105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75438</xdr:rowOff>
    </xdr:from>
    <xdr:to>
      <xdr:col>24</xdr:col>
      <xdr:colOff>152400</xdr:colOff>
      <xdr:row>64</xdr:row>
      <xdr:rowOff>75438</xdr:rowOff>
    </xdr:to>
    <xdr:cxnSp macro="">
      <xdr:nvCxnSpPr>
        <xdr:cNvPr id="72" name="直線コネクタ 71"/>
        <xdr:cNvCxnSpPr/>
      </xdr:nvCxnSpPr>
      <xdr:spPr>
        <a:xfrm>
          <a:off x="4546600" y="11048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49547</xdr:rowOff>
    </xdr:from>
    <xdr:ext cx="405111" cy="259045"/>
    <xdr:sp macro="" textlink="">
      <xdr:nvSpPr>
        <xdr:cNvPr id="73" name="【体育館・プール】&#10;有形固定資産減価償却率最大値テキスト"/>
        <xdr:cNvSpPr txBox="1"/>
      </xdr:nvSpPr>
      <xdr:spPr>
        <a:xfrm>
          <a:off x="4673600" y="9479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102870</xdr:rowOff>
    </xdr:from>
    <xdr:to>
      <xdr:col>24</xdr:col>
      <xdr:colOff>152400</xdr:colOff>
      <xdr:row>56</xdr:row>
      <xdr:rowOff>102870</xdr:rowOff>
    </xdr:to>
    <xdr:cxnSp macro="">
      <xdr:nvCxnSpPr>
        <xdr:cNvPr id="74" name="直線コネクタ 73"/>
        <xdr:cNvCxnSpPr/>
      </xdr:nvCxnSpPr>
      <xdr:spPr>
        <a:xfrm>
          <a:off x="4546600" y="970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140225</xdr:rowOff>
    </xdr:from>
    <xdr:ext cx="405111" cy="259045"/>
    <xdr:sp macro="" textlink="">
      <xdr:nvSpPr>
        <xdr:cNvPr id="75" name="【体育館・プール】&#10;有形固定資産減価償却率平均値テキスト"/>
        <xdr:cNvSpPr txBox="1"/>
      </xdr:nvSpPr>
      <xdr:spPr>
        <a:xfrm>
          <a:off x="4673600" y="102557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161798</xdr:rowOff>
    </xdr:from>
    <xdr:to>
      <xdr:col>24</xdr:col>
      <xdr:colOff>114300</xdr:colOff>
      <xdr:row>60</xdr:row>
      <xdr:rowOff>91948</xdr:rowOff>
    </xdr:to>
    <xdr:sp macro="" textlink="">
      <xdr:nvSpPr>
        <xdr:cNvPr id="76" name="フローチャート: 判断 75"/>
        <xdr:cNvSpPr/>
      </xdr:nvSpPr>
      <xdr:spPr>
        <a:xfrm>
          <a:off x="4584700" y="1027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136652</xdr:rowOff>
    </xdr:from>
    <xdr:to>
      <xdr:col>20</xdr:col>
      <xdr:colOff>38100</xdr:colOff>
      <xdr:row>60</xdr:row>
      <xdr:rowOff>66802</xdr:rowOff>
    </xdr:to>
    <xdr:sp macro="" textlink="">
      <xdr:nvSpPr>
        <xdr:cNvPr id="77" name="フローチャート: 判断 76"/>
        <xdr:cNvSpPr/>
      </xdr:nvSpPr>
      <xdr:spPr>
        <a:xfrm>
          <a:off x="3746500" y="1025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57929</xdr:rowOff>
    </xdr:from>
    <xdr:ext cx="405111" cy="259045"/>
    <xdr:sp macro="" textlink="">
      <xdr:nvSpPr>
        <xdr:cNvPr id="78" name="n_1aveValue【体育館・プール】&#10;有形固定資産減価償却率"/>
        <xdr:cNvSpPr txBox="1"/>
      </xdr:nvSpPr>
      <xdr:spPr>
        <a:xfrm>
          <a:off x="3582044" y="1034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136652</xdr:rowOff>
    </xdr:from>
    <xdr:to>
      <xdr:col>15</xdr:col>
      <xdr:colOff>101600</xdr:colOff>
      <xdr:row>59</xdr:row>
      <xdr:rowOff>66802</xdr:rowOff>
    </xdr:to>
    <xdr:sp macro="" textlink="">
      <xdr:nvSpPr>
        <xdr:cNvPr id="79" name="フローチャート: 判断 78"/>
        <xdr:cNvSpPr/>
      </xdr:nvSpPr>
      <xdr:spPr>
        <a:xfrm>
          <a:off x="2857500" y="1008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57</xdr:row>
      <xdr:rowOff>83329</xdr:rowOff>
    </xdr:from>
    <xdr:ext cx="405111" cy="259045"/>
    <xdr:sp macro="" textlink="">
      <xdr:nvSpPr>
        <xdr:cNvPr id="80" name="n_2aveValue【体育館・プール】&#10;有形固定資産減価償却率"/>
        <xdr:cNvSpPr txBox="1"/>
      </xdr:nvSpPr>
      <xdr:spPr>
        <a:xfrm>
          <a:off x="2705744" y="9855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1" name="テキスト ボックス 8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2" name="テキスト ボックス 8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3" name="テキスト ボックス 8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4" name="テキスト ボックス 8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5" name="テキスト ボックス 8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129794</xdr:rowOff>
    </xdr:from>
    <xdr:to>
      <xdr:col>20</xdr:col>
      <xdr:colOff>38100</xdr:colOff>
      <xdr:row>59</xdr:row>
      <xdr:rowOff>59944</xdr:rowOff>
    </xdr:to>
    <xdr:sp macro="" textlink="">
      <xdr:nvSpPr>
        <xdr:cNvPr id="86" name="楕円 85"/>
        <xdr:cNvSpPr/>
      </xdr:nvSpPr>
      <xdr:spPr>
        <a:xfrm>
          <a:off x="3746500" y="1007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76471</xdr:rowOff>
    </xdr:from>
    <xdr:ext cx="405111" cy="259045"/>
    <xdr:sp macro="" textlink="">
      <xdr:nvSpPr>
        <xdr:cNvPr id="87" name="n_1mainValue【体育館・プール】&#10;有形固定資産減価償却率"/>
        <xdr:cNvSpPr txBox="1"/>
      </xdr:nvSpPr>
      <xdr:spPr>
        <a:xfrm>
          <a:off x="3582044" y="9849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88" name="正方形/長方形 8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89" name="正方形/長方形 8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0" name="正方形/長方形 8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1" name="正方形/長方形 9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92" name="正方形/長方形 9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93" name="正方形/長方形 9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94" name="正方形/長方形 9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95" name="正方形/長方形 9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96" name="テキスト ボックス 9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97" name="直線コネクタ 9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98" name="直線コネクタ 97"/>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99" name="テキスト ボックス 98"/>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00" name="直線コネクタ 99"/>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01" name="テキスト ボックス 100"/>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02" name="直線コネクタ 101"/>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03" name="テキスト ボックス 102"/>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04" name="直線コネクタ 103"/>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05" name="テキスト ボックス 104"/>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06" name="直線コネクタ 105"/>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07" name="テキスト ボックス 106"/>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08" name="直線コネクタ 107"/>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09" name="テキスト ボックス 108"/>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0" name="直線コネクタ 10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1" name="テキスト ボックス 11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78377</xdr:rowOff>
    </xdr:from>
    <xdr:to>
      <xdr:col>54</xdr:col>
      <xdr:colOff>189865</xdr:colOff>
      <xdr:row>63</xdr:row>
      <xdr:rowOff>160020</xdr:rowOff>
    </xdr:to>
    <xdr:cxnSp macro="">
      <xdr:nvCxnSpPr>
        <xdr:cNvPr id="113" name="直線コネクタ 112"/>
        <xdr:cNvCxnSpPr/>
      </xdr:nvCxnSpPr>
      <xdr:spPr>
        <a:xfrm flipV="1">
          <a:off x="10476865" y="9679577"/>
          <a:ext cx="0" cy="1281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163847</xdr:rowOff>
    </xdr:from>
    <xdr:ext cx="469744" cy="259045"/>
    <xdr:sp macro="" textlink="">
      <xdr:nvSpPr>
        <xdr:cNvPr id="114" name="【体育館・プール】&#10;一人当たり面積最小値テキスト"/>
        <xdr:cNvSpPr txBox="1"/>
      </xdr:nvSpPr>
      <xdr:spPr>
        <a:xfrm>
          <a:off x="10515600" y="1096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160020</xdr:rowOff>
    </xdr:from>
    <xdr:to>
      <xdr:col>55</xdr:col>
      <xdr:colOff>88900</xdr:colOff>
      <xdr:row>63</xdr:row>
      <xdr:rowOff>160020</xdr:rowOff>
    </xdr:to>
    <xdr:cxnSp macro="">
      <xdr:nvCxnSpPr>
        <xdr:cNvPr id="115" name="直線コネクタ 114"/>
        <xdr:cNvCxnSpPr/>
      </xdr:nvCxnSpPr>
      <xdr:spPr>
        <a:xfrm>
          <a:off x="10388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25054</xdr:rowOff>
    </xdr:from>
    <xdr:ext cx="469744" cy="259045"/>
    <xdr:sp macro="" textlink="">
      <xdr:nvSpPr>
        <xdr:cNvPr id="116" name="【体育館・プール】&#10;一人当たり面積最大値テキスト"/>
        <xdr:cNvSpPr txBox="1"/>
      </xdr:nvSpPr>
      <xdr:spPr>
        <a:xfrm>
          <a:off x="10515600" y="945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78377</xdr:rowOff>
    </xdr:from>
    <xdr:to>
      <xdr:col>55</xdr:col>
      <xdr:colOff>88900</xdr:colOff>
      <xdr:row>56</xdr:row>
      <xdr:rowOff>78377</xdr:rowOff>
    </xdr:to>
    <xdr:cxnSp macro="">
      <xdr:nvCxnSpPr>
        <xdr:cNvPr id="117" name="直線コネクタ 116"/>
        <xdr:cNvCxnSpPr/>
      </xdr:nvCxnSpPr>
      <xdr:spPr>
        <a:xfrm>
          <a:off x="10388600" y="967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25599</xdr:rowOff>
    </xdr:from>
    <xdr:ext cx="469744" cy="259045"/>
    <xdr:sp macro="" textlink="">
      <xdr:nvSpPr>
        <xdr:cNvPr id="118" name="【体育館・プール】&#10;一人当たり面積平均値テキスト"/>
        <xdr:cNvSpPr txBox="1"/>
      </xdr:nvSpPr>
      <xdr:spPr>
        <a:xfrm>
          <a:off x="10515600" y="104840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47172</xdr:rowOff>
    </xdr:from>
    <xdr:to>
      <xdr:col>55</xdr:col>
      <xdr:colOff>50800</xdr:colOff>
      <xdr:row>61</xdr:row>
      <xdr:rowOff>148772</xdr:rowOff>
    </xdr:to>
    <xdr:sp macro="" textlink="">
      <xdr:nvSpPr>
        <xdr:cNvPr id="119" name="フローチャート: 判断 118"/>
        <xdr:cNvSpPr/>
      </xdr:nvSpPr>
      <xdr:spPr>
        <a:xfrm>
          <a:off x="10426700" y="1050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86360</xdr:rowOff>
    </xdr:from>
    <xdr:to>
      <xdr:col>50</xdr:col>
      <xdr:colOff>165100</xdr:colOff>
      <xdr:row>62</xdr:row>
      <xdr:rowOff>16510</xdr:rowOff>
    </xdr:to>
    <xdr:sp macro="" textlink="">
      <xdr:nvSpPr>
        <xdr:cNvPr id="120" name="フローチャート: 判断 119"/>
        <xdr:cNvSpPr/>
      </xdr:nvSpPr>
      <xdr:spPr>
        <a:xfrm>
          <a:off x="95885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33037</xdr:rowOff>
    </xdr:from>
    <xdr:ext cx="469744" cy="259045"/>
    <xdr:sp macro="" textlink="">
      <xdr:nvSpPr>
        <xdr:cNvPr id="121" name="n_1aveValue【体育館・プール】&#10;一人当たり面積"/>
        <xdr:cNvSpPr txBox="1"/>
      </xdr:nvSpPr>
      <xdr:spPr>
        <a:xfrm>
          <a:off x="9391727" y="103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60</xdr:row>
      <xdr:rowOff>127181</xdr:rowOff>
    </xdr:from>
    <xdr:to>
      <xdr:col>46</xdr:col>
      <xdr:colOff>38100</xdr:colOff>
      <xdr:row>61</xdr:row>
      <xdr:rowOff>57331</xdr:rowOff>
    </xdr:to>
    <xdr:sp macro="" textlink="">
      <xdr:nvSpPr>
        <xdr:cNvPr id="122" name="フローチャート: 判断 121"/>
        <xdr:cNvSpPr/>
      </xdr:nvSpPr>
      <xdr:spPr>
        <a:xfrm>
          <a:off x="8699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59</xdr:row>
      <xdr:rowOff>73858</xdr:rowOff>
    </xdr:from>
    <xdr:ext cx="469744" cy="259045"/>
    <xdr:sp macro="" textlink="">
      <xdr:nvSpPr>
        <xdr:cNvPr id="123" name="n_2aveValue【体育館・プール】&#10;一人当たり面積"/>
        <xdr:cNvSpPr txBox="1"/>
      </xdr:nvSpPr>
      <xdr:spPr>
        <a:xfrm>
          <a:off x="8515427" y="10189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24" name="テキスト ボックス 12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25" name="テキスト ボックス 12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26" name="テキスト ボックス 12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27" name="テキスト ボックス 12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28" name="テキスト ボックス 12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7983</xdr:rowOff>
    </xdr:from>
    <xdr:to>
      <xdr:col>50</xdr:col>
      <xdr:colOff>165100</xdr:colOff>
      <xdr:row>63</xdr:row>
      <xdr:rowOff>109583</xdr:rowOff>
    </xdr:to>
    <xdr:sp macro="" textlink="">
      <xdr:nvSpPr>
        <xdr:cNvPr id="129" name="楕円 128"/>
        <xdr:cNvSpPr/>
      </xdr:nvSpPr>
      <xdr:spPr>
        <a:xfrm>
          <a:off x="9588500" y="1080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63</xdr:row>
      <xdr:rowOff>100710</xdr:rowOff>
    </xdr:from>
    <xdr:ext cx="469744" cy="259045"/>
    <xdr:sp macro="" textlink="">
      <xdr:nvSpPr>
        <xdr:cNvPr id="130" name="n_1mainValue【体育館・プール】&#10;一人当たり面積"/>
        <xdr:cNvSpPr txBox="1"/>
      </xdr:nvSpPr>
      <xdr:spPr>
        <a:xfrm>
          <a:off x="9391727" y="10902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31" name="正方形/長方形 13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32" name="正方形/長方形 13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33" name="正方形/長方形 13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34" name="正方形/長方形 13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35" name="正方形/長方形 13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36" name="正方形/長方形 13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37" name="正方形/長方形 13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38" name="正方形/長方形 13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39" name="テキスト ボックス 13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40" name="直線コネクタ 13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141" name="テキスト ボックス 14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142" name="直線コネクタ 141"/>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143" name="テキスト ボックス 142"/>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144" name="直線コネクタ 143"/>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145" name="テキスト ボックス 144"/>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146" name="直線コネクタ 145"/>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147" name="テキスト ボックス 146"/>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148" name="直線コネクタ 147"/>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149" name="テキスト ボックス 148"/>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50" name="直線コネクタ 14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51" name="テキスト ボックス 15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5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35813</xdr:rowOff>
    </xdr:from>
    <xdr:to>
      <xdr:col>24</xdr:col>
      <xdr:colOff>62865</xdr:colOff>
      <xdr:row>82</xdr:row>
      <xdr:rowOff>159258</xdr:rowOff>
    </xdr:to>
    <xdr:cxnSp macro="">
      <xdr:nvCxnSpPr>
        <xdr:cNvPr id="153" name="直線コネクタ 152"/>
        <xdr:cNvCxnSpPr/>
      </xdr:nvCxnSpPr>
      <xdr:spPr>
        <a:xfrm flipV="1">
          <a:off x="4634865" y="13580363"/>
          <a:ext cx="0" cy="63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163085</xdr:rowOff>
    </xdr:from>
    <xdr:ext cx="405111" cy="259045"/>
    <xdr:sp macro="" textlink="">
      <xdr:nvSpPr>
        <xdr:cNvPr id="154" name="【福祉施設】&#10;有形固定資産減価償却率最小値テキスト"/>
        <xdr:cNvSpPr txBox="1"/>
      </xdr:nvSpPr>
      <xdr:spPr>
        <a:xfrm>
          <a:off x="4673600" y="14221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82</xdr:row>
      <xdr:rowOff>159258</xdr:rowOff>
    </xdr:from>
    <xdr:to>
      <xdr:col>24</xdr:col>
      <xdr:colOff>152400</xdr:colOff>
      <xdr:row>82</xdr:row>
      <xdr:rowOff>159258</xdr:rowOff>
    </xdr:to>
    <xdr:cxnSp macro="">
      <xdr:nvCxnSpPr>
        <xdr:cNvPr id="155" name="直線コネクタ 154"/>
        <xdr:cNvCxnSpPr/>
      </xdr:nvCxnSpPr>
      <xdr:spPr>
        <a:xfrm>
          <a:off x="4546600" y="14218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153940</xdr:rowOff>
    </xdr:from>
    <xdr:ext cx="405111" cy="259045"/>
    <xdr:sp macro="" textlink="">
      <xdr:nvSpPr>
        <xdr:cNvPr id="156" name="【福祉施設】&#10;有形固定資産減価償却率最大値テキスト"/>
        <xdr:cNvSpPr txBox="1"/>
      </xdr:nvSpPr>
      <xdr:spPr>
        <a:xfrm>
          <a:off x="4673600" y="13355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35813</xdr:rowOff>
    </xdr:from>
    <xdr:to>
      <xdr:col>24</xdr:col>
      <xdr:colOff>152400</xdr:colOff>
      <xdr:row>79</xdr:row>
      <xdr:rowOff>35813</xdr:rowOff>
    </xdr:to>
    <xdr:cxnSp macro="">
      <xdr:nvCxnSpPr>
        <xdr:cNvPr id="157" name="直線コネクタ 156"/>
        <xdr:cNvCxnSpPr/>
      </xdr:nvCxnSpPr>
      <xdr:spPr>
        <a:xfrm>
          <a:off x="4546600" y="13580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77740</xdr:rowOff>
    </xdr:from>
    <xdr:ext cx="405111" cy="259045"/>
    <xdr:sp macro="" textlink="">
      <xdr:nvSpPr>
        <xdr:cNvPr id="158" name="【福祉施設】&#10;有形固定資産減価償却率平均値テキスト"/>
        <xdr:cNvSpPr txBox="1"/>
      </xdr:nvSpPr>
      <xdr:spPr>
        <a:xfrm>
          <a:off x="4673600" y="139651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99313</xdr:rowOff>
    </xdr:from>
    <xdr:to>
      <xdr:col>24</xdr:col>
      <xdr:colOff>114300</xdr:colOff>
      <xdr:row>82</xdr:row>
      <xdr:rowOff>29463</xdr:rowOff>
    </xdr:to>
    <xdr:sp macro="" textlink="">
      <xdr:nvSpPr>
        <xdr:cNvPr id="159" name="フローチャート: 判断 158"/>
        <xdr:cNvSpPr/>
      </xdr:nvSpPr>
      <xdr:spPr>
        <a:xfrm>
          <a:off x="4584700" y="1398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94742</xdr:rowOff>
    </xdr:from>
    <xdr:to>
      <xdr:col>20</xdr:col>
      <xdr:colOff>38100</xdr:colOff>
      <xdr:row>82</xdr:row>
      <xdr:rowOff>24892</xdr:rowOff>
    </xdr:to>
    <xdr:sp macro="" textlink="">
      <xdr:nvSpPr>
        <xdr:cNvPr id="160" name="フローチャート: 判断 159"/>
        <xdr:cNvSpPr/>
      </xdr:nvSpPr>
      <xdr:spPr>
        <a:xfrm>
          <a:off x="3746500" y="1398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41419</xdr:rowOff>
    </xdr:from>
    <xdr:ext cx="405111" cy="259045"/>
    <xdr:sp macro="" textlink="">
      <xdr:nvSpPr>
        <xdr:cNvPr id="161" name="n_1aveValue【福祉施設】&#10;有形固定資産減価償却率"/>
        <xdr:cNvSpPr txBox="1"/>
      </xdr:nvSpPr>
      <xdr:spPr>
        <a:xfrm>
          <a:off x="3582044" y="13757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7874</xdr:rowOff>
    </xdr:from>
    <xdr:to>
      <xdr:col>15</xdr:col>
      <xdr:colOff>101600</xdr:colOff>
      <xdr:row>82</xdr:row>
      <xdr:rowOff>109474</xdr:rowOff>
    </xdr:to>
    <xdr:sp macro="" textlink="">
      <xdr:nvSpPr>
        <xdr:cNvPr id="162" name="フローチャート: 判断 161"/>
        <xdr:cNvSpPr/>
      </xdr:nvSpPr>
      <xdr:spPr>
        <a:xfrm>
          <a:off x="2857500" y="1406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80</xdr:row>
      <xdr:rowOff>126001</xdr:rowOff>
    </xdr:from>
    <xdr:ext cx="405111" cy="259045"/>
    <xdr:sp macro="" textlink="">
      <xdr:nvSpPr>
        <xdr:cNvPr id="163" name="n_2aveValue【福祉施設】&#10;有形固定資産減価償却率"/>
        <xdr:cNvSpPr txBox="1"/>
      </xdr:nvSpPr>
      <xdr:spPr>
        <a:xfrm>
          <a:off x="2705744" y="13842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64" name="テキスト ボックス 16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65" name="テキスト ボックス 16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66" name="テキスト ボックス 16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67" name="テキスト ボックス 16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68" name="テキスト ボックス 16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92456</xdr:rowOff>
    </xdr:from>
    <xdr:to>
      <xdr:col>20</xdr:col>
      <xdr:colOff>38100</xdr:colOff>
      <xdr:row>87</xdr:row>
      <xdr:rowOff>22606</xdr:rowOff>
    </xdr:to>
    <xdr:sp macro="" textlink="">
      <xdr:nvSpPr>
        <xdr:cNvPr id="169" name="楕円 168"/>
        <xdr:cNvSpPr/>
      </xdr:nvSpPr>
      <xdr:spPr>
        <a:xfrm>
          <a:off x="3746500" y="1483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87</xdr:row>
      <xdr:rowOff>13733</xdr:rowOff>
    </xdr:from>
    <xdr:ext cx="405111" cy="259045"/>
    <xdr:sp macro="" textlink="">
      <xdr:nvSpPr>
        <xdr:cNvPr id="170" name="n_1mainValue【福祉施設】&#10;有形固定資産減価償却率"/>
        <xdr:cNvSpPr txBox="1"/>
      </xdr:nvSpPr>
      <xdr:spPr>
        <a:xfrm>
          <a:off x="3582044" y="14929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71" name="正方形/長方形 17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2" name="正方形/長方形 17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3" name="正方形/長方形 17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4" name="正方形/長方形 17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5" name="正方形/長方形 17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6" name="正方形/長方形 17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7" name="正方形/長方形 17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78" name="正方形/長方形 17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79" name="テキスト ボックス 17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80" name="直線コネクタ 17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181" name="直線コネクタ 180"/>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182" name="テキスト ボックス 181"/>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183" name="直線コネクタ 182"/>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184" name="テキスト ボックス 183"/>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185" name="直線コネクタ 184"/>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186" name="テキスト ボックス 185"/>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187" name="直線コネクタ 186"/>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188" name="テキスト ボックス 187"/>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189" name="直線コネクタ 188"/>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190" name="テキスト ボックス 189"/>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191" name="直線コネクタ 190"/>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192" name="テキスト ボックス 191"/>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93" name="直線コネクタ 19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194" name="テキスト ボックス 19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19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96882</xdr:rowOff>
    </xdr:from>
    <xdr:to>
      <xdr:col>54</xdr:col>
      <xdr:colOff>189865</xdr:colOff>
      <xdr:row>86</xdr:row>
      <xdr:rowOff>113212</xdr:rowOff>
    </xdr:to>
    <xdr:cxnSp macro="">
      <xdr:nvCxnSpPr>
        <xdr:cNvPr id="196" name="直線コネクタ 195"/>
        <xdr:cNvCxnSpPr/>
      </xdr:nvCxnSpPr>
      <xdr:spPr>
        <a:xfrm flipV="1">
          <a:off x="10476865" y="13469982"/>
          <a:ext cx="0" cy="1387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117039</xdr:rowOff>
    </xdr:from>
    <xdr:ext cx="469744" cy="259045"/>
    <xdr:sp macro="" textlink="">
      <xdr:nvSpPr>
        <xdr:cNvPr id="197" name="【福祉施設】&#10;一人当たり面積最小値テキスト"/>
        <xdr:cNvSpPr txBox="1"/>
      </xdr:nvSpPr>
      <xdr:spPr>
        <a:xfrm>
          <a:off x="10515600" y="1486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113212</xdr:rowOff>
    </xdr:from>
    <xdr:to>
      <xdr:col>55</xdr:col>
      <xdr:colOff>88900</xdr:colOff>
      <xdr:row>86</xdr:row>
      <xdr:rowOff>113212</xdr:rowOff>
    </xdr:to>
    <xdr:cxnSp macro="">
      <xdr:nvCxnSpPr>
        <xdr:cNvPr id="198" name="直線コネクタ 197"/>
        <xdr:cNvCxnSpPr/>
      </xdr:nvCxnSpPr>
      <xdr:spPr>
        <a:xfrm>
          <a:off x="10388600" y="1485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43559</xdr:rowOff>
    </xdr:from>
    <xdr:ext cx="469744" cy="259045"/>
    <xdr:sp macro="" textlink="">
      <xdr:nvSpPr>
        <xdr:cNvPr id="199" name="【福祉施設】&#10;一人当たり面積最大値テキスト"/>
        <xdr:cNvSpPr txBox="1"/>
      </xdr:nvSpPr>
      <xdr:spPr>
        <a:xfrm>
          <a:off x="10515600" y="1324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96882</xdr:rowOff>
    </xdr:from>
    <xdr:to>
      <xdr:col>55</xdr:col>
      <xdr:colOff>88900</xdr:colOff>
      <xdr:row>78</xdr:row>
      <xdr:rowOff>96882</xdr:rowOff>
    </xdr:to>
    <xdr:cxnSp macro="">
      <xdr:nvCxnSpPr>
        <xdr:cNvPr id="200" name="直線コネクタ 199"/>
        <xdr:cNvCxnSpPr/>
      </xdr:nvCxnSpPr>
      <xdr:spPr>
        <a:xfrm>
          <a:off x="10388600" y="13469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81659</xdr:rowOff>
    </xdr:from>
    <xdr:ext cx="469744" cy="259045"/>
    <xdr:sp macro="" textlink="">
      <xdr:nvSpPr>
        <xdr:cNvPr id="201" name="【福祉施設】&#10;一人当たり面積平均値テキスト"/>
        <xdr:cNvSpPr txBox="1"/>
      </xdr:nvSpPr>
      <xdr:spPr>
        <a:xfrm>
          <a:off x="10515600" y="143120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103232</xdr:rowOff>
    </xdr:from>
    <xdr:to>
      <xdr:col>55</xdr:col>
      <xdr:colOff>50800</xdr:colOff>
      <xdr:row>84</xdr:row>
      <xdr:rowOff>33382</xdr:rowOff>
    </xdr:to>
    <xdr:sp macro="" textlink="">
      <xdr:nvSpPr>
        <xdr:cNvPr id="202" name="フローチャート: 判断 201"/>
        <xdr:cNvSpPr/>
      </xdr:nvSpPr>
      <xdr:spPr>
        <a:xfrm>
          <a:off x="10426700" y="1433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11793</xdr:rowOff>
    </xdr:from>
    <xdr:to>
      <xdr:col>50</xdr:col>
      <xdr:colOff>165100</xdr:colOff>
      <xdr:row>83</xdr:row>
      <xdr:rowOff>113393</xdr:rowOff>
    </xdr:to>
    <xdr:sp macro="" textlink="">
      <xdr:nvSpPr>
        <xdr:cNvPr id="203" name="フローチャート: 判断 202"/>
        <xdr:cNvSpPr/>
      </xdr:nvSpPr>
      <xdr:spPr>
        <a:xfrm>
          <a:off x="95885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81</xdr:row>
      <xdr:rowOff>129920</xdr:rowOff>
    </xdr:from>
    <xdr:ext cx="469744" cy="259045"/>
    <xdr:sp macro="" textlink="">
      <xdr:nvSpPr>
        <xdr:cNvPr id="204" name="n_1aveValue【福祉施設】&#10;一人当たり面積"/>
        <xdr:cNvSpPr txBox="1"/>
      </xdr:nvSpPr>
      <xdr:spPr>
        <a:xfrm>
          <a:off x="9391727" y="1401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82</xdr:row>
      <xdr:rowOff>166914</xdr:rowOff>
    </xdr:from>
    <xdr:to>
      <xdr:col>46</xdr:col>
      <xdr:colOff>38100</xdr:colOff>
      <xdr:row>83</xdr:row>
      <xdr:rowOff>97064</xdr:rowOff>
    </xdr:to>
    <xdr:sp macro="" textlink="">
      <xdr:nvSpPr>
        <xdr:cNvPr id="205" name="フローチャート: 判断 204"/>
        <xdr:cNvSpPr/>
      </xdr:nvSpPr>
      <xdr:spPr>
        <a:xfrm>
          <a:off x="8699500" y="1422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81</xdr:row>
      <xdr:rowOff>113591</xdr:rowOff>
    </xdr:from>
    <xdr:ext cx="469744" cy="259045"/>
    <xdr:sp macro="" textlink="">
      <xdr:nvSpPr>
        <xdr:cNvPr id="206" name="n_2aveValue【福祉施設】&#10;一人当たり面積"/>
        <xdr:cNvSpPr txBox="1"/>
      </xdr:nvSpPr>
      <xdr:spPr>
        <a:xfrm>
          <a:off x="8515427" y="14001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07" name="テキスト ボックス 20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08" name="テキスト ボックス 20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09" name="テキスト ボックス 20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10" name="テキスト ボックス 20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11" name="テキスト ボックス 21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47716</xdr:rowOff>
    </xdr:from>
    <xdr:to>
      <xdr:col>50</xdr:col>
      <xdr:colOff>165100</xdr:colOff>
      <xdr:row>83</xdr:row>
      <xdr:rowOff>149316</xdr:rowOff>
    </xdr:to>
    <xdr:sp macro="" textlink="">
      <xdr:nvSpPr>
        <xdr:cNvPr id="212" name="楕円 211"/>
        <xdr:cNvSpPr/>
      </xdr:nvSpPr>
      <xdr:spPr>
        <a:xfrm>
          <a:off x="9588500" y="1427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140443</xdr:rowOff>
    </xdr:from>
    <xdr:ext cx="469744" cy="259045"/>
    <xdr:sp macro="" textlink="">
      <xdr:nvSpPr>
        <xdr:cNvPr id="213" name="n_1mainValue【福祉施設】&#10;一人当たり面積"/>
        <xdr:cNvSpPr txBox="1"/>
      </xdr:nvSpPr>
      <xdr:spPr>
        <a:xfrm>
          <a:off x="9391727" y="1437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14" name="正方形/長方形 21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15" name="正方形/長方形 21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16" name="正方形/長方形 21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17" name="正方形/長方形 21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18" name="正方形/長方形 21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19" name="正方形/長方形 21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20" name="正方形/長方形 21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21" name="正方形/長方形 22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22" name="正方形/長方形 22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23" name="正方形/長方形 22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24" name="正方形/長方形 22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25" name="正方形/長方形 22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26" name="正方形/長方形 22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27" name="正方形/長方形 22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28" name="正方形/長方形 22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29" name="正方形/長方形 22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30" name="正方形/長方形 22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31" name="正方形/長方形 23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32" name="正方形/長方形 23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33" name="正方形/長方形 23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34" name="正方形/長方形 23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35" name="正方形/長方形 23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36" name="正方形/長方形 23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37" name="正方形/長方形 23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38" name="テキスト ボックス 23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39" name="直線コネクタ 23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240" name="テキスト ボックス 239"/>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241" name="直線コネクタ 240"/>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242" name="テキスト ボックス 241"/>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243" name="直線コネクタ 242"/>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244" name="テキスト ボックス 243"/>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245" name="直線コネクタ 244"/>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246" name="テキスト ボックス 245"/>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247" name="直線コネクタ 246"/>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162577</xdr:rowOff>
    </xdr:from>
    <xdr:ext cx="467179" cy="259045"/>
    <xdr:sp macro="" textlink="">
      <xdr:nvSpPr>
        <xdr:cNvPr id="248" name="テキスト ボックス 247"/>
        <xdr:cNvSpPr txBox="1"/>
      </xdr:nvSpPr>
      <xdr:spPr>
        <a:xfrm>
          <a:off x="11978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49" name="直線コネクタ 24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50" name="テキスト ボックス 24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51"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73914</xdr:rowOff>
    </xdr:from>
    <xdr:to>
      <xdr:col>85</xdr:col>
      <xdr:colOff>126364</xdr:colOff>
      <xdr:row>42</xdr:row>
      <xdr:rowOff>53340</xdr:rowOff>
    </xdr:to>
    <xdr:cxnSp macro="">
      <xdr:nvCxnSpPr>
        <xdr:cNvPr id="252" name="直線コネクタ 251"/>
        <xdr:cNvCxnSpPr/>
      </xdr:nvCxnSpPr>
      <xdr:spPr>
        <a:xfrm flipV="1">
          <a:off x="16318864" y="5903214"/>
          <a:ext cx="0" cy="1351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57167</xdr:rowOff>
    </xdr:from>
    <xdr:ext cx="405111" cy="259045"/>
    <xdr:sp macro="" textlink="">
      <xdr:nvSpPr>
        <xdr:cNvPr id="253" name="【一般廃棄物処理施設】&#10;有形固定資産減価償却率最小値テキスト"/>
        <xdr:cNvSpPr txBox="1"/>
      </xdr:nvSpPr>
      <xdr:spPr>
        <a:xfrm>
          <a:off x="16357600" y="725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53340</xdr:rowOff>
    </xdr:from>
    <xdr:to>
      <xdr:col>86</xdr:col>
      <xdr:colOff>25400</xdr:colOff>
      <xdr:row>42</xdr:row>
      <xdr:rowOff>53340</xdr:rowOff>
    </xdr:to>
    <xdr:cxnSp macro="">
      <xdr:nvCxnSpPr>
        <xdr:cNvPr id="254" name="直線コネクタ 253"/>
        <xdr:cNvCxnSpPr/>
      </xdr:nvCxnSpPr>
      <xdr:spPr>
        <a:xfrm>
          <a:off x="16230600" y="725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20591</xdr:rowOff>
    </xdr:from>
    <xdr:ext cx="405111" cy="259045"/>
    <xdr:sp macro="" textlink="">
      <xdr:nvSpPr>
        <xdr:cNvPr id="255" name="【一般廃棄物処理施設】&#10;有形固定資産減価償却率最大値テキスト"/>
        <xdr:cNvSpPr txBox="1"/>
      </xdr:nvSpPr>
      <xdr:spPr>
        <a:xfrm>
          <a:off x="16357600" y="5678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73914</xdr:rowOff>
    </xdr:from>
    <xdr:to>
      <xdr:col>86</xdr:col>
      <xdr:colOff>25400</xdr:colOff>
      <xdr:row>34</xdr:row>
      <xdr:rowOff>73914</xdr:rowOff>
    </xdr:to>
    <xdr:cxnSp macro="">
      <xdr:nvCxnSpPr>
        <xdr:cNvPr id="256" name="直線コネクタ 255"/>
        <xdr:cNvCxnSpPr/>
      </xdr:nvCxnSpPr>
      <xdr:spPr>
        <a:xfrm>
          <a:off x="16230600" y="590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102125</xdr:rowOff>
    </xdr:from>
    <xdr:ext cx="405111" cy="259045"/>
    <xdr:sp macro="" textlink="">
      <xdr:nvSpPr>
        <xdr:cNvPr id="257" name="【一般廃棄物処理施設】&#10;有形固定資産減価償却率平均値テキスト"/>
        <xdr:cNvSpPr txBox="1"/>
      </xdr:nvSpPr>
      <xdr:spPr>
        <a:xfrm>
          <a:off x="16357600" y="66172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123698</xdr:rowOff>
    </xdr:from>
    <xdr:to>
      <xdr:col>85</xdr:col>
      <xdr:colOff>177800</xdr:colOff>
      <xdr:row>39</xdr:row>
      <xdr:rowOff>53848</xdr:rowOff>
    </xdr:to>
    <xdr:sp macro="" textlink="">
      <xdr:nvSpPr>
        <xdr:cNvPr id="258" name="フローチャート: 判断 257"/>
        <xdr:cNvSpPr/>
      </xdr:nvSpPr>
      <xdr:spPr>
        <a:xfrm>
          <a:off x="16268700" y="663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167132</xdr:rowOff>
    </xdr:from>
    <xdr:to>
      <xdr:col>81</xdr:col>
      <xdr:colOff>101600</xdr:colOff>
      <xdr:row>39</xdr:row>
      <xdr:rowOff>97282</xdr:rowOff>
    </xdr:to>
    <xdr:sp macro="" textlink="">
      <xdr:nvSpPr>
        <xdr:cNvPr id="259" name="フローチャート: 判断 258"/>
        <xdr:cNvSpPr/>
      </xdr:nvSpPr>
      <xdr:spPr>
        <a:xfrm>
          <a:off x="15430500" y="668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39</xdr:row>
      <xdr:rowOff>88409</xdr:rowOff>
    </xdr:from>
    <xdr:ext cx="405111" cy="259045"/>
    <xdr:sp macro="" textlink="">
      <xdr:nvSpPr>
        <xdr:cNvPr id="260" name="n_1aveValue【一般廃棄物処理施設】&#10;有形固定資産減価償却率"/>
        <xdr:cNvSpPr txBox="1"/>
      </xdr:nvSpPr>
      <xdr:spPr>
        <a:xfrm>
          <a:off x="15266044" y="6774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13970</xdr:rowOff>
    </xdr:from>
    <xdr:to>
      <xdr:col>76</xdr:col>
      <xdr:colOff>165100</xdr:colOff>
      <xdr:row>37</xdr:row>
      <xdr:rowOff>115570</xdr:rowOff>
    </xdr:to>
    <xdr:sp macro="" textlink="">
      <xdr:nvSpPr>
        <xdr:cNvPr id="261" name="フローチャート: 判断 260"/>
        <xdr:cNvSpPr/>
      </xdr:nvSpPr>
      <xdr:spPr>
        <a:xfrm>
          <a:off x="14541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35</xdr:row>
      <xdr:rowOff>132097</xdr:rowOff>
    </xdr:from>
    <xdr:ext cx="405111" cy="259045"/>
    <xdr:sp macro="" textlink="">
      <xdr:nvSpPr>
        <xdr:cNvPr id="262" name="n_2aveValue【一般廃棄物処理施設】&#10;有形固定資産減価償却率"/>
        <xdr:cNvSpPr txBox="1"/>
      </xdr:nvSpPr>
      <xdr:spPr>
        <a:xfrm>
          <a:off x="143897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263" name="テキスト ボックス 26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64" name="テキスト ボックス 26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65" name="テキスト ボックス 26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66" name="テキスト ボックス 26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67" name="テキスト ボックス 26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57404</xdr:rowOff>
    </xdr:from>
    <xdr:to>
      <xdr:col>81</xdr:col>
      <xdr:colOff>101600</xdr:colOff>
      <xdr:row>37</xdr:row>
      <xdr:rowOff>159004</xdr:rowOff>
    </xdr:to>
    <xdr:sp macro="" textlink="">
      <xdr:nvSpPr>
        <xdr:cNvPr id="268" name="楕円 267"/>
        <xdr:cNvSpPr/>
      </xdr:nvSpPr>
      <xdr:spPr>
        <a:xfrm>
          <a:off x="15430500" y="640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4081</xdr:rowOff>
    </xdr:from>
    <xdr:ext cx="405111" cy="259045"/>
    <xdr:sp macro="" textlink="">
      <xdr:nvSpPr>
        <xdr:cNvPr id="269" name="n_1mainValue【一般廃棄物処理施設】&#10;有形固定資産減価償却率"/>
        <xdr:cNvSpPr txBox="1"/>
      </xdr:nvSpPr>
      <xdr:spPr>
        <a:xfrm>
          <a:off x="15266044" y="6176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70" name="正方形/長方形 26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71" name="正方形/長方形 27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72" name="正方形/長方形 27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73" name="正方形/長方形 27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74" name="正方形/長方形 27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75" name="正方形/長方形 27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76" name="正方形/長方形 27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77" name="正方形/長方形 27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78" name="テキスト ボックス 27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79" name="直線コネクタ 27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280" name="直線コネクタ 27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281" name="テキスト ボックス 280"/>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282" name="直線コネクタ 28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283" name="テキスト ボックス 282"/>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284" name="直線コネクタ 28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285" name="テキスト ボックス 284"/>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286" name="直線コネクタ 28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287" name="テキスト ボックス 286"/>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288" name="直線コネクタ 28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289" name="テキスト ボックス 288"/>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90" name="直線コネクタ 28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291" name="テキスト ボックス 29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9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65220</xdr:rowOff>
    </xdr:from>
    <xdr:to>
      <xdr:col>116</xdr:col>
      <xdr:colOff>62864</xdr:colOff>
      <xdr:row>42</xdr:row>
      <xdr:rowOff>28716</xdr:rowOff>
    </xdr:to>
    <xdr:cxnSp macro="">
      <xdr:nvCxnSpPr>
        <xdr:cNvPr id="293" name="直線コネクタ 292"/>
        <xdr:cNvCxnSpPr/>
      </xdr:nvCxnSpPr>
      <xdr:spPr>
        <a:xfrm flipV="1">
          <a:off x="22160864" y="5894520"/>
          <a:ext cx="0" cy="1335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32543</xdr:rowOff>
    </xdr:from>
    <xdr:ext cx="469744" cy="259045"/>
    <xdr:sp macro="" textlink="">
      <xdr:nvSpPr>
        <xdr:cNvPr id="294" name="【一般廃棄物処理施設】&#10;一人当たり有形固定資産（償却資産）額最小値テキスト"/>
        <xdr:cNvSpPr txBox="1"/>
      </xdr:nvSpPr>
      <xdr:spPr>
        <a:xfrm>
          <a:off x="22199600" y="7233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28716</xdr:rowOff>
    </xdr:from>
    <xdr:to>
      <xdr:col>116</xdr:col>
      <xdr:colOff>152400</xdr:colOff>
      <xdr:row>42</xdr:row>
      <xdr:rowOff>28716</xdr:rowOff>
    </xdr:to>
    <xdr:cxnSp macro="">
      <xdr:nvCxnSpPr>
        <xdr:cNvPr id="295" name="直線コネクタ 294"/>
        <xdr:cNvCxnSpPr/>
      </xdr:nvCxnSpPr>
      <xdr:spPr>
        <a:xfrm>
          <a:off x="22072600" y="722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11897</xdr:rowOff>
    </xdr:from>
    <xdr:ext cx="599010" cy="259045"/>
    <xdr:sp macro="" textlink="">
      <xdr:nvSpPr>
        <xdr:cNvPr id="296" name="【一般廃棄物処理施設】&#10;一人当たり有形固定資産（償却資産）額最大値テキスト"/>
        <xdr:cNvSpPr txBox="1"/>
      </xdr:nvSpPr>
      <xdr:spPr>
        <a:xfrm>
          <a:off x="22199600" y="5669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65220</xdr:rowOff>
    </xdr:from>
    <xdr:to>
      <xdr:col>116</xdr:col>
      <xdr:colOff>152400</xdr:colOff>
      <xdr:row>34</xdr:row>
      <xdr:rowOff>65220</xdr:rowOff>
    </xdr:to>
    <xdr:cxnSp macro="">
      <xdr:nvCxnSpPr>
        <xdr:cNvPr id="297" name="直線コネクタ 296"/>
        <xdr:cNvCxnSpPr/>
      </xdr:nvCxnSpPr>
      <xdr:spPr>
        <a:xfrm>
          <a:off x="22072600" y="58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63156</xdr:rowOff>
    </xdr:from>
    <xdr:ext cx="599010" cy="259045"/>
    <xdr:sp macro="" textlink="">
      <xdr:nvSpPr>
        <xdr:cNvPr id="298" name="【一般廃棄物処理施設】&#10;一人当たり有形固定資産（償却資産）額平均値テキスト"/>
        <xdr:cNvSpPr txBox="1"/>
      </xdr:nvSpPr>
      <xdr:spPr>
        <a:xfrm>
          <a:off x="22199600" y="67497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84729</xdr:rowOff>
    </xdr:from>
    <xdr:to>
      <xdr:col>116</xdr:col>
      <xdr:colOff>114300</xdr:colOff>
      <xdr:row>40</xdr:row>
      <xdr:rowOff>14879</xdr:rowOff>
    </xdr:to>
    <xdr:sp macro="" textlink="">
      <xdr:nvSpPr>
        <xdr:cNvPr id="299" name="フローチャート: 判断 298"/>
        <xdr:cNvSpPr/>
      </xdr:nvSpPr>
      <xdr:spPr>
        <a:xfrm>
          <a:off x="22110700" y="6771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99112</xdr:rowOff>
    </xdr:from>
    <xdr:to>
      <xdr:col>112</xdr:col>
      <xdr:colOff>38100</xdr:colOff>
      <xdr:row>40</xdr:row>
      <xdr:rowOff>29262</xdr:rowOff>
    </xdr:to>
    <xdr:sp macro="" textlink="">
      <xdr:nvSpPr>
        <xdr:cNvPr id="300" name="フローチャート: 判断 299"/>
        <xdr:cNvSpPr/>
      </xdr:nvSpPr>
      <xdr:spPr>
        <a:xfrm>
          <a:off x="21272500" y="678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40</xdr:row>
      <xdr:rowOff>20389</xdr:rowOff>
    </xdr:from>
    <xdr:ext cx="599010" cy="259045"/>
    <xdr:sp macro="" textlink="">
      <xdr:nvSpPr>
        <xdr:cNvPr id="301" name="n_1aveValue【一般廃棄物処理施設】&#10;一人当たり有形固定資産（償却資産）額"/>
        <xdr:cNvSpPr txBox="1"/>
      </xdr:nvSpPr>
      <xdr:spPr>
        <a:xfrm>
          <a:off x="21011095" y="6878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15269</xdr:rowOff>
    </xdr:from>
    <xdr:to>
      <xdr:col>107</xdr:col>
      <xdr:colOff>101600</xdr:colOff>
      <xdr:row>40</xdr:row>
      <xdr:rowOff>116869</xdr:rowOff>
    </xdr:to>
    <xdr:sp macro="" textlink="">
      <xdr:nvSpPr>
        <xdr:cNvPr id="302" name="フローチャート: 判断 301"/>
        <xdr:cNvSpPr/>
      </xdr:nvSpPr>
      <xdr:spPr>
        <a:xfrm>
          <a:off x="20383500" y="687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38</xdr:row>
      <xdr:rowOff>133396</xdr:rowOff>
    </xdr:from>
    <xdr:ext cx="534377" cy="259045"/>
    <xdr:sp macro="" textlink="">
      <xdr:nvSpPr>
        <xdr:cNvPr id="303" name="n_2aveValue【一般廃棄物処理施設】&#10;一人当たり有形固定資産（償却資産）額"/>
        <xdr:cNvSpPr txBox="1"/>
      </xdr:nvSpPr>
      <xdr:spPr>
        <a:xfrm>
          <a:off x="20167111" y="664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04" name="テキスト ボックス 30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05" name="テキスト ボックス 30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06" name="テキスト ボックス 30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07" name="テキスト ボックス 30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08" name="テキスト ボックス 30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86737</xdr:rowOff>
    </xdr:from>
    <xdr:to>
      <xdr:col>112</xdr:col>
      <xdr:colOff>38100</xdr:colOff>
      <xdr:row>40</xdr:row>
      <xdr:rowOff>16887</xdr:rowOff>
    </xdr:to>
    <xdr:sp macro="" textlink="">
      <xdr:nvSpPr>
        <xdr:cNvPr id="309" name="楕円 308"/>
        <xdr:cNvSpPr/>
      </xdr:nvSpPr>
      <xdr:spPr>
        <a:xfrm>
          <a:off x="21272500" y="677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38</xdr:row>
      <xdr:rowOff>33414</xdr:rowOff>
    </xdr:from>
    <xdr:ext cx="599010" cy="259045"/>
    <xdr:sp macro="" textlink="">
      <xdr:nvSpPr>
        <xdr:cNvPr id="310" name="n_1mainValue【一般廃棄物処理施設】&#10;一人当たり有形固定資産（償却資産）額"/>
        <xdr:cNvSpPr txBox="1"/>
      </xdr:nvSpPr>
      <xdr:spPr>
        <a:xfrm>
          <a:off x="21011095" y="6548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11" name="正方形/長方形 3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2" name="正方形/長方形 3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3" name="正方形/長方形 3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4" name="正方形/長方形 3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5" name="正方形/長方形 3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6" name="正方形/長方形 3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7" name="正方形/長方形 3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8" name="正方形/長方形 31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19" name="テキスト ボックス 31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20" name="直線コネクタ 31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321" name="テキスト ボックス 320"/>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22" name="直線コネクタ 32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23" name="テキスト ボックス 322"/>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24" name="直線コネクタ 32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25" name="テキスト ボックス 32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26" name="直線コネクタ 32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27" name="テキスト ボックス 32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28" name="直線コネクタ 32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29" name="テキスト ボックス 32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30" name="直線コネクタ 32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331" name="テキスト ボックス 33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2" name="直線コネクタ 33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333" name="テキスト ボックス 332"/>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3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60960</xdr:rowOff>
    </xdr:from>
    <xdr:to>
      <xdr:col>85</xdr:col>
      <xdr:colOff>126364</xdr:colOff>
      <xdr:row>62</xdr:row>
      <xdr:rowOff>125730</xdr:rowOff>
    </xdr:to>
    <xdr:cxnSp macro="">
      <xdr:nvCxnSpPr>
        <xdr:cNvPr id="335" name="直線コネクタ 334"/>
        <xdr:cNvCxnSpPr/>
      </xdr:nvCxnSpPr>
      <xdr:spPr>
        <a:xfrm flipV="1">
          <a:off x="16318864" y="9662160"/>
          <a:ext cx="0" cy="109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129557</xdr:rowOff>
    </xdr:from>
    <xdr:ext cx="405111" cy="259045"/>
    <xdr:sp macro="" textlink="">
      <xdr:nvSpPr>
        <xdr:cNvPr id="336" name="【保健センター・保健所】&#10;有形固定資産減価償却率最小値テキスト"/>
        <xdr:cNvSpPr txBox="1"/>
      </xdr:nvSpPr>
      <xdr:spPr>
        <a:xfrm>
          <a:off x="16357600" y="1075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125730</xdr:rowOff>
    </xdr:from>
    <xdr:to>
      <xdr:col>86</xdr:col>
      <xdr:colOff>25400</xdr:colOff>
      <xdr:row>62</xdr:row>
      <xdr:rowOff>125730</xdr:rowOff>
    </xdr:to>
    <xdr:cxnSp macro="">
      <xdr:nvCxnSpPr>
        <xdr:cNvPr id="337" name="直線コネクタ 336"/>
        <xdr:cNvCxnSpPr/>
      </xdr:nvCxnSpPr>
      <xdr:spPr>
        <a:xfrm>
          <a:off x="16230600" y="10755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7637</xdr:rowOff>
    </xdr:from>
    <xdr:ext cx="405111" cy="259045"/>
    <xdr:sp macro="" textlink="">
      <xdr:nvSpPr>
        <xdr:cNvPr id="338" name="【保健センター・保健所】&#10;有形固定資産減価償却率最大値テキスト"/>
        <xdr:cNvSpPr txBox="1"/>
      </xdr:nvSpPr>
      <xdr:spPr>
        <a:xfrm>
          <a:off x="16357600" y="943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60960</xdr:rowOff>
    </xdr:from>
    <xdr:to>
      <xdr:col>86</xdr:col>
      <xdr:colOff>25400</xdr:colOff>
      <xdr:row>56</xdr:row>
      <xdr:rowOff>60960</xdr:rowOff>
    </xdr:to>
    <xdr:cxnSp macro="">
      <xdr:nvCxnSpPr>
        <xdr:cNvPr id="339" name="直線コネクタ 338"/>
        <xdr:cNvCxnSpPr/>
      </xdr:nvCxnSpPr>
      <xdr:spPr>
        <a:xfrm>
          <a:off x="16230600" y="966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95267</xdr:rowOff>
    </xdr:from>
    <xdr:ext cx="405111" cy="259045"/>
    <xdr:sp macro="" textlink="">
      <xdr:nvSpPr>
        <xdr:cNvPr id="340" name="【保健センター・保健所】&#10;有形固定資産減価償却率平均値テキスト"/>
        <xdr:cNvSpPr txBox="1"/>
      </xdr:nvSpPr>
      <xdr:spPr>
        <a:xfrm>
          <a:off x="16357600" y="103822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116840</xdr:rowOff>
    </xdr:from>
    <xdr:to>
      <xdr:col>85</xdr:col>
      <xdr:colOff>177800</xdr:colOff>
      <xdr:row>61</xdr:row>
      <xdr:rowOff>46990</xdr:rowOff>
    </xdr:to>
    <xdr:sp macro="" textlink="">
      <xdr:nvSpPr>
        <xdr:cNvPr id="341" name="フローチャート: 判断 340"/>
        <xdr:cNvSpPr/>
      </xdr:nvSpPr>
      <xdr:spPr>
        <a:xfrm>
          <a:off x="16268700" y="1040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6350</xdr:rowOff>
    </xdr:from>
    <xdr:to>
      <xdr:col>81</xdr:col>
      <xdr:colOff>101600</xdr:colOff>
      <xdr:row>61</xdr:row>
      <xdr:rowOff>107950</xdr:rowOff>
    </xdr:to>
    <xdr:sp macro="" textlink="">
      <xdr:nvSpPr>
        <xdr:cNvPr id="342" name="フローチャート: 判断 341"/>
        <xdr:cNvSpPr/>
      </xdr:nvSpPr>
      <xdr:spPr>
        <a:xfrm>
          <a:off x="15430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124477</xdr:rowOff>
    </xdr:from>
    <xdr:ext cx="405111" cy="259045"/>
    <xdr:sp macro="" textlink="">
      <xdr:nvSpPr>
        <xdr:cNvPr id="343" name="n_1aveValue【保健センター・保健所】&#10;有形固定資産減価償却率"/>
        <xdr:cNvSpPr txBox="1"/>
      </xdr:nvSpPr>
      <xdr:spPr>
        <a:xfrm>
          <a:off x="15266044" y="1024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61</xdr:row>
      <xdr:rowOff>40640</xdr:rowOff>
    </xdr:from>
    <xdr:to>
      <xdr:col>76</xdr:col>
      <xdr:colOff>165100</xdr:colOff>
      <xdr:row>61</xdr:row>
      <xdr:rowOff>142240</xdr:rowOff>
    </xdr:to>
    <xdr:sp macro="" textlink="">
      <xdr:nvSpPr>
        <xdr:cNvPr id="344" name="フローチャート: 判断 343"/>
        <xdr:cNvSpPr/>
      </xdr:nvSpPr>
      <xdr:spPr>
        <a:xfrm>
          <a:off x="14541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59</xdr:row>
      <xdr:rowOff>158767</xdr:rowOff>
    </xdr:from>
    <xdr:ext cx="405111" cy="259045"/>
    <xdr:sp macro="" textlink="">
      <xdr:nvSpPr>
        <xdr:cNvPr id="345" name="n_2aveValue【保健センター・保健所】&#10;有形固定資産減価償却率"/>
        <xdr:cNvSpPr txBox="1"/>
      </xdr:nvSpPr>
      <xdr:spPr>
        <a:xfrm>
          <a:off x="14389744" y="10274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346" name="テキスト ボックス 3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47" name="テキスト ボックス 3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48" name="テキスト ボックス 3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49" name="テキスト ボックス 3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50" name="テキスト ボックス 3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139700</xdr:rowOff>
    </xdr:from>
    <xdr:to>
      <xdr:col>81</xdr:col>
      <xdr:colOff>101600</xdr:colOff>
      <xdr:row>63</xdr:row>
      <xdr:rowOff>69850</xdr:rowOff>
    </xdr:to>
    <xdr:sp macro="" textlink="">
      <xdr:nvSpPr>
        <xdr:cNvPr id="351" name="楕円 350"/>
        <xdr:cNvSpPr/>
      </xdr:nvSpPr>
      <xdr:spPr>
        <a:xfrm>
          <a:off x="154305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63</xdr:row>
      <xdr:rowOff>60977</xdr:rowOff>
    </xdr:from>
    <xdr:ext cx="405111" cy="259045"/>
    <xdr:sp macro="" textlink="">
      <xdr:nvSpPr>
        <xdr:cNvPr id="352" name="n_1mainValue【保健センター・保健所】&#10;有形固定資産減価償却率"/>
        <xdr:cNvSpPr txBox="1"/>
      </xdr:nvSpPr>
      <xdr:spPr>
        <a:xfrm>
          <a:off x="15266044" y="1086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53" name="正方形/長方形 35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54" name="正方形/長方形 35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55" name="正方形/長方形 35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56" name="正方形/長方形 35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57" name="正方形/長方形 35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58" name="正方形/長方形 35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59" name="正方形/長方形 35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60" name="正方形/長方形 35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61" name="テキスト ボックス 36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62" name="直線コネクタ 36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63" name="直線コネクタ 36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64" name="テキスト ボックス 36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65" name="直線コネクタ 36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66" name="テキスト ボックス 36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67" name="直線コネクタ 36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68" name="テキスト ボックス 36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69" name="直線コネクタ 36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370" name="テキスト ボックス 36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71" name="直線コネクタ 37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372" name="テキスト ボックス 37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73" name="直線コネクタ 37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74" name="テキスト ボックス 37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7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41910</xdr:rowOff>
    </xdr:from>
    <xdr:to>
      <xdr:col>116</xdr:col>
      <xdr:colOff>62864</xdr:colOff>
      <xdr:row>63</xdr:row>
      <xdr:rowOff>114300</xdr:rowOff>
    </xdr:to>
    <xdr:cxnSp macro="">
      <xdr:nvCxnSpPr>
        <xdr:cNvPr id="376" name="直線コネクタ 375"/>
        <xdr:cNvCxnSpPr/>
      </xdr:nvCxnSpPr>
      <xdr:spPr>
        <a:xfrm flipV="1">
          <a:off x="22160864" y="964311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118127</xdr:rowOff>
    </xdr:from>
    <xdr:ext cx="469744" cy="259045"/>
    <xdr:sp macro="" textlink="">
      <xdr:nvSpPr>
        <xdr:cNvPr id="377" name="【保健センター・保健所】&#10;一人当たり面積最小値テキスト"/>
        <xdr:cNvSpPr txBox="1"/>
      </xdr:nvSpPr>
      <xdr:spPr>
        <a:xfrm>
          <a:off x="22199600" y="1091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114300</xdr:rowOff>
    </xdr:from>
    <xdr:to>
      <xdr:col>116</xdr:col>
      <xdr:colOff>152400</xdr:colOff>
      <xdr:row>63</xdr:row>
      <xdr:rowOff>114300</xdr:rowOff>
    </xdr:to>
    <xdr:cxnSp macro="">
      <xdr:nvCxnSpPr>
        <xdr:cNvPr id="378" name="直線コネクタ 377"/>
        <xdr:cNvCxnSpPr/>
      </xdr:nvCxnSpPr>
      <xdr:spPr>
        <a:xfrm>
          <a:off x="22072600" y="1091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160037</xdr:rowOff>
    </xdr:from>
    <xdr:ext cx="469744" cy="259045"/>
    <xdr:sp macro="" textlink="">
      <xdr:nvSpPr>
        <xdr:cNvPr id="379" name="【保健センター・保健所】&#10;一人当たり面積最大値テキスト"/>
        <xdr:cNvSpPr txBox="1"/>
      </xdr:nvSpPr>
      <xdr:spPr>
        <a:xfrm>
          <a:off x="22199600" y="9418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41910</xdr:rowOff>
    </xdr:from>
    <xdr:to>
      <xdr:col>116</xdr:col>
      <xdr:colOff>152400</xdr:colOff>
      <xdr:row>56</xdr:row>
      <xdr:rowOff>41910</xdr:rowOff>
    </xdr:to>
    <xdr:cxnSp macro="">
      <xdr:nvCxnSpPr>
        <xdr:cNvPr id="380" name="直線コネクタ 379"/>
        <xdr:cNvCxnSpPr/>
      </xdr:nvCxnSpPr>
      <xdr:spPr>
        <a:xfrm>
          <a:off x="22072600" y="9643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133367</xdr:rowOff>
    </xdr:from>
    <xdr:ext cx="469744" cy="259045"/>
    <xdr:sp macro="" textlink="">
      <xdr:nvSpPr>
        <xdr:cNvPr id="381" name="【保健センター・保健所】&#10;一人当たり面積平均値テキスト"/>
        <xdr:cNvSpPr txBox="1"/>
      </xdr:nvSpPr>
      <xdr:spPr>
        <a:xfrm>
          <a:off x="22199600" y="10591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154940</xdr:rowOff>
    </xdr:from>
    <xdr:to>
      <xdr:col>116</xdr:col>
      <xdr:colOff>114300</xdr:colOff>
      <xdr:row>62</xdr:row>
      <xdr:rowOff>85090</xdr:rowOff>
    </xdr:to>
    <xdr:sp macro="" textlink="">
      <xdr:nvSpPr>
        <xdr:cNvPr id="382" name="フローチャート: 判断 381"/>
        <xdr:cNvSpPr/>
      </xdr:nvSpPr>
      <xdr:spPr>
        <a:xfrm>
          <a:off x="221107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44450</xdr:rowOff>
    </xdr:from>
    <xdr:to>
      <xdr:col>112</xdr:col>
      <xdr:colOff>38100</xdr:colOff>
      <xdr:row>62</xdr:row>
      <xdr:rowOff>146050</xdr:rowOff>
    </xdr:to>
    <xdr:sp macro="" textlink="">
      <xdr:nvSpPr>
        <xdr:cNvPr id="383" name="フローチャート: 判断 382"/>
        <xdr:cNvSpPr/>
      </xdr:nvSpPr>
      <xdr:spPr>
        <a:xfrm>
          <a:off x="21272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162577</xdr:rowOff>
    </xdr:from>
    <xdr:ext cx="469744" cy="259045"/>
    <xdr:sp macro="" textlink="">
      <xdr:nvSpPr>
        <xdr:cNvPr id="384" name="n_1aveValue【保健センター・保健所】&#10;一人当たり面積"/>
        <xdr:cNvSpPr txBox="1"/>
      </xdr:nvSpPr>
      <xdr:spPr>
        <a:xfrm>
          <a:off x="210757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59690</xdr:rowOff>
    </xdr:from>
    <xdr:to>
      <xdr:col>107</xdr:col>
      <xdr:colOff>101600</xdr:colOff>
      <xdr:row>62</xdr:row>
      <xdr:rowOff>161290</xdr:rowOff>
    </xdr:to>
    <xdr:sp macro="" textlink="">
      <xdr:nvSpPr>
        <xdr:cNvPr id="385" name="フローチャート: 判断 384"/>
        <xdr:cNvSpPr/>
      </xdr:nvSpPr>
      <xdr:spPr>
        <a:xfrm>
          <a:off x="20383500" y="1068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6367</xdr:rowOff>
    </xdr:from>
    <xdr:ext cx="469744" cy="259045"/>
    <xdr:sp macro="" textlink="">
      <xdr:nvSpPr>
        <xdr:cNvPr id="386" name="n_2aveValue【保健センター・保健所】&#10;一人当たり面積"/>
        <xdr:cNvSpPr txBox="1"/>
      </xdr:nvSpPr>
      <xdr:spPr>
        <a:xfrm>
          <a:off x="20199427" y="1046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387" name="テキスト ボックス 38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88" name="テキスト ボックス 38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89" name="テキスト ボックス 38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90" name="テキスト ボックス 38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91" name="テキスト ボックス 39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162560</xdr:rowOff>
    </xdr:from>
    <xdr:to>
      <xdr:col>112</xdr:col>
      <xdr:colOff>38100</xdr:colOff>
      <xdr:row>63</xdr:row>
      <xdr:rowOff>92710</xdr:rowOff>
    </xdr:to>
    <xdr:sp macro="" textlink="">
      <xdr:nvSpPr>
        <xdr:cNvPr id="392" name="楕円 391"/>
        <xdr:cNvSpPr/>
      </xdr:nvSpPr>
      <xdr:spPr>
        <a:xfrm>
          <a:off x="212725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63</xdr:row>
      <xdr:rowOff>83837</xdr:rowOff>
    </xdr:from>
    <xdr:ext cx="469744" cy="259045"/>
    <xdr:sp macro="" textlink="">
      <xdr:nvSpPr>
        <xdr:cNvPr id="393" name="n_1mainValue【保健センター・保健所】&#10;一人当たり面積"/>
        <xdr:cNvSpPr txBox="1"/>
      </xdr:nvSpPr>
      <xdr:spPr>
        <a:xfrm>
          <a:off x="21075727" y="1088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94" name="正方形/長方形 39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95" name="正方形/長方形 39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96" name="正方形/長方形 39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97" name="正方形/長方形 39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98" name="正方形/長方形 39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99" name="正方形/長方形 39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00" name="正方形/長方形 39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01" name="正方形/長方形 40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02" name="テキスト ボックス 40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03" name="直線コネクタ 40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404" name="テキスト ボックス 403"/>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05" name="直線コネクタ 404"/>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406" name="テキスト ボックス 405"/>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07" name="直線コネクタ 406"/>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08" name="テキスト ボックス 407"/>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09" name="直線コネクタ 408"/>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10" name="テキスト ボックス 409"/>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11" name="直線コネクタ 410"/>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12" name="テキスト ボックス 411"/>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13" name="直線コネクタ 412"/>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414" name="テキスト ボックス 413"/>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15" name="直線コネクタ 41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16" name="テキスト ボックス 415"/>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1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169545</xdr:rowOff>
    </xdr:from>
    <xdr:to>
      <xdr:col>85</xdr:col>
      <xdr:colOff>126364</xdr:colOff>
      <xdr:row>87</xdr:row>
      <xdr:rowOff>11430</xdr:rowOff>
    </xdr:to>
    <xdr:cxnSp macro="">
      <xdr:nvCxnSpPr>
        <xdr:cNvPr id="418" name="直線コネクタ 417"/>
        <xdr:cNvCxnSpPr/>
      </xdr:nvCxnSpPr>
      <xdr:spPr>
        <a:xfrm flipV="1">
          <a:off x="16318864" y="13371195"/>
          <a:ext cx="0" cy="155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15257</xdr:rowOff>
    </xdr:from>
    <xdr:ext cx="405111" cy="259045"/>
    <xdr:sp macro="" textlink="">
      <xdr:nvSpPr>
        <xdr:cNvPr id="419" name="【消防施設】&#10;有形固定資産減価償却率最小値テキスト"/>
        <xdr:cNvSpPr txBox="1"/>
      </xdr:nvSpPr>
      <xdr:spPr>
        <a:xfrm>
          <a:off x="16357600" y="1493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11430</xdr:rowOff>
    </xdr:from>
    <xdr:to>
      <xdr:col>86</xdr:col>
      <xdr:colOff>25400</xdr:colOff>
      <xdr:row>87</xdr:row>
      <xdr:rowOff>11430</xdr:rowOff>
    </xdr:to>
    <xdr:cxnSp macro="">
      <xdr:nvCxnSpPr>
        <xdr:cNvPr id="420" name="直線コネクタ 419"/>
        <xdr:cNvCxnSpPr/>
      </xdr:nvCxnSpPr>
      <xdr:spPr>
        <a:xfrm>
          <a:off x="16230600" y="1492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116222</xdr:rowOff>
    </xdr:from>
    <xdr:ext cx="405111" cy="259045"/>
    <xdr:sp macro="" textlink="">
      <xdr:nvSpPr>
        <xdr:cNvPr id="421" name="【消防施設】&#10;有形固定資産減価償却率最大値テキスト"/>
        <xdr:cNvSpPr txBox="1"/>
      </xdr:nvSpPr>
      <xdr:spPr>
        <a:xfrm>
          <a:off x="16357600" y="1314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169545</xdr:rowOff>
    </xdr:from>
    <xdr:to>
      <xdr:col>86</xdr:col>
      <xdr:colOff>25400</xdr:colOff>
      <xdr:row>77</xdr:row>
      <xdr:rowOff>169545</xdr:rowOff>
    </xdr:to>
    <xdr:cxnSp macro="">
      <xdr:nvCxnSpPr>
        <xdr:cNvPr id="422" name="直線コネクタ 421"/>
        <xdr:cNvCxnSpPr/>
      </xdr:nvCxnSpPr>
      <xdr:spPr>
        <a:xfrm>
          <a:off x="16230600" y="1337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158132</xdr:rowOff>
    </xdr:from>
    <xdr:ext cx="405111" cy="259045"/>
    <xdr:sp macro="" textlink="">
      <xdr:nvSpPr>
        <xdr:cNvPr id="423" name="【消防施設】&#10;有形固定資産減価償却率平均値テキスト"/>
        <xdr:cNvSpPr txBox="1"/>
      </xdr:nvSpPr>
      <xdr:spPr>
        <a:xfrm>
          <a:off x="16357600" y="14045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8255</xdr:rowOff>
    </xdr:from>
    <xdr:to>
      <xdr:col>85</xdr:col>
      <xdr:colOff>177800</xdr:colOff>
      <xdr:row>82</xdr:row>
      <xdr:rowOff>109855</xdr:rowOff>
    </xdr:to>
    <xdr:sp macro="" textlink="">
      <xdr:nvSpPr>
        <xdr:cNvPr id="424" name="フローチャート: 判断 423"/>
        <xdr:cNvSpPr/>
      </xdr:nvSpPr>
      <xdr:spPr>
        <a:xfrm>
          <a:off x="162687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120650</xdr:rowOff>
    </xdr:from>
    <xdr:to>
      <xdr:col>81</xdr:col>
      <xdr:colOff>101600</xdr:colOff>
      <xdr:row>82</xdr:row>
      <xdr:rowOff>50800</xdr:rowOff>
    </xdr:to>
    <xdr:sp macro="" textlink="">
      <xdr:nvSpPr>
        <xdr:cNvPr id="425" name="フローチャート: 判断 424"/>
        <xdr:cNvSpPr/>
      </xdr:nvSpPr>
      <xdr:spPr>
        <a:xfrm>
          <a:off x="15430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41927</xdr:rowOff>
    </xdr:from>
    <xdr:ext cx="405111" cy="259045"/>
    <xdr:sp macro="" textlink="">
      <xdr:nvSpPr>
        <xdr:cNvPr id="426" name="n_1aveValue【消防施設】&#10;有形固定資産減価償却率"/>
        <xdr:cNvSpPr txBox="1"/>
      </xdr:nvSpPr>
      <xdr:spPr>
        <a:xfrm>
          <a:off x="15266044" y="1410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93980</xdr:rowOff>
    </xdr:from>
    <xdr:to>
      <xdr:col>76</xdr:col>
      <xdr:colOff>165100</xdr:colOff>
      <xdr:row>82</xdr:row>
      <xdr:rowOff>24130</xdr:rowOff>
    </xdr:to>
    <xdr:sp macro="" textlink="">
      <xdr:nvSpPr>
        <xdr:cNvPr id="427" name="フローチャート: 判断 426"/>
        <xdr:cNvSpPr/>
      </xdr:nvSpPr>
      <xdr:spPr>
        <a:xfrm>
          <a:off x="145415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80</xdr:row>
      <xdr:rowOff>40657</xdr:rowOff>
    </xdr:from>
    <xdr:ext cx="405111" cy="259045"/>
    <xdr:sp macro="" textlink="">
      <xdr:nvSpPr>
        <xdr:cNvPr id="428" name="n_2aveValue【消防施設】&#10;有形固定資産減価償却率"/>
        <xdr:cNvSpPr txBox="1"/>
      </xdr:nvSpPr>
      <xdr:spPr>
        <a:xfrm>
          <a:off x="14389744" y="1375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29" name="テキスト ボックス 42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30" name="テキスト ボックス 42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31" name="テキスト ボックス 43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32" name="テキスト ボックス 43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33" name="テキスト ボックス 43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122555</xdr:rowOff>
    </xdr:from>
    <xdr:to>
      <xdr:col>81</xdr:col>
      <xdr:colOff>101600</xdr:colOff>
      <xdr:row>81</xdr:row>
      <xdr:rowOff>52705</xdr:rowOff>
    </xdr:to>
    <xdr:sp macro="" textlink="">
      <xdr:nvSpPr>
        <xdr:cNvPr id="434" name="楕円 433"/>
        <xdr:cNvSpPr/>
      </xdr:nvSpPr>
      <xdr:spPr>
        <a:xfrm>
          <a:off x="15430500" y="1383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69232</xdr:rowOff>
    </xdr:from>
    <xdr:ext cx="405111" cy="259045"/>
    <xdr:sp macro="" textlink="">
      <xdr:nvSpPr>
        <xdr:cNvPr id="435" name="n_1mainValue【消防施設】&#10;有形固定資産減価償却率"/>
        <xdr:cNvSpPr txBox="1"/>
      </xdr:nvSpPr>
      <xdr:spPr>
        <a:xfrm>
          <a:off x="15266044" y="1361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36" name="正方形/長方形 43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37" name="正方形/長方形 43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38" name="正方形/長方形 43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39" name="正方形/長方形 43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40" name="正方形/長方形 43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41" name="正方形/長方形 44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42" name="正方形/長方形 44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43" name="正方形/長方形 44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44" name="テキスト ボックス 44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45" name="直線コネクタ 44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46" name="直線コネクタ 445"/>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47" name="テキスト ボックス 446"/>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48" name="直線コネクタ 447"/>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49" name="テキスト ボックス 448"/>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50" name="直線コネクタ 449"/>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51" name="テキスト ボックス 450"/>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52" name="直線コネクタ 451"/>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53" name="テキスト ボックス 452"/>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54" name="直線コネクタ 45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55" name="テキスト ボックス 45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5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83</xdr:row>
      <xdr:rowOff>124968</xdr:rowOff>
    </xdr:from>
    <xdr:to>
      <xdr:col>116</xdr:col>
      <xdr:colOff>62864</xdr:colOff>
      <xdr:row>85</xdr:row>
      <xdr:rowOff>143256</xdr:rowOff>
    </xdr:to>
    <xdr:cxnSp macro="">
      <xdr:nvCxnSpPr>
        <xdr:cNvPr id="457" name="直線コネクタ 456"/>
        <xdr:cNvCxnSpPr/>
      </xdr:nvCxnSpPr>
      <xdr:spPr>
        <a:xfrm flipV="1">
          <a:off x="22160864" y="14355318"/>
          <a:ext cx="0" cy="361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147083</xdr:rowOff>
    </xdr:from>
    <xdr:ext cx="469744" cy="259045"/>
    <xdr:sp macro="" textlink="">
      <xdr:nvSpPr>
        <xdr:cNvPr id="458" name="【消防施設】&#10;一人当たり面積最小値テキスト"/>
        <xdr:cNvSpPr txBox="1"/>
      </xdr:nvSpPr>
      <xdr:spPr>
        <a:xfrm>
          <a:off x="22199600" y="1472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143256</xdr:rowOff>
    </xdr:from>
    <xdr:to>
      <xdr:col>116</xdr:col>
      <xdr:colOff>152400</xdr:colOff>
      <xdr:row>85</xdr:row>
      <xdr:rowOff>143256</xdr:rowOff>
    </xdr:to>
    <xdr:cxnSp macro="">
      <xdr:nvCxnSpPr>
        <xdr:cNvPr id="459" name="直線コネクタ 458"/>
        <xdr:cNvCxnSpPr/>
      </xdr:nvCxnSpPr>
      <xdr:spPr>
        <a:xfrm>
          <a:off x="22072600" y="1471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71645</xdr:rowOff>
    </xdr:from>
    <xdr:ext cx="469744" cy="259045"/>
    <xdr:sp macro="" textlink="">
      <xdr:nvSpPr>
        <xdr:cNvPr id="460" name="【消防施設】&#10;一人当たり面積最大値テキスト"/>
        <xdr:cNvSpPr txBox="1"/>
      </xdr:nvSpPr>
      <xdr:spPr>
        <a:xfrm>
          <a:off x="22199600" y="14130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83</xdr:row>
      <xdr:rowOff>124968</xdr:rowOff>
    </xdr:from>
    <xdr:to>
      <xdr:col>116</xdr:col>
      <xdr:colOff>152400</xdr:colOff>
      <xdr:row>83</xdr:row>
      <xdr:rowOff>124968</xdr:rowOff>
    </xdr:to>
    <xdr:cxnSp macro="">
      <xdr:nvCxnSpPr>
        <xdr:cNvPr id="461" name="直線コネクタ 460"/>
        <xdr:cNvCxnSpPr/>
      </xdr:nvCxnSpPr>
      <xdr:spPr>
        <a:xfrm>
          <a:off x="22072600" y="14355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64025</xdr:rowOff>
    </xdr:from>
    <xdr:ext cx="469744" cy="259045"/>
    <xdr:sp macro="" textlink="">
      <xdr:nvSpPr>
        <xdr:cNvPr id="462" name="【消防施設】&#10;一人当たり面積平均値テキスト"/>
        <xdr:cNvSpPr txBox="1"/>
      </xdr:nvSpPr>
      <xdr:spPr>
        <a:xfrm>
          <a:off x="22199600" y="144658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85598</xdr:rowOff>
    </xdr:from>
    <xdr:to>
      <xdr:col>116</xdr:col>
      <xdr:colOff>114300</xdr:colOff>
      <xdr:row>85</xdr:row>
      <xdr:rowOff>15748</xdr:rowOff>
    </xdr:to>
    <xdr:sp macro="" textlink="">
      <xdr:nvSpPr>
        <xdr:cNvPr id="463" name="フローチャート: 判断 462"/>
        <xdr:cNvSpPr/>
      </xdr:nvSpPr>
      <xdr:spPr>
        <a:xfrm>
          <a:off x="22110700" y="1448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17018</xdr:rowOff>
    </xdr:from>
    <xdr:to>
      <xdr:col>112</xdr:col>
      <xdr:colOff>38100</xdr:colOff>
      <xdr:row>84</xdr:row>
      <xdr:rowOff>118618</xdr:rowOff>
    </xdr:to>
    <xdr:sp macro="" textlink="">
      <xdr:nvSpPr>
        <xdr:cNvPr id="464" name="フローチャート: 判断 463"/>
        <xdr:cNvSpPr/>
      </xdr:nvSpPr>
      <xdr:spPr>
        <a:xfrm>
          <a:off x="21272500" y="1441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109745</xdr:rowOff>
    </xdr:from>
    <xdr:ext cx="469744" cy="259045"/>
    <xdr:sp macro="" textlink="">
      <xdr:nvSpPr>
        <xdr:cNvPr id="465" name="n_1aveValue【消防施設】&#10;一人当たり面積"/>
        <xdr:cNvSpPr txBox="1"/>
      </xdr:nvSpPr>
      <xdr:spPr>
        <a:xfrm>
          <a:off x="21075727" y="1451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21589</xdr:rowOff>
    </xdr:from>
    <xdr:to>
      <xdr:col>107</xdr:col>
      <xdr:colOff>101600</xdr:colOff>
      <xdr:row>84</xdr:row>
      <xdr:rowOff>123189</xdr:rowOff>
    </xdr:to>
    <xdr:sp macro="" textlink="">
      <xdr:nvSpPr>
        <xdr:cNvPr id="466" name="フローチャート: 判断 465"/>
        <xdr:cNvSpPr/>
      </xdr:nvSpPr>
      <xdr:spPr>
        <a:xfrm>
          <a:off x="20383500" y="1442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82</xdr:row>
      <xdr:rowOff>139716</xdr:rowOff>
    </xdr:from>
    <xdr:ext cx="469744" cy="259045"/>
    <xdr:sp macro="" textlink="">
      <xdr:nvSpPr>
        <xdr:cNvPr id="467" name="n_2aveValue【消防施設】&#10;一人当たり面積"/>
        <xdr:cNvSpPr txBox="1"/>
      </xdr:nvSpPr>
      <xdr:spPr>
        <a:xfrm>
          <a:off x="20199427" y="1419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468" name="テキスト ボックス 46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69" name="テキスト ボックス 46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70" name="テキスト ボックス 46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71" name="テキスト ボックス 47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72" name="テキスト ボックス 47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163322</xdr:rowOff>
    </xdr:from>
    <xdr:to>
      <xdr:col>112</xdr:col>
      <xdr:colOff>38100</xdr:colOff>
      <xdr:row>78</xdr:row>
      <xdr:rowOff>93472</xdr:rowOff>
    </xdr:to>
    <xdr:sp macro="" textlink="">
      <xdr:nvSpPr>
        <xdr:cNvPr id="473" name="楕円 472"/>
        <xdr:cNvSpPr/>
      </xdr:nvSpPr>
      <xdr:spPr>
        <a:xfrm>
          <a:off x="21272500" y="1336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76</xdr:row>
      <xdr:rowOff>109999</xdr:rowOff>
    </xdr:from>
    <xdr:ext cx="469744" cy="259045"/>
    <xdr:sp macro="" textlink="">
      <xdr:nvSpPr>
        <xdr:cNvPr id="474" name="n_1mainValue【消防施設】&#10;一人当たり面積"/>
        <xdr:cNvSpPr txBox="1"/>
      </xdr:nvSpPr>
      <xdr:spPr>
        <a:xfrm>
          <a:off x="21075727" y="13140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75" name="正方形/長方形 47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76" name="正方形/長方形 47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77" name="正方形/長方形 47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78" name="正方形/長方形 47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79" name="正方形/長方形 47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80" name="正方形/長方形 47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81" name="正方形/長方形 48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82" name="正方形/長方形 48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83" name="テキスト ボックス 48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84" name="直線コネクタ 48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485" name="直線コネクタ 48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486" name="テキスト ボックス 485"/>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87" name="直線コネクタ 48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88" name="テキスト ボックス 48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89" name="直線コネクタ 48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90" name="テキスト ボックス 48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91" name="直線コネクタ 49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92" name="テキスト ボックス 49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93" name="直線コネクタ 49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94" name="テキスト ボックス 49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95" name="直線コネクタ 49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496" name="テキスト ボックス 495"/>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97" name="直線コネクタ 49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98" name="テキスト ボックス 49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9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66402</xdr:rowOff>
    </xdr:from>
    <xdr:to>
      <xdr:col>85</xdr:col>
      <xdr:colOff>126364</xdr:colOff>
      <xdr:row>109</xdr:row>
      <xdr:rowOff>2721</xdr:rowOff>
    </xdr:to>
    <xdr:cxnSp macro="">
      <xdr:nvCxnSpPr>
        <xdr:cNvPr id="500" name="直線コネクタ 499"/>
        <xdr:cNvCxnSpPr/>
      </xdr:nvCxnSpPr>
      <xdr:spPr>
        <a:xfrm flipV="1">
          <a:off x="16318864" y="17211402"/>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6548</xdr:rowOff>
    </xdr:from>
    <xdr:ext cx="340478" cy="259045"/>
    <xdr:sp macro="" textlink="">
      <xdr:nvSpPr>
        <xdr:cNvPr id="501" name="【庁舎】&#10;有形固定資産減価償却率最小値テキスト"/>
        <xdr:cNvSpPr txBox="1"/>
      </xdr:nvSpPr>
      <xdr:spPr>
        <a:xfrm>
          <a:off x="16357600" y="186945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2721</xdr:rowOff>
    </xdr:from>
    <xdr:to>
      <xdr:col>86</xdr:col>
      <xdr:colOff>25400</xdr:colOff>
      <xdr:row>109</xdr:row>
      <xdr:rowOff>2721</xdr:rowOff>
    </xdr:to>
    <xdr:cxnSp macro="">
      <xdr:nvCxnSpPr>
        <xdr:cNvPr id="502" name="直線コネクタ 501"/>
        <xdr:cNvCxnSpPr/>
      </xdr:nvCxnSpPr>
      <xdr:spPr>
        <a:xfrm>
          <a:off x="16230600" y="1869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13079</xdr:rowOff>
    </xdr:from>
    <xdr:ext cx="405111" cy="259045"/>
    <xdr:sp macro="" textlink="">
      <xdr:nvSpPr>
        <xdr:cNvPr id="503" name="【庁舎】&#10;有形固定資産減価償却率最大値テキスト"/>
        <xdr:cNvSpPr txBox="1"/>
      </xdr:nvSpPr>
      <xdr:spPr>
        <a:xfrm>
          <a:off x="16357600" y="16986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66402</xdr:rowOff>
    </xdr:from>
    <xdr:to>
      <xdr:col>86</xdr:col>
      <xdr:colOff>25400</xdr:colOff>
      <xdr:row>100</xdr:row>
      <xdr:rowOff>66402</xdr:rowOff>
    </xdr:to>
    <xdr:cxnSp macro="">
      <xdr:nvCxnSpPr>
        <xdr:cNvPr id="504" name="直線コネクタ 503"/>
        <xdr:cNvCxnSpPr/>
      </xdr:nvCxnSpPr>
      <xdr:spPr>
        <a:xfrm>
          <a:off x="16230600" y="1721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26688</xdr:rowOff>
    </xdr:from>
    <xdr:ext cx="405111" cy="259045"/>
    <xdr:sp macro="" textlink="">
      <xdr:nvSpPr>
        <xdr:cNvPr id="505" name="【庁舎】&#10;有形固定資産減価償却率平均値テキスト"/>
        <xdr:cNvSpPr txBox="1"/>
      </xdr:nvSpPr>
      <xdr:spPr>
        <a:xfrm>
          <a:off x="16357600" y="17857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48261</xdr:rowOff>
    </xdr:from>
    <xdr:to>
      <xdr:col>85</xdr:col>
      <xdr:colOff>177800</xdr:colOff>
      <xdr:row>104</xdr:row>
      <xdr:rowOff>149861</xdr:rowOff>
    </xdr:to>
    <xdr:sp macro="" textlink="">
      <xdr:nvSpPr>
        <xdr:cNvPr id="506" name="フローチャート: 判断 505"/>
        <xdr:cNvSpPr/>
      </xdr:nvSpPr>
      <xdr:spPr>
        <a:xfrm>
          <a:off x="162687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31931</xdr:rowOff>
    </xdr:from>
    <xdr:to>
      <xdr:col>81</xdr:col>
      <xdr:colOff>101600</xdr:colOff>
      <xdr:row>103</xdr:row>
      <xdr:rowOff>133531</xdr:rowOff>
    </xdr:to>
    <xdr:sp macro="" textlink="">
      <xdr:nvSpPr>
        <xdr:cNvPr id="507" name="フローチャート: 判断 506"/>
        <xdr:cNvSpPr/>
      </xdr:nvSpPr>
      <xdr:spPr>
        <a:xfrm>
          <a:off x="15430500" y="1769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124658</xdr:rowOff>
    </xdr:from>
    <xdr:ext cx="405111" cy="259045"/>
    <xdr:sp macro="" textlink="">
      <xdr:nvSpPr>
        <xdr:cNvPr id="508" name="n_1aveValue【庁舎】&#10;有形固定資産減価償却率"/>
        <xdr:cNvSpPr txBox="1"/>
      </xdr:nvSpPr>
      <xdr:spPr>
        <a:xfrm>
          <a:off x="15266044" y="17784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64588</xdr:rowOff>
    </xdr:from>
    <xdr:to>
      <xdr:col>76</xdr:col>
      <xdr:colOff>165100</xdr:colOff>
      <xdr:row>103</xdr:row>
      <xdr:rowOff>166188</xdr:rowOff>
    </xdr:to>
    <xdr:sp macro="" textlink="">
      <xdr:nvSpPr>
        <xdr:cNvPr id="509" name="フローチャート: 判断 508"/>
        <xdr:cNvSpPr/>
      </xdr:nvSpPr>
      <xdr:spPr>
        <a:xfrm>
          <a:off x="14541500" y="1772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11265</xdr:rowOff>
    </xdr:from>
    <xdr:ext cx="405111" cy="259045"/>
    <xdr:sp macro="" textlink="">
      <xdr:nvSpPr>
        <xdr:cNvPr id="510" name="n_2aveValue【庁舎】&#10;有形固定資産減価償却率"/>
        <xdr:cNvSpPr txBox="1"/>
      </xdr:nvSpPr>
      <xdr:spPr>
        <a:xfrm>
          <a:off x="14389744" y="17499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11" name="テキスト ボックス 51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12" name="テキスト ボックス 51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13" name="テキスト ボックス 51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14" name="テキスト ボックス 51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15" name="テキスト ボックス 51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66221</xdr:rowOff>
    </xdr:from>
    <xdr:to>
      <xdr:col>81</xdr:col>
      <xdr:colOff>101600</xdr:colOff>
      <xdr:row>99</xdr:row>
      <xdr:rowOff>167821</xdr:rowOff>
    </xdr:to>
    <xdr:sp macro="" textlink="">
      <xdr:nvSpPr>
        <xdr:cNvPr id="516" name="楕円 515"/>
        <xdr:cNvSpPr/>
      </xdr:nvSpPr>
      <xdr:spPr>
        <a:xfrm>
          <a:off x="15430500" y="1703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184227</xdr:colOff>
      <xdr:row>98</xdr:row>
      <xdr:rowOff>12898</xdr:rowOff>
    </xdr:from>
    <xdr:ext cx="469744" cy="259045"/>
    <xdr:sp macro="" textlink="">
      <xdr:nvSpPr>
        <xdr:cNvPr id="517" name="n_1mainValue【庁舎】&#10;有形固定資産減価償却率"/>
        <xdr:cNvSpPr txBox="1"/>
      </xdr:nvSpPr>
      <xdr:spPr>
        <a:xfrm>
          <a:off x="15233727" y="1681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18" name="正方形/長方形 51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19" name="正方形/長方形 51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20" name="正方形/長方形 51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21" name="正方形/長方形 52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22" name="正方形/長方形 52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23" name="正方形/長方形 52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24" name="正方形/長方形 52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25" name="正方形/長方形 52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26" name="テキスト ボックス 52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27" name="直線コネクタ 52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28" name="直線コネクタ 52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29" name="テキスト ボックス 52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30" name="直線コネクタ 52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31" name="テキスト ボックス 53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32" name="直線コネクタ 53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33" name="テキスト ボックス 53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34" name="直線コネクタ 53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35" name="テキスト ボックス 53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36" name="直線コネクタ 53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37" name="テキスト ボックス 53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38" name="直線コネクタ 53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39" name="テキスト ボックス 53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4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68580</xdr:rowOff>
    </xdr:from>
    <xdr:to>
      <xdr:col>116</xdr:col>
      <xdr:colOff>62864</xdr:colOff>
      <xdr:row>106</xdr:row>
      <xdr:rowOff>152400</xdr:rowOff>
    </xdr:to>
    <xdr:cxnSp macro="">
      <xdr:nvCxnSpPr>
        <xdr:cNvPr id="541" name="直線コネクタ 540"/>
        <xdr:cNvCxnSpPr/>
      </xdr:nvCxnSpPr>
      <xdr:spPr>
        <a:xfrm flipV="1">
          <a:off x="22160864" y="17385030"/>
          <a:ext cx="0" cy="941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156227</xdr:rowOff>
    </xdr:from>
    <xdr:ext cx="469744" cy="259045"/>
    <xdr:sp macro="" textlink="">
      <xdr:nvSpPr>
        <xdr:cNvPr id="542" name="【庁舎】&#10;一人当たり面積最小値テキスト"/>
        <xdr:cNvSpPr txBox="1"/>
      </xdr:nvSpPr>
      <xdr:spPr>
        <a:xfrm>
          <a:off x="22199600" y="1832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152400</xdr:rowOff>
    </xdr:from>
    <xdr:to>
      <xdr:col>116</xdr:col>
      <xdr:colOff>152400</xdr:colOff>
      <xdr:row>106</xdr:row>
      <xdr:rowOff>152400</xdr:rowOff>
    </xdr:to>
    <xdr:cxnSp macro="">
      <xdr:nvCxnSpPr>
        <xdr:cNvPr id="543" name="直線コネクタ 542"/>
        <xdr:cNvCxnSpPr/>
      </xdr:nvCxnSpPr>
      <xdr:spPr>
        <a:xfrm>
          <a:off x="22072600" y="1832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15257</xdr:rowOff>
    </xdr:from>
    <xdr:ext cx="469744" cy="259045"/>
    <xdr:sp macro="" textlink="">
      <xdr:nvSpPr>
        <xdr:cNvPr id="544" name="【庁舎】&#10;一人当たり面積最大値テキスト"/>
        <xdr:cNvSpPr txBox="1"/>
      </xdr:nvSpPr>
      <xdr:spPr>
        <a:xfrm>
          <a:off x="22199600" y="1716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68580</xdr:rowOff>
    </xdr:from>
    <xdr:to>
      <xdr:col>116</xdr:col>
      <xdr:colOff>152400</xdr:colOff>
      <xdr:row>101</xdr:row>
      <xdr:rowOff>68580</xdr:rowOff>
    </xdr:to>
    <xdr:cxnSp macro="">
      <xdr:nvCxnSpPr>
        <xdr:cNvPr id="545" name="直線コネクタ 544"/>
        <xdr:cNvCxnSpPr/>
      </xdr:nvCxnSpPr>
      <xdr:spPr>
        <a:xfrm>
          <a:off x="22072600" y="1738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118127</xdr:rowOff>
    </xdr:from>
    <xdr:ext cx="469744" cy="259045"/>
    <xdr:sp macro="" textlink="">
      <xdr:nvSpPr>
        <xdr:cNvPr id="546" name="【庁舎】&#10;一人当たり面積平均値テキスト"/>
        <xdr:cNvSpPr txBox="1"/>
      </xdr:nvSpPr>
      <xdr:spPr>
        <a:xfrm>
          <a:off x="22199600" y="1794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139700</xdr:rowOff>
    </xdr:from>
    <xdr:to>
      <xdr:col>116</xdr:col>
      <xdr:colOff>114300</xdr:colOff>
      <xdr:row>105</xdr:row>
      <xdr:rowOff>69850</xdr:rowOff>
    </xdr:to>
    <xdr:sp macro="" textlink="">
      <xdr:nvSpPr>
        <xdr:cNvPr id="547" name="フローチャート: 判断 546"/>
        <xdr:cNvSpPr/>
      </xdr:nvSpPr>
      <xdr:spPr>
        <a:xfrm>
          <a:off x="221107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52070</xdr:rowOff>
    </xdr:from>
    <xdr:to>
      <xdr:col>112</xdr:col>
      <xdr:colOff>38100</xdr:colOff>
      <xdr:row>105</xdr:row>
      <xdr:rowOff>153670</xdr:rowOff>
    </xdr:to>
    <xdr:sp macro="" textlink="">
      <xdr:nvSpPr>
        <xdr:cNvPr id="548" name="フローチャート: 判断 547"/>
        <xdr:cNvSpPr/>
      </xdr:nvSpPr>
      <xdr:spPr>
        <a:xfrm>
          <a:off x="21272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103</xdr:row>
      <xdr:rowOff>170197</xdr:rowOff>
    </xdr:from>
    <xdr:ext cx="469744" cy="259045"/>
    <xdr:sp macro="" textlink="">
      <xdr:nvSpPr>
        <xdr:cNvPr id="549" name="n_1aveValue【庁舎】&#10;一人当たり面積"/>
        <xdr:cNvSpPr txBox="1"/>
      </xdr:nvSpPr>
      <xdr:spPr>
        <a:xfrm>
          <a:off x="210757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38736</xdr:rowOff>
    </xdr:from>
    <xdr:to>
      <xdr:col>107</xdr:col>
      <xdr:colOff>101600</xdr:colOff>
      <xdr:row>105</xdr:row>
      <xdr:rowOff>140336</xdr:rowOff>
    </xdr:to>
    <xdr:sp macro="" textlink="">
      <xdr:nvSpPr>
        <xdr:cNvPr id="550" name="フローチャート: 判断 549"/>
        <xdr:cNvSpPr/>
      </xdr:nvSpPr>
      <xdr:spPr>
        <a:xfrm>
          <a:off x="20383500" y="1804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103</xdr:row>
      <xdr:rowOff>156863</xdr:rowOff>
    </xdr:from>
    <xdr:ext cx="469744" cy="259045"/>
    <xdr:sp macro="" textlink="">
      <xdr:nvSpPr>
        <xdr:cNvPr id="551" name="n_2aveValue【庁舎】&#10;一人当たり面積"/>
        <xdr:cNvSpPr txBox="1"/>
      </xdr:nvSpPr>
      <xdr:spPr>
        <a:xfrm>
          <a:off x="20199427" y="17816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552" name="テキスト ボックス 55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53" name="テキスト ボックス 55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54" name="テキスト ボックス 55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55" name="テキスト ボックス 55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56" name="テキスト ボックス 55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29211</xdr:rowOff>
    </xdr:from>
    <xdr:to>
      <xdr:col>112</xdr:col>
      <xdr:colOff>38100</xdr:colOff>
      <xdr:row>107</xdr:row>
      <xdr:rowOff>130811</xdr:rowOff>
    </xdr:to>
    <xdr:sp macro="" textlink="">
      <xdr:nvSpPr>
        <xdr:cNvPr id="557" name="楕円 556"/>
        <xdr:cNvSpPr/>
      </xdr:nvSpPr>
      <xdr:spPr>
        <a:xfrm>
          <a:off x="21272500" y="1837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107</xdr:row>
      <xdr:rowOff>121938</xdr:rowOff>
    </xdr:from>
    <xdr:ext cx="469744" cy="259045"/>
    <xdr:sp macro="" textlink="">
      <xdr:nvSpPr>
        <xdr:cNvPr id="558" name="n_1mainValue【庁舎】&#10;一人当たり面積"/>
        <xdr:cNvSpPr txBox="1"/>
      </xdr:nvSpPr>
      <xdr:spPr>
        <a:xfrm>
          <a:off x="21075727" y="1846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59" name="正方形/長方形 55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0" name="正方形/長方形 55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1" name="テキスト ボックス 56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ctr"/>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の減価償却率において、最も減価償却率が低いのは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福祉施設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である。</a:t>
          </a:r>
          <a:r>
            <a:rPr kumimoji="1" lang="en-US" altLang="ja-JP" sz="1300">
              <a:latin typeface="ＭＳ Ｐゴシック" panose="020B0600070205080204" pitchFamily="50" charset="-128"/>
              <a:ea typeface="ＭＳ Ｐゴシック" panose="020B0600070205080204" pitchFamily="50" charset="-128"/>
            </a:rPr>
            <a:t>H21</a:t>
          </a:r>
          <a:r>
            <a:rPr kumimoji="1" lang="ja-JP" altLang="en-US" sz="1300">
              <a:latin typeface="ＭＳ Ｐゴシック" panose="020B0600070205080204" pitchFamily="50" charset="-128"/>
              <a:ea typeface="ＭＳ Ｐゴシック" panose="020B0600070205080204" pitchFamily="50" charset="-128"/>
            </a:rPr>
            <a:t>に建設された建物のため施設は新しいものの、今後、老朽化に伴う修繕や改修があることも見込まれるため、適正な施設管理を維持する必要がある。また、最も減価償却率が高いのは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である。町役場庁舎は建設から</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年以上が経過したことや、東日本大震災に被災したことにより、現在建替えが必要な状況にある。建替えにより</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の減価償却率の大幅な減少や</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一人あたりの面積の増加が見込まれる。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福島県三春町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17,397
17,331
72.76
8,056,892
7,678,406
370,694
4,783,373
7,131,998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18.7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財政力指数は減少傾向にあったが、平成</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年度から上昇に転じ、毎年</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ポイント上昇している。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これは、企業の業績回復や納税義務者数の増加による町民税の増、新増築家屋等の増加による固定資産税の増等により基準財政収入額が増加しているためである。（平成</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年度基準財政収入額</a:t>
          </a:r>
          <a:r>
            <a:rPr kumimoji="1" lang="en-US" altLang="ja-JP" sz="1100">
              <a:latin typeface="ＭＳ Ｐゴシック" panose="020B0600070205080204" pitchFamily="50" charset="-128"/>
              <a:ea typeface="ＭＳ Ｐゴシック" panose="020B0600070205080204" pitchFamily="50" charset="-128"/>
            </a:rPr>
            <a:t>1,558</a:t>
          </a:r>
          <a:r>
            <a:rPr kumimoji="1" lang="ja-JP" altLang="en-US" sz="1100">
              <a:latin typeface="ＭＳ Ｐゴシック" panose="020B0600070205080204" pitchFamily="50" charset="-128"/>
              <a:ea typeface="ＭＳ Ｐゴシック" panose="020B0600070205080204" pitchFamily="50" charset="-128"/>
            </a:rPr>
            <a:t>百万円→平成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a:t>
          </a:r>
          <a:r>
            <a:rPr kumimoji="1" lang="en-US" altLang="ja-JP" sz="1100">
              <a:latin typeface="ＭＳ Ｐゴシック" panose="020B0600070205080204" pitchFamily="50" charset="-128"/>
              <a:ea typeface="ＭＳ Ｐゴシック" panose="020B0600070205080204" pitchFamily="50" charset="-128"/>
            </a:rPr>
            <a:t>1,761</a:t>
          </a:r>
          <a:r>
            <a:rPr kumimoji="1" lang="ja-JP" altLang="en-US" sz="1100">
              <a:latin typeface="ＭＳ Ｐゴシック" panose="020B0600070205080204" pitchFamily="50" charset="-128"/>
              <a:ea typeface="ＭＳ Ｐゴシック" panose="020B0600070205080204" pitchFamily="50" charset="-128"/>
            </a:rPr>
            <a:t>百万円）</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しかし、以前として類似団体や全国、県</a:t>
          </a:r>
          <a:r>
            <a:rPr kumimoji="1" lang="ja-JP" altLang="en-US" sz="1050">
              <a:latin typeface="ＭＳ Ｐゴシック" panose="020B0600070205080204" pitchFamily="50" charset="-128"/>
              <a:ea typeface="ＭＳ Ｐゴシック" panose="020B0600070205080204" pitchFamily="50" charset="-128"/>
            </a:rPr>
            <a:t>平均</a:t>
          </a:r>
          <a:r>
            <a:rPr kumimoji="1" lang="ja-JP" altLang="en-US" sz="1100">
              <a:latin typeface="ＭＳ Ｐゴシック" panose="020B0600070205080204" pitchFamily="50" charset="-128"/>
              <a:ea typeface="ＭＳ Ｐゴシック" panose="020B0600070205080204" pitchFamily="50" charset="-128"/>
            </a:rPr>
            <a:t>を下回っている状況であり、さらなる増収を目指す必要がある。町税においては、定住促進施策の積極的な展開により、町民税や固定資産税の増収を図るとともに、</a:t>
          </a:r>
          <a:r>
            <a:rPr kumimoji="1" lang="en-US" altLang="ja-JP" sz="1100">
              <a:latin typeface="ＭＳ Ｐゴシック" panose="020B0600070205080204" pitchFamily="50" charset="-128"/>
              <a:ea typeface="ＭＳ Ｐゴシック" panose="020B0600070205080204" pitchFamily="50" charset="-128"/>
            </a:rPr>
            <a:t>99%</a:t>
          </a:r>
          <a:r>
            <a:rPr kumimoji="1" lang="ja-JP" altLang="en-US" sz="1100">
              <a:latin typeface="ＭＳ Ｐゴシック" panose="020B0600070205080204" pitchFamily="50" charset="-128"/>
              <a:ea typeface="ＭＳ Ｐゴシック" panose="020B0600070205080204" pitchFamily="50" charset="-128"/>
            </a:rPr>
            <a:t>以上の高い収納率を堅持し、自主財源の確保に引き続き取組んでいく。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79828</xdr:rowOff>
    </xdr:to>
    <xdr:cxnSp macro="">
      <xdr:nvCxnSpPr>
        <xdr:cNvPr id="66" name="直線コネクタ 65"/>
        <xdr:cNvCxnSpPr/>
      </xdr:nvCxnSpPr>
      <xdr:spPr>
        <a:xfrm flipV="1">
          <a:off x="4953000" y="6312807"/>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51905</xdr:rowOff>
    </xdr:from>
    <xdr:ext cx="762000" cy="259045"/>
    <xdr:sp macro="" textlink="">
      <xdr:nvSpPr>
        <xdr:cNvPr id="67" name="財政力最小値テキスト"/>
        <xdr:cNvSpPr txBox="1"/>
      </xdr:nvSpPr>
      <xdr:spPr>
        <a:xfrm>
          <a:off x="5041900" y="776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79828</xdr:rowOff>
    </xdr:from>
    <xdr:to>
      <xdr:col>24</xdr:col>
      <xdr:colOff>12700</xdr:colOff>
      <xdr:row>45</xdr:row>
      <xdr:rowOff>79828</xdr:rowOff>
    </xdr:to>
    <xdr:cxnSp macro="">
      <xdr:nvCxnSpPr>
        <xdr:cNvPr id="68" name="直線コネクタ 67"/>
        <xdr:cNvCxnSpPr/>
      </xdr:nvCxnSpPr>
      <xdr:spPr>
        <a:xfrm>
          <a:off x="4864100" y="779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112485</xdr:rowOff>
    </xdr:to>
    <xdr:cxnSp macro="">
      <xdr:nvCxnSpPr>
        <xdr:cNvPr id="71" name="直線コネクタ 70"/>
        <xdr:cNvCxnSpPr/>
      </xdr:nvCxnSpPr>
      <xdr:spPr>
        <a:xfrm flipV="1">
          <a:off x="4114800" y="7467600"/>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146249</xdr:rowOff>
    </xdr:from>
    <xdr:ext cx="762000" cy="259045"/>
    <xdr:sp macro="" textlink="">
      <xdr:nvSpPr>
        <xdr:cNvPr id="72" name="財政力平均値テキスト"/>
        <xdr:cNvSpPr txBox="1"/>
      </xdr:nvSpPr>
      <xdr:spPr>
        <a:xfrm>
          <a:off x="5041900" y="7175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129722</xdr:rowOff>
    </xdr:from>
    <xdr:to>
      <xdr:col>23</xdr:col>
      <xdr:colOff>184150</xdr:colOff>
      <xdr:row>43</xdr:row>
      <xdr:rowOff>59872</xdr:rowOff>
    </xdr:to>
    <xdr:sp macro="" textlink="">
      <xdr:nvSpPr>
        <xdr:cNvPr id="73" name="フローチャート: 判断 72"/>
        <xdr:cNvSpPr/>
      </xdr:nvSpPr>
      <xdr:spPr>
        <a:xfrm>
          <a:off x="49022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112485</xdr:rowOff>
    </xdr:from>
    <xdr:to>
      <xdr:col>19</xdr:col>
      <xdr:colOff>133350</xdr:colOff>
      <xdr:row>43</xdr:row>
      <xdr:rowOff>129722</xdr:rowOff>
    </xdr:to>
    <xdr:cxnSp macro="">
      <xdr:nvCxnSpPr>
        <xdr:cNvPr id="74" name="直線コネクタ 73"/>
        <xdr:cNvCxnSpPr/>
      </xdr:nvCxnSpPr>
      <xdr:spPr>
        <a:xfrm flipV="1">
          <a:off x="3225800" y="74848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146957</xdr:rowOff>
    </xdr:from>
    <xdr:to>
      <xdr:col>19</xdr:col>
      <xdr:colOff>184150</xdr:colOff>
      <xdr:row>43</xdr:row>
      <xdr:rowOff>77107</xdr:rowOff>
    </xdr:to>
    <xdr:sp macro="" textlink="">
      <xdr:nvSpPr>
        <xdr:cNvPr id="75" name="フローチャート: 判断 74"/>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87284</xdr:rowOff>
    </xdr:from>
    <xdr:ext cx="736600" cy="259045"/>
    <xdr:sp macro="" textlink="">
      <xdr:nvSpPr>
        <xdr:cNvPr id="76" name="テキスト ボックス 75"/>
        <xdr:cNvSpPr txBox="1"/>
      </xdr:nvSpPr>
      <xdr:spPr>
        <a:xfrm>
          <a:off x="3733800" y="7116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129722</xdr:rowOff>
    </xdr:from>
    <xdr:to>
      <xdr:col>15</xdr:col>
      <xdr:colOff>82550</xdr:colOff>
      <xdr:row>43</xdr:row>
      <xdr:rowOff>146957</xdr:rowOff>
    </xdr:to>
    <xdr:cxnSp macro="">
      <xdr:nvCxnSpPr>
        <xdr:cNvPr id="77" name="直線コネクタ 76"/>
        <xdr:cNvCxnSpPr/>
      </xdr:nvCxnSpPr>
      <xdr:spPr>
        <a:xfrm flipV="1">
          <a:off x="2336800" y="750207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129722</xdr:rowOff>
    </xdr:from>
    <xdr:to>
      <xdr:col>15</xdr:col>
      <xdr:colOff>133350</xdr:colOff>
      <xdr:row>43</xdr:row>
      <xdr:rowOff>59872</xdr:rowOff>
    </xdr:to>
    <xdr:sp macro="" textlink="">
      <xdr:nvSpPr>
        <xdr:cNvPr id="78" name="フローチャート: 判断 77"/>
        <xdr:cNvSpPr/>
      </xdr:nvSpPr>
      <xdr:spPr>
        <a:xfrm>
          <a:off x="3175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70049</xdr:rowOff>
    </xdr:from>
    <xdr:ext cx="762000" cy="259045"/>
    <xdr:sp macro="" textlink="">
      <xdr:nvSpPr>
        <xdr:cNvPr id="79" name="テキスト ボックス 78"/>
        <xdr:cNvSpPr txBox="1"/>
      </xdr:nvSpPr>
      <xdr:spPr>
        <a:xfrm>
          <a:off x="2844800" y="709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146957</xdr:rowOff>
    </xdr:from>
    <xdr:to>
      <xdr:col>11</xdr:col>
      <xdr:colOff>31750</xdr:colOff>
      <xdr:row>43</xdr:row>
      <xdr:rowOff>164193</xdr:rowOff>
    </xdr:to>
    <xdr:cxnSp macro="">
      <xdr:nvCxnSpPr>
        <xdr:cNvPr id="80" name="直線コネクタ 79"/>
        <xdr:cNvCxnSpPr/>
      </xdr:nvCxnSpPr>
      <xdr:spPr>
        <a:xfrm flipV="1">
          <a:off x="1447800" y="75193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112485</xdr:rowOff>
    </xdr:from>
    <xdr:to>
      <xdr:col>11</xdr:col>
      <xdr:colOff>82550</xdr:colOff>
      <xdr:row>43</xdr:row>
      <xdr:rowOff>42635</xdr:rowOff>
    </xdr:to>
    <xdr:sp macro="" textlink="">
      <xdr:nvSpPr>
        <xdr:cNvPr id="81" name="フローチャート: 判断 80"/>
        <xdr:cNvSpPr/>
      </xdr:nvSpPr>
      <xdr:spPr>
        <a:xfrm>
          <a:off x="2286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52812</xdr:rowOff>
    </xdr:from>
    <xdr:ext cx="762000" cy="259045"/>
    <xdr:sp macro="" textlink="">
      <xdr:nvSpPr>
        <xdr:cNvPr id="82" name="テキスト ボックス 81"/>
        <xdr:cNvSpPr txBox="1"/>
      </xdr:nvSpPr>
      <xdr:spPr>
        <a:xfrm>
          <a:off x="1955800" y="708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112485</xdr:rowOff>
    </xdr:from>
    <xdr:to>
      <xdr:col>7</xdr:col>
      <xdr:colOff>31750</xdr:colOff>
      <xdr:row>43</xdr:row>
      <xdr:rowOff>42635</xdr:rowOff>
    </xdr:to>
    <xdr:sp macro="" textlink="">
      <xdr:nvSpPr>
        <xdr:cNvPr id="83" name="フローチャート: 判断 82"/>
        <xdr:cNvSpPr/>
      </xdr:nvSpPr>
      <xdr:spPr>
        <a:xfrm>
          <a:off x="1397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52812</xdr:rowOff>
    </xdr:from>
    <xdr:ext cx="762000" cy="259045"/>
    <xdr:sp macro="" textlink="">
      <xdr:nvSpPr>
        <xdr:cNvPr id="84" name="テキスト ボックス 83"/>
        <xdr:cNvSpPr txBox="1"/>
      </xdr:nvSpPr>
      <xdr:spPr>
        <a:xfrm>
          <a:off x="1066800" y="708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90" name="楕円 89"/>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91" name="財政力該当値テキスト"/>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61685</xdr:rowOff>
    </xdr:from>
    <xdr:to>
      <xdr:col>19</xdr:col>
      <xdr:colOff>184150</xdr:colOff>
      <xdr:row>43</xdr:row>
      <xdr:rowOff>163285</xdr:rowOff>
    </xdr:to>
    <xdr:sp macro="" textlink="">
      <xdr:nvSpPr>
        <xdr:cNvPr id="92" name="楕円 91"/>
        <xdr:cNvSpPr/>
      </xdr:nvSpPr>
      <xdr:spPr>
        <a:xfrm>
          <a:off x="4064000" y="74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148062</xdr:rowOff>
    </xdr:from>
    <xdr:ext cx="736600" cy="259045"/>
    <xdr:sp macro="" textlink="">
      <xdr:nvSpPr>
        <xdr:cNvPr id="93" name="テキスト ボックス 92"/>
        <xdr:cNvSpPr txBox="1"/>
      </xdr:nvSpPr>
      <xdr:spPr>
        <a:xfrm>
          <a:off x="3733800" y="75204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78922</xdr:rowOff>
    </xdr:from>
    <xdr:to>
      <xdr:col>15</xdr:col>
      <xdr:colOff>133350</xdr:colOff>
      <xdr:row>44</xdr:row>
      <xdr:rowOff>9072</xdr:rowOff>
    </xdr:to>
    <xdr:sp macro="" textlink="">
      <xdr:nvSpPr>
        <xdr:cNvPr id="94" name="楕円 93"/>
        <xdr:cNvSpPr/>
      </xdr:nvSpPr>
      <xdr:spPr>
        <a:xfrm>
          <a:off x="3175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165299</xdr:rowOff>
    </xdr:from>
    <xdr:ext cx="762000" cy="259045"/>
    <xdr:sp macro="" textlink="">
      <xdr:nvSpPr>
        <xdr:cNvPr id="95" name="テキスト ボックス 94"/>
        <xdr:cNvSpPr txBox="1"/>
      </xdr:nvSpPr>
      <xdr:spPr>
        <a:xfrm>
          <a:off x="2844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96157</xdr:rowOff>
    </xdr:from>
    <xdr:to>
      <xdr:col>11</xdr:col>
      <xdr:colOff>82550</xdr:colOff>
      <xdr:row>44</xdr:row>
      <xdr:rowOff>26307</xdr:rowOff>
    </xdr:to>
    <xdr:sp macro="" textlink="">
      <xdr:nvSpPr>
        <xdr:cNvPr id="96" name="楕円 95"/>
        <xdr:cNvSpPr/>
      </xdr:nvSpPr>
      <xdr:spPr>
        <a:xfrm>
          <a:off x="22860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11084</xdr:rowOff>
    </xdr:from>
    <xdr:ext cx="762000" cy="259045"/>
    <xdr:sp macro="" textlink="">
      <xdr:nvSpPr>
        <xdr:cNvPr id="97" name="テキスト ボックス 96"/>
        <xdr:cNvSpPr txBox="1"/>
      </xdr:nvSpPr>
      <xdr:spPr>
        <a:xfrm>
          <a:off x="1955800" y="755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113393</xdr:rowOff>
    </xdr:from>
    <xdr:to>
      <xdr:col>7</xdr:col>
      <xdr:colOff>31750</xdr:colOff>
      <xdr:row>44</xdr:row>
      <xdr:rowOff>43543</xdr:rowOff>
    </xdr:to>
    <xdr:sp macro="" textlink="">
      <xdr:nvSpPr>
        <xdr:cNvPr id="98" name="楕円 97"/>
        <xdr:cNvSpPr/>
      </xdr:nvSpPr>
      <xdr:spPr>
        <a:xfrm>
          <a:off x="1397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28320</xdr:rowOff>
    </xdr:from>
    <xdr:ext cx="762000" cy="259045"/>
    <xdr:sp macro="" textlink="">
      <xdr:nvSpPr>
        <xdr:cNvPr id="99" name="テキスト ボックス 98"/>
        <xdr:cNvSpPr txBox="1"/>
      </xdr:nvSpPr>
      <xdr:spPr>
        <a:xfrm>
          <a:off x="1066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経常収支比率は昨年度より</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ポイント減少したが、類似団体と比較すると、</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ポイント上回っている状況である。町税収入等の増加により経常一般財源が</a:t>
          </a:r>
          <a:r>
            <a:rPr kumimoji="1" lang="en-US" altLang="ja-JP" sz="1300">
              <a:latin typeface="ＭＳ Ｐゴシック" panose="020B0600070205080204" pitchFamily="50" charset="-128"/>
              <a:ea typeface="ＭＳ Ｐゴシック" panose="020B0600070205080204" pitchFamily="50" charset="-128"/>
            </a:rPr>
            <a:t>19,520</a:t>
          </a:r>
          <a:r>
            <a:rPr kumimoji="1" lang="ja-JP" altLang="en-US" sz="1300">
              <a:latin typeface="ＭＳ Ｐゴシック" panose="020B0600070205080204" pitchFamily="50" charset="-128"/>
              <a:ea typeface="ＭＳ Ｐゴシック" panose="020B0600070205080204" pitchFamily="50" charset="-128"/>
            </a:rPr>
            <a:t>千円、臨時財政対策債の発行により</a:t>
          </a:r>
          <a:r>
            <a:rPr kumimoji="1" lang="en-US" altLang="ja-JP" sz="1300">
              <a:latin typeface="ＭＳ Ｐゴシック" panose="020B0600070205080204" pitchFamily="50" charset="-128"/>
              <a:ea typeface="ＭＳ Ｐゴシック" panose="020B0600070205080204" pitchFamily="50" charset="-128"/>
            </a:rPr>
            <a:t>230,000</a:t>
          </a:r>
          <a:r>
            <a:rPr kumimoji="1" lang="ja-JP" altLang="en-US" sz="1300">
              <a:latin typeface="ＭＳ Ｐゴシック" panose="020B0600070205080204" pitchFamily="50" charset="-128"/>
              <a:ea typeface="ＭＳ Ｐゴシック" panose="020B0600070205080204" pitchFamily="50" charset="-128"/>
            </a:rPr>
            <a:t>千円増加した一方で、歳出面では、人件費や物件費、補助費等の増加により全体で</a:t>
          </a:r>
          <a:r>
            <a:rPr kumimoji="1" lang="en-US" altLang="ja-JP" sz="1300">
              <a:latin typeface="ＭＳ Ｐゴシック" panose="020B0600070205080204" pitchFamily="50" charset="-128"/>
              <a:ea typeface="ＭＳ Ｐゴシック" panose="020B0600070205080204" pitchFamily="50" charset="-128"/>
            </a:rPr>
            <a:t>107,740</a:t>
          </a:r>
          <a:r>
            <a:rPr kumimoji="1" lang="ja-JP" altLang="en-US" sz="1300">
              <a:latin typeface="ＭＳ Ｐゴシック" panose="020B0600070205080204" pitchFamily="50" charset="-128"/>
              <a:ea typeface="ＭＳ Ｐゴシック" panose="020B0600070205080204" pitchFamily="50" charset="-128"/>
            </a:rPr>
            <a:t>千円増加している。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今後も町税等の確保に取組むとともに、事務事業の見直しや経常経費の節減に努め、比率の改善を図りたい。　</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109982</xdr:rowOff>
    </xdr:from>
    <xdr:to>
      <xdr:col>23</xdr:col>
      <xdr:colOff>133350</xdr:colOff>
      <xdr:row>65</xdr:row>
      <xdr:rowOff>128524</xdr:rowOff>
    </xdr:to>
    <xdr:cxnSp macro="">
      <xdr:nvCxnSpPr>
        <xdr:cNvPr id="127" name="直線コネクタ 126"/>
        <xdr:cNvCxnSpPr/>
      </xdr:nvCxnSpPr>
      <xdr:spPr>
        <a:xfrm flipV="1">
          <a:off x="4953000" y="10225532"/>
          <a:ext cx="0" cy="10472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100601</xdr:rowOff>
    </xdr:from>
    <xdr:ext cx="762000" cy="259045"/>
    <xdr:sp macro="" textlink="">
      <xdr:nvSpPr>
        <xdr:cNvPr id="128" name="財政構造の弾力性最小値テキスト"/>
        <xdr:cNvSpPr txBox="1"/>
      </xdr:nvSpPr>
      <xdr:spPr>
        <a:xfrm>
          <a:off x="5041900" y="1124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128524</xdr:rowOff>
    </xdr:from>
    <xdr:to>
      <xdr:col>24</xdr:col>
      <xdr:colOff>12700</xdr:colOff>
      <xdr:row>65</xdr:row>
      <xdr:rowOff>128524</xdr:rowOff>
    </xdr:to>
    <xdr:cxnSp macro="">
      <xdr:nvCxnSpPr>
        <xdr:cNvPr id="129" name="直線コネクタ 128"/>
        <xdr:cNvCxnSpPr/>
      </xdr:nvCxnSpPr>
      <xdr:spPr>
        <a:xfrm>
          <a:off x="4864100" y="1127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24909</xdr:rowOff>
    </xdr:from>
    <xdr:ext cx="762000" cy="259045"/>
    <xdr:sp macro="" textlink="">
      <xdr:nvSpPr>
        <xdr:cNvPr id="130" name="財政構造の弾力性最大値テキスト"/>
        <xdr:cNvSpPr txBox="1"/>
      </xdr:nvSpPr>
      <xdr:spPr>
        <a:xfrm>
          <a:off x="5041900" y="996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109982</xdr:rowOff>
    </xdr:from>
    <xdr:to>
      <xdr:col>24</xdr:col>
      <xdr:colOff>12700</xdr:colOff>
      <xdr:row>59</xdr:row>
      <xdr:rowOff>109982</xdr:rowOff>
    </xdr:to>
    <xdr:cxnSp macro="">
      <xdr:nvCxnSpPr>
        <xdr:cNvPr id="131" name="直線コネクタ 130"/>
        <xdr:cNvCxnSpPr/>
      </xdr:nvCxnSpPr>
      <xdr:spPr>
        <a:xfrm>
          <a:off x="4864100" y="1022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126238</xdr:rowOff>
    </xdr:from>
    <xdr:to>
      <xdr:col>23</xdr:col>
      <xdr:colOff>133350</xdr:colOff>
      <xdr:row>65</xdr:row>
      <xdr:rowOff>85090</xdr:rowOff>
    </xdr:to>
    <xdr:cxnSp macro="">
      <xdr:nvCxnSpPr>
        <xdr:cNvPr id="132" name="直線コネクタ 131"/>
        <xdr:cNvCxnSpPr/>
      </xdr:nvCxnSpPr>
      <xdr:spPr>
        <a:xfrm flipV="1">
          <a:off x="4114800" y="11099038"/>
          <a:ext cx="8382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70375</xdr:rowOff>
    </xdr:from>
    <xdr:ext cx="762000" cy="259045"/>
    <xdr:sp macro="" textlink="">
      <xdr:nvSpPr>
        <xdr:cNvPr id="133" name="財政構造の弾力性平均値テキスト"/>
        <xdr:cNvSpPr txBox="1"/>
      </xdr:nvSpPr>
      <xdr:spPr>
        <a:xfrm>
          <a:off x="5041900" y="10700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53848</xdr:rowOff>
    </xdr:from>
    <xdr:to>
      <xdr:col>23</xdr:col>
      <xdr:colOff>184150</xdr:colOff>
      <xdr:row>63</xdr:row>
      <xdr:rowOff>155448</xdr:rowOff>
    </xdr:to>
    <xdr:sp macro="" textlink="">
      <xdr:nvSpPr>
        <xdr:cNvPr id="134" name="フローチャート: 判断 133"/>
        <xdr:cNvSpPr/>
      </xdr:nvSpPr>
      <xdr:spPr>
        <a:xfrm>
          <a:off x="4902200" y="1085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97282</xdr:rowOff>
    </xdr:from>
    <xdr:to>
      <xdr:col>19</xdr:col>
      <xdr:colOff>133350</xdr:colOff>
      <xdr:row>65</xdr:row>
      <xdr:rowOff>85090</xdr:rowOff>
    </xdr:to>
    <xdr:cxnSp macro="">
      <xdr:nvCxnSpPr>
        <xdr:cNvPr id="135" name="直線コネクタ 134"/>
        <xdr:cNvCxnSpPr/>
      </xdr:nvCxnSpPr>
      <xdr:spPr>
        <a:xfrm>
          <a:off x="3225800" y="11070082"/>
          <a:ext cx="8890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10414</xdr:rowOff>
    </xdr:from>
    <xdr:to>
      <xdr:col>19</xdr:col>
      <xdr:colOff>184150</xdr:colOff>
      <xdr:row>63</xdr:row>
      <xdr:rowOff>112014</xdr:rowOff>
    </xdr:to>
    <xdr:sp macro="" textlink="">
      <xdr:nvSpPr>
        <xdr:cNvPr id="136" name="フローチャート: 判断 135"/>
        <xdr:cNvSpPr/>
      </xdr:nvSpPr>
      <xdr:spPr>
        <a:xfrm>
          <a:off x="4064000" y="1081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122191</xdr:rowOff>
    </xdr:from>
    <xdr:ext cx="736600" cy="259045"/>
    <xdr:sp macro="" textlink="">
      <xdr:nvSpPr>
        <xdr:cNvPr id="137" name="テキスト ボックス 136"/>
        <xdr:cNvSpPr txBox="1"/>
      </xdr:nvSpPr>
      <xdr:spPr>
        <a:xfrm>
          <a:off x="3733800" y="1058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97282</xdr:rowOff>
    </xdr:from>
    <xdr:to>
      <xdr:col>15</xdr:col>
      <xdr:colOff>82550</xdr:colOff>
      <xdr:row>65</xdr:row>
      <xdr:rowOff>75438</xdr:rowOff>
    </xdr:to>
    <xdr:cxnSp macro="">
      <xdr:nvCxnSpPr>
        <xdr:cNvPr id="138" name="直線コネクタ 137"/>
        <xdr:cNvCxnSpPr/>
      </xdr:nvCxnSpPr>
      <xdr:spPr>
        <a:xfrm flipV="1">
          <a:off x="2336800" y="11070082"/>
          <a:ext cx="8890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94996</xdr:rowOff>
    </xdr:from>
    <xdr:to>
      <xdr:col>15</xdr:col>
      <xdr:colOff>133350</xdr:colOff>
      <xdr:row>63</xdr:row>
      <xdr:rowOff>25146</xdr:rowOff>
    </xdr:to>
    <xdr:sp macro="" textlink="">
      <xdr:nvSpPr>
        <xdr:cNvPr id="139" name="フローチャート: 判断 138"/>
        <xdr:cNvSpPr/>
      </xdr:nvSpPr>
      <xdr:spPr>
        <a:xfrm>
          <a:off x="31750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35323</xdr:rowOff>
    </xdr:from>
    <xdr:ext cx="762000" cy="259045"/>
    <xdr:sp macro="" textlink="">
      <xdr:nvSpPr>
        <xdr:cNvPr id="140" name="テキスト ボックス 139"/>
        <xdr:cNvSpPr txBox="1"/>
      </xdr:nvSpPr>
      <xdr:spPr>
        <a:xfrm>
          <a:off x="2844800" y="1049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34544</xdr:rowOff>
    </xdr:from>
    <xdr:to>
      <xdr:col>11</xdr:col>
      <xdr:colOff>31750</xdr:colOff>
      <xdr:row>65</xdr:row>
      <xdr:rowOff>75438</xdr:rowOff>
    </xdr:to>
    <xdr:cxnSp macro="">
      <xdr:nvCxnSpPr>
        <xdr:cNvPr id="141" name="直線コネクタ 140"/>
        <xdr:cNvCxnSpPr/>
      </xdr:nvCxnSpPr>
      <xdr:spPr>
        <a:xfrm>
          <a:off x="1447800" y="11007344"/>
          <a:ext cx="889000" cy="2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126238</xdr:rowOff>
    </xdr:from>
    <xdr:to>
      <xdr:col>11</xdr:col>
      <xdr:colOff>82550</xdr:colOff>
      <xdr:row>64</xdr:row>
      <xdr:rowOff>56388</xdr:rowOff>
    </xdr:to>
    <xdr:sp macro="" textlink="">
      <xdr:nvSpPr>
        <xdr:cNvPr id="142" name="フローチャート: 判断 141"/>
        <xdr:cNvSpPr/>
      </xdr:nvSpPr>
      <xdr:spPr>
        <a:xfrm>
          <a:off x="2286000" y="1092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66565</xdr:rowOff>
    </xdr:from>
    <xdr:ext cx="762000" cy="259045"/>
    <xdr:sp macro="" textlink="">
      <xdr:nvSpPr>
        <xdr:cNvPr id="143" name="テキスト ボックス 142"/>
        <xdr:cNvSpPr txBox="1"/>
      </xdr:nvSpPr>
      <xdr:spPr>
        <a:xfrm>
          <a:off x="1955800" y="10696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77978</xdr:rowOff>
    </xdr:from>
    <xdr:to>
      <xdr:col>7</xdr:col>
      <xdr:colOff>31750</xdr:colOff>
      <xdr:row>64</xdr:row>
      <xdr:rowOff>8128</xdr:rowOff>
    </xdr:to>
    <xdr:sp macro="" textlink="">
      <xdr:nvSpPr>
        <xdr:cNvPr id="144" name="フローチャート: 判断 143"/>
        <xdr:cNvSpPr/>
      </xdr:nvSpPr>
      <xdr:spPr>
        <a:xfrm>
          <a:off x="1397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18305</xdr:rowOff>
    </xdr:from>
    <xdr:ext cx="762000" cy="259045"/>
    <xdr:sp macro="" textlink="">
      <xdr:nvSpPr>
        <xdr:cNvPr id="145" name="テキスト ボックス 144"/>
        <xdr:cNvSpPr txBox="1"/>
      </xdr:nvSpPr>
      <xdr:spPr>
        <a:xfrm>
          <a:off x="1066800" y="1064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75438</xdr:rowOff>
    </xdr:from>
    <xdr:to>
      <xdr:col>23</xdr:col>
      <xdr:colOff>184150</xdr:colOff>
      <xdr:row>65</xdr:row>
      <xdr:rowOff>5588</xdr:rowOff>
    </xdr:to>
    <xdr:sp macro="" textlink="">
      <xdr:nvSpPr>
        <xdr:cNvPr id="151" name="楕円 150"/>
        <xdr:cNvSpPr/>
      </xdr:nvSpPr>
      <xdr:spPr>
        <a:xfrm>
          <a:off x="4902200" y="1104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47515</xdr:rowOff>
    </xdr:from>
    <xdr:ext cx="762000" cy="259045"/>
    <xdr:sp macro="" textlink="">
      <xdr:nvSpPr>
        <xdr:cNvPr id="152" name="財政構造の弾力性該当値テキスト"/>
        <xdr:cNvSpPr txBox="1"/>
      </xdr:nvSpPr>
      <xdr:spPr>
        <a:xfrm>
          <a:off x="5041900" y="11020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34290</xdr:rowOff>
    </xdr:from>
    <xdr:to>
      <xdr:col>19</xdr:col>
      <xdr:colOff>184150</xdr:colOff>
      <xdr:row>65</xdr:row>
      <xdr:rowOff>135890</xdr:rowOff>
    </xdr:to>
    <xdr:sp macro="" textlink="">
      <xdr:nvSpPr>
        <xdr:cNvPr id="153" name="楕円 152"/>
        <xdr:cNvSpPr/>
      </xdr:nvSpPr>
      <xdr:spPr>
        <a:xfrm>
          <a:off x="40640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120667</xdr:rowOff>
    </xdr:from>
    <xdr:ext cx="736600" cy="259045"/>
    <xdr:sp macro="" textlink="">
      <xdr:nvSpPr>
        <xdr:cNvPr id="154" name="テキスト ボックス 153"/>
        <xdr:cNvSpPr txBox="1"/>
      </xdr:nvSpPr>
      <xdr:spPr>
        <a:xfrm>
          <a:off x="3733800" y="1126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46482</xdr:rowOff>
    </xdr:from>
    <xdr:to>
      <xdr:col>15</xdr:col>
      <xdr:colOff>133350</xdr:colOff>
      <xdr:row>64</xdr:row>
      <xdr:rowOff>148082</xdr:rowOff>
    </xdr:to>
    <xdr:sp macro="" textlink="">
      <xdr:nvSpPr>
        <xdr:cNvPr id="155" name="楕円 154"/>
        <xdr:cNvSpPr/>
      </xdr:nvSpPr>
      <xdr:spPr>
        <a:xfrm>
          <a:off x="3175000" y="1101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132859</xdr:rowOff>
    </xdr:from>
    <xdr:ext cx="762000" cy="259045"/>
    <xdr:sp macro="" textlink="">
      <xdr:nvSpPr>
        <xdr:cNvPr id="156" name="テキスト ボックス 155"/>
        <xdr:cNvSpPr txBox="1"/>
      </xdr:nvSpPr>
      <xdr:spPr>
        <a:xfrm>
          <a:off x="2844800" y="11105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24638</xdr:rowOff>
    </xdr:from>
    <xdr:to>
      <xdr:col>11</xdr:col>
      <xdr:colOff>82550</xdr:colOff>
      <xdr:row>65</xdr:row>
      <xdr:rowOff>126238</xdr:rowOff>
    </xdr:to>
    <xdr:sp macro="" textlink="">
      <xdr:nvSpPr>
        <xdr:cNvPr id="157" name="楕円 156"/>
        <xdr:cNvSpPr/>
      </xdr:nvSpPr>
      <xdr:spPr>
        <a:xfrm>
          <a:off x="2286000" y="1116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111015</xdr:rowOff>
    </xdr:from>
    <xdr:ext cx="762000" cy="259045"/>
    <xdr:sp macro="" textlink="">
      <xdr:nvSpPr>
        <xdr:cNvPr id="158" name="テキスト ボックス 157"/>
        <xdr:cNvSpPr txBox="1"/>
      </xdr:nvSpPr>
      <xdr:spPr>
        <a:xfrm>
          <a:off x="1955800" y="1125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155194</xdr:rowOff>
    </xdr:from>
    <xdr:to>
      <xdr:col>7</xdr:col>
      <xdr:colOff>31750</xdr:colOff>
      <xdr:row>64</xdr:row>
      <xdr:rowOff>85344</xdr:rowOff>
    </xdr:to>
    <xdr:sp macro="" textlink="">
      <xdr:nvSpPr>
        <xdr:cNvPr id="159" name="楕円 158"/>
        <xdr:cNvSpPr/>
      </xdr:nvSpPr>
      <xdr:spPr>
        <a:xfrm>
          <a:off x="1397000" y="1095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70121</xdr:rowOff>
    </xdr:from>
    <xdr:ext cx="762000" cy="259045"/>
    <xdr:sp macro="" textlink="">
      <xdr:nvSpPr>
        <xdr:cNvPr id="160" name="テキスト ボックス 159"/>
        <xdr:cNvSpPr txBox="1"/>
      </xdr:nvSpPr>
      <xdr:spPr>
        <a:xfrm>
          <a:off x="1066800" y="1104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[169,000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昨年度と比較して</a:t>
          </a:r>
          <a:r>
            <a:rPr kumimoji="1" lang="en-US" altLang="ja-JP" sz="1300">
              <a:latin typeface="ＭＳ Ｐゴシック" panose="020B0600070205080204" pitchFamily="50" charset="-128"/>
              <a:ea typeface="ＭＳ Ｐゴシック" panose="020B0600070205080204" pitchFamily="50" charset="-128"/>
            </a:rPr>
            <a:t>120,640</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41.6</a:t>
          </a:r>
          <a:r>
            <a:rPr kumimoji="1" lang="ja-JP" altLang="en-US" sz="1300">
              <a:latin typeface="ＭＳ Ｐゴシック" panose="020B0600070205080204" pitchFamily="50" charset="-128"/>
              <a:ea typeface="ＭＳ Ｐゴシック" panose="020B0600070205080204" pitchFamily="50" charset="-128"/>
            </a:rPr>
            <a:t>％の減となった。これは、除染作業の終了により物件費が大きく減少したことが主な要因となっている。人件費については、微増となっている。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と比較するとほぼ同程度の水準となった。今後は除染廃棄物の搬出経費の増加が見込まれるため、再び本決算額は上昇することが予想されるが、事務事業の見直し等によりコストの縮減を図っていきたい。</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43377</xdr:rowOff>
    </xdr:from>
    <xdr:to>
      <xdr:col>23</xdr:col>
      <xdr:colOff>133350</xdr:colOff>
      <xdr:row>85</xdr:row>
      <xdr:rowOff>115505</xdr:rowOff>
    </xdr:to>
    <xdr:cxnSp macro="">
      <xdr:nvCxnSpPr>
        <xdr:cNvPr id="188" name="直線コネクタ 187"/>
        <xdr:cNvCxnSpPr/>
      </xdr:nvCxnSpPr>
      <xdr:spPr>
        <a:xfrm flipV="1">
          <a:off x="4953000" y="13930827"/>
          <a:ext cx="0" cy="757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85</xdr:row>
      <xdr:rowOff>87582</xdr:rowOff>
    </xdr:from>
    <xdr:ext cx="762000" cy="259045"/>
    <xdr:sp macro="" textlink="">
      <xdr:nvSpPr>
        <xdr:cNvPr id="189" name="人件費・物件費等の状況最小値テキスト"/>
        <xdr:cNvSpPr txBox="1"/>
      </xdr:nvSpPr>
      <xdr:spPr>
        <a:xfrm>
          <a:off x="5041900" y="14660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85</xdr:row>
      <xdr:rowOff>115505</xdr:rowOff>
    </xdr:from>
    <xdr:to>
      <xdr:col>24</xdr:col>
      <xdr:colOff>12700</xdr:colOff>
      <xdr:row>85</xdr:row>
      <xdr:rowOff>115505</xdr:rowOff>
    </xdr:to>
    <xdr:cxnSp macro="">
      <xdr:nvCxnSpPr>
        <xdr:cNvPr id="190" name="直線コネクタ 189"/>
        <xdr:cNvCxnSpPr/>
      </xdr:nvCxnSpPr>
      <xdr:spPr>
        <a:xfrm>
          <a:off x="4864100" y="14688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129754</xdr:rowOff>
    </xdr:from>
    <xdr:ext cx="762000" cy="259045"/>
    <xdr:sp macro="" textlink="">
      <xdr:nvSpPr>
        <xdr:cNvPr id="191" name="人件費・物件費等の状況最大値テキスト"/>
        <xdr:cNvSpPr txBox="1"/>
      </xdr:nvSpPr>
      <xdr:spPr>
        <a:xfrm>
          <a:off x="5041900" y="13674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43377</xdr:rowOff>
    </xdr:from>
    <xdr:to>
      <xdr:col>24</xdr:col>
      <xdr:colOff>12700</xdr:colOff>
      <xdr:row>81</xdr:row>
      <xdr:rowOff>43377</xdr:rowOff>
    </xdr:to>
    <xdr:cxnSp macro="">
      <xdr:nvCxnSpPr>
        <xdr:cNvPr id="192" name="直線コネクタ 191"/>
        <xdr:cNvCxnSpPr/>
      </xdr:nvCxnSpPr>
      <xdr:spPr>
        <a:xfrm>
          <a:off x="4864100" y="13930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155194</xdr:rowOff>
    </xdr:from>
    <xdr:to>
      <xdr:col>23</xdr:col>
      <xdr:colOff>133350</xdr:colOff>
      <xdr:row>86</xdr:row>
      <xdr:rowOff>51603</xdr:rowOff>
    </xdr:to>
    <xdr:cxnSp macro="">
      <xdr:nvCxnSpPr>
        <xdr:cNvPr id="193" name="直線コネクタ 192"/>
        <xdr:cNvCxnSpPr/>
      </xdr:nvCxnSpPr>
      <xdr:spPr>
        <a:xfrm flipV="1">
          <a:off x="4114800" y="14214094"/>
          <a:ext cx="838200" cy="582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90281</xdr:rowOff>
    </xdr:from>
    <xdr:ext cx="762000" cy="259045"/>
    <xdr:sp macro="" textlink="">
      <xdr:nvSpPr>
        <xdr:cNvPr id="194" name="人件費・物件費等の状況平均値テキスト"/>
        <xdr:cNvSpPr txBox="1"/>
      </xdr:nvSpPr>
      <xdr:spPr>
        <a:xfrm>
          <a:off x="5041900" y="139777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73754</xdr:rowOff>
    </xdr:from>
    <xdr:to>
      <xdr:col>23</xdr:col>
      <xdr:colOff>184150</xdr:colOff>
      <xdr:row>83</xdr:row>
      <xdr:rowOff>3904</xdr:rowOff>
    </xdr:to>
    <xdr:sp macro="" textlink="">
      <xdr:nvSpPr>
        <xdr:cNvPr id="195" name="フローチャート: 判断 194"/>
        <xdr:cNvSpPr/>
      </xdr:nvSpPr>
      <xdr:spPr>
        <a:xfrm>
          <a:off x="4902200" y="1413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51603</xdr:rowOff>
    </xdr:from>
    <xdr:to>
      <xdr:col>19</xdr:col>
      <xdr:colOff>133350</xdr:colOff>
      <xdr:row>87</xdr:row>
      <xdr:rowOff>61754</xdr:rowOff>
    </xdr:to>
    <xdr:cxnSp macro="">
      <xdr:nvCxnSpPr>
        <xdr:cNvPr id="196" name="直線コネクタ 195"/>
        <xdr:cNvCxnSpPr/>
      </xdr:nvCxnSpPr>
      <xdr:spPr>
        <a:xfrm flipV="1">
          <a:off x="3225800" y="14796303"/>
          <a:ext cx="889000" cy="18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67397</xdr:rowOff>
    </xdr:from>
    <xdr:to>
      <xdr:col>19</xdr:col>
      <xdr:colOff>184150</xdr:colOff>
      <xdr:row>82</xdr:row>
      <xdr:rowOff>168997</xdr:rowOff>
    </xdr:to>
    <xdr:sp macro="" textlink="">
      <xdr:nvSpPr>
        <xdr:cNvPr id="197" name="フローチャート: 判断 196"/>
        <xdr:cNvSpPr/>
      </xdr:nvSpPr>
      <xdr:spPr>
        <a:xfrm>
          <a:off x="4064000" y="14126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7724</xdr:rowOff>
    </xdr:from>
    <xdr:ext cx="736600" cy="259045"/>
    <xdr:sp macro="" textlink="">
      <xdr:nvSpPr>
        <xdr:cNvPr id="198" name="テキスト ボックス 197"/>
        <xdr:cNvSpPr txBox="1"/>
      </xdr:nvSpPr>
      <xdr:spPr>
        <a:xfrm>
          <a:off x="3733800" y="138951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87</xdr:row>
      <xdr:rowOff>61754</xdr:rowOff>
    </xdr:from>
    <xdr:to>
      <xdr:col>15</xdr:col>
      <xdr:colOff>82550</xdr:colOff>
      <xdr:row>87</xdr:row>
      <xdr:rowOff>159530</xdr:rowOff>
    </xdr:to>
    <xdr:cxnSp macro="">
      <xdr:nvCxnSpPr>
        <xdr:cNvPr id="199" name="直線コネクタ 198"/>
        <xdr:cNvCxnSpPr/>
      </xdr:nvCxnSpPr>
      <xdr:spPr>
        <a:xfrm flipV="1">
          <a:off x="2336800" y="14977904"/>
          <a:ext cx="889000" cy="97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15320</xdr:rowOff>
    </xdr:from>
    <xdr:to>
      <xdr:col>15</xdr:col>
      <xdr:colOff>133350</xdr:colOff>
      <xdr:row>82</xdr:row>
      <xdr:rowOff>116920</xdr:rowOff>
    </xdr:to>
    <xdr:sp macro="" textlink="">
      <xdr:nvSpPr>
        <xdr:cNvPr id="200" name="フローチャート: 判断 199"/>
        <xdr:cNvSpPr/>
      </xdr:nvSpPr>
      <xdr:spPr>
        <a:xfrm>
          <a:off x="3175000" y="1407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127097</xdr:rowOff>
    </xdr:from>
    <xdr:ext cx="762000" cy="259045"/>
    <xdr:sp macro="" textlink="">
      <xdr:nvSpPr>
        <xdr:cNvPr id="201" name="テキスト ボックス 200"/>
        <xdr:cNvSpPr txBox="1"/>
      </xdr:nvSpPr>
      <xdr:spPr>
        <a:xfrm>
          <a:off x="2844800" y="1384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26538</xdr:rowOff>
    </xdr:from>
    <xdr:to>
      <xdr:col>11</xdr:col>
      <xdr:colOff>31750</xdr:colOff>
      <xdr:row>87</xdr:row>
      <xdr:rowOff>159530</xdr:rowOff>
    </xdr:to>
    <xdr:cxnSp macro="">
      <xdr:nvCxnSpPr>
        <xdr:cNvPr id="202" name="直線コネクタ 201"/>
        <xdr:cNvCxnSpPr/>
      </xdr:nvCxnSpPr>
      <xdr:spPr>
        <a:xfrm>
          <a:off x="1447800" y="14599788"/>
          <a:ext cx="889000" cy="475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169126</xdr:rowOff>
    </xdr:from>
    <xdr:to>
      <xdr:col>11</xdr:col>
      <xdr:colOff>82550</xdr:colOff>
      <xdr:row>82</xdr:row>
      <xdr:rowOff>99276</xdr:rowOff>
    </xdr:to>
    <xdr:sp macro="" textlink="">
      <xdr:nvSpPr>
        <xdr:cNvPr id="203" name="フローチャート: 判断 202"/>
        <xdr:cNvSpPr/>
      </xdr:nvSpPr>
      <xdr:spPr>
        <a:xfrm>
          <a:off x="2286000" y="1405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109453</xdr:rowOff>
    </xdr:from>
    <xdr:ext cx="762000" cy="259045"/>
    <xdr:sp macro="" textlink="">
      <xdr:nvSpPr>
        <xdr:cNvPr id="204" name="テキスト ボックス 203"/>
        <xdr:cNvSpPr txBox="1"/>
      </xdr:nvSpPr>
      <xdr:spPr>
        <a:xfrm>
          <a:off x="1955800" y="13825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116287</xdr:rowOff>
    </xdr:from>
    <xdr:to>
      <xdr:col>7</xdr:col>
      <xdr:colOff>31750</xdr:colOff>
      <xdr:row>82</xdr:row>
      <xdr:rowOff>46437</xdr:rowOff>
    </xdr:to>
    <xdr:sp macro="" textlink="">
      <xdr:nvSpPr>
        <xdr:cNvPr id="205" name="フローチャート: 判断 204"/>
        <xdr:cNvSpPr/>
      </xdr:nvSpPr>
      <xdr:spPr>
        <a:xfrm>
          <a:off x="1397000" y="14003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56614</xdr:rowOff>
    </xdr:from>
    <xdr:ext cx="762000" cy="259045"/>
    <xdr:sp macro="" textlink="">
      <xdr:nvSpPr>
        <xdr:cNvPr id="206" name="テキスト ボックス 205"/>
        <xdr:cNvSpPr txBox="1"/>
      </xdr:nvSpPr>
      <xdr:spPr>
        <a:xfrm>
          <a:off x="1066800" y="13772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104394</xdr:rowOff>
    </xdr:from>
    <xdr:to>
      <xdr:col>23</xdr:col>
      <xdr:colOff>184150</xdr:colOff>
      <xdr:row>83</xdr:row>
      <xdr:rowOff>34544</xdr:rowOff>
    </xdr:to>
    <xdr:sp macro="" textlink="">
      <xdr:nvSpPr>
        <xdr:cNvPr id="212" name="楕円 211"/>
        <xdr:cNvSpPr/>
      </xdr:nvSpPr>
      <xdr:spPr>
        <a:xfrm>
          <a:off x="4902200" y="1416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76471</xdr:rowOff>
    </xdr:from>
    <xdr:ext cx="762000" cy="259045"/>
    <xdr:sp macro="" textlink="">
      <xdr:nvSpPr>
        <xdr:cNvPr id="213" name="人件費・物件費等の状況該当値テキスト"/>
        <xdr:cNvSpPr txBox="1"/>
      </xdr:nvSpPr>
      <xdr:spPr>
        <a:xfrm>
          <a:off x="5041900" y="14135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803</xdr:rowOff>
    </xdr:from>
    <xdr:to>
      <xdr:col>19</xdr:col>
      <xdr:colOff>184150</xdr:colOff>
      <xdr:row>86</xdr:row>
      <xdr:rowOff>102403</xdr:rowOff>
    </xdr:to>
    <xdr:sp macro="" textlink="">
      <xdr:nvSpPr>
        <xdr:cNvPr id="214" name="楕円 213"/>
        <xdr:cNvSpPr/>
      </xdr:nvSpPr>
      <xdr:spPr>
        <a:xfrm>
          <a:off x="4064000" y="1474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87180</xdr:rowOff>
    </xdr:from>
    <xdr:ext cx="736600" cy="259045"/>
    <xdr:sp macro="" textlink="">
      <xdr:nvSpPr>
        <xdr:cNvPr id="215" name="テキスト ボックス 214"/>
        <xdr:cNvSpPr txBox="1"/>
      </xdr:nvSpPr>
      <xdr:spPr>
        <a:xfrm>
          <a:off x="3733800" y="148318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87</xdr:row>
      <xdr:rowOff>10954</xdr:rowOff>
    </xdr:from>
    <xdr:to>
      <xdr:col>15</xdr:col>
      <xdr:colOff>133350</xdr:colOff>
      <xdr:row>87</xdr:row>
      <xdr:rowOff>112554</xdr:rowOff>
    </xdr:to>
    <xdr:sp macro="" textlink="">
      <xdr:nvSpPr>
        <xdr:cNvPr id="216" name="楕円 215"/>
        <xdr:cNvSpPr/>
      </xdr:nvSpPr>
      <xdr:spPr>
        <a:xfrm>
          <a:off x="3175000" y="1492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97331</xdr:rowOff>
    </xdr:from>
    <xdr:ext cx="762000" cy="259045"/>
    <xdr:sp macro="" textlink="">
      <xdr:nvSpPr>
        <xdr:cNvPr id="217" name="テキスト ボックス 216"/>
        <xdr:cNvSpPr txBox="1"/>
      </xdr:nvSpPr>
      <xdr:spPr>
        <a:xfrm>
          <a:off x="2844800" y="15013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87</xdr:row>
      <xdr:rowOff>108730</xdr:rowOff>
    </xdr:from>
    <xdr:to>
      <xdr:col>11</xdr:col>
      <xdr:colOff>82550</xdr:colOff>
      <xdr:row>88</xdr:row>
      <xdr:rowOff>38880</xdr:rowOff>
    </xdr:to>
    <xdr:sp macro="" textlink="">
      <xdr:nvSpPr>
        <xdr:cNvPr id="218" name="楕円 217"/>
        <xdr:cNvSpPr/>
      </xdr:nvSpPr>
      <xdr:spPr>
        <a:xfrm>
          <a:off x="2286000" y="1502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88</xdr:row>
      <xdr:rowOff>23657</xdr:rowOff>
    </xdr:from>
    <xdr:ext cx="762000" cy="259045"/>
    <xdr:sp macro="" textlink="">
      <xdr:nvSpPr>
        <xdr:cNvPr id="219" name="テキスト ボックス 218"/>
        <xdr:cNvSpPr txBox="1"/>
      </xdr:nvSpPr>
      <xdr:spPr>
        <a:xfrm>
          <a:off x="1955800" y="1511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147188</xdr:rowOff>
    </xdr:from>
    <xdr:to>
      <xdr:col>7</xdr:col>
      <xdr:colOff>31750</xdr:colOff>
      <xdr:row>85</xdr:row>
      <xdr:rowOff>77338</xdr:rowOff>
    </xdr:to>
    <xdr:sp macro="" textlink="">
      <xdr:nvSpPr>
        <xdr:cNvPr id="220" name="楕円 219"/>
        <xdr:cNvSpPr/>
      </xdr:nvSpPr>
      <xdr:spPr>
        <a:xfrm>
          <a:off x="1397000" y="1454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62115</xdr:rowOff>
    </xdr:from>
    <xdr:ext cx="762000" cy="259045"/>
    <xdr:sp macro="" textlink="">
      <xdr:nvSpPr>
        <xdr:cNvPr id="221" name="テキスト ボックス 220"/>
        <xdr:cNvSpPr txBox="1"/>
      </xdr:nvSpPr>
      <xdr:spPr>
        <a:xfrm>
          <a:off x="1066800" y="1463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給与の水準については、類似団体平均と同水準、全国町村平均を</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給料表については、平成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年度平均</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％（最大</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％）引き下げを行うなど、福島県人事委員会勧告及び県の改訂状況を踏まえながら、適切な水準の維持に努める。なお、平成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年度の指数においては、給与実態調査が未公表であることから、昨年度の指数を引用している。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84666</xdr:rowOff>
    </xdr:from>
    <xdr:to>
      <xdr:col>81</xdr:col>
      <xdr:colOff>44450</xdr:colOff>
      <xdr:row>89</xdr:row>
      <xdr:rowOff>69850</xdr:rowOff>
    </xdr:to>
    <xdr:cxnSp macro="">
      <xdr:nvCxnSpPr>
        <xdr:cNvPr id="250" name="直線コネクタ 249"/>
        <xdr:cNvCxnSpPr/>
      </xdr:nvCxnSpPr>
      <xdr:spPr>
        <a:xfrm flipV="1">
          <a:off x="17018000" y="13800666"/>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1" name="給与水準   （国との比較）最小値テキスト"/>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2" name="直線コネクタ 251"/>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171043</xdr:rowOff>
    </xdr:from>
    <xdr:ext cx="762000" cy="259045"/>
    <xdr:sp macro="" textlink="">
      <xdr:nvSpPr>
        <xdr:cNvPr id="253" name="給与水準   （国との比較）最大値テキスト"/>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84666</xdr:rowOff>
    </xdr:from>
    <xdr:to>
      <xdr:col>81</xdr:col>
      <xdr:colOff>133350</xdr:colOff>
      <xdr:row>80</xdr:row>
      <xdr:rowOff>84666</xdr:rowOff>
    </xdr:to>
    <xdr:cxnSp macro="">
      <xdr:nvCxnSpPr>
        <xdr:cNvPr id="254" name="直線コネクタ 253"/>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112184</xdr:rowOff>
    </xdr:from>
    <xdr:to>
      <xdr:col>81</xdr:col>
      <xdr:colOff>44450</xdr:colOff>
      <xdr:row>85</xdr:row>
      <xdr:rowOff>112184</xdr:rowOff>
    </xdr:to>
    <xdr:cxnSp macro="">
      <xdr:nvCxnSpPr>
        <xdr:cNvPr id="255" name="直線コネクタ 254"/>
        <xdr:cNvCxnSpPr/>
      </xdr:nvCxnSpPr>
      <xdr:spPr>
        <a:xfrm>
          <a:off x="16179800" y="1468543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77911</xdr:rowOff>
    </xdr:from>
    <xdr:ext cx="762000" cy="259045"/>
    <xdr:sp macro="" textlink="">
      <xdr:nvSpPr>
        <xdr:cNvPr id="256" name="給与水準   （国との比較）平均値テキスト"/>
        <xdr:cNvSpPr txBox="1"/>
      </xdr:nvSpPr>
      <xdr:spPr>
        <a:xfrm>
          <a:off x="17106900" y="14479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57" name="フローチャート: 判断 256"/>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112184</xdr:rowOff>
    </xdr:from>
    <xdr:to>
      <xdr:col>77</xdr:col>
      <xdr:colOff>44450</xdr:colOff>
      <xdr:row>85</xdr:row>
      <xdr:rowOff>125589</xdr:rowOff>
    </xdr:to>
    <xdr:cxnSp macro="">
      <xdr:nvCxnSpPr>
        <xdr:cNvPr id="258" name="直線コネクタ 257"/>
        <xdr:cNvCxnSpPr/>
      </xdr:nvCxnSpPr>
      <xdr:spPr>
        <a:xfrm flipV="1">
          <a:off x="15290800" y="14685434"/>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47978</xdr:rowOff>
    </xdr:from>
    <xdr:to>
      <xdr:col>77</xdr:col>
      <xdr:colOff>95250</xdr:colOff>
      <xdr:row>85</xdr:row>
      <xdr:rowOff>149578</xdr:rowOff>
    </xdr:to>
    <xdr:sp macro="" textlink="">
      <xdr:nvSpPr>
        <xdr:cNvPr id="259" name="フローチャート: 判断 258"/>
        <xdr:cNvSpPr/>
      </xdr:nvSpPr>
      <xdr:spPr>
        <a:xfrm>
          <a:off x="16129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159755</xdr:rowOff>
    </xdr:from>
    <xdr:ext cx="736600" cy="259045"/>
    <xdr:sp macro="" textlink="">
      <xdr:nvSpPr>
        <xdr:cNvPr id="260" name="テキスト ボックス 259"/>
        <xdr:cNvSpPr txBox="1"/>
      </xdr:nvSpPr>
      <xdr:spPr>
        <a:xfrm>
          <a:off x="15798800" y="1439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4939</xdr:rowOff>
    </xdr:from>
    <xdr:to>
      <xdr:col>72</xdr:col>
      <xdr:colOff>203200</xdr:colOff>
      <xdr:row>85</xdr:row>
      <xdr:rowOff>125589</xdr:rowOff>
    </xdr:to>
    <xdr:cxnSp macro="">
      <xdr:nvCxnSpPr>
        <xdr:cNvPr id="261" name="直線コネクタ 260"/>
        <xdr:cNvCxnSpPr/>
      </xdr:nvCxnSpPr>
      <xdr:spPr>
        <a:xfrm>
          <a:off x="14401800" y="14578189"/>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62" name="フローチャート: 判断 261"/>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16527</xdr:rowOff>
    </xdr:from>
    <xdr:ext cx="762000" cy="259045"/>
    <xdr:sp macro="" textlink="">
      <xdr:nvSpPr>
        <xdr:cNvPr id="263" name="テキスト ボックス 262"/>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149578</xdr:rowOff>
    </xdr:from>
    <xdr:to>
      <xdr:col>68</xdr:col>
      <xdr:colOff>152400</xdr:colOff>
      <xdr:row>85</xdr:row>
      <xdr:rowOff>4939</xdr:rowOff>
    </xdr:to>
    <xdr:cxnSp macro="">
      <xdr:nvCxnSpPr>
        <xdr:cNvPr id="264" name="直線コネクタ 263"/>
        <xdr:cNvCxnSpPr/>
      </xdr:nvCxnSpPr>
      <xdr:spPr>
        <a:xfrm>
          <a:off x="13512800" y="1455137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65" name="フローチャート: 判断 264"/>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161166</xdr:rowOff>
    </xdr:from>
    <xdr:ext cx="762000" cy="259045"/>
    <xdr:sp macro="" textlink="">
      <xdr:nvSpPr>
        <xdr:cNvPr id="266" name="テキスト ボックス 265"/>
        <xdr:cNvSpPr txBox="1"/>
      </xdr:nvSpPr>
      <xdr:spPr>
        <a:xfrm>
          <a:off x="14020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21166</xdr:rowOff>
    </xdr:from>
    <xdr:to>
      <xdr:col>64</xdr:col>
      <xdr:colOff>152400</xdr:colOff>
      <xdr:row>85</xdr:row>
      <xdr:rowOff>122766</xdr:rowOff>
    </xdr:to>
    <xdr:sp macro="" textlink="">
      <xdr:nvSpPr>
        <xdr:cNvPr id="267" name="フローチャート: 判断 266"/>
        <xdr:cNvSpPr/>
      </xdr:nvSpPr>
      <xdr:spPr>
        <a:xfrm>
          <a:off x="13462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107543</xdr:rowOff>
    </xdr:from>
    <xdr:ext cx="762000" cy="259045"/>
    <xdr:sp macro="" textlink="">
      <xdr:nvSpPr>
        <xdr:cNvPr id="268" name="テキスト ボックス 267"/>
        <xdr:cNvSpPr txBox="1"/>
      </xdr:nvSpPr>
      <xdr:spPr>
        <a:xfrm>
          <a:off x="13131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74" name="楕円 273"/>
        <xdr:cNvSpPr/>
      </xdr:nvSpPr>
      <xdr:spPr>
        <a:xfrm>
          <a:off x="169672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33461</xdr:rowOff>
    </xdr:from>
    <xdr:ext cx="762000" cy="259045"/>
    <xdr:sp macro="" textlink="">
      <xdr:nvSpPr>
        <xdr:cNvPr id="275" name="給与水準   （国との比較）該当値テキスト"/>
        <xdr:cNvSpPr txBox="1"/>
      </xdr:nvSpPr>
      <xdr:spPr>
        <a:xfrm>
          <a:off x="17106900" y="14606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61384</xdr:rowOff>
    </xdr:from>
    <xdr:to>
      <xdr:col>77</xdr:col>
      <xdr:colOff>95250</xdr:colOff>
      <xdr:row>85</xdr:row>
      <xdr:rowOff>162984</xdr:rowOff>
    </xdr:to>
    <xdr:sp macro="" textlink="">
      <xdr:nvSpPr>
        <xdr:cNvPr id="276" name="楕円 275"/>
        <xdr:cNvSpPr/>
      </xdr:nvSpPr>
      <xdr:spPr>
        <a:xfrm>
          <a:off x="16129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147761</xdr:rowOff>
    </xdr:from>
    <xdr:ext cx="736600" cy="259045"/>
    <xdr:sp macro="" textlink="">
      <xdr:nvSpPr>
        <xdr:cNvPr id="277" name="テキスト ボックス 276"/>
        <xdr:cNvSpPr txBox="1"/>
      </xdr:nvSpPr>
      <xdr:spPr>
        <a:xfrm>
          <a:off x="15798800" y="14721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74789</xdr:rowOff>
    </xdr:from>
    <xdr:to>
      <xdr:col>73</xdr:col>
      <xdr:colOff>44450</xdr:colOff>
      <xdr:row>86</xdr:row>
      <xdr:rowOff>4939</xdr:rowOff>
    </xdr:to>
    <xdr:sp macro="" textlink="">
      <xdr:nvSpPr>
        <xdr:cNvPr id="278" name="楕円 277"/>
        <xdr:cNvSpPr/>
      </xdr:nvSpPr>
      <xdr:spPr>
        <a:xfrm>
          <a:off x="15240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15116</xdr:rowOff>
    </xdr:from>
    <xdr:ext cx="762000" cy="259045"/>
    <xdr:sp macro="" textlink="">
      <xdr:nvSpPr>
        <xdr:cNvPr id="279" name="テキスト ボックス 278"/>
        <xdr:cNvSpPr txBox="1"/>
      </xdr:nvSpPr>
      <xdr:spPr>
        <a:xfrm>
          <a:off x="14909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125589</xdr:rowOff>
    </xdr:from>
    <xdr:to>
      <xdr:col>68</xdr:col>
      <xdr:colOff>203200</xdr:colOff>
      <xdr:row>85</xdr:row>
      <xdr:rowOff>55739</xdr:rowOff>
    </xdr:to>
    <xdr:sp macro="" textlink="">
      <xdr:nvSpPr>
        <xdr:cNvPr id="280" name="楕円 279"/>
        <xdr:cNvSpPr/>
      </xdr:nvSpPr>
      <xdr:spPr>
        <a:xfrm>
          <a:off x="143510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65916</xdr:rowOff>
    </xdr:from>
    <xdr:ext cx="762000" cy="259045"/>
    <xdr:sp macro="" textlink="">
      <xdr:nvSpPr>
        <xdr:cNvPr id="281" name="テキスト ボックス 280"/>
        <xdr:cNvSpPr txBox="1"/>
      </xdr:nvSpPr>
      <xdr:spPr>
        <a:xfrm>
          <a:off x="14020800" y="1429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98778</xdr:rowOff>
    </xdr:from>
    <xdr:to>
      <xdr:col>64</xdr:col>
      <xdr:colOff>152400</xdr:colOff>
      <xdr:row>85</xdr:row>
      <xdr:rowOff>28928</xdr:rowOff>
    </xdr:to>
    <xdr:sp macro="" textlink="">
      <xdr:nvSpPr>
        <xdr:cNvPr id="282" name="楕円 281"/>
        <xdr:cNvSpPr/>
      </xdr:nvSpPr>
      <xdr:spPr>
        <a:xfrm>
          <a:off x="13462000" y="1450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39105</xdr:rowOff>
    </xdr:from>
    <xdr:ext cx="762000" cy="259045"/>
    <xdr:sp macro="" textlink="">
      <xdr:nvSpPr>
        <xdr:cNvPr id="283" name="テキスト ボックス 282"/>
        <xdr:cNvSpPr txBox="1"/>
      </xdr:nvSpPr>
      <xdr:spPr>
        <a:xfrm>
          <a:off x="13131800" y="142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類似団体平均値を</a:t>
          </a:r>
          <a:r>
            <a:rPr kumimoji="1" lang="en-US" altLang="ja-JP" sz="1300">
              <a:latin typeface="ＭＳ Ｐゴシック" panose="020B0600070205080204" pitchFamily="50" charset="-128"/>
              <a:ea typeface="ＭＳ Ｐゴシック" panose="020B0600070205080204" pitchFamily="50" charset="-128"/>
            </a:rPr>
            <a:t>1.28</a:t>
          </a:r>
          <a:r>
            <a:rPr kumimoji="1" lang="ja-JP" altLang="en-US" sz="1300">
              <a:latin typeface="ＭＳ Ｐゴシック" panose="020B0600070205080204" pitchFamily="50" charset="-128"/>
              <a:ea typeface="ＭＳ Ｐゴシック" panose="020B0600070205080204" pitchFamily="50" charset="-128"/>
            </a:rPr>
            <a:t>人下回っており、類似団体と比較して定員削減が進んでいる状況にある。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今後も「定員適正化管理計画（第</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期）」において、事務事業見直しや指定管理者制度の導入、業務委託の推進を図り、計画的な職員採用を行うとともに、超過勤務や休日出勤等の縮減方策を検討し、職員の負担軽減を考慮した人事管理に努め、少数精鋭による組織体制を目指し、職員の人材育成を推進することとしている。</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90805</xdr:rowOff>
    </xdr:from>
    <xdr:to>
      <xdr:col>81</xdr:col>
      <xdr:colOff>44450</xdr:colOff>
      <xdr:row>66</xdr:row>
      <xdr:rowOff>92891</xdr:rowOff>
    </xdr:to>
    <xdr:cxnSp macro="">
      <xdr:nvCxnSpPr>
        <xdr:cNvPr id="315" name="直線コネクタ 314"/>
        <xdr:cNvCxnSpPr/>
      </xdr:nvCxnSpPr>
      <xdr:spPr>
        <a:xfrm flipV="1">
          <a:off x="17018000" y="10034905"/>
          <a:ext cx="0" cy="1373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64968</xdr:rowOff>
    </xdr:from>
    <xdr:ext cx="762000" cy="259045"/>
    <xdr:sp macro="" textlink="">
      <xdr:nvSpPr>
        <xdr:cNvPr id="316" name="定員管理の状況最小値テキスト"/>
        <xdr:cNvSpPr txBox="1"/>
      </xdr:nvSpPr>
      <xdr:spPr>
        <a:xfrm>
          <a:off x="17106900" y="11380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92891</xdr:rowOff>
    </xdr:from>
    <xdr:to>
      <xdr:col>81</xdr:col>
      <xdr:colOff>133350</xdr:colOff>
      <xdr:row>66</xdr:row>
      <xdr:rowOff>92891</xdr:rowOff>
    </xdr:to>
    <xdr:cxnSp macro="">
      <xdr:nvCxnSpPr>
        <xdr:cNvPr id="317" name="直線コネクタ 316"/>
        <xdr:cNvCxnSpPr/>
      </xdr:nvCxnSpPr>
      <xdr:spPr>
        <a:xfrm>
          <a:off x="16929100" y="11408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5732</xdr:rowOff>
    </xdr:from>
    <xdr:ext cx="762000" cy="259045"/>
    <xdr:sp macro="" textlink="">
      <xdr:nvSpPr>
        <xdr:cNvPr id="318" name="定員管理の状況最大値テキスト"/>
        <xdr:cNvSpPr txBox="1"/>
      </xdr:nvSpPr>
      <xdr:spPr>
        <a:xfrm>
          <a:off x="17106900" y="977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90805</xdr:rowOff>
    </xdr:from>
    <xdr:to>
      <xdr:col>81</xdr:col>
      <xdr:colOff>133350</xdr:colOff>
      <xdr:row>58</xdr:row>
      <xdr:rowOff>90805</xdr:rowOff>
    </xdr:to>
    <xdr:cxnSp macro="">
      <xdr:nvCxnSpPr>
        <xdr:cNvPr id="319" name="直線コネクタ 318"/>
        <xdr:cNvCxnSpPr/>
      </xdr:nvCxnSpPr>
      <xdr:spPr>
        <a:xfrm>
          <a:off x="16929100" y="1003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4717</xdr:rowOff>
    </xdr:from>
    <xdr:to>
      <xdr:col>81</xdr:col>
      <xdr:colOff>44450</xdr:colOff>
      <xdr:row>60</xdr:row>
      <xdr:rowOff>18506</xdr:rowOff>
    </xdr:to>
    <xdr:cxnSp macro="">
      <xdr:nvCxnSpPr>
        <xdr:cNvPr id="320" name="直線コネクタ 319"/>
        <xdr:cNvCxnSpPr/>
      </xdr:nvCxnSpPr>
      <xdr:spPr>
        <a:xfrm>
          <a:off x="16179800" y="10291717"/>
          <a:ext cx="8382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160400</xdr:rowOff>
    </xdr:from>
    <xdr:ext cx="762000" cy="259045"/>
    <xdr:sp macro="" textlink="">
      <xdr:nvSpPr>
        <xdr:cNvPr id="321" name="定員管理の状況平均値テキスト"/>
        <xdr:cNvSpPr txBox="1"/>
      </xdr:nvSpPr>
      <xdr:spPr>
        <a:xfrm>
          <a:off x="17106900" y="104474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16873</xdr:rowOff>
    </xdr:from>
    <xdr:to>
      <xdr:col>81</xdr:col>
      <xdr:colOff>95250</xdr:colOff>
      <xdr:row>61</xdr:row>
      <xdr:rowOff>118473</xdr:rowOff>
    </xdr:to>
    <xdr:sp macro="" textlink="">
      <xdr:nvSpPr>
        <xdr:cNvPr id="322" name="フローチャート: 判断 321"/>
        <xdr:cNvSpPr/>
      </xdr:nvSpPr>
      <xdr:spPr>
        <a:xfrm>
          <a:off x="16967200" y="10475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134801</xdr:rowOff>
    </xdr:from>
    <xdr:to>
      <xdr:col>77</xdr:col>
      <xdr:colOff>44450</xdr:colOff>
      <xdr:row>60</xdr:row>
      <xdr:rowOff>4717</xdr:rowOff>
    </xdr:to>
    <xdr:cxnSp macro="">
      <xdr:nvCxnSpPr>
        <xdr:cNvPr id="323" name="直線コネクタ 322"/>
        <xdr:cNvCxnSpPr/>
      </xdr:nvCxnSpPr>
      <xdr:spPr>
        <a:xfrm>
          <a:off x="15290800" y="10250351"/>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165916</xdr:rowOff>
    </xdr:from>
    <xdr:to>
      <xdr:col>77</xdr:col>
      <xdr:colOff>95250</xdr:colOff>
      <xdr:row>61</xdr:row>
      <xdr:rowOff>96066</xdr:rowOff>
    </xdr:to>
    <xdr:sp macro="" textlink="">
      <xdr:nvSpPr>
        <xdr:cNvPr id="324" name="フローチャート: 判断 323"/>
        <xdr:cNvSpPr/>
      </xdr:nvSpPr>
      <xdr:spPr>
        <a:xfrm>
          <a:off x="16129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80843</xdr:rowOff>
    </xdr:from>
    <xdr:ext cx="736600" cy="259045"/>
    <xdr:sp macro="" textlink="">
      <xdr:nvSpPr>
        <xdr:cNvPr id="325" name="テキスト ボックス 324"/>
        <xdr:cNvSpPr txBox="1"/>
      </xdr:nvSpPr>
      <xdr:spPr>
        <a:xfrm>
          <a:off x="15798800" y="10539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93435</xdr:rowOff>
    </xdr:from>
    <xdr:to>
      <xdr:col>72</xdr:col>
      <xdr:colOff>203200</xdr:colOff>
      <xdr:row>59</xdr:row>
      <xdr:rowOff>134801</xdr:rowOff>
    </xdr:to>
    <xdr:cxnSp macro="">
      <xdr:nvCxnSpPr>
        <xdr:cNvPr id="326" name="直線コネクタ 325"/>
        <xdr:cNvCxnSpPr/>
      </xdr:nvCxnSpPr>
      <xdr:spPr>
        <a:xfrm>
          <a:off x="14401800" y="10208985"/>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100421</xdr:rowOff>
    </xdr:from>
    <xdr:to>
      <xdr:col>73</xdr:col>
      <xdr:colOff>44450</xdr:colOff>
      <xdr:row>61</xdr:row>
      <xdr:rowOff>30571</xdr:rowOff>
    </xdr:to>
    <xdr:sp macro="" textlink="">
      <xdr:nvSpPr>
        <xdr:cNvPr id="327" name="フローチャート: 判断 326"/>
        <xdr:cNvSpPr/>
      </xdr:nvSpPr>
      <xdr:spPr>
        <a:xfrm>
          <a:off x="15240000" y="1038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15348</xdr:rowOff>
    </xdr:from>
    <xdr:ext cx="762000" cy="259045"/>
    <xdr:sp macro="" textlink="">
      <xdr:nvSpPr>
        <xdr:cNvPr id="328" name="テキスト ボックス 327"/>
        <xdr:cNvSpPr txBox="1"/>
      </xdr:nvSpPr>
      <xdr:spPr>
        <a:xfrm>
          <a:off x="14909800" y="1047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93435</xdr:rowOff>
    </xdr:from>
    <xdr:to>
      <xdr:col>68</xdr:col>
      <xdr:colOff>152400</xdr:colOff>
      <xdr:row>59</xdr:row>
      <xdr:rowOff>117566</xdr:rowOff>
    </xdr:to>
    <xdr:cxnSp macro="">
      <xdr:nvCxnSpPr>
        <xdr:cNvPr id="329" name="直線コネクタ 328"/>
        <xdr:cNvCxnSpPr/>
      </xdr:nvCxnSpPr>
      <xdr:spPr>
        <a:xfrm flipV="1">
          <a:off x="13512800" y="10208985"/>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74567</xdr:rowOff>
    </xdr:from>
    <xdr:to>
      <xdr:col>68</xdr:col>
      <xdr:colOff>203200</xdr:colOff>
      <xdr:row>61</xdr:row>
      <xdr:rowOff>4717</xdr:rowOff>
    </xdr:to>
    <xdr:sp macro="" textlink="">
      <xdr:nvSpPr>
        <xdr:cNvPr id="330" name="フローチャート: 判断 329"/>
        <xdr:cNvSpPr/>
      </xdr:nvSpPr>
      <xdr:spPr>
        <a:xfrm>
          <a:off x="14351000" y="1036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160944</xdr:rowOff>
    </xdr:from>
    <xdr:ext cx="762000" cy="259045"/>
    <xdr:sp macro="" textlink="">
      <xdr:nvSpPr>
        <xdr:cNvPr id="331" name="テキスト ボックス 330"/>
        <xdr:cNvSpPr txBox="1"/>
      </xdr:nvSpPr>
      <xdr:spPr>
        <a:xfrm>
          <a:off x="14020800" y="1044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74567</xdr:rowOff>
    </xdr:from>
    <xdr:to>
      <xdr:col>64</xdr:col>
      <xdr:colOff>152400</xdr:colOff>
      <xdr:row>61</xdr:row>
      <xdr:rowOff>4717</xdr:rowOff>
    </xdr:to>
    <xdr:sp macro="" textlink="">
      <xdr:nvSpPr>
        <xdr:cNvPr id="332" name="フローチャート: 判断 331"/>
        <xdr:cNvSpPr/>
      </xdr:nvSpPr>
      <xdr:spPr>
        <a:xfrm>
          <a:off x="13462000" y="1036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160944</xdr:rowOff>
    </xdr:from>
    <xdr:ext cx="762000" cy="259045"/>
    <xdr:sp macro="" textlink="">
      <xdr:nvSpPr>
        <xdr:cNvPr id="333" name="テキスト ボックス 332"/>
        <xdr:cNvSpPr txBox="1"/>
      </xdr:nvSpPr>
      <xdr:spPr>
        <a:xfrm>
          <a:off x="13131800" y="1044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139156</xdr:rowOff>
    </xdr:from>
    <xdr:to>
      <xdr:col>81</xdr:col>
      <xdr:colOff>95250</xdr:colOff>
      <xdr:row>60</xdr:row>
      <xdr:rowOff>69306</xdr:rowOff>
    </xdr:to>
    <xdr:sp macro="" textlink="">
      <xdr:nvSpPr>
        <xdr:cNvPr id="339" name="楕円 338"/>
        <xdr:cNvSpPr/>
      </xdr:nvSpPr>
      <xdr:spPr>
        <a:xfrm>
          <a:off x="16967200" y="1025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155683</xdr:rowOff>
    </xdr:from>
    <xdr:ext cx="762000" cy="259045"/>
    <xdr:sp macro="" textlink="">
      <xdr:nvSpPr>
        <xdr:cNvPr id="340" name="定員管理の状況該当値テキスト"/>
        <xdr:cNvSpPr txBox="1"/>
      </xdr:nvSpPr>
      <xdr:spPr>
        <a:xfrm>
          <a:off x="17106900" y="10099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125367</xdr:rowOff>
    </xdr:from>
    <xdr:to>
      <xdr:col>77</xdr:col>
      <xdr:colOff>95250</xdr:colOff>
      <xdr:row>60</xdr:row>
      <xdr:rowOff>55517</xdr:rowOff>
    </xdr:to>
    <xdr:sp macro="" textlink="">
      <xdr:nvSpPr>
        <xdr:cNvPr id="341" name="楕円 340"/>
        <xdr:cNvSpPr/>
      </xdr:nvSpPr>
      <xdr:spPr>
        <a:xfrm>
          <a:off x="16129000" y="1024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65694</xdr:rowOff>
    </xdr:from>
    <xdr:ext cx="736600" cy="259045"/>
    <xdr:sp macro="" textlink="">
      <xdr:nvSpPr>
        <xdr:cNvPr id="342" name="テキスト ボックス 341"/>
        <xdr:cNvSpPr txBox="1"/>
      </xdr:nvSpPr>
      <xdr:spPr>
        <a:xfrm>
          <a:off x="15798800" y="10009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84001</xdr:rowOff>
    </xdr:from>
    <xdr:to>
      <xdr:col>73</xdr:col>
      <xdr:colOff>44450</xdr:colOff>
      <xdr:row>60</xdr:row>
      <xdr:rowOff>14151</xdr:rowOff>
    </xdr:to>
    <xdr:sp macro="" textlink="">
      <xdr:nvSpPr>
        <xdr:cNvPr id="343" name="楕円 342"/>
        <xdr:cNvSpPr/>
      </xdr:nvSpPr>
      <xdr:spPr>
        <a:xfrm>
          <a:off x="15240000" y="1019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24328</xdr:rowOff>
    </xdr:from>
    <xdr:ext cx="762000" cy="259045"/>
    <xdr:sp macro="" textlink="">
      <xdr:nvSpPr>
        <xdr:cNvPr id="344" name="テキスト ボックス 343"/>
        <xdr:cNvSpPr txBox="1"/>
      </xdr:nvSpPr>
      <xdr:spPr>
        <a:xfrm>
          <a:off x="14909800" y="9968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42635</xdr:rowOff>
    </xdr:from>
    <xdr:to>
      <xdr:col>68</xdr:col>
      <xdr:colOff>203200</xdr:colOff>
      <xdr:row>59</xdr:row>
      <xdr:rowOff>144235</xdr:rowOff>
    </xdr:to>
    <xdr:sp macro="" textlink="">
      <xdr:nvSpPr>
        <xdr:cNvPr id="345" name="楕円 344"/>
        <xdr:cNvSpPr/>
      </xdr:nvSpPr>
      <xdr:spPr>
        <a:xfrm>
          <a:off x="14351000" y="1015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154412</xdr:rowOff>
    </xdr:from>
    <xdr:ext cx="762000" cy="259045"/>
    <xdr:sp macro="" textlink="">
      <xdr:nvSpPr>
        <xdr:cNvPr id="346" name="テキスト ボックス 345"/>
        <xdr:cNvSpPr txBox="1"/>
      </xdr:nvSpPr>
      <xdr:spPr>
        <a:xfrm>
          <a:off x="140208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66766</xdr:rowOff>
    </xdr:from>
    <xdr:to>
      <xdr:col>64</xdr:col>
      <xdr:colOff>152400</xdr:colOff>
      <xdr:row>59</xdr:row>
      <xdr:rowOff>168366</xdr:rowOff>
    </xdr:to>
    <xdr:sp macro="" textlink="">
      <xdr:nvSpPr>
        <xdr:cNvPr id="347" name="楕円 346"/>
        <xdr:cNvSpPr/>
      </xdr:nvSpPr>
      <xdr:spPr>
        <a:xfrm>
          <a:off x="13462000" y="1018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7093</xdr:rowOff>
    </xdr:from>
    <xdr:ext cx="762000" cy="259045"/>
    <xdr:sp macro="" textlink="">
      <xdr:nvSpPr>
        <xdr:cNvPr id="348" name="テキスト ボックス 347"/>
        <xdr:cNvSpPr txBox="1"/>
      </xdr:nvSpPr>
      <xdr:spPr>
        <a:xfrm>
          <a:off x="13131800" y="995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実質公債費比率についても、上記の将来負担比率と同様に着実に健全化の方向に進んでいるといえるが、平成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年度については、前年度と比較して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ポイント上昇した。これは公債費の増加によるものではなく、既借入分の公債費に対する交付税措置額の減少が主な要因となっている。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今後は、公共施設の整備等により比率の上昇が見込まれるが、財政措置のある起債の活用や、借り換え、繰上償還などを行い、体力に見合った比率の維持に努めていく。</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45</xdr:row>
      <xdr:rowOff>80518</xdr:rowOff>
    </xdr:to>
    <xdr:cxnSp macro="">
      <xdr:nvCxnSpPr>
        <xdr:cNvPr id="375" name="直線コネクタ 374"/>
        <xdr:cNvCxnSpPr/>
      </xdr:nvCxnSpPr>
      <xdr:spPr>
        <a:xfrm flipV="1">
          <a:off x="17018000" y="6164580"/>
          <a:ext cx="0" cy="16311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52595</xdr:rowOff>
    </xdr:from>
    <xdr:ext cx="762000" cy="259045"/>
    <xdr:sp macro="" textlink="">
      <xdr:nvSpPr>
        <xdr:cNvPr id="376" name="公債費負担の状況最小値テキスト"/>
        <xdr:cNvSpPr txBox="1"/>
      </xdr:nvSpPr>
      <xdr:spPr>
        <a:xfrm>
          <a:off x="17106900" y="776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80518</xdr:rowOff>
    </xdr:from>
    <xdr:to>
      <xdr:col>81</xdr:col>
      <xdr:colOff>133350</xdr:colOff>
      <xdr:row>45</xdr:row>
      <xdr:rowOff>80518</xdr:rowOff>
    </xdr:to>
    <xdr:cxnSp macro="">
      <xdr:nvCxnSpPr>
        <xdr:cNvPr id="377" name="直線コネクタ 376"/>
        <xdr:cNvCxnSpPr/>
      </xdr:nvCxnSpPr>
      <xdr:spPr>
        <a:xfrm>
          <a:off x="16929100" y="779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78" name="公債費負担の状況最大値テキスト"/>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79" name="直線コネクタ 378"/>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88392</xdr:rowOff>
    </xdr:from>
    <xdr:to>
      <xdr:col>81</xdr:col>
      <xdr:colOff>44450</xdr:colOff>
      <xdr:row>40</xdr:row>
      <xdr:rowOff>136652</xdr:rowOff>
    </xdr:to>
    <xdr:cxnSp macro="">
      <xdr:nvCxnSpPr>
        <xdr:cNvPr id="380" name="直線コネクタ 379"/>
        <xdr:cNvCxnSpPr/>
      </xdr:nvCxnSpPr>
      <xdr:spPr>
        <a:xfrm>
          <a:off x="16179800" y="6946392"/>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11955</xdr:rowOff>
    </xdr:from>
    <xdr:ext cx="762000" cy="259045"/>
    <xdr:sp macro="" textlink="">
      <xdr:nvSpPr>
        <xdr:cNvPr id="381" name="公債費負担の状況平均値テキスト"/>
        <xdr:cNvSpPr txBox="1"/>
      </xdr:nvSpPr>
      <xdr:spPr>
        <a:xfrm>
          <a:off x="17106900" y="7041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39878</xdr:rowOff>
    </xdr:from>
    <xdr:to>
      <xdr:col>81</xdr:col>
      <xdr:colOff>95250</xdr:colOff>
      <xdr:row>41</xdr:row>
      <xdr:rowOff>141478</xdr:rowOff>
    </xdr:to>
    <xdr:sp macro="" textlink="">
      <xdr:nvSpPr>
        <xdr:cNvPr id="382" name="フローチャート: 判断 381"/>
        <xdr:cNvSpPr/>
      </xdr:nvSpPr>
      <xdr:spPr>
        <a:xfrm>
          <a:off x="169672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88392</xdr:rowOff>
    </xdr:from>
    <xdr:to>
      <xdr:col>77</xdr:col>
      <xdr:colOff>44450</xdr:colOff>
      <xdr:row>40</xdr:row>
      <xdr:rowOff>165608</xdr:rowOff>
    </xdr:to>
    <xdr:cxnSp macro="">
      <xdr:nvCxnSpPr>
        <xdr:cNvPr id="383" name="直線コネクタ 382"/>
        <xdr:cNvCxnSpPr/>
      </xdr:nvCxnSpPr>
      <xdr:spPr>
        <a:xfrm flipV="1">
          <a:off x="15290800" y="6946392"/>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59182</xdr:rowOff>
    </xdr:from>
    <xdr:to>
      <xdr:col>77</xdr:col>
      <xdr:colOff>95250</xdr:colOff>
      <xdr:row>41</xdr:row>
      <xdr:rowOff>160782</xdr:rowOff>
    </xdr:to>
    <xdr:sp macro="" textlink="">
      <xdr:nvSpPr>
        <xdr:cNvPr id="384" name="フローチャート: 判断 383"/>
        <xdr:cNvSpPr/>
      </xdr:nvSpPr>
      <xdr:spPr>
        <a:xfrm>
          <a:off x="16129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145559</xdr:rowOff>
    </xdr:from>
    <xdr:ext cx="736600" cy="259045"/>
    <xdr:sp macro="" textlink="">
      <xdr:nvSpPr>
        <xdr:cNvPr id="385" name="テキスト ボックス 384"/>
        <xdr:cNvSpPr txBox="1"/>
      </xdr:nvSpPr>
      <xdr:spPr>
        <a:xfrm>
          <a:off x="15798800" y="7175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165608</xdr:rowOff>
    </xdr:from>
    <xdr:to>
      <xdr:col>72</xdr:col>
      <xdr:colOff>203200</xdr:colOff>
      <xdr:row>41</xdr:row>
      <xdr:rowOff>119634</xdr:rowOff>
    </xdr:to>
    <xdr:cxnSp macro="">
      <xdr:nvCxnSpPr>
        <xdr:cNvPr id="386" name="直線コネクタ 385"/>
        <xdr:cNvCxnSpPr/>
      </xdr:nvCxnSpPr>
      <xdr:spPr>
        <a:xfrm flipV="1">
          <a:off x="14401800" y="7023608"/>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1270</xdr:rowOff>
    </xdr:from>
    <xdr:to>
      <xdr:col>73</xdr:col>
      <xdr:colOff>44450</xdr:colOff>
      <xdr:row>41</xdr:row>
      <xdr:rowOff>102870</xdr:rowOff>
    </xdr:to>
    <xdr:sp macro="" textlink="">
      <xdr:nvSpPr>
        <xdr:cNvPr id="387" name="フローチャート: 判断 386"/>
        <xdr:cNvSpPr/>
      </xdr:nvSpPr>
      <xdr:spPr>
        <a:xfrm>
          <a:off x="15240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87647</xdr:rowOff>
    </xdr:from>
    <xdr:ext cx="762000" cy="259045"/>
    <xdr:sp macro="" textlink="">
      <xdr:nvSpPr>
        <xdr:cNvPr id="388" name="テキスト ボックス 387"/>
        <xdr:cNvSpPr txBox="1"/>
      </xdr:nvSpPr>
      <xdr:spPr>
        <a:xfrm>
          <a:off x="14909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119634</xdr:rowOff>
    </xdr:from>
    <xdr:to>
      <xdr:col>68</xdr:col>
      <xdr:colOff>152400</xdr:colOff>
      <xdr:row>42</xdr:row>
      <xdr:rowOff>102616</xdr:rowOff>
    </xdr:to>
    <xdr:cxnSp macro="">
      <xdr:nvCxnSpPr>
        <xdr:cNvPr id="389" name="直線コネクタ 388"/>
        <xdr:cNvCxnSpPr/>
      </xdr:nvCxnSpPr>
      <xdr:spPr>
        <a:xfrm flipV="1">
          <a:off x="13512800" y="7149084"/>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13208</xdr:rowOff>
    </xdr:from>
    <xdr:to>
      <xdr:col>68</xdr:col>
      <xdr:colOff>203200</xdr:colOff>
      <xdr:row>42</xdr:row>
      <xdr:rowOff>114808</xdr:rowOff>
    </xdr:to>
    <xdr:sp macro="" textlink="">
      <xdr:nvSpPr>
        <xdr:cNvPr id="390" name="フローチャート: 判断 389"/>
        <xdr:cNvSpPr/>
      </xdr:nvSpPr>
      <xdr:spPr>
        <a:xfrm>
          <a:off x="14351000" y="72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99585</xdr:rowOff>
    </xdr:from>
    <xdr:ext cx="762000" cy="259045"/>
    <xdr:sp macro="" textlink="">
      <xdr:nvSpPr>
        <xdr:cNvPr id="391" name="テキスト ボックス 390"/>
        <xdr:cNvSpPr txBox="1"/>
      </xdr:nvSpPr>
      <xdr:spPr>
        <a:xfrm>
          <a:off x="14020800" y="730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90424</xdr:rowOff>
    </xdr:from>
    <xdr:to>
      <xdr:col>64</xdr:col>
      <xdr:colOff>152400</xdr:colOff>
      <xdr:row>43</xdr:row>
      <xdr:rowOff>20574</xdr:rowOff>
    </xdr:to>
    <xdr:sp macro="" textlink="">
      <xdr:nvSpPr>
        <xdr:cNvPr id="392" name="フローチャート: 判断 391"/>
        <xdr:cNvSpPr/>
      </xdr:nvSpPr>
      <xdr:spPr>
        <a:xfrm>
          <a:off x="13462000" y="7291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5351</xdr:rowOff>
    </xdr:from>
    <xdr:ext cx="762000" cy="259045"/>
    <xdr:sp macro="" textlink="">
      <xdr:nvSpPr>
        <xdr:cNvPr id="393" name="テキスト ボックス 392"/>
        <xdr:cNvSpPr txBox="1"/>
      </xdr:nvSpPr>
      <xdr:spPr>
        <a:xfrm>
          <a:off x="13131800" y="737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85852</xdr:rowOff>
    </xdr:from>
    <xdr:to>
      <xdr:col>81</xdr:col>
      <xdr:colOff>95250</xdr:colOff>
      <xdr:row>41</xdr:row>
      <xdr:rowOff>16002</xdr:rowOff>
    </xdr:to>
    <xdr:sp macro="" textlink="">
      <xdr:nvSpPr>
        <xdr:cNvPr id="399" name="楕円 398"/>
        <xdr:cNvSpPr/>
      </xdr:nvSpPr>
      <xdr:spPr>
        <a:xfrm>
          <a:off x="16967200" y="69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102379</xdr:rowOff>
    </xdr:from>
    <xdr:ext cx="762000" cy="259045"/>
    <xdr:sp macro="" textlink="">
      <xdr:nvSpPr>
        <xdr:cNvPr id="400" name="公債費負担の状況該当値テキスト"/>
        <xdr:cNvSpPr txBox="1"/>
      </xdr:nvSpPr>
      <xdr:spPr>
        <a:xfrm>
          <a:off x="17106900" y="678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37592</xdr:rowOff>
    </xdr:from>
    <xdr:to>
      <xdr:col>77</xdr:col>
      <xdr:colOff>95250</xdr:colOff>
      <xdr:row>40</xdr:row>
      <xdr:rowOff>139192</xdr:rowOff>
    </xdr:to>
    <xdr:sp macro="" textlink="">
      <xdr:nvSpPr>
        <xdr:cNvPr id="401" name="楕円 400"/>
        <xdr:cNvSpPr/>
      </xdr:nvSpPr>
      <xdr:spPr>
        <a:xfrm>
          <a:off x="16129000" y="689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149369</xdr:rowOff>
    </xdr:from>
    <xdr:ext cx="736600" cy="259045"/>
    <xdr:sp macro="" textlink="">
      <xdr:nvSpPr>
        <xdr:cNvPr id="402" name="テキスト ボックス 401"/>
        <xdr:cNvSpPr txBox="1"/>
      </xdr:nvSpPr>
      <xdr:spPr>
        <a:xfrm>
          <a:off x="15798800" y="6664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114808</xdr:rowOff>
    </xdr:from>
    <xdr:to>
      <xdr:col>73</xdr:col>
      <xdr:colOff>44450</xdr:colOff>
      <xdr:row>41</xdr:row>
      <xdr:rowOff>44958</xdr:rowOff>
    </xdr:to>
    <xdr:sp macro="" textlink="">
      <xdr:nvSpPr>
        <xdr:cNvPr id="403" name="楕円 402"/>
        <xdr:cNvSpPr/>
      </xdr:nvSpPr>
      <xdr:spPr>
        <a:xfrm>
          <a:off x="15240000" y="69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55135</xdr:rowOff>
    </xdr:from>
    <xdr:ext cx="762000" cy="259045"/>
    <xdr:sp macro="" textlink="">
      <xdr:nvSpPr>
        <xdr:cNvPr id="404" name="テキスト ボックス 403"/>
        <xdr:cNvSpPr txBox="1"/>
      </xdr:nvSpPr>
      <xdr:spPr>
        <a:xfrm>
          <a:off x="14909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68834</xdr:rowOff>
    </xdr:from>
    <xdr:to>
      <xdr:col>68</xdr:col>
      <xdr:colOff>203200</xdr:colOff>
      <xdr:row>41</xdr:row>
      <xdr:rowOff>170434</xdr:rowOff>
    </xdr:to>
    <xdr:sp macro="" textlink="">
      <xdr:nvSpPr>
        <xdr:cNvPr id="405" name="楕円 404"/>
        <xdr:cNvSpPr/>
      </xdr:nvSpPr>
      <xdr:spPr>
        <a:xfrm>
          <a:off x="143510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9161</xdr:rowOff>
    </xdr:from>
    <xdr:ext cx="762000" cy="259045"/>
    <xdr:sp macro="" textlink="">
      <xdr:nvSpPr>
        <xdr:cNvPr id="406" name="テキスト ボックス 405"/>
        <xdr:cNvSpPr txBox="1"/>
      </xdr:nvSpPr>
      <xdr:spPr>
        <a:xfrm>
          <a:off x="14020800" y="686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51816</xdr:rowOff>
    </xdr:from>
    <xdr:to>
      <xdr:col>64</xdr:col>
      <xdr:colOff>152400</xdr:colOff>
      <xdr:row>42</xdr:row>
      <xdr:rowOff>153416</xdr:rowOff>
    </xdr:to>
    <xdr:sp macro="" textlink="">
      <xdr:nvSpPr>
        <xdr:cNvPr id="407" name="楕円 406"/>
        <xdr:cNvSpPr/>
      </xdr:nvSpPr>
      <xdr:spPr>
        <a:xfrm>
          <a:off x="13462000" y="725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163593</xdr:rowOff>
    </xdr:from>
    <xdr:ext cx="762000" cy="259045"/>
    <xdr:sp macro="" textlink="">
      <xdr:nvSpPr>
        <xdr:cNvPr id="408" name="テキスト ボックス 407"/>
        <xdr:cNvSpPr txBox="1"/>
      </xdr:nvSpPr>
      <xdr:spPr>
        <a:xfrm>
          <a:off x="13131800" y="702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平成初期から平成</a:t>
          </a:r>
          <a:r>
            <a:rPr kumimoji="1" lang="en-US" altLang="ja-JP" sz="1100">
              <a:latin typeface="ＭＳ Ｐゴシック" panose="020B0600070205080204" pitchFamily="50" charset="-128"/>
              <a:ea typeface="ＭＳ Ｐゴシック" panose="020B0600070205080204" pitchFamily="50" charset="-128"/>
            </a:rPr>
            <a:t>14</a:t>
          </a:r>
          <a:r>
            <a:rPr kumimoji="1" lang="ja-JP" altLang="en-US" sz="1100">
              <a:latin typeface="ＭＳ Ｐゴシック" panose="020B0600070205080204" pitchFamily="50" charset="-128"/>
              <a:ea typeface="ＭＳ Ｐゴシック" panose="020B0600070205080204" pitchFamily="50" charset="-128"/>
            </a:rPr>
            <a:t>年度にかけて、教育施設、福祉施設、道路・農村整備、公営住宅、中心市街地活性化事業など、集中的な公共施設整備を行った結果、町債が増加した。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その後、行財政改革により新規地方債の発行抑制や繰上償還の実施等により、平成</a:t>
          </a:r>
          <a:r>
            <a:rPr kumimoji="1" lang="en-US" altLang="ja-JP" sz="1100">
              <a:latin typeface="ＭＳ Ｐゴシック" panose="020B0600070205080204" pitchFamily="50" charset="-128"/>
              <a:ea typeface="ＭＳ Ｐゴシック" panose="020B0600070205080204" pitchFamily="50" charset="-128"/>
            </a:rPr>
            <a:t>14</a:t>
          </a:r>
          <a:r>
            <a:rPr kumimoji="1" lang="ja-JP" altLang="en-US" sz="1100">
              <a:latin typeface="ＭＳ Ｐゴシック" panose="020B0600070205080204" pitchFamily="50" charset="-128"/>
              <a:ea typeface="ＭＳ Ｐゴシック" panose="020B0600070205080204" pitchFamily="50" charset="-128"/>
            </a:rPr>
            <a:t>年度のピーク時に</a:t>
          </a:r>
          <a:r>
            <a:rPr kumimoji="1" lang="en-US" altLang="ja-JP" sz="1100">
              <a:latin typeface="ＭＳ Ｐゴシック" panose="020B0600070205080204" pitchFamily="50" charset="-128"/>
              <a:ea typeface="ＭＳ Ｐゴシック" panose="020B0600070205080204" pitchFamily="50" charset="-128"/>
            </a:rPr>
            <a:t>135</a:t>
          </a:r>
          <a:r>
            <a:rPr kumimoji="1" lang="ja-JP" altLang="en-US" sz="1100">
              <a:latin typeface="ＭＳ Ｐゴシック" panose="020B0600070205080204" pitchFamily="50" charset="-128"/>
              <a:ea typeface="ＭＳ Ｐゴシック" panose="020B0600070205080204" pitchFamily="50" charset="-128"/>
            </a:rPr>
            <a:t>億円あった町債残高は平成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年度末には</a:t>
          </a:r>
          <a:r>
            <a:rPr kumimoji="1" lang="en-US" altLang="ja-JP" sz="1100">
              <a:latin typeface="ＭＳ Ｐゴシック" panose="020B0600070205080204" pitchFamily="50" charset="-128"/>
              <a:ea typeface="ＭＳ Ｐゴシック" panose="020B0600070205080204" pitchFamily="50" charset="-128"/>
            </a:rPr>
            <a:t>71</a:t>
          </a:r>
          <a:r>
            <a:rPr kumimoji="1" lang="ja-JP" altLang="en-US" sz="1100">
              <a:latin typeface="ＭＳ Ｐゴシック" panose="020B0600070205080204" pitchFamily="50" charset="-128"/>
              <a:ea typeface="ＭＳ Ｐゴシック" panose="020B0600070205080204" pitchFamily="50" charset="-128"/>
            </a:rPr>
            <a:t>億円に減少し、将来負担比率においても算定が開始された平成</a:t>
          </a:r>
          <a:r>
            <a:rPr kumimoji="1" lang="en-US" altLang="ja-JP" sz="1100">
              <a:latin typeface="ＭＳ Ｐゴシック" panose="020B0600070205080204" pitchFamily="50" charset="-128"/>
              <a:ea typeface="ＭＳ Ｐゴシック" panose="020B0600070205080204" pitchFamily="50" charset="-128"/>
            </a:rPr>
            <a:t>19</a:t>
          </a:r>
          <a:r>
            <a:rPr kumimoji="1" lang="ja-JP" altLang="en-US" sz="1100">
              <a:latin typeface="ＭＳ Ｐゴシック" panose="020B0600070205080204" pitchFamily="50" charset="-128"/>
              <a:ea typeface="ＭＳ Ｐゴシック" panose="020B0600070205080204" pitchFamily="50" charset="-128"/>
            </a:rPr>
            <a:t>年度の</a:t>
          </a:r>
          <a:r>
            <a:rPr kumimoji="1" lang="en-US" altLang="ja-JP" sz="1100">
              <a:latin typeface="ＭＳ Ｐゴシック" panose="020B0600070205080204" pitchFamily="50" charset="-128"/>
              <a:ea typeface="ＭＳ Ｐゴシック" panose="020B0600070205080204" pitchFamily="50" charset="-128"/>
            </a:rPr>
            <a:t>218</a:t>
          </a:r>
          <a:r>
            <a:rPr kumimoji="1" lang="ja-JP" altLang="en-US" sz="1100">
              <a:latin typeface="ＭＳ Ｐゴシック" panose="020B0600070205080204" pitchFamily="50" charset="-128"/>
              <a:ea typeface="ＭＳ Ｐゴシック" panose="020B0600070205080204" pitchFamily="50" charset="-128"/>
            </a:rPr>
            <a:t>％から</a:t>
          </a:r>
          <a:r>
            <a:rPr kumimoji="1" lang="en-US" altLang="ja-JP" sz="1100">
              <a:latin typeface="ＭＳ Ｐゴシック" panose="020B0600070205080204" pitchFamily="50" charset="-128"/>
              <a:ea typeface="ＭＳ Ｐゴシック" panose="020B0600070205080204" pitchFamily="50" charset="-128"/>
            </a:rPr>
            <a:t>18.7</a:t>
          </a:r>
          <a:r>
            <a:rPr kumimoji="1" lang="ja-JP" altLang="en-US" sz="1100">
              <a:latin typeface="ＭＳ Ｐゴシック" panose="020B0600070205080204" pitchFamily="50" charset="-128"/>
              <a:ea typeface="ＭＳ Ｐゴシック" panose="020B0600070205080204" pitchFamily="50" charset="-128"/>
            </a:rPr>
            <a:t>％に減少し、着実に健全化が進んでいるといえる。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は、新庁舎の建設工事や平成初期にかけて整備した施設の更新等により地方債発行が見込まれるが、公共施設適正管理計画等により計画的な施設更新と起債発行を行い、体力に見合った比率の維持に努めていく。</a:t>
          </a: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122404</xdr:rowOff>
    </xdr:to>
    <xdr:cxnSp macro="">
      <xdr:nvCxnSpPr>
        <xdr:cNvPr id="439" name="直線コネクタ 438"/>
        <xdr:cNvCxnSpPr/>
      </xdr:nvCxnSpPr>
      <xdr:spPr>
        <a:xfrm flipV="1">
          <a:off x="17018000" y="2313214"/>
          <a:ext cx="0" cy="15810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94481</xdr:rowOff>
    </xdr:from>
    <xdr:ext cx="762000" cy="259045"/>
    <xdr:sp macro="" textlink="">
      <xdr:nvSpPr>
        <xdr:cNvPr id="440" name="将来負担の状況最小値テキスト"/>
        <xdr:cNvSpPr txBox="1"/>
      </xdr:nvSpPr>
      <xdr:spPr>
        <a:xfrm>
          <a:off x="17106900" y="386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122404</xdr:rowOff>
    </xdr:from>
    <xdr:to>
      <xdr:col>81</xdr:col>
      <xdr:colOff>133350</xdr:colOff>
      <xdr:row>22</xdr:row>
      <xdr:rowOff>122404</xdr:rowOff>
    </xdr:to>
    <xdr:cxnSp macro="">
      <xdr:nvCxnSpPr>
        <xdr:cNvPr id="441" name="直線コネクタ 440"/>
        <xdr:cNvCxnSpPr/>
      </xdr:nvCxnSpPr>
      <xdr:spPr>
        <a:xfrm>
          <a:off x="16929100" y="3894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127786</xdr:rowOff>
    </xdr:from>
    <xdr:to>
      <xdr:col>81</xdr:col>
      <xdr:colOff>44450</xdr:colOff>
      <xdr:row>14</xdr:row>
      <xdr:rowOff>150767</xdr:rowOff>
    </xdr:to>
    <xdr:cxnSp macro="">
      <xdr:nvCxnSpPr>
        <xdr:cNvPr id="444" name="直線コネクタ 443"/>
        <xdr:cNvCxnSpPr/>
      </xdr:nvCxnSpPr>
      <xdr:spPr>
        <a:xfrm flipV="1">
          <a:off x="16179800" y="2528086"/>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131553</xdr:rowOff>
    </xdr:from>
    <xdr:ext cx="762000" cy="259045"/>
    <xdr:sp macro="" textlink="">
      <xdr:nvSpPr>
        <xdr:cNvPr id="445" name="将来負担の状況平均値テキスト"/>
        <xdr:cNvSpPr txBox="1"/>
      </xdr:nvSpPr>
      <xdr:spPr>
        <a:xfrm>
          <a:off x="17106900" y="2703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159476</xdr:rowOff>
    </xdr:from>
    <xdr:to>
      <xdr:col>81</xdr:col>
      <xdr:colOff>95250</xdr:colOff>
      <xdr:row>16</xdr:row>
      <xdr:rowOff>89626</xdr:rowOff>
    </xdr:to>
    <xdr:sp macro="" textlink="">
      <xdr:nvSpPr>
        <xdr:cNvPr id="446" name="フローチャート: 判断 445"/>
        <xdr:cNvSpPr/>
      </xdr:nvSpPr>
      <xdr:spPr>
        <a:xfrm>
          <a:off x="16967200" y="2731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150767</xdr:rowOff>
    </xdr:from>
    <xdr:to>
      <xdr:col>77</xdr:col>
      <xdr:colOff>44450</xdr:colOff>
      <xdr:row>15</xdr:row>
      <xdr:rowOff>34471</xdr:rowOff>
    </xdr:to>
    <xdr:cxnSp macro="">
      <xdr:nvCxnSpPr>
        <xdr:cNvPr id="447" name="直線コネクタ 446"/>
        <xdr:cNvCxnSpPr/>
      </xdr:nvCxnSpPr>
      <xdr:spPr>
        <a:xfrm flipV="1">
          <a:off x="15290800" y="2551067"/>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35137</xdr:rowOff>
    </xdr:from>
    <xdr:to>
      <xdr:col>77</xdr:col>
      <xdr:colOff>95250</xdr:colOff>
      <xdr:row>16</xdr:row>
      <xdr:rowOff>136737</xdr:rowOff>
    </xdr:to>
    <xdr:sp macro="" textlink="">
      <xdr:nvSpPr>
        <xdr:cNvPr id="448" name="フローチャート: 判断 447"/>
        <xdr:cNvSpPr/>
      </xdr:nvSpPr>
      <xdr:spPr>
        <a:xfrm>
          <a:off x="16129000" y="277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121514</xdr:rowOff>
    </xdr:from>
    <xdr:ext cx="736600" cy="259045"/>
    <xdr:sp macro="" textlink="">
      <xdr:nvSpPr>
        <xdr:cNvPr id="449" name="テキスト ボックス 448"/>
        <xdr:cNvSpPr txBox="1"/>
      </xdr:nvSpPr>
      <xdr:spPr>
        <a:xfrm>
          <a:off x="15798800" y="28647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34471</xdr:rowOff>
    </xdr:from>
    <xdr:to>
      <xdr:col>72</xdr:col>
      <xdr:colOff>203200</xdr:colOff>
      <xdr:row>15</xdr:row>
      <xdr:rowOff>124097</xdr:rowOff>
    </xdr:to>
    <xdr:cxnSp macro="">
      <xdr:nvCxnSpPr>
        <xdr:cNvPr id="450" name="直線コネクタ 449"/>
        <xdr:cNvCxnSpPr/>
      </xdr:nvCxnSpPr>
      <xdr:spPr>
        <a:xfrm flipV="1">
          <a:off x="14401800" y="2606221"/>
          <a:ext cx="889000" cy="8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35137</xdr:rowOff>
    </xdr:from>
    <xdr:to>
      <xdr:col>73</xdr:col>
      <xdr:colOff>44450</xdr:colOff>
      <xdr:row>16</xdr:row>
      <xdr:rowOff>136737</xdr:rowOff>
    </xdr:to>
    <xdr:sp macro="" textlink="">
      <xdr:nvSpPr>
        <xdr:cNvPr id="451" name="フローチャート: 判断 450"/>
        <xdr:cNvSpPr/>
      </xdr:nvSpPr>
      <xdr:spPr>
        <a:xfrm>
          <a:off x="15240000" y="277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121514</xdr:rowOff>
    </xdr:from>
    <xdr:ext cx="762000" cy="259045"/>
    <xdr:sp macro="" textlink="">
      <xdr:nvSpPr>
        <xdr:cNvPr id="452" name="テキスト ボックス 451"/>
        <xdr:cNvSpPr txBox="1"/>
      </xdr:nvSpPr>
      <xdr:spPr>
        <a:xfrm>
          <a:off x="14909800" y="2864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124097</xdr:rowOff>
    </xdr:from>
    <xdr:to>
      <xdr:col>68</xdr:col>
      <xdr:colOff>152400</xdr:colOff>
      <xdr:row>16</xdr:row>
      <xdr:rowOff>107769</xdr:rowOff>
    </xdr:to>
    <xdr:cxnSp macro="">
      <xdr:nvCxnSpPr>
        <xdr:cNvPr id="453" name="直線コネクタ 452"/>
        <xdr:cNvCxnSpPr/>
      </xdr:nvCxnSpPr>
      <xdr:spPr>
        <a:xfrm flipV="1">
          <a:off x="13512800" y="2695847"/>
          <a:ext cx="8890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78800</xdr:rowOff>
    </xdr:from>
    <xdr:to>
      <xdr:col>68</xdr:col>
      <xdr:colOff>203200</xdr:colOff>
      <xdr:row>17</xdr:row>
      <xdr:rowOff>8950</xdr:rowOff>
    </xdr:to>
    <xdr:sp macro="" textlink="">
      <xdr:nvSpPr>
        <xdr:cNvPr id="454" name="フローチャート: 判断 453"/>
        <xdr:cNvSpPr/>
      </xdr:nvSpPr>
      <xdr:spPr>
        <a:xfrm>
          <a:off x="14351000" y="282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165177</xdr:rowOff>
    </xdr:from>
    <xdr:ext cx="762000" cy="259045"/>
    <xdr:sp macro="" textlink="">
      <xdr:nvSpPr>
        <xdr:cNvPr id="455" name="テキスト ボックス 454"/>
        <xdr:cNvSpPr txBox="1"/>
      </xdr:nvSpPr>
      <xdr:spPr>
        <a:xfrm>
          <a:off x="14020800" y="29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146594</xdr:rowOff>
    </xdr:from>
    <xdr:to>
      <xdr:col>64</xdr:col>
      <xdr:colOff>152400</xdr:colOff>
      <xdr:row>17</xdr:row>
      <xdr:rowOff>76744</xdr:rowOff>
    </xdr:to>
    <xdr:sp macro="" textlink="">
      <xdr:nvSpPr>
        <xdr:cNvPr id="456" name="フローチャート: 判断 455"/>
        <xdr:cNvSpPr/>
      </xdr:nvSpPr>
      <xdr:spPr>
        <a:xfrm>
          <a:off x="13462000" y="288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61521</xdr:rowOff>
    </xdr:from>
    <xdr:ext cx="762000" cy="259045"/>
    <xdr:sp macro="" textlink="">
      <xdr:nvSpPr>
        <xdr:cNvPr id="457" name="テキスト ボックス 456"/>
        <xdr:cNvSpPr txBox="1"/>
      </xdr:nvSpPr>
      <xdr:spPr>
        <a:xfrm>
          <a:off x="13131800" y="2976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76986</xdr:rowOff>
    </xdr:from>
    <xdr:to>
      <xdr:col>81</xdr:col>
      <xdr:colOff>95250</xdr:colOff>
      <xdr:row>15</xdr:row>
      <xdr:rowOff>7136</xdr:rowOff>
    </xdr:to>
    <xdr:sp macro="" textlink="">
      <xdr:nvSpPr>
        <xdr:cNvPr id="463" name="楕円 462"/>
        <xdr:cNvSpPr/>
      </xdr:nvSpPr>
      <xdr:spPr>
        <a:xfrm>
          <a:off x="16967200" y="247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93513</xdr:rowOff>
    </xdr:from>
    <xdr:ext cx="762000" cy="259045"/>
    <xdr:sp macro="" textlink="">
      <xdr:nvSpPr>
        <xdr:cNvPr id="464" name="将来負担の状況該当値テキスト"/>
        <xdr:cNvSpPr txBox="1"/>
      </xdr:nvSpPr>
      <xdr:spPr>
        <a:xfrm>
          <a:off x="17106900" y="232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99967</xdr:rowOff>
    </xdr:from>
    <xdr:to>
      <xdr:col>77</xdr:col>
      <xdr:colOff>95250</xdr:colOff>
      <xdr:row>15</xdr:row>
      <xdr:rowOff>30117</xdr:rowOff>
    </xdr:to>
    <xdr:sp macro="" textlink="">
      <xdr:nvSpPr>
        <xdr:cNvPr id="465" name="楕円 464"/>
        <xdr:cNvSpPr/>
      </xdr:nvSpPr>
      <xdr:spPr>
        <a:xfrm>
          <a:off x="16129000" y="250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40294</xdr:rowOff>
    </xdr:from>
    <xdr:ext cx="736600" cy="259045"/>
    <xdr:sp macro="" textlink="">
      <xdr:nvSpPr>
        <xdr:cNvPr id="466" name="テキスト ボックス 465"/>
        <xdr:cNvSpPr txBox="1"/>
      </xdr:nvSpPr>
      <xdr:spPr>
        <a:xfrm>
          <a:off x="15798800" y="2269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155121</xdr:rowOff>
    </xdr:from>
    <xdr:to>
      <xdr:col>73</xdr:col>
      <xdr:colOff>44450</xdr:colOff>
      <xdr:row>15</xdr:row>
      <xdr:rowOff>85271</xdr:rowOff>
    </xdr:to>
    <xdr:sp macro="" textlink="">
      <xdr:nvSpPr>
        <xdr:cNvPr id="467" name="楕円 466"/>
        <xdr:cNvSpPr/>
      </xdr:nvSpPr>
      <xdr:spPr>
        <a:xfrm>
          <a:off x="15240000" y="255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95448</xdr:rowOff>
    </xdr:from>
    <xdr:ext cx="762000" cy="259045"/>
    <xdr:sp macro="" textlink="">
      <xdr:nvSpPr>
        <xdr:cNvPr id="468" name="テキスト ボックス 467"/>
        <xdr:cNvSpPr txBox="1"/>
      </xdr:nvSpPr>
      <xdr:spPr>
        <a:xfrm>
          <a:off x="14909800" y="232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73297</xdr:rowOff>
    </xdr:from>
    <xdr:to>
      <xdr:col>68</xdr:col>
      <xdr:colOff>203200</xdr:colOff>
      <xdr:row>16</xdr:row>
      <xdr:rowOff>3447</xdr:rowOff>
    </xdr:to>
    <xdr:sp macro="" textlink="">
      <xdr:nvSpPr>
        <xdr:cNvPr id="469" name="楕円 468"/>
        <xdr:cNvSpPr/>
      </xdr:nvSpPr>
      <xdr:spPr>
        <a:xfrm>
          <a:off x="14351000" y="264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13624</xdr:rowOff>
    </xdr:from>
    <xdr:ext cx="762000" cy="259045"/>
    <xdr:sp macro="" textlink="">
      <xdr:nvSpPr>
        <xdr:cNvPr id="470" name="テキスト ボックス 469"/>
        <xdr:cNvSpPr txBox="1"/>
      </xdr:nvSpPr>
      <xdr:spPr>
        <a:xfrm>
          <a:off x="14020800" y="2413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56969</xdr:rowOff>
    </xdr:from>
    <xdr:to>
      <xdr:col>64</xdr:col>
      <xdr:colOff>152400</xdr:colOff>
      <xdr:row>16</xdr:row>
      <xdr:rowOff>158569</xdr:rowOff>
    </xdr:to>
    <xdr:sp macro="" textlink="">
      <xdr:nvSpPr>
        <xdr:cNvPr id="471" name="楕円 470"/>
        <xdr:cNvSpPr/>
      </xdr:nvSpPr>
      <xdr:spPr>
        <a:xfrm>
          <a:off x="13462000" y="280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168746</xdr:rowOff>
    </xdr:from>
    <xdr:ext cx="762000" cy="259045"/>
    <xdr:sp macro="" textlink="">
      <xdr:nvSpPr>
        <xdr:cNvPr id="472" name="テキスト ボックス 471"/>
        <xdr:cNvSpPr txBox="1"/>
      </xdr:nvSpPr>
      <xdr:spPr>
        <a:xfrm>
          <a:off x="13131800" y="2569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福島県三春町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17,397
17,331
72.76
8,056,892
7,678,406
370,694
4,783,373
7,131,998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18.7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の比率は縮小傾向にある。これは保育所運営や給食調理業務等の各業務において指定管理等アウトソーシングを進め、職員数の削減を図っているためであるが、震災対応業務や職員再任用制度の導入により職員数の増加要因もあることから、人件費総額では横ばいの状況である。今後も指定管理等アウトソーシングを進めながら経費の削減に取り組みたい。</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168910</xdr:rowOff>
    </xdr:from>
    <xdr:to>
      <xdr:col>24</xdr:col>
      <xdr:colOff>25400</xdr:colOff>
      <xdr:row>41</xdr:row>
      <xdr:rowOff>54610</xdr:rowOff>
    </xdr:to>
    <xdr:cxnSp macro="">
      <xdr:nvCxnSpPr>
        <xdr:cNvPr id="61" name="直線コネクタ 60"/>
        <xdr:cNvCxnSpPr/>
      </xdr:nvCxnSpPr>
      <xdr:spPr>
        <a:xfrm flipV="1">
          <a:off x="4826000" y="582676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26687</xdr:rowOff>
    </xdr:from>
    <xdr:ext cx="762000" cy="259045"/>
    <xdr:sp macro="" textlink="">
      <xdr:nvSpPr>
        <xdr:cNvPr id="62" name="人件費最小値テキスト"/>
        <xdr:cNvSpPr txBox="1"/>
      </xdr:nvSpPr>
      <xdr:spPr>
        <a:xfrm>
          <a:off x="4914900" y="7056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54610</xdr:rowOff>
    </xdr:from>
    <xdr:to>
      <xdr:col>24</xdr:col>
      <xdr:colOff>114300</xdr:colOff>
      <xdr:row>41</xdr:row>
      <xdr:rowOff>54610</xdr:rowOff>
    </xdr:to>
    <xdr:cxnSp macro="">
      <xdr:nvCxnSpPr>
        <xdr:cNvPr id="63" name="直線コネクタ 62"/>
        <xdr:cNvCxnSpPr/>
      </xdr:nvCxnSpPr>
      <xdr:spPr>
        <a:xfrm>
          <a:off x="4737100" y="708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83837</xdr:rowOff>
    </xdr:from>
    <xdr:ext cx="762000" cy="259045"/>
    <xdr:sp macro="" textlink="">
      <xdr:nvSpPr>
        <xdr:cNvPr id="64" name="人件費最大値テキスト"/>
        <xdr:cNvSpPr txBox="1"/>
      </xdr:nvSpPr>
      <xdr:spPr>
        <a:xfrm>
          <a:off x="4914900" y="557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168910</xdr:rowOff>
    </xdr:from>
    <xdr:to>
      <xdr:col>24</xdr:col>
      <xdr:colOff>114300</xdr:colOff>
      <xdr:row>33</xdr:row>
      <xdr:rowOff>168910</xdr:rowOff>
    </xdr:to>
    <xdr:cxnSp macro="">
      <xdr:nvCxnSpPr>
        <xdr:cNvPr id="65" name="直線コネクタ 64"/>
        <xdr:cNvCxnSpPr/>
      </xdr:nvCxnSpPr>
      <xdr:spPr>
        <a:xfrm>
          <a:off x="4737100" y="5826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66040</xdr:rowOff>
    </xdr:from>
    <xdr:to>
      <xdr:col>24</xdr:col>
      <xdr:colOff>25400</xdr:colOff>
      <xdr:row>36</xdr:row>
      <xdr:rowOff>73660</xdr:rowOff>
    </xdr:to>
    <xdr:cxnSp macro="">
      <xdr:nvCxnSpPr>
        <xdr:cNvPr id="66" name="直線コネクタ 65"/>
        <xdr:cNvCxnSpPr/>
      </xdr:nvCxnSpPr>
      <xdr:spPr>
        <a:xfrm>
          <a:off x="3987800" y="62382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1287</xdr:rowOff>
    </xdr:from>
    <xdr:ext cx="762000" cy="259045"/>
    <xdr:sp macro="" textlink="">
      <xdr:nvSpPr>
        <xdr:cNvPr id="67" name="人件費平均値テキスト"/>
        <xdr:cNvSpPr txBox="1"/>
      </xdr:nvSpPr>
      <xdr:spPr>
        <a:xfrm>
          <a:off x="4914900" y="6002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156210</xdr:rowOff>
    </xdr:from>
    <xdr:to>
      <xdr:col>24</xdr:col>
      <xdr:colOff>76200</xdr:colOff>
      <xdr:row>36</xdr:row>
      <xdr:rowOff>86360</xdr:rowOff>
    </xdr:to>
    <xdr:sp macro="" textlink="">
      <xdr:nvSpPr>
        <xdr:cNvPr id="68" name="フローチャート: 判断 67"/>
        <xdr:cNvSpPr/>
      </xdr:nvSpPr>
      <xdr:spPr>
        <a:xfrm>
          <a:off x="47752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66040</xdr:rowOff>
    </xdr:from>
    <xdr:to>
      <xdr:col>19</xdr:col>
      <xdr:colOff>187325</xdr:colOff>
      <xdr:row>36</xdr:row>
      <xdr:rowOff>119380</xdr:rowOff>
    </xdr:to>
    <xdr:cxnSp macro="">
      <xdr:nvCxnSpPr>
        <xdr:cNvPr id="69" name="直線コネクタ 68"/>
        <xdr:cNvCxnSpPr/>
      </xdr:nvCxnSpPr>
      <xdr:spPr>
        <a:xfrm flipV="1">
          <a:off x="3098800" y="62382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140970</xdr:rowOff>
    </xdr:from>
    <xdr:to>
      <xdr:col>20</xdr:col>
      <xdr:colOff>38100</xdr:colOff>
      <xdr:row>36</xdr:row>
      <xdr:rowOff>71120</xdr:rowOff>
    </xdr:to>
    <xdr:sp macro="" textlink="">
      <xdr:nvSpPr>
        <xdr:cNvPr id="70" name="フローチャート: 判断 69"/>
        <xdr:cNvSpPr/>
      </xdr:nvSpPr>
      <xdr:spPr>
        <a:xfrm>
          <a:off x="3937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81297</xdr:rowOff>
    </xdr:from>
    <xdr:ext cx="736600" cy="259045"/>
    <xdr:sp macro="" textlink="">
      <xdr:nvSpPr>
        <xdr:cNvPr id="71" name="テキスト ボックス 70"/>
        <xdr:cNvSpPr txBox="1"/>
      </xdr:nvSpPr>
      <xdr:spPr>
        <a:xfrm>
          <a:off x="3606800" y="5910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119380</xdr:rowOff>
    </xdr:from>
    <xdr:to>
      <xdr:col>15</xdr:col>
      <xdr:colOff>98425</xdr:colOff>
      <xdr:row>37</xdr:row>
      <xdr:rowOff>138430</xdr:rowOff>
    </xdr:to>
    <xdr:cxnSp macro="">
      <xdr:nvCxnSpPr>
        <xdr:cNvPr id="72" name="直線コネクタ 71"/>
        <xdr:cNvCxnSpPr/>
      </xdr:nvCxnSpPr>
      <xdr:spPr>
        <a:xfrm flipV="1">
          <a:off x="2209800" y="629158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133350</xdr:rowOff>
    </xdr:from>
    <xdr:to>
      <xdr:col>15</xdr:col>
      <xdr:colOff>149225</xdr:colOff>
      <xdr:row>36</xdr:row>
      <xdr:rowOff>63500</xdr:rowOff>
    </xdr:to>
    <xdr:sp macro="" textlink="">
      <xdr:nvSpPr>
        <xdr:cNvPr id="73" name="フローチャート: 判断 72"/>
        <xdr:cNvSpPr/>
      </xdr:nvSpPr>
      <xdr:spPr>
        <a:xfrm>
          <a:off x="3048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73677</xdr:rowOff>
    </xdr:from>
    <xdr:ext cx="762000" cy="259045"/>
    <xdr:sp macro="" textlink="">
      <xdr:nvSpPr>
        <xdr:cNvPr id="74" name="テキスト ボックス 73"/>
        <xdr:cNvSpPr txBox="1"/>
      </xdr:nvSpPr>
      <xdr:spPr>
        <a:xfrm>
          <a:off x="2717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39370</xdr:rowOff>
    </xdr:from>
    <xdr:to>
      <xdr:col>11</xdr:col>
      <xdr:colOff>9525</xdr:colOff>
      <xdr:row>37</xdr:row>
      <xdr:rowOff>138430</xdr:rowOff>
    </xdr:to>
    <xdr:cxnSp macro="">
      <xdr:nvCxnSpPr>
        <xdr:cNvPr id="75" name="直線コネクタ 74"/>
        <xdr:cNvCxnSpPr/>
      </xdr:nvCxnSpPr>
      <xdr:spPr>
        <a:xfrm>
          <a:off x="1320800" y="63830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6" name="フローチャート: 判断 75"/>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39387</xdr:rowOff>
    </xdr:from>
    <xdr:ext cx="762000" cy="259045"/>
    <xdr:sp macro="" textlink="">
      <xdr:nvSpPr>
        <xdr:cNvPr id="77" name="テキスト ボックス 76"/>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39387</xdr:rowOff>
    </xdr:from>
    <xdr:ext cx="762000" cy="259045"/>
    <xdr:sp macro="" textlink="">
      <xdr:nvSpPr>
        <xdr:cNvPr id="79" name="テキスト ボックス 78"/>
        <xdr:cNvSpPr txBox="1"/>
      </xdr:nvSpPr>
      <xdr:spPr>
        <a:xfrm>
          <a:off x="939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22860</xdr:rowOff>
    </xdr:from>
    <xdr:to>
      <xdr:col>24</xdr:col>
      <xdr:colOff>76200</xdr:colOff>
      <xdr:row>36</xdr:row>
      <xdr:rowOff>124460</xdr:rowOff>
    </xdr:to>
    <xdr:sp macro="" textlink="">
      <xdr:nvSpPr>
        <xdr:cNvPr id="85" name="楕円 84"/>
        <xdr:cNvSpPr/>
      </xdr:nvSpPr>
      <xdr:spPr>
        <a:xfrm>
          <a:off x="47752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166387</xdr:rowOff>
    </xdr:from>
    <xdr:ext cx="762000" cy="259045"/>
    <xdr:sp macro="" textlink="">
      <xdr:nvSpPr>
        <xdr:cNvPr id="86" name="人件費該当値テキスト"/>
        <xdr:cNvSpPr txBox="1"/>
      </xdr:nvSpPr>
      <xdr:spPr>
        <a:xfrm>
          <a:off x="4914900" y="616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15240</xdr:rowOff>
    </xdr:from>
    <xdr:to>
      <xdr:col>20</xdr:col>
      <xdr:colOff>38100</xdr:colOff>
      <xdr:row>36</xdr:row>
      <xdr:rowOff>116840</xdr:rowOff>
    </xdr:to>
    <xdr:sp macro="" textlink="">
      <xdr:nvSpPr>
        <xdr:cNvPr id="87" name="楕円 86"/>
        <xdr:cNvSpPr/>
      </xdr:nvSpPr>
      <xdr:spPr>
        <a:xfrm>
          <a:off x="3937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101617</xdr:rowOff>
    </xdr:from>
    <xdr:ext cx="736600" cy="259045"/>
    <xdr:sp macro="" textlink="">
      <xdr:nvSpPr>
        <xdr:cNvPr id="88" name="テキスト ボックス 87"/>
        <xdr:cNvSpPr txBox="1"/>
      </xdr:nvSpPr>
      <xdr:spPr>
        <a:xfrm>
          <a:off x="3606800" y="627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68580</xdr:rowOff>
    </xdr:from>
    <xdr:to>
      <xdr:col>15</xdr:col>
      <xdr:colOff>149225</xdr:colOff>
      <xdr:row>36</xdr:row>
      <xdr:rowOff>170180</xdr:rowOff>
    </xdr:to>
    <xdr:sp macro="" textlink="">
      <xdr:nvSpPr>
        <xdr:cNvPr id="89" name="楕円 88"/>
        <xdr:cNvSpPr/>
      </xdr:nvSpPr>
      <xdr:spPr>
        <a:xfrm>
          <a:off x="3048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154957</xdr:rowOff>
    </xdr:from>
    <xdr:ext cx="762000" cy="259045"/>
    <xdr:sp macro="" textlink="">
      <xdr:nvSpPr>
        <xdr:cNvPr id="90" name="テキスト ボックス 89"/>
        <xdr:cNvSpPr txBox="1"/>
      </xdr:nvSpPr>
      <xdr:spPr>
        <a:xfrm>
          <a:off x="2717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87630</xdr:rowOff>
    </xdr:from>
    <xdr:to>
      <xdr:col>11</xdr:col>
      <xdr:colOff>60325</xdr:colOff>
      <xdr:row>38</xdr:row>
      <xdr:rowOff>17780</xdr:rowOff>
    </xdr:to>
    <xdr:sp macro="" textlink="">
      <xdr:nvSpPr>
        <xdr:cNvPr id="91" name="楕円 90"/>
        <xdr:cNvSpPr/>
      </xdr:nvSpPr>
      <xdr:spPr>
        <a:xfrm>
          <a:off x="2159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2557</xdr:rowOff>
    </xdr:from>
    <xdr:ext cx="762000" cy="259045"/>
    <xdr:sp macro="" textlink="">
      <xdr:nvSpPr>
        <xdr:cNvPr id="92" name="テキスト ボックス 91"/>
        <xdr:cNvSpPr txBox="1"/>
      </xdr:nvSpPr>
      <xdr:spPr>
        <a:xfrm>
          <a:off x="1828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160020</xdr:rowOff>
    </xdr:from>
    <xdr:to>
      <xdr:col>6</xdr:col>
      <xdr:colOff>171450</xdr:colOff>
      <xdr:row>37</xdr:row>
      <xdr:rowOff>90170</xdr:rowOff>
    </xdr:to>
    <xdr:sp macro="" textlink="">
      <xdr:nvSpPr>
        <xdr:cNvPr id="93" name="楕円 92"/>
        <xdr:cNvSpPr/>
      </xdr:nvSpPr>
      <xdr:spPr>
        <a:xfrm>
          <a:off x="1270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74947</xdr:rowOff>
    </xdr:from>
    <xdr:ext cx="762000" cy="259045"/>
    <xdr:sp macro="" textlink="">
      <xdr:nvSpPr>
        <xdr:cNvPr id="94" name="テキスト ボックス 93"/>
        <xdr:cNvSpPr txBox="1"/>
      </xdr:nvSpPr>
      <xdr:spPr>
        <a:xfrm>
          <a:off x="939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a:t>
          </a:r>
          <a:r>
            <a:rPr kumimoji="1" lang="en-US" altLang="ja-JP" sz="1300">
              <a:latin typeface="ＭＳ Ｐゴシック" panose="020B0600070205080204" pitchFamily="50" charset="-128"/>
              <a:ea typeface="ＭＳ Ｐゴシック" panose="020B0600070205080204" pitchFamily="50" charset="-128"/>
            </a:rPr>
            <a:t>7.9</a:t>
          </a:r>
          <a:r>
            <a:rPr kumimoji="1" lang="ja-JP" altLang="en-US" sz="1300">
              <a:latin typeface="ＭＳ Ｐゴシック" panose="020B0600070205080204" pitchFamily="50" charset="-128"/>
              <a:ea typeface="ＭＳ Ｐゴシック" panose="020B0600070205080204" pitchFamily="50" charset="-128"/>
            </a:rPr>
            <a:t>ポイント上回り、類似団体内の最大値の比率となった。これは行財政改革において、業務の指定管理等アウトソーシングを推進し、職員人件費から委託料（物件費）へのシフトが起きているためであるが、人件費と物件費の総額も増加している状況であるため、削減を図る必要がある。事務事業の見直しを図り、コスト縮減に取り組みたい。</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6350</xdr:rowOff>
    </xdr:from>
    <xdr:to>
      <xdr:col>82</xdr:col>
      <xdr:colOff>107950</xdr:colOff>
      <xdr:row>22</xdr:row>
      <xdr:rowOff>38100</xdr:rowOff>
    </xdr:to>
    <xdr:cxnSp macro="">
      <xdr:nvCxnSpPr>
        <xdr:cNvPr id="122" name="直線コネクタ 121"/>
        <xdr:cNvCxnSpPr/>
      </xdr:nvCxnSpPr>
      <xdr:spPr>
        <a:xfrm flipV="1">
          <a:off x="16510000" y="22352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10177</xdr:rowOff>
    </xdr:from>
    <xdr:ext cx="762000" cy="259045"/>
    <xdr:sp macro="" textlink="">
      <xdr:nvSpPr>
        <xdr:cNvPr id="123" name="物件費最小値テキスト"/>
        <xdr:cNvSpPr txBox="1"/>
      </xdr:nvSpPr>
      <xdr:spPr>
        <a:xfrm>
          <a:off x="16598900" y="378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38100</xdr:rowOff>
    </xdr:from>
    <xdr:to>
      <xdr:col>82</xdr:col>
      <xdr:colOff>196850</xdr:colOff>
      <xdr:row>22</xdr:row>
      <xdr:rowOff>38100</xdr:rowOff>
    </xdr:to>
    <xdr:cxnSp macro="">
      <xdr:nvCxnSpPr>
        <xdr:cNvPr id="124" name="直線コネクタ 123"/>
        <xdr:cNvCxnSpPr/>
      </xdr:nvCxnSpPr>
      <xdr:spPr>
        <a:xfrm>
          <a:off x="16421100" y="381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92727</xdr:rowOff>
    </xdr:from>
    <xdr:ext cx="762000" cy="259045"/>
    <xdr:sp macro="" textlink="">
      <xdr:nvSpPr>
        <xdr:cNvPr id="125" name="物件費最大値テキスト"/>
        <xdr:cNvSpPr txBox="1"/>
      </xdr:nvSpPr>
      <xdr:spPr>
        <a:xfrm>
          <a:off x="16598900" y="19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6350</xdr:rowOff>
    </xdr:from>
    <xdr:to>
      <xdr:col>82</xdr:col>
      <xdr:colOff>196850</xdr:colOff>
      <xdr:row>13</xdr:row>
      <xdr:rowOff>6350</xdr:rowOff>
    </xdr:to>
    <xdr:cxnSp macro="">
      <xdr:nvCxnSpPr>
        <xdr:cNvPr id="126" name="直線コネクタ 125"/>
        <xdr:cNvCxnSpPr/>
      </xdr:nvCxnSpPr>
      <xdr:spPr>
        <a:xfrm>
          <a:off x="16421100" y="223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22</xdr:row>
      <xdr:rowOff>38100</xdr:rowOff>
    </xdr:from>
    <xdr:to>
      <xdr:col>82</xdr:col>
      <xdr:colOff>107950</xdr:colOff>
      <xdr:row>22</xdr:row>
      <xdr:rowOff>50800</xdr:rowOff>
    </xdr:to>
    <xdr:cxnSp macro="">
      <xdr:nvCxnSpPr>
        <xdr:cNvPr id="127" name="直線コネクタ 126"/>
        <xdr:cNvCxnSpPr/>
      </xdr:nvCxnSpPr>
      <xdr:spPr>
        <a:xfrm flipV="1">
          <a:off x="15671800" y="38100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29227</xdr:rowOff>
    </xdr:from>
    <xdr:ext cx="762000" cy="259045"/>
    <xdr:sp macro="" textlink="">
      <xdr:nvSpPr>
        <xdr:cNvPr id="128" name="物件費平均値テキスト"/>
        <xdr:cNvSpPr txBox="1"/>
      </xdr:nvSpPr>
      <xdr:spPr>
        <a:xfrm>
          <a:off x="16598900" y="2600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12700</xdr:rowOff>
    </xdr:from>
    <xdr:to>
      <xdr:col>82</xdr:col>
      <xdr:colOff>158750</xdr:colOff>
      <xdr:row>16</xdr:row>
      <xdr:rowOff>114300</xdr:rowOff>
    </xdr:to>
    <xdr:sp macro="" textlink="">
      <xdr:nvSpPr>
        <xdr:cNvPr id="129" name="フローチャート: 判断 128"/>
        <xdr:cNvSpPr/>
      </xdr:nvSpPr>
      <xdr:spPr>
        <a:xfrm>
          <a:off x="164592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21</xdr:row>
      <xdr:rowOff>57150</xdr:rowOff>
    </xdr:from>
    <xdr:to>
      <xdr:col>78</xdr:col>
      <xdr:colOff>69850</xdr:colOff>
      <xdr:row>22</xdr:row>
      <xdr:rowOff>50800</xdr:rowOff>
    </xdr:to>
    <xdr:cxnSp macro="">
      <xdr:nvCxnSpPr>
        <xdr:cNvPr id="130" name="直線コネクタ 129"/>
        <xdr:cNvCxnSpPr/>
      </xdr:nvCxnSpPr>
      <xdr:spPr>
        <a:xfrm>
          <a:off x="14782800" y="36576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31" name="フローチャート: 判断 130"/>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32" name="テキスト ボックス 131"/>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146050</xdr:rowOff>
    </xdr:from>
    <xdr:to>
      <xdr:col>73</xdr:col>
      <xdr:colOff>180975</xdr:colOff>
      <xdr:row>21</xdr:row>
      <xdr:rowOff>57150</xdr:rowOff>
    </xdr:to>
    <xdr:cxnSp macro="">
      <xdr:nvCxnSpPr>
        <xdr:cNvPr id="133" name="直線コネクタ 132"/>
        <xdr:cNvCxnSpPr/>
      </xdr:nvCxnSpPr>
      <xdr:spPr>
        <a:xfrm>
          <a:off x="13893800" y="3403600"/>
          <a:ext cx="8890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107950</xdr:rowOff>
    </xdr:from>
    <xdr:to>
      <xdr:col>74</xdr:col>
      <xdr:colOff>31750</xdr:colOff>
      <xdr:row>16</xdr:row>
      <xdr:rowOff>38100</xdr:rowOff>
    </xdr:to>
    <xdr:sp macro="" textlink="">
      <xdr:nvSpPr>
        <xdr:cNvPr id="134" name="フローチャート: 判断 133"/>
        <xdr:cNvSpPr/>
      </xdr:nvSpPr>
      <xdr:spPr>
        <a:xfrm>
          <a:off x="14732000" y="26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48277</xdr:rowOff>
    </xdr:from>
    <xdr:ext cx="762000" cy="259045"/>
    <xdr:sp macro="" textlink="">
      <xdr:nvSpPr>
        <xdr:cNvPr id="135" name="テキスト ボックス 134"/>
        <xdr:cNvSpPr txBox="1"/>
      </xdr:nvSpPr>
      <xdr:spPr>
        <a:xfrm>
          <a:off x="14401800" y="244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165100</xdr:rowOff>
    </xdr:from>
    <xdr:to>
      <xdr:col>69</xdr:col>
      <xdr:colOff>92075</xdr:colOff>
      <xdr:row>19</xdr:row>
      <xdr:rowOff>146050</xdr:rowOff>
    </xdr:to>
    <xdr:cxnSp macro="">
      <xdr:nvCxnSpPr>
        <xdr:cNvPr id="136" name="直線コネクタ 135"/>
        <xdr:cNvCxnSpPr/>
      </xdr:nvCxnSpPr>
      <xdr:spPr>
        <a:xfrm>
          <a:off x="13004800" y="32512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25400</xdr:rowOff>
    </xdr:from>
    <xdr:to>
      <xdr:col>69</xdr:col>
      <xdr:colOff>142875</xdr:colOff>
      <xdr:row>16</xdr:row>
      <xdr:rowOff>127000</xdr:rowOff>
    </xdr:to>
    <xdr:sp macro="" textlink="">
      <xdr:nvSpPr>
        <xdr:cNvPr id="137" name="フローチャート: 判断 136"/>
        <xdr:cNvSpPr/>
      </xdr:nvSpPr>
      <xdr:spPr>
        <a:xfrm>
          <a:off x="13843000" y="276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137177</xdr:rowOff>
    </xdr:from>
    <xdr:ext cx="762000" cy="259045"/>
    <xdr:sp macro="" textlink="">
      <xdr:nvSpPr>
        <xdr:cNvPr id="138" name="テキスト ボックス 137"/>
        <xdr:cNvSpPr txBox="1"/>
      </xdr:nvSpPr>
      <xdr:spPr>
        <a:xfrm>
          <a:off x="13512800" y="25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120650</xdr:rowOff>
    </xdr:from>
    <xdr:to>
      <xdr:col>65</xdr:col>
      <xdr:colOff>53975</xdr:colOff>
      <xdr:row>16</xdr:row>
      <xdr:rowOff>50800</xdr:rowOff>
    </xdr:to>
    <xdr:sp macro="" textlink="">
      <xdr:nvSpPr>
        <xdr:cNvPr id="139" name="フローチャート: 判断 138"/>
        <xdr:cNvSpPr/>
      </xdr:nvSpPr>
      <xdr:spPr>
        <a:xfrm>
          <a:off x="12954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60977</xdr:rowOff>
    </xdr:from>
    <xdr:ext cx="762000" cy="259045"/>
    <xdr:sp macro="" textlink="">
      <xdr:nvSpPr>
        <xdr:cNvPr id="140" name="テキスト ボックス 139"/>
        <xdr:cNvSpPr txBox="1"/>
      </xdr:nvSpPr>
      <xdr:spPr>
        <a:xfrm>
          <a:off x="126238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21</xdr:row>
      <xdr:rowOff>158750</xdr:rowOff>
    </xdr:from>
    <xdr:to>
      <xdr:col>82</xdr:col>
      <xdr:colOff>158750</xdr:colOff>
      <xdr:row>22</xdr:row>
      <xdr:rowOff>88900</xdr:rowOff>
    </xdr:to>
    <xdr:sp macro="" textlink="">
      <xdr:nvSpPr>
        <xdr:cNvPr id="146" name="楕円 145"/>
        <xdr:cNvSpPr/>
      </xdr:nvSpPr>
      <xdr:spPr>
        <a:xfrm>
          <a:off x="16459200" y="375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21</xdr:row>
      <xdr:rowOff>67327</xdr:rowOff>
    </xdr:from>
    <xdr:ext cx="762000" cy="259045"/>
    <xdr:sp macro="" textlink="">
      <xdr:nvSpPr>
        <xdr:cNvPr id="147" name="物件費該当値テキスト"/>
        <xdr:cNvSpPr txBox="1"/>
      </xdr:nvSpPr>
      <xdr:spPr>
        <a:xfrm>
          <a:off x="16598900" y="366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22</xdr:row>
      <xdr:rowOff>0</xdr:rowOff>
    </xdr:from>
    <xdr:to>
      <xdr:col>78</xdr:col>
      <xdr:colOff>120650</xdr:colOff>
      <xdr:row>22</xdr:row>
      <xdr:rowOff>101600</xdr:rowOff>
    </xdr:to>
    <xdr:sp macro="" textlink="">
      <xdr:nvSpPr>
        <xdr:cNvPr id="148" name="楕円 147"/>
        <xdr:cNvSpPr/>
      </xdr:nvSpPr>
      <xdr:spPr>
        <a:xfrm>
          <a:off x="15621000" y="377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22</xdr:row>
      <xdr:rowOff>86377</xdr:rowOff>
    </xdr:from>
    <xdr:ext cx="736600" cy="259045"/>
    <xdr:sp macro="" textlink="">
      <xdr:nvSpPr>
        <xdr:cNvPr id="149" name="テキスト ボックス 148"/>
        <xdr:cNvSpPr txBox="1"/>
      </xdr:nvSpPr>
      <xdr:spPr>
        <a:xfrm>
          <a:off x="15290800" y="385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21</xdr:row>
      <xdr:rowOff>6350</xdr:rowOff>
    </xdr:from>
    <xdr:to>
      <xdr:col>74</xdr:col>
      <xdr:colOff>31750</xdr:colOff>
      <xdr:row>21</xdr:row>
      <xdr:rowOff>107950</xdr:rowOff>
    </xdr:to>
    <xdr:sp macro="" textlink="">
      <xdr:nvSpPr>
        <xdr:cNvPr id="150" name="楕円 149"/>
        <xdr:cNvSpPr/>
      </xdr:nvSpPr>
      <xdr:spPr>
        <a:xfrm>
          <a:off x="14732000" y="360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21</xdr:row>
      <xdr:rowOff>92727</xdr:rowOff>
    </xdr:from>
    <xdr:ext cx="762000" cy="259045"/>
    <xdr:sp macro="" textlink="">
      <xdr:nvSpPr>
        <xdr:cNvPr id="151" name="テキスト ボックス 150"/>
        <xdr:cNvSpPr txBox="1"/>
      </xdr:nvSpPr>
      <xdr:spPr>
        <a:xfrm>
          <a:off x="14401800" y="369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95250</xdr:rowOff>
    </xdr:from>
    <xdr:to>
      <xdr:col>69</xdr:col>
      <xdr:colOff>142875</xdr:colOff>
      <xdr:row>20</xdr:row>
      <xdr:rowOff>25400</xdr:rowOff>
    </xdr:to>
    <xdr:sp macro="" textlink="">
      <xdr:nvSpPr>
        <xdr:cNvPr id="152" name="楕円 151"/>
        <xdr:cNvSpPr/>
      </xdr:nvSpPr>
      <xdr:spPr>
        <a:xfrm>
          <a:off x="13843000" y="335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10177</xdr:rowOff>
    </xdr:from>
    <xdr:ext cx="762000" cy="259045"/>
    <xdr:sp macro="" textlink="">
      <xdr:nvSpPr>
        <xdr:cNvPr id="153" name="テキスト ボックス 152"/>
        <xdr:cNvSpPr txBox="1"/>
      </xdr:nvSpPr>
      <xdr:spPr>
        <a:xfrm>
          <a:off x="13512800" y="343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114300</xdr:rowOff>
    </xdr:from>
    <xdr:to>
      <xdr:col>65</xdr:col>
      <xdr:colOff>53975</xdr:colOff>
      <xdr:row>19</xdr:row>
      <xdr:rowOff>44450</xdr:rowOff>
    </xdr:to>
    <xdr:sp macro="" textlink="">
      <xdr:nvSpPr>
        <xdr:cNvPr id="154" name="楕円 153"/>
        <xdr:cNvSpPr/>
      </xdr:nvSpPr>
      <xdr:spPr>
        <a:xfrm>
          <a:off x="12954000" y="320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29227</xdr:rowOff>
    </xdr:from>
    <xdr:ext cx="762000" cy="259045"/>
    <xdr:sp macro="" textlink="">
      <xdr:nvSpPr>
        <xdr:cNvPr id="155" name="テキスト ボックス 154"/>
        <xdr:cNvSpPr txBox="1"/>
      </xdr:nvSpPr>
      <xdr:spPr>
        <a:xfrm>
          <a:off x="12623800" y="328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類似団体と比較すると</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ポイント下回ったが、昨年度と比較すると</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ポイント上回った。これは、自立支援給付や老人福祉施設入所措置事業、要保護準要保護児童等就学援助費等が増加しているためである。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扶助費は今後も増加するものと見込んでいるため、単独事業の見直しや、人件費、物件費、補助費を抑制していく必要がある。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92710</xdr:rowOff>
    </xdr:to>
    <xdr:cxnSp macro="">
      <xdr:nvCxnSpPr>
        <xdr:cNvPr id="181" name="直線コネクタ 180"/>
        <xdr:cNvCxnSpPr/>
      </xdr:nvCxnSpPr>
      <xdr:spPr>
        <a:xfrm flipV="1">
          <a:off x="4826000" y="904240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64787</xdr:rowOff>
    </xdr:from>
    <xdr:ext cx="762000" cy="259045"/>
    <xdr:sp macro="" textlink="">
      <xdr:nvSpPr>
        <xdr:cNvPr id="182" name="扶助費最小値テキスト"/>
        <xdr:cNvSpPr txBox="1"/>
      </xdr:nvSpPr>
      <xdr:spPr>
        <a:xfrm>
          <a:off x="4914900" y="1052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92710</xdr:rowOff>
    </xdr:from>
    <xdr:to>
      <xdr:col>24</xdr:col>
      <xdr:colOff>114300</xdr:colOff>
      <xdr:row>61</xdr:row>
      <xdr:rowOff>92710</xdr:rowOff>
    </xdr:to>
    <xdr:cxnSp macro="">
      <xdr:nvCxnSpPr>
        <xdr:cNvPr id="183" name="直線コネクタ 182"/>
        <xdr:cNvCxnSpPr/>
      </xdr:nvCxnSpPr>
      <xdr:spPr>
        <a:xfrm>
          <a:off x="4737100" y="1055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4" name="扶助費最大値テキスト"/>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5" name="直線コネクタ 184"/>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xdr:rowOff>
    </xdr:from>
    <xdr:to>
      <xdr:col>24</xdr:col>
      <xdr:colOff>25400</xdr:colOff>
      <xdr:row>55</xdr:row>
      <xdr:rowOff>24130</xdr:rowOff>
    </xdr:to>
    <xdr:cxnSp macro="">
      <xdr:nvCxnSpPr>
        <xdr:cNvPr id="186" name="直線コネクタ 185"/>
        <xdr:cNvCxnSpPr/>
      </xdr:nvCxnSpPr>
      <xdr:spPr>
        <a:xfrm>
          <a:off x="3987800" y="94310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82567</xdr:rowOff>
    </xdr:from>
    <xdr:ext cx="762000" cy="259045"/>
    <xdr:sp macro="" textlink="">
      <xdr:nvSpPr>
        <xdr:cNvPr id="187" name="扶助費平均値テキスト"/>
        <xdr:cNvSpPr txBox="1"/>
      </xdr:nvSpPr>
      <xdr:spPr>
        <a:xfrm>
          <a:off x="4914900" y="9512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110490</xdr:rowOff>
    </xdr:from>
    <xdr:to>
      <xdr:col>24</xdr:col>
      <xdr:colOff>76200</xdr:colOff>
      <xdr:row>56</xdr:row>
      <xdr:rowOff>40640</xdr:rowOff>
    </xdr:to>
    <xdr:sp macro="" textlink="">
      <xdr:nvSpPr>
        <xdr:cNvPr id="188" name="フローチャート: 判断 187"/>
        <xdr:cNvSpPr/>
      </xdr:nvSpPr>
      <xdr:spPr>
        <a:xfrm>
          <a:off x="4775200" y="954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xdr:rowOff>
    </xdr:from>
    <xdr:to>
      <xdr:col>19</xdr:col>
      <xdr:colOff>187325</xdr:colOff>
      <xdr:row>55</xdr:row>
      <xdr:rowOff>1270</xdr:rowOff>
    </xdr:to>
    <xdr:cxnSp macro="">
      <xdr:nvCxnSpPr>
        <xdr:cNvPr id="189" name="直線コネクタ 188"/>
        <xdr:cNvCxnSpPr/>
      </xdr:nvCxnSpPr>
      <xdr:spPr>
        <a:xfrm>
          <a:off x="3098800" y="927100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64770</xdr:rowOff>
    </xdr:from>
    <xdr:to>
      <xdr:col>20</xdr:col>
      <xdr:colOff>38100</xdr:colOff>
      <xdr:row>55</xdr:row>
      <xdr:rowOff>166370</xdr:rowOff>
    </xdr:to>
    <xdr:sp macro="" textlink="">
      <xdr:nvSpPr>
        <xdr:cNvPr id="190" name="フローチャート: 判断 189"/>
        <xdr:cNvSpPr/>
      </xdr:nvSpPr>
      <xdr:spPr>
        <a:xfrm>
          <a:off x="3937000" y="949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151147</xdr:rowOff>
    </xdr:from>
    <xdr:ext cx="736600" cy="259045"/>
    <xdr:sp macro="" textlink="">
      <xdr:nvSpPr>
        <xdr:cNvPr id="191" name="テキスト ボックス 190"/>
        <xdr:cNvSpPr txBox="1"/>
      </xdr:nvSpPr>
      <xdr:spPr>
        <a:xfrm>
          <a:off x="3606800" y="958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xdr:rowOff>
    </xdr:from>
    <xdr:to>
      <xdr:col>15</xdr:col>
      <xdr:colOff>98425</xdr:colOff>
      <xdr:row>55</xdr:row>
      <xdr:rowOff>46990</xdr:rowOff>
    </xdr:to>
    <xdr:cxnSp macro="">
      <xdr:nvCxnSpPr>
        <xdr:cNvPr id="192" name="直線コネクタ 191"/>
        <xdr:cNvCxnSpPr/>
      </xdr:nvCxnSpPr>
      <xdr:spPr>
        <a:xfrm flipV="1">
          <a:off x="2209800" y="927100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93" name="フローチャート: 判断 192"/>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105427</xdr:rowOff>
    </xdr:from>
    <xdr:ext cx="762000" cy="259045"/>
    <xdr:sp macro="" textlink="">
      <xdr:nvSpPr>
        <xdr:cNvPr id="194" name="テキスト ボックス 193"/>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1270</xdr:rowOff>
    </xdr:from>
    <xdr:to>
      <xdr:col>11</xdr:col>
      <xdr:colOff>9525</xdr:colOff>
      <xdr:row>55</xdr:row>
      <xdr:rowOff>46990</xdr:rowOff>
    </xdr:to>
    <xdr:cxnSp macro="">
      <xdr:nvCxnSpPr>
        <xdr:cNvPr id="195" name="直線コネクタ 194"/>
        <xdr:cNvCxnSpPr/>
      </xdr:nvCxnSpPr>
      <xdr:spPr>
        <a:xfrm>
          <a:off x="1320800" y="94310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6" name="フローチャート: 判断 195"/>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197" name="テキスト ボックス 196"/>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87630</xdr:rowOff>
    </xdr:from>
    <xdr:to>
      <xdr:col>6</xdr:col>
      <xdr:colOff>171450</xdr:colOff>
      <xdr:row>56</xdr:row>
      <xdr:rowOff>17780</xdr:rowOff>
    </xdr:to>
    <xdr:sp macro="" textlink="">
      <xdr:nvSpPr>
        <xdr:cNvPr id="198" name="フローチャート: 判断 197"/>
        <xdr:cNvSpPr/>
      </xdr:nvSpPr>
      <xdr:spPr>
        <a:xfrm>
          <a:off x="1270000" y="95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2557</xdr:rowOff>
    </xdr:from>
    <xdr:ext cx="762000" cy="259045"/>
    <xdr:sp macro="" textlink="">
      <xdr:nvSpPr>
        <xdr:cNvPr id="199" name="テキスト ボックス 198"/>
        <xdr:cNvSpPr txBox="1"/>
      </xdr:nvSpPr>
      <xdr:spPr>
        <a:xfrm>
          <a:off x="939800" y="960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144780</xdr:rowOff>
    </xdr:from>
    <xdr:to>
      <xdr:col>24</xdr:col>
      <xdr:colOff>76200</xdr:colOff>
      <xdr:row>55</xdr:row>
      <xdr:rowOff>74930</xdr:rowOff>
    </xdr:to>
    <xdr:sp macro="" textlink="">
      <xdr:nvSpPr>
        <xdr:cNvPr id="205" name="楕円 204"/>
        <xdr:cNvSpPr/>
      </xdr:nvSpPr>
      <xdr:spPr>
        <a:xfrm>
          <a:off x="47752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161307</xdr:rowOff>
    </xdr:from>
    <xdr:ext cx="762000" cy="259045"/>
    <xdr:sp macro="" textlink="">
      <xdr:nvSpPr>
        <xdr:cNvPr id="206" name="扶助費該当値テキスト"/>
        <xdr:cNvSpPr txBox="1"/>
      </xdr:nvSpPr>
      <xdr:spPr>
        <a:xfrm>
          <a:off x="4914900" y="924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121920</xdr:rowOff>
    </xdr:from>
    <xdr:to>
      <xdr:col>20</xdr:col>
      <xdr:colOff>38100</xdr:colOff>
      <xdr:row>55</xdr:row>
      <xdr:rowOff>52070</xdr:rowOff>
    </xdr:to>
    <xdr:sp macro="" textlink="">
      <xdr:nvSpPr>
        <xdr:cNvPr id="207" name="楕円 206"/>
        <xdr:cNvSpPr/>
      </xdr:nvSpPr>
      <xdr:spPr>
        <a:xfrm>
          <a:off x="3937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62247</xdr:rowOff>
    </xdr:from>
    <xdr:ext cx="736600" cy="259045"/>
    <xdr:sp macro="" textlink="">
      <xdr:nvSpPr>
        <xdr:cNvPr id="208" name="テキスト ボックス 207"/>
        <xdr:cNvSpPr txBox="1"/>
      </xdr:nvSpPr>
      <xdr:spPr>
        <a:xfrm>
          <a:off x="3606800" y="914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133350</xdr:rowOff>
    </xdr:from>
    <xdr:to>
      <xdr:col>15</xdr:col>
      <xdr:colOff>149225</xdr:colOff>
      <xdr:row>54</xdr:row>
      <xdr:rowOff>63500</xdr:rowOff>
    </xdr:to>
    <xdr:sp macro="" textlink="">
      <xdr:nvSpPr>
        <xdr:cNvPr id="209" name="楕円 208"/>
        <xdr:cNvSpPr/>
      </xdr:nvSpPr>
      <xdr:spPr>
        <a:xfrm>
          <a:off x="3048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73677</xdr:rowOff>
    </xdr:from>
    <xdr:ext cx="762000" cy="259045"/>
    <xdr:sp macro="" textlink="">
      <xdr:nvSpPr>
        <xdr:cNvPr id="210" name="テキスト ボックス 209"/>
        <xdr:cNvSpPr txBox="1"/>
      </xdr:nvSpPr>
      <xdr:spPr>
        <a:xfrm>
          <a:off x="2717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167640</xdr:rowOff>
    </xdr:from>
    <xdr:to>
      <xdr:col>11</xdr:col>
      <xdr:colOff>60325</xdr:colOff>
      <xdr:row>55</xdr:row>
      <xdr:rowOff>97790</xdr:rowOff>
    </xdr:to>
    <xdr:sp macro="" textlink="">
      <xdr:nvSpPr>
        <xdr:cNvPr id="211" name="楕円 210"/>
        <xdr:cNvSpPr/>
      </xdr:nvSpPr>
      <xdr:spPr>
        <a:xfrm>
          <a:off x="2159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107967</xdr:rowOff>
    </xdr:from>
    <xdr:ext cx="762000" cy="259045"/>
    <xdr:sp macro="" textlink="">
      <xdr:nvSpPr>
        <xdr:cNvPr id="212" name="テキスト ボックス 211"/>
        <xdr:cNvSpPr txBox="1"/>
      </xdr:nvSpPr>
      <xdr:spPr>
        <a:xfrm>
          <a:off x="1828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121920</xdr:rowOff>
    </xdr:from>
    <xdr:to>
      <xdr:col>6</xdr:col>
      <xdr:colOff>171450</xdr:colOff>
      <xdr:row>55</xdr:row>
      <xdr:rowOff>52070</xdr:rowOff>
    </xdr:to>
    <xdr:sp macro="" textlink="">
      <xdr:nvSpPr>
        <xdr:cNvPr id="213" name="楕円 212"/>
        <xdr:cNvSpPr/>
      </xdr:nvSpPr>
      <xdr:spPr>
        <a:xfrm>
          <a:off x="1270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62247</xdr:rowOff>
    </xdr:from>
    <xdr:ext cx="762000" cy="259045"/>
    <xdr:sp macro="" textlink="">
      <xdr:nvSpPr>
        <xdr:cNvPr id="214" name="テキスト ボックス 213"/>
        <xdr:cNvSpPr txBox="1"/>
      </xdr:nvSpPr>
      <xdr:spPr>
        <a:xfrm>
          <a:off x="939800" y="914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その他に係る経常経費は、維持補修費、繰り出し金等の比率であるが、類似団体平均を</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ポイント下回り、昨年度から</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維持補修費は道路維持管理業務等の減により</a:t>
          </a:r>
          <a:r>
            <a:rPr kumimoji="1" lang="en-US" altLang="ja-JP" sz="1300">
              <a:latin typeface="ＭＳ Ｐゴシック" panose="020B0600070205080204" pitchFamily="50" charset="-128"/>
              <a:ea typeface="ＭＳ Ｐゴシック" panose="020B0600070205080204" pitchFamily="50" charset="-128"/>
            </a:rPr>
            <a:t>69,119</a:t>
          </a:r>
          <a:r>
            <a:rPr kumimoji="1" lang="ja-JP" altLang="en-US" sz="1300">
              <a:latin typeface="ＭＳ Ｐゴシック" panose="020B0600070205080204" pitchFamily="50" charset="-128"/>
              <a:ea typeface="ＭＳ Ｐゴシック" panose="020B0600070205080204" pitchFamily="50" charset="-128"/>
            </a:rPr>
            <a:t>千円減少した。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国保、後期高齢、介護保険特別会計等への繰出金については、</a:t>
          </a:r>
          <a:r>
            <a:rPr kumimoji="1" lang="en-US" altLang="ja-JP" sz="1300">
              <a:latin typeface="ＭＳ Ｐゴシック" panose="020B0600070205080204" pitchFamily="50" charset="-128"/>
              <a:ea typeface="ＭＳ Ｐゴシック" panose="020B0600070205080204" pitchFamily="50" charset="-128"/>
            </a:rPr>
            <a:t>4,003</a:t>
          </a:r>
          <a:r>
            <a:rPr kumimoji="1" lang="ja-JP" altLang="en-US" sz="1300">
              <a:latin typeface="ＭＳ Ｐゴシック" panose="020B0600070205080204" pitchFamily="50" charset="-128"/>
              <a:ea typeface="ＭＳ Ｐゴシック" panose="020B0600070205080204" pitchFamily="50" charset="-128"/>
            </a:rPr>
            <a:t>千円増加した。他会計への繰出金は年々増加傾向にあり、保険給付費の抑制を図るため、予防事業等の取組みを図っていく必要がある。</a:t>
          </a: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66040</xdr:rowOff>
    </xdr:from>
    <xdr:to>
      <xdr:col>82</xdr:col>
      <xdr:colOff>107950</xdr:colOff>
      <xdr:row>61</xdr:row>
      <xdr:rowOff>39370</xdr:rowOff>
    </xdr:to>
    <xdr:cxnSp macro="">
      <xdr:nvCxnSpPr>
        <xdr:cNvPr id="242" name="直線コネクタ 241"/>
        <xdr:cNvCxnSpPr/>
      </xdr:nvCxnSpPr>
      <xdr:spPr>
        <a:xfrm flipV="1">
          <a:off x="16510000" y="932434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11447</xdr:rowOff>
    </xdr:from>
    <xdr:ext cx="762000" cy="259045"/>
    <xdr:sp macro="" textlink="">
      <xdr:nvSpPr>
        <xdr:cNvPr id="243" name="その他最小値テキスト"/>
        <xdr:cNvSpPr txBox="1"/>
      </xdr:nvSpPr>
      <xdr:spPr>
        <a:xfrm>
          <a:off x="16598900" y="10469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39370</xdr:rowOff>
    </xdr:from>
    <xdr:to>
      <xdr:col>82</xdr:col>
      <xdr:colOff>196850</xdr:colOff>
      <xdr:row>61</xdr:row>
      <xdr:rowOff>39370</xdr:rowOff>
    </xdr:to>
    <xdr:cxnSp macro="">
      <xdr:nvCxnSpPr>
        <xdr:cNvPr id="244" name="直線コネクタ 243"/>
        <xdr:cNvCxnSpPr/>
      </xdr:nvCxnSpPr>
      <xdr:spPr>
        <a:xfrm>
          <a:off x="16421100" y="10497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152417</xdr:rowOff>
    </xdr:from>
    <xdr:ext cx="762000" cy="259045"/>
    <xdr:sp macro="" textlink="">
      <xdr:nvSpPr>
        <xdr:cNvPr id="245" name="その他最大値テキスト"/>
        <xdr:cNvSpPr txBox="1"/>
      </xdr:nvSpPr>
      <xdr:spPr>
        <a:xfrm>
          <a:off x="16598900" y="9067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66040</xdr:rowOff>
    </xdr:from>
    <xdr:to>
      <xdr:col>82</xdr:col>
      <xdr:colOff>196850</xdr:colOff>
      <xdr:row>54</xdr:row>
      <xdr:rowOff>66040</xdr:rowOff>
    </xdr:to>
    <xdr:cxnSp macro="">
      <xdr:nvCxnSpPr>
        <xdr:cNvPr id="246" name="直線コネクタ 245"/>
        <xdr:cNvCxnSpPr/>
      </xdr:nvCxnSpPr>
      <xdr:spPr>
        <a:xfrm>
          <a:off x="16421100" y="9324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66040</xdr:rowOff>
    </xdr:from>
    <xdr:to>
      <xdr:col>82</xdr:col>
      <xdr:colOff>107950</xdr:colOff>
      <xdr:row>57</xdr:row>
      <xdr:rowOff>46990</xdr:rowOff>
    </xdr:to>
    <xdr:cxnSp macro="">
      <xdr:nvCxnSpPr>
        <xdr:cNvPr id="247" name="直線コネクタ 246"/>
        <xdr:cNvCxnSpPr/>
      </xdr:nvCxnSpPr>
      <xdr:spPr>
        <a:xfrm flipV="1">
          <a:off x="15671800" y="966724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13987</xdr:rowOff>
    </xdr:from>
    <xdr:ext cx="762000" cy="259045"/>
    <xdr:sp macro="" textlink="">
      <xdr:nvSpPr>
        <xdr:cNvPr id="248" name="その他平均値テキスト"/>
        <xdr:cNvSpPr txBox="1"/>
      </xdr:nvSpPr>
      <xdr:spPr>
        <a:xfrm>
          <a:off x="16598900" y="9786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9" name="フローチャート: 判断 248"/>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165100</xdr:rowOff>
    </xdr:from>
    <xdr:to>
      <xdr:col>78</xdr:col>
      <xdr:colOff>69850</xdr:colOff>
      <xdr:row>57</xdr:row>
      <xdr:rowOff>46990</xdr:rowOff>
    </xdr:to>
    <xdr:cxnSp macro="">
      <xdr:nvCxnSpPr>
        <xdr:cNvPr id="250" name="直線コネクタ 249"/>
        <xdr:cNvCxnSpPr/>
      </xdr:nvCxnSpPr>
      <xdr:spPr>
        <a:xfrm>
          <a:off x="14782800" y="97663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64770</xdr:rowOff>
    </xdr:from>
    <xdr:to>
      <xdr:col>78</xdr:col>
      <xdr:colOff>120650</xdr:colOff>
      <xdr:row>57</xdr:row>
      <xdr:rowOff>166370</xdr:rowOff>
    </xdr:to>
    <xdr:sp macro="" textlink="">
      <xdr:nvSpPr>
        <xdr:cNvPr id="251" name="フローチャート: 判断 250"/>
        <xdr:cNvSpPr/>
      </xdr:nvSpPr>
      <xdr:spPr>
        <a:xfrm>
          <a:off x="15621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151147</xdr:rowOff>
    </xdr:from>
    <xdr:ext cx="736600" cy="259045"/>
    <xdr:sp macro="" textlink="">
      <xdr:nvSpPr>
        <xdr:cNvPr id="252" name="テキスト ボックス 251"/>
        <xdr:cNvSpPr txBox="1"/>
      </xdr:nvSpPr>
      <xdr:spPr>
        <a:xfrm>
          <a:off x="15290800" y="992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142240</xdr:rowOff>
    </xdr:from>
    <xdr:to>
      <xdr:col>73</xdr:col>
      <xdr:colOff>180975</xdr:colOff>
      <xdr:row>56</xdr:row>
      <xdr:rowOff>165100</xdr:rowOff>
    </xdr:to>
    <xdr:cxnSp macro="">
      <xdr:nvCxnSpPr>
        <xdr:cNvPr id="253" name="直線コネクタ 252"/>
        <xdr:cNvCxnSpPr/>
      </xdr:nvCxnSpPr>
      <xdr:spPr>
        <a:xfrm>
          <a:off x="13893800" y="97434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54" name="フローチャート: 判断 253"/>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59707</xdr:rowOff>
    </xdr:from>
    <xdr:ext cx="762000" cy="259045"/>
    <xdr:sp macro="" textlink="">
      <xdr:nvSpPr>
        <xdr:cNvPr id="255" name="テキスト ボックス 254"/>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127000</xdr:rowOff>
    </xdr:from>
    <xdr:to>
      <xdr:col>69</xdr:col>
      <xdr:colOff>92075</xdr:colOff>
      <xdr:row>56</xdr:row>
      <xdr:rowOff>142240</xdr:rowOff>
    </xdr:to>
    <xdr:cxnSp macro="">
      <xdr:nvCxnSpPr>
        <xdr:cNvPr id="256" name="直線コネクタ 255"/>
        <xdr:cNvCxnSpPr/>
      </xdr:nvCxnSpPr>
      <xdr:spPr>
        <a:xfrm>
          <a:off x="13004800" y="97282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167640</xdr:rowOff>
    </xdr:from>
    <xdr:to>
      <xdr:col>69</xdr:col>
      <xdr:colOff>142875</xdr:colOff>
      <xdr:row>57</xdr:row>
      <xdr:rowOff>97790</xdr:rowOff>
    </xdr:to>
    <xdr:sp macro="" textlink="">
      <xdr:nvSpPr>
        <xdr:cNvPr id="257" name="フローチャート: 判断 256"/>
        <xdr:cNvSpPr/>
      </xdr:nvSpPr>
      <xdr:spPr>
        <a:xfrm>
          <a:off x="13843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82567</xdr:rowOff>
    </xdr:from>
    <xdr:ext cx="762000" cy="259045"/>
    <xdr:sp macro="" textlink="">
      <xdr:nvSpPr>
        <xdr:cNvPr id="258" name="テキスト ボックス 257"/>
        <xdr:cNvSpPr txBox="1"/>
      </xdr:nvSpPr>
      <xdr:spPr>
        <a:xfrm>
          <a:off x="13512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129540</xdr:rowOff>
    </xdr:from>
    <xdr:to>
      <xdr:col>65</xdr:col>
      <xdr:colOff>53975</xdr:colOff>
      <xdr:row>57</xdr:row>
      <xdr:rowOff>59690</xdr:rowOff>
    </xdr:to>
    <xdr:sp macro="" textlink="">
      <xdr:nvSpPr>
        <xdr:cNvPr id="259" name="フローチャート: 判断 258"/>
        <xdr:cNvSpPr/>
      </xdr:nvSpPr>
      <xdr:spPr>
        <a:xfrm>
          <a:off x="12954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44467</xdr:rowOff>
    </xdr:from>
    <xdr:ext cx="762000" cy="259045"/>
    <xdr:sp macro="" textlink="">
      <xdr:nvSpPr>
        <xdr:cNvPr id="260" name="テキスト ボックス 259"/>
        <xdr:cNvSpPr txBox="1"/>
      </xdr:nvSpPr>
      <xdr:spPr>
        <a:xfrm>
          <a:off x="12623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xdr:rowOff>
    </xdr:from>
    <xdr:to>
      <xdr:col>82</xdr:col>
      <xdr:colOff>158750</xdr:colOff>
      <xdr:row>56</xdr:row>
      <xdr:rowOff>116840</xdr:rowOff>
    </xdr:to>
    <xdr:sp macro="" textlink="">
      <xdr:nvSpPr>
        <xdr:cNvPr id="266" name="楕円 265"/>
        <xdr:cNvSpPr/>
      </xdr:nvSpPr>
      <xdr:spPr>
        <a:xfrm>
          <a:off x="164592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31767</xdr:rowOff>
    </xdr:from>
    <xdr:ext cx="762000" cy="259045"/>
    <xdr:sp macro="" textlink="">
      <xdr:nvSpPr>
        <xdr:cNvPr id="267" name="その他該当値テキスト"/>
        <xdr:cNvSpPr txBox="1"/>
      </xdr:nvSpPr>
      <xdr:spPr>
        <a:xfrm>
          <a:off x="165989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167640</xdr:rowOff>
    </xdr:from>
    <xdr:to>
      <xdr:col>78</xdr:col>
      <xdr:colOff>120650</xdr:colOff>
      <xdr:row>57</xdr:row>
      <xdr:rowOff>97790</xdr:rowOff>
    </xdr:to>
    <xdr:sp macro="" textlink="">
      <xdr:nvSpPr>
        <xdr:cNvPr id="268" name="楕円 267"/>
        <xdr:cNvSpPr/>
      </xdr:nvSpPr>
      <xdr:spPr>
        <a:xfrm>
          <a:off x="15621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107967</xdr:rowOff>
    </xdr:from>
    <xdr:ext cx="736600" cy="259045"/>
    <xdr:sp macro="" textlink="">
      <xdr:nvSpPr>
        <xdr:cNvPr id="269" name="テキスト ボックス 268"/>
        <xdr:cNvSpPr txBox="1"/>
      </xdr:nvSpPr>
      <xdr:spPr>
        <a:xfrm>
          <a:off x="15290800" y="953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114300</xdr:rowOff>
    </xdr:from>
    <xdr:to>
      <xdr:col>74</xdr:col>
      <xdr:colOff>31750</xdr:colOff>
      <xdr:row>57</xdr:row>
      <xdr:rowOff>44450</xdr:rowOff>
    </xdr:to>
    <xdr:sp macro="" textlink="">
      <xdr:nvSpPr>
        <xdr:cNvPr id="270" name="楕円 269"/>
        <xdr:cNvSpPr/>
      </xdr:nvSpPr>
      <xdr:spPr>
        <a:xfrm>
          <a:off x="14732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54627</xdr:rowOff>
    </xdr:from>
    <xdr:ext cx="762000" cy="259045"/>
    <xdr:sp macro="" textlink="">
      <xdr:nvSpPr>
        <xdr:cNvPr id="271" name="テキスト ボックス 270"/>
        <xdr:cNvSpPr txBox="1"/>
      </xdr:nvSpPr>
      <xdr:spPr>
        <a:xfrm>
          <a:off x="14401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91440</xdr:rowOff>
    </xdr:from>
    <xdr:to>
      <xdr:col>69</xdr:col>
      <xdr:colOff>142875</xdr:colOff>
      <xdr:row>57</xdr:row>
      <xdr:rowOff>21590</xdr:rowOff>
    </xdr:to>
    <xdr:sp macro="" textlink="">
      <xdr:nvSpPr>
        <xdr:cNvPr id="272" name="楕円 271"/>
        <xdr:cNvSpPr/>
      </xdr:nvSpPr>
      <xdr:spPr>
        <a:xfrm>
          <a:off x="13843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31767</xdr:rowOff>
    </xdr:from>
    <xdr:ext cx="762000" cy="259045"/>
    <xdr:sp macro="" textlink="">
      <xdr:nvSpPr>
        <xdr:cNvPr id="273" name="テキスト ボックス 272"/>
        <xdr:cNvSpPr txBox="1"/>
      </xdr:nvSpPr>
      <xdr:spPr>
        <a:xfrm>
          <a:off x="13512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76200</xdr:rowOff>
    </xdr:from>
    <xdr:to>
      <xdr:col>65</xdr:col>
      <xdr:colOff>53975</xdr:colOff>
      <xdr:row>57</xdr:row>
      <xdr:rowOff>6350</xdr:rowOff>
    </xdr:to>
    <xdr:sp macro="" textlink="">
      <xdr:nvSpPr>
        <xdr:cNvPr id="274" name="楕円 273"/>
        <xdr:cNvSpPr/>
      </xdr:nvSpPr>
      <xdr:spPr>
        <a:xfrm>
          <a:off x="12954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16527</xdr:rowOff>
    </xdr:from>
    <xdr:ext cx="762000" cy="259045"/>
    <xdr:sp macro="" textlink="">
      <xdr:nvSpPr>
        <xdr:cNvPr id="275" name="テキスト ボックス 274"/>
        <xdr:cNvSpPr txBox="1"/>
      </xdr:nvSpPr>
      <xdr:spPr>
        <a:xfrm>
          <a:off x="12623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類似団体平均を</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ポイント上回り、昨年度より</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ポイント上昇した。補助費については、広域組合への負担金の増や空き家改修補助金等の定住促進施策等の充実により年々増加傾向にあり、平成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年度については、三春病院事業会計への負担金の増により比率が上昇した。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今後も広域組合や企業会計、定住促進施策等への負担金、補助金の取組みは必要であるため、各種事業の効果検証を行い、事務経費負担の在り方や行政効果を検証し、経費の縮減に努めたい。</a:t>
          </a: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0" name="直線コネクタ 289"/>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1" name="テキスト ボックス 290"/>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2" name="直線コネクタ 291"/>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3" name="テキスト ボックス 292"/>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4" name="直線コネクタ 293"/>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5" name="テキスト ボックス 294"/>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6" name="直線コネクタ 295"/>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7" name="テキスト ボックス 296"/>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8" name="直線コネクタ 297"/>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9" name="テキスト ボックス 298"/>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111760</xdr:rowOff>
    </xdr:from>
    <xdr:to>
      <xdr:col>82</xdr:col>
      <xdr:colOff>107950</xdr:colOff>
      <xdr:row>41</xdr:row>
      <xdr:rowOff>85090</xdr:rowOff>
    </xdr:to>
    <xdr:cxnSp macro="">
      <xdr:nvCxnSpPr>
        <xdr:cNvPr id="303" name="直線コネクタ 302"/>
        <xdr:cNvCxnSpPr/>
      </xdr:nvCxnSpPr>
      <xdr:spPr>
        <a:xfrm flipV="1">
          <a:off x="16510000" y="559816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57167</xdr:rowOff>
    </xdr:from>
    <xdr:ext cx="762000" cy="259045"/>
    <xdr:sp macro="" textlink="">
      <xdr:nvSpPr>
        <xdr:cNvPr id="304" name="補助費等最小値テキスト"/>
        <xdr:cNvSpPr txBox="1"/>
      </xdr:nvSpPr>
      <xdr:spPr>
        <a:xfrm>
          <a:off x="16598900" y="708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85090</xdr:rowOff>
    </xdr:from>
    <xdr:to>
      <xdr:col>82</xdr:col>
      <xdr:colOff>196850</xdr:colOff>
      <xdr:row>41</xdr:row>
      <xdr:rowOff>85090</xdr:rowOff>
    </xdr:to>
    <xdr:cxnSp macro="">
      <xdr:nvCxnSpPr>
        <xdr:cNvPr id="305" name="直線コネクタ 304"/>
        <xdr:cNvCxnSpPr/>
      </xdr:nvCxnSpPr>
      <xdr:spPr>
        <a:xfrm>
          <a:off x="16421100" y="711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26687</xdr:rowOff>
    </xdr:from>
    <xdr:ext cx="762000" cy="259045"/>
    <xdr:sp macro="" textlink="">
      <xdr:nvSpPr>
        <xdr:cNvPr id="306" name="補助費等最大値テキスト"/>
        <xdr:cNvSpPr txBox="1"/>
      </xdr:nvSpPr>
      <xdr:spPr>
        <a:xfrm>
          <a:off x="16598900" y="534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111760</xdr:rowOff>
    </xdr:from>
    <xdr:to>
      <xdr:col>82</xdr:col>
      <xdr:colOff>196850</xdr:colOff>
      <xdr:row>32</xdr:row>
      <xdr:rowOff>111760</xdr:rowOff>
    </xdr:to>
    <xdr:cxnSp macro="">
      <xdr:nvCxnSpPr>
        <xdr:cNvPr id="307" name="直線コネクタ 306"/>
        <xdr:cNvCxnSpPr/>
      </xdr:nvCxnSpPr>
      <xdr:spPr>
        <a:xfrm>
          <a:off x="16421100" y="559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8890</xdr:rowOff>
    </xdr:from>
    <xdr:to>
      <xdr:col>82</xdr:col>
      <xdr:colOff>107950</xdr:colOff>
      <xdr:row>37</xdr:row>
      <xdr:rowOff>39370</xdr:rowOff>
    </xdr:to>
    <xdr:cxnSp macro="">
      <xdr:nvCxnSpPr>
        <xdr:cNvPr id="308" name="直線コネクタ 307"/>
        <xdr:cNvCxnSpPr/>
      </xdr:nvCxnSpPr>
      <xdr:spPr>
        <a:xfrm>
          <a:off x="15671800" y="63525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123207</xdr:rowOff>
    </xdr:from>
    <xdr:ext cx="762000" cy="259045"/>
    <xdr:sp macro="" textlink="">
      <xdr:nvSpPr>
        <xdr:cNvPr id="309" name="補助費等平均値テキスト"/>
        <xdr:cNvSpPr txBox="1"/>
      </xdr:nvSpPr>
      <xdr:spPr>
        <a:xfrm>
          <a:off x="16598900" y="6123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106680</xdr:rowOff>
    </xdr:from>
    <xdr:to>
      <xdr:col>82</xdr:col>
      <xdr:colOff>158750</xdr:colOff>
      <xdr:row>37</xdr:row>
      <xdr:rowOff>36830</xdr:rowOff>
    </xdr:to>
    <xdr:sp macro="" textlink="">
      <xdr:nvSpPr>
        <xdr:cNvPr id="310" name="フローチャート: 判断 309"/>
        <xdr:cNvSpPr/>
      </xdr:nvSpPr>
      <xdr:spPr>
        <a:xfrm>
          <a:off x="16459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66040</xdr:rowOff>
    </xdr:from>
    <xdr:to>
      <xdr:col>78</xdr:col>
      <xdr:colOff>69850</xdr:colOff>
      <xdr:row>37</xdr:row>
      <xdr:rowOff>8890</xdr:rowOff>
    </xdr:to>
    <xdr:cxnSp macro="">
      <xdr:nvCxnSpPr>
        <xdr:cNvPr id="311" name="直線コネクタ 310"/>
        <xdr:cNvCxnSpPr/>
      </xdr:nvCxnSpPr>
      <xdr:spPr>
        <a:xfrm>
          <a:off x="14782800" y="62382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83820</xdr:rowOff>
    </xdr:from>
    <xdr:to>
      <xdr:col>78</xdr:col>
      <xdr:colOff>120650</xdr:colOff>
      <xdr:row>37</xdr:row>
      <xdr:rowOff>13970</xdr:rowOff>
    </xdr:to>
    <xdr:sp macro="" textlink="">
      <xdr:nvSpPr>
        <xdr:cNvPr id="312" name="フローチャート: 判断 311"/>
        <xdr:cNvSpPr/>
      </xdr:nvSpPr>
      <xdr:spPr>
        <a:xfrm>
          <a:off x="15621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24147</xdr:rowOff>
    </xdr:from>
    <xdr:ext cx="736600" cy="259045"/>
    <xdr:sp macro="" textlink="">
      <xdr:nvSpPr>
        <xdr:cNvPr id="313" name="テキスト ボックス 312"/>
        <xdr:cNvSpPr txBox="1"/>
      </xdr:nvSpPr>
      <xdr:spPr>
        <a:xfrm>
          <a:off x="15290800" y="602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66040</xdr:rowOff>
    </xdr:from>
    <xdr:to>
      <xdr:col>73</xdr:col>
      <xdr:colOff>180975</xdr:colOff>
      <xdr:row>36</xdr:row>
      <xdr:rowOff>127000</xdr:rowOff>
    </xdr:to>
    <xdr:cxnSp macro="">
      <xdr:nvCxnSpPr>
        <xdr:cNvPr id="314" name="直線コネクタ 313"/>
        <xdr:cNvCxnSpPr/>
      </xdr:nvCxnSpPr>
      <xdr:spPr>
        <a:xfrm flipV="1">
          <a:off x="13893800" y="62382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5" name="フローチャート: 判断 314"/>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16" name="テキスト ボックス 315"/>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138430</xdr:rowOff>
    </xdr:from>
    <xdr:to>
      <xdr:col>69</xdr:col>
      <xdr:colOff>92075</xdr:colOff>
      <xdr:row>36</xdr:row>
      <xdr:rowOff>127000</xdr:rowOff>
    </xdr:to>
    <xdr:cxnSp macro="">
      <xdr:nvCxnSpPr>
        <xdr:cNvPr id="317" name="直線コネクタ 316"/>
        <xdr:cNvCxnSpPr/>
      </xdr:nvCxnSpPr>
      <xdr:spPr>
        <a:xfrm>
          <a:off x="13004800" y="61391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60960</xdr:rowOff>
    </xdr:from>
    <xdr:to>
      <xdr:col>69</xdr:col>
      <xdr:colOff>142875</xdr:colOff>
      <xdr:row>36</xdr:row>
      <xdr:rowOff>162560</xdr:rowOff>
    </xdr:to>
    <xdr:sp macro="" textlink="">
      <xdr:nvSpPr>
        <xdr:cNvPr id="318" name="フローチャート: 判断 317"/>
        <xdr:cNvSpPr/>
      </xdr:nvSpPr>
      <xdr:spPr>
        <a:xfrm>
          <a:off x="13843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1287</xdr:rowOff>
    </xdr:from>
    <xdr:ext cx="762000" cy="259045"/>
    <xdr:sp macro="" textlink="">
      <xdr:nvSpPr>
        <xdr:cNvPr id="319" name="テキスト ボックス 318"/>
        <xdr:cNvSpPr txBox="1"/>
      </xdr:nvSpPr>
      <xdr:spPr>
        <a:xfrm>
          <a:off x="13512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60960</xdr:rowOff>
    </xdr:from>
    <xdr:to>
      <xdr:col>65</xdr:col>
      <xdr:colOff>53975</xdr:colOff>
      <xdr:row>36</xdr:row>
      <xdr:rowOff>162560</xdr:rowOff>
    </xdr:to>
    <xdr:sp macro="" textlink="">
      <xdr:nvSpPr>
        <xdr:cNvPr id="320" name="フローチャート: 判断 319"/>
        <xdr:cNvSpPr/>
      </xdr:nvSpPr>
      <xdr:spPr>
        <a:xfrm>
          <a:off x="12954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147337</xdr:rowOff>
    </xdr:from>
    <xdr:ext cx="762000" cy="259045"/>
    <xdr:sp macro="" textlink="">
      <xdr:nvSpPr>
        <xdr:cNvPr id="321" name="テキスト ボックス 320"/>
        <xdr:cNvSpPr txBox="1"/>
      </xdr:nvSpPr>
      <xdr:spPr>
        <a:xfrm>
          <a:off x="12623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160020</xdr:rowOff>
    </xdr:from>
    <xdr:to>
      <xdr:col>82</xdr:col>
      <xdr:colOff>158750</xdr:colOff>
      <xdr:row>37</xdr:row>
      <xdr:rowOff>90170</xdr:rowOff>
    </xdr:to>
    <xdr:sp macro="" textlink="">
      <xdr:nvSpPr>
        <xdr:cNvPr id="327" name="楕円 326"/>
        <xdr:cNvSpPr/>
      </xdr:nvSpPr>
      <xdr:spPr>
        <a:xfrm>
          <a:off x="164592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132097</xdr:rowOff>
    </xdr:from>
    <xdr:ext cx="762000" cy="259045"/>
    <xdr:sp macro="" textlink="">
      <xdr:nvSpPr>
        <xdr:cNvPr id="328" name="補助費等該当値テキスト"/>
        <xdr:cNvSpPr txBox="1"/>
      </xdr:nvSpPr>
      <xdr:spPr>
        <a:xfrm>
          <a:off x="16598900" y="630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129540</xdr:rowOff>
    </xdr:from>
    <xdr:to>
      <xdr:col>78</xdr:col>
      <xdr:colOff>120650</xdr:colOff>
      <xdr:row>37</xdr:row>
      <xdr:rowOff>59690</xdr:rowOff>
    </xdr:to>
    <xdr:sp macro="" textlink="">
      <xdr:nvSpPr>
        <xdr:cNvPr id="329" name="楕円 328"/>
        <xdr:cNvSpPr/>
      </xdr:nvSpPr>
      <xdr:spPr>
        <a:xfrm>
          <a:off x="15621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44467</xdr:rowOff>
    </xdr:from>
    <xdr:ext cx="736600" cy="259045"/>
    <xdr:sp macro="" textlink="">
      <xdr:nvSpPr>
        <xdr:cNvPr id="330" name="テキスト ボックス 329"/>
        <xdr:cNvSpPr txBox="1"/>
      </xdr:nvSpPr>
      <xdr:spPr>
        <a:xfrm>
          <a:off x="15290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15240</xdr:rowOff>
    </xdr:from>
    <xdr:to>
      <xdr:col>74</xdr:col>
      <xdr:colOff>31750</xdr:colOff>
      <xdr:row>36</xdr:row>
      <xdr:rowOff>116840</xdr:rowOff>
    </xdr:to>
    <xdr:sp macro="" textlink="">
      <xdr:nvSpPr>
        <xdr:cNvPr id="331" name="楕円 330"/>
        <xdr:cNvSpPr/>
      </xdr:nvSpPr>
      <xdr:spPr>
        <a:xfrm>
          <a:off x="14732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127017</xdr:rowOff>
    </xdr:from>
    <xdr:ext cx="762000" cy="259045"/>
    <xdr:sp macro="" textlink="">
      <xdr:nvSpPr>
        <xdr:cNvPr id="332" name="テキスト ボックス 331"/>
        <xdr:cNvSpPr txBox="1"/>
      </xdr:nvSpPr>
      <xdr:spPr>
        <a:xfrm>
          <a:off x="14401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76200</xdr:rowOff>
    </xdr:from>
    <xdr:to>
      <xdr:col>69</xdr:col>
      <xdr:colOff>142875</xdr:colOff>
      <xdr:row>37</xdr:row>
      <xdr:rowOff>6350</xdr:rowOff>
    </xdr:to>
    <xdr:sp macro="" textlink="">
      <xdr:nvSpPr>
        <xdr:cNvPr id="333" name="楕円 332"/>
        <xdr:cNvSpPr/>
      </xdr:nvSpPr>
      <xdr:spPr>
        <a:xfrm>
          <a:off x="13843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162577</xdr:rowOff>
    </xdr:from>
    <xdr:ext cx="762000" cy="259045"/>
    <xdr:sp macro="" textlink="">
      <xdr:nvSpPr>
        <xdr:cNvPr id="334" name="テキスト ボックス 333"/>
        <xdr:cNvSpPr txBox="1"/>
      </xdr:nvSpPr>
      <xdr:spPr>
        <a:xfrm>
          <a:off x="13512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87630</xdr:rowOff>
    </xdr:from>
    <xdr:to>
      <xdr:col>65</xdr:col>
      <xdr:colOff>53975</xdr:colOff>
      <xdr:row>36</xdr:row>
      <xdr:rowOff>17780</xdr:rowOff>
    </xdr:to>
    <xdr:sp macro="" textlink="">
      <xdr:nvSpPr>
        <xdr:cNvPr id="335" name="楕円 334"/>
        <xdr:cNvSpPr/>
      </xdr:nvSpPr>
      <xdr:spPr>
        <a:xfrm>
          <a:off x="12954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27957</xdr:rowOff>
    </xdr:from>
    <xdr:ext cx="762000" cy="259045"/>
    <xdr:sp macro="" textlink="">
      <xdr:nvSpPr>
        <xdr:cNvPr id="336" name="テキスト ボックス 335"/>
        <xdr:cNvSpPr txBox="1"/>
      </xdr:nvSpPr>
      <xdr:spPr>
        <a:xfrm>
          <a:off x="12623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平成初期から平成</a:t>
          </a:r>
          <a:r>
            <a:rPr kumimoji="1" lang="en-US" altLang="ja-JP" sz="1200">
              <a:latin typeface="ＭＳ Ｐゴシック" panose="020B0600070205080204" pitchFamily="50" charset="-128"/>
              <a:ea typeface="ＭＳ Ｐゴシック" panose="020B0600070205080204" pitchFamily="50" charset="-128"/>
            </a:rPr>
            <a:t>14</a:t>
          </a:r>
          <a:r>
            <a:rPr kumimoji="1" lang="ja-JP" altLang="en-US" sz="1200">
              <a:latin typeface="ＭＳ Ｐゴシック" panose="020B0600070205080204" pitchFamily="50" charset="-128"/>
              <a:ea typeface="ＭＳ Ｐゴシック" panose="020B0600070205080204" pitchFamily="50" charset="-128"/>
            </a:rPr>
            <a:t>年度にかけて、教育施設、福祉施設、道路・農村整備、公営住宅、中心市街地活性化事業など、集中的な公共施設整備を行った結果、町債が増加し、</a:t>
          </a:r>
          <a:r>
            <a:rPr kumimoji="1" lang="en-US" altLang="ja-JP" sz="1200">
              <a:latin typeface="ＭＳ Ｐゴシック" panose="020B0600070205080204" pitchFamily="50" charset="-128"/>
              <a:ea typeface="ＭＳ Ｐゴシック" panose="020B0600070205080204" pitchFamily="50" charset="-128"/>
            </a:rPr>
            <a:t>H21</a:t>
          </a:r>
          <a:r>
            <a:rPr kumimoji="1" lang="ja-JP" altLang="en-US" sz="1200">
              <a:latin typeface="ＭＳ Ｐゴシック" panose="020B0600070205080204" pitchFamily="50" charset="-128"/>
              <a:ea typeface="ＭＳ Ｐゴシック" panose="020B0600070205080204" pitchFamily="50" charset="-128"/>
            </a:rPr>
            <a:t>年度までは類似団体平均を</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ポイント以上上回っていたが、年々改善し、平成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年度は</a:t>
          </a:r>
          <a:r>
            <a:rPr kumimoji="1" lang="en-US" altLang="ja-JP" sz="1200">
              <a:latin typeface="ＭＳ Ｐゴシック" panose="020B0600070205080204" pitchFamily="50" charset="-128"/>
              <a:ea typeface="ＭＳ Ｐゴシック" panose="020B0600070205080204" pitchFamily="50" charset="-128"/>
            </a:rPr>
            <a:t>1.9</a:t>
          </a:r>
          <a:r>
            <a:rPr kumimoji="1" lang="ja-JP" altLang="en-US" sz="1200">
              <a:latin typeface="ＭＳ Ｐゴシック" panose="020B0600070205080204" pitchFamily="50" charset="-128"/>
              <a:ea typeface="ＭＳ Ｐゴシック" panose="020B0600070205080204" pitchFamily="50" charset="-128"/>
            </a:rPr>
            <a:t>ポイント下回ることができた。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今後も計画的な償還に努めるとともに、財政措置が見込める起債の活用、金利の見直し、借り換え等の検討を行い、将来負担の軽減に努める。</a:t>
          </a:r>
        </a:p>
      </xdr:txBody>
    </xdr:sp>
    <xdr:clientData/>
  </xdr:twoCellAnchor>
  <xdr:oneCellAnchor>
    <xdr:from>
      <xdr:col>3</xdr:col>
      <xdr:colOff>123825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2" name="テキスト ボックス 361"/>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43180</xdr:rowOff>
    </xdr:from>
    <xdr:to>
      <xdr:col>24</xdr:col>
      <xdr:colOff>25400</xdr:colOff>
      <xdr:row>81</xdr:row>
      <xdr:rowOff>92711</xdr:rowOff>
    </xdr:to>
    <xdr:cxnSp macro="">
      <xdr:nvCxnSpPr>
        <xdr:cNvPr id="364" name="直線コネクタ 363"/>
        <xdr:cNvCxnSpPr/>
      </xdr:nvCxnSpPr>
      <xdr:spPr>
        <a:xfrm flipV="1">
          <a:off x="4826000" y="12730480"/>
          <a:ext cx="0" cy="1249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64788</xdr:rowOff>
    </xdr:from>
    <xdr:ext cx="762000" cy="259045"/>
    <xdr:sp macro="" textlink="">
      <xdr:nvSpPr>
        <xdr:cNvPr id="365" name="公債費最小値テキスト"/>
        <xdr:cNvSpPr txBox="1"/>
      </xdr:nvSpPr>
      <xdr:spPr>
        <a:xfrm>
          <a:off x="4914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92711</xdr:rowOff>
    </xdr:from>
    <xdr:to>
      <xdr:col>24</xdr:col>
      <xdr:colOff>114300</xdr:colOff>
      <xdr:row>81</xdr:row>
      <xdr:rowOff>92711</xdr:rowOff>
    </xdr:to>
    <xdr:cxnSp macro="">
      <xdr:nvCxnSpPr>
        <xdr:cNvPr id="366" name="直線コネクタ 365"/>
        <xdr:cNvCxnSpPr/>
      </xdr:nvCxnSpPr>
      <xdr:spPr>
        <a:xfrm>
          <a:off x="4737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129557</xdr:rowOff>
    </xdr:from>
    <xdr:ext cx="762000" cy="259045"/>
    <xdr:sp macro="" textlink="">
      <xdr:nvSpPr>
        <xdr:cNvPr id="367" name="公債費最大値テキスト"/>
        <xdr:cNvSpPr txBox="1"/>
      </xdr:nvSpPr>
      <xdr:spPr>
        <a:xfrm>
          <a:off x="4914900" y="1247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43180</xdr:rowOff>
    </xdr:from>
    <xdr:to>
      <xdr:col>24</xdr:col>
      <xdr:colOff>114300</xdr:colOff>
      <xdr:row>74</xdr:row>
      <xdr:rowOff>43180</xdr:rowOff>
    </xdr:to>
    <xdr:cxnSp macro="">
      <xdr:nvCxnSpPr>
        <xdr:cNvPr id="368" name="直線コネクタ 367"/>
        <xdr:cNvCxnSpPr/>
      </xdr:nvCxnSpPr>
      <xdr:spPr>
        <a:xfrm>
          <a:off x="4737100" y="127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24130</xdr:rowOff>
    </xdr:from>
    <xdr:to>
      <xdr:col>24</xdr:col>
      <xdr:colOff>25400</xdr:colOff>
      <xdr:row>77</xdr:row>
      <xdr:rowOff>115570</xdr:rowOff>
    </xdr:to>
    <xdr:cxnSp macro="">
      <xdr:nvCxnSpPr>
        <xdr:cNvPr id="369" name="直線コネクタ 368"/>
        <xdr:cNvCxnSpPr/>
      </xdr:nvCxnSpPr>
      <xdr:spPr>
        <a:xfrm flipV="1">
          <a:off x="3987800" y="1322578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90188</xdr:rowOff>
    </xdr:from>
    <xdr:ext cx="762000" cy="259045"/>
    <xdr:sp macro="" textlink="">
      <xdr:nvSpPr>
        <xdr:cNvPr id="370" name="公債費平均値テキスト"/>
        <xdr:cNvSpPr txBox="1"/>
      </xdr:nvSpPr>
      <xdr:spPr>
        <a:xfrm>
          <a:off x="4914900" y="13291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118111</xdr:rowOff>
    </xdr:from>
    <xdr:to>
      <xdr:col>24</xdr:col>
      <xdr:colOff>76200</xdr:colOff>
      <xdr:row>78</xdr:row>
      <xdr:rowOff>48261</xdr:rowOff>
    </xdr:to>
    <xdr:sp macro="" textlink="">
      <xdr:nvSpPr>
        <xdr:cNvPr id="371" name="フローチャート: 判断 370"/>
        <xdr:cNvSpPr/>
      </xdr:nvSpPr>
      <xdr:spPr>
        <a:xfrm>
          <a:off x="47752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115570</xdr:rowOff>
    </xdr:from>
    <xdr:to>
      <xdr:col>19</xdr:col>
      <xdr:colOff>187325</xdr:colOff>
      <xdr:row>77</xdr:row>
      <xdr:rowOff>130811</xdr:rowOff>
    </xdr:to>
    <xdr:cxnSp macro="">
      <xdr:nvCxnSpPr>
        <xdr:cNvPr id="372" name="直線コネクタ 371"/>
        <xdr:cNvCxnSpPr/>
      </xdr:nvCxnSpPr>
      <xdr:spPr>
        <a:xfrm flipV="1">
          <a:off x="3098800" y="133172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110489</xdr:rowOff>
    </xdr:from>
    <xdr:to>
      <xdr:col>20</xdr:col>
      <xdr:colOff>38100</xdr:colOff>
      <xdr:row>78</xdr:row>
      <xdr:rowOff>40639</xdr:rowOff>
    </xdr:to>
    <xdr:sp macro="" textlink="">
      <xdr:nvSpPr>
        <xdr:cNvPr id="373" name="フローチャート: 判断 372"/>
        <xdr:cNvSpPr/>
      </xdr:nvSpPr>
      <xdr:spPr>
        <a:xfrm>
          <a:off x="3937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25416</xdr:rowOff>
    </xdr:from>
    <xdr:ext cx="736600" cy="259045"/>
    <xdr:sp macro="" textlink="">
      <xdr:nvSpPr>
        <xdr:cNvPr id="374" name="テキスト ボックス 373"/>
        <xdr:cNvSpPr txBox="1"/>
      </xdr:nvSpPr>
      <xdr:spPr>
        <a:xfrm>
          <a:off x="3606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130811</xdr:rowOff>
    </xdr:from>
    <xdr:to>
      <xdr:col>15</xdr:col>
      <xdr:colOff>98425</xdr:colOff>
      <xdr:row>78</xdr:row>
      <xdr:rowOff>50800</xdr:rowOff>
    </xdr:to>
    <xdr:cxnSp macro="">
      <xdr:nvCxnSpPr>
        <xdr:cNvPr id="375" name="直線コネクタ 374"/>
        <xdr:cNvCxnSpPr/>
      </xdr:nvCxnSpPr>
      <xdr:spPr>
        <a:xfrm flipV="1">
          <a:off x="2209800" y="13332461"/>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6" name="フローチャート: 判断 375"/>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153688</xdr:rowOff>
    </xdr:from>
    <xdr:ext cx="762000" cy="259045"/>
    <xdr:sp macro="" textlink="">
      <xdr:nvSpPr>
        <xdr:cNvPr id="377" name="テキスト ボックス 376"/>
        <xdr:cNvSpPr txBox="1"/>
      </xdr:nvSpPr>
      <xdr:spPr>
        <a:xfrm>
          <a:off x="2717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50800</xdr:rowOff>
    </xdr:from>
    <xdr:to>
      <xdr:col>11</xdr:col>
      <xdr:colOff>9525</xdr:colOff>
      <xdr:row>78</xdr:row>
      <xdr:rowOff>96520</xdr:rowOff>
    </xdr:to>
    <xdr:cxnSp macro="">
      <xdr:nvCxnSpPr>
        <xdr:cNvPr id="378" name="直線コネクタ 377"/>
        <xdr:cNvCxnSpPr/>
      </xdr:nvCxnSpPr>
      <xdr:spPr>
        <a:xfrm flipV="1">
          <a:off x="1320800" y="134239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22861</xdr:rowOff>
    </xdr:from>
    <xdr:to>
      <xdr:col>11</xdr:col>
      <xdr:colOff>60325</xdr:colOff>
      <xdr:row>78</xdr:row>
      <xdr:rowOff>124461</xdr:rowOff>
    </xdr:to>
    <xdr:sp macro="" textlink="">
      <xdr:nvSpPr>
        <xdr:cNvPr id="379" name="フローチャート: 判断 378"/>
        <xdr:cNvSpPr/>
      </xdr:nvSpPr>
      <xdr:spPr>
        <a:xfrm>
          <a:off x="2159000" y="133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109238</xdr:rowOff>
    </xdr:from>
    <xdr:ext cx="762000" cy="259045"/>
    <xdr:sp macro="" textlink="">
      <xdr:nvSpPr>
        <xdr:cNvPr id="380" name="テキスト ボックス 379"/>
        <xdr:cNvSpPr txBox="1"/>
      </xdr:nvSpPr>
      <xdr:spPr>
        <a:xfrm>
          <a:off x="1828800" y="1348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45720</xdr:rowOff>
    </xdr:from>
    <xdr:to>
      <xdr:col>6</xdr:col>
      <xdr:colOff>171450</xdr:colOff>
      <xdr:row>78</xdr:row>
      <xdr:rowOff>147320</xdr:rowOff>
    </xdr:to>
    <xdr:sp macro="" textlink="">
      <xdr:nvSpPr>
        <xdr:cNvPr id="381" name="フローチャート: 判断 380"/>
        <xdr:cNvSpPr/>
      </xdr:nvSpPr>
      <xdr:spPr>
        <a:xfrm>
          <a:off x="12700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157497</xdr:rowOff>
    </xdr:from>
    <xdr:ext cx="762000" cy="259045"/>
    <xdr:sp macro="" textlink="">
      <xdr:nvSpPr>
        <xdr:cNvPr id="382" name="テキスト ボックス 381"/>
        <xdr:cNvSpPr txBox="1"/>
      </xdr:nvSpPr>
      <xdr:spPr>
        <a:xfrm>
          <a:off x="939800" y="1318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88" name="楕円 387"/>
        <xdr:cNvSpPr/>
      </xdr:nvSpPr>
      <xdr:spPr>
        <a:xfrm>
          <a:off x="4775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161307</xdr:rowOff>
    </xdr:from>
    <xdr:ext cx="762000" cy="259045"/>
    <xdr:sp macro="" textlink="">
      <xdr:nvSpPr>
        <xdr:cNvPr id="389" name="公債費該当値テキスト"/>
        <xdr:cNvSpPr txBox="1"/>
      </xdr:nvSpPr>
      <xdr:spPr>
        <a:xfrm>
          <a:off x="49149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64770</xdr:rowOff>
    </xdr:from>
    <xdr:to>
      <xdr:col>20</xdr:col>
      <xdr:colOff>38100</xdr:colOff>
      <xdr:row>77</xdr:row>
      <xdr:rowOff>166370</xdr:rowOff>
    </xdr:to>
    <xdr:sp macro="" textlink="">
      <xdr:nvSpPr>
        <xdr:cNvPr id="390" name="楕円 389"/>
        <xdr:cNvSpPr/>
      </xdr:nvSpPr>
      <xdr:spPr>
        <a:xfrm>
          <a:off x="3937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5097</xdr:rowOff>
    </xdr:from>
    <xdr:ext cx="736600" cy="259045"/>
    <xdr:sp macro="" textlink="">
      <xdr:nvSpPr>
        <xdr:cNvPr id="391" name="テキスト ボックス 390"/>
        <xdr:cNvSpPr txBox="1"/>
      </xdr:nvSpPr>
      <xdr:spPr>
        <a:xfrm>
          <a:off x="3606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80011</xdr:rowOff>
    </xdr:from>
    <xdr:to>
      <xdr:col>15</xdr:col>
      <xdr:colOff>149225</xdr:colOff>
      <xdr:row>78</xdr:row>
      <xdr:rowOff>10161</xdr:rowOff>
    </xdr:to>
    <xdr:sp macro="" textlink="">
      <xdr:nvSpPr>
        <xdr:cNvPr id="392" name="楕円 391"/>
        <xdr:cNvSpPr/>
      </xdr:nvSpPr>
      <xdr:spPr>
        <a:xfrm>
          <a:off x="30480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166388</xdr:rowOff>
    </xdr:from>
    <xdr:ext cx="762000" cy="259045"/>
    <xdr:sp macro="" textlink="">
      <xdr:nvSpPr>
        <xdr:cNvPr id="393" name="テキスト ボックス 392"/>
        <xdr:cNvSpPr txBox="1"/>
      </xdr:nvSpPr>
      <xdr:spPr>
        <a:xfrm>
          <a:off x="2717800" y="133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0</xdr:rowOff>
    </xdr:from>
    <xdr:to>
      <xdr:col>11</xdr:col>
      <xdr:colOff>60325</xdr:colOff>
      <xdr:row>78</xdr:row>
      <xdr:rowOff>101600</xdr:rowOff>
    </xdr:to>
    <xdr:sp macro="" textlink="">
      <xdr:nvSpPr>
        <xdr:cNvPr id="394" name="楕円 393"/>
        <xdr:cNvSpPr/>
      </xdr:nvSpPr>
      <xdr:spPr>
        <a:xfrm>
          <a:off x="2159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111777</xdr:rowOff>
    </xdr:from>
    <xdr:ext cx="762000" cy="259045"/>
    <xdr:sp macro="" textlink="">
      <xdr:nvSpPr>
        <xdr:cNvPr id="395" name="テキスト ボックス 394"/>
        <xdr:cNvSpPr txBox="1"/>
      </xdr:nvSpPr>
      <xdr:spPr>
        <a:xfrm>
          <a:off x="1828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45720</xdr:rowOff>
    </xdr:from>
    <xdr:to>
      <xdr:col>6</xdr:col>
      <xdr:colOff>171450</xdr:colOff>
      <xdr:row>78</xdr:row>
      <xdr:rowOff>147320</xdr:rowOff>
    </xdr:to>
    <xdr:sp macro="" textlink="">
      <xdr:nvSpPr>
        <xdr:cNvPr id="396" name="楕円 395"/>
        <xdr:cNvSpPr/>
      </xdr:nvSpPr>
      <xdr:spPr>
        <a:xfrm>
          <a:off x="12700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132097</xdr:rowOff>
    </xdr:from>
    <xdr:ext cx="762000" cy="259045"/>
    <xdr:sp macro="" textlink="">
      <xdr:nvSpPr>
        <xdr:cNvPr id="397" name="テキスト ボックス 396"/>
        <xdr:cNvSpPr txBox="1"/>
      </xdr:nvSpPr>
      <xdr:spPr>
        <a:xfrm>
          <a:off x="939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公債費以外の経常収支比率は、類似団体平均を</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ポイント上回り、全国及び県平均ともに上回っている。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物件費、扶助費、補助費の増加が比率上昇の要因となっている。扶助費については今後も増加が見込まれるため、物件費や補助費等において事務事業の見直しを行い、経費削減に努めていきたい。</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69850</xdr:rowOff>
    </xdr:from>
    <xdr:to>
      <xdr:col>82</xdr:col>
      <xdr:colOff>107950</xdr:colOff>
      <xdr:row>81</xdr:row>
      <xdr:rowOff>81280</xdr:rowOff>
    </xdr:to>
    <xdr:cxnSp macro="">
      <xdr:nvCxnSpPr>
        <xdr:cNvPr id="421" name="直線コネクタ 420"/>
        <xdr:cNvCxnSpPr/>
      </xdr:nvCxnSpPr>
      <xdr:spPr>
        <a:xfrm flipV="1">
          <a:off x="16510000" y="12585700"/>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53357</xdr:rowOff>
    </xdr:from>
    <xdr:ext cx="762000" cy="259045"/>
    <xdr:sp macro="" textlink="">
      <xdr:nvSpPr>
        <xdr:cNvPr id="422" name="公債費以外最小値テキスト"/>
        <xdr:cNvSpPr txBox="1"/>
      </xdr:nvSpPr>
      <xdr:spPr>
        <a:xfrm>
          <a:off x="16598900" y="13940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81280</xdr:rowOff>
    </xdr:from>
    <xdr:to>
      <xdr:col>82</xdr:col>
      <xdr:colOff>196850</xdr:colOff>
      <xdr:row>81</xdr:row>
      <xdr:rowOff>81280</xdr:rowOff>
    </xdr:to>
    <xdr:cxnSp macro="">
      <xdr:nvCxnSpPr>
        <xdr:cNvPr id="423" name="直線コネクタ 422"/>
        <xdr:cNvCxnSpPr/>
      </xdr:nvCxnSpPr>
      <xdr:spPr>
        <a:xfrm>
          <a:off x="16421100" y="13968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156227</xdr:rowOff>
    </xdr:from>
    <xdr:ext cx="762000" cy="259045"/>
    <xdr:sp macro="" textlink="">
      <xdr:nvSpPr>
        <xdr:cNvPr id="424" name="公債費以外最大値テキスト"/>
        <xdr:cNvSpPr txBox="1"/>
      </xdr:nvSpPr>
      <xdr:spPr>
        <a:xfrm>
          <a:off x="16598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69850</xdr:rowOff>
    </xdr:from>
    <xdr:to>
      <xdr:col>82</xdr:col>
      <xdr:colOff>196850</xdr:colOff>
      <xdr:row>73</xdr:row>
      <xdr:rowOff>69850</xdr:rowOff>
    </xdr:to>
    <xdr:cxnSp macro="">
      <xdr:nvCxnSpPr>
        <xdr:cNvPr id="425" name="直線コネクタ 424"/>
        <xdr:cNvCxnSpPr/>
      </xdr:nvCxnSpPr>
      <xdr:spPr>
        <a:xfrm>
          <a:off x="16421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121286</xdr:rowOff>
    </xdr:from>
    <xdr:to>
      <xdr:col>82</xdr:col>
      <xdr:colOff>107950</xdr:colOff>
      <xdr:row>80</xdr:row>
      <xdr:rowOff>35561</xdr:rowOff>
    </xdr:to>
    <xdr:cxnSp macro="">
      <xdr:nvCxnSpPr>
        <xdr:cNvPr id="426" name="直線コネクタ 425"/>
        <xdr:cNvCxnSpPr/>
      </xdr:nvCxnSpPr>
      <xdr:spPr>
        <a:xfrm flipV="1">
          <a:off x="15671800" y="13665836"/>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92727</xdr:rowOff>
    </xdr:from>
    <xdr:ext cx="762000" cy="259045"/>
    <xdr:sp macro="" textlink="">
      <xdr:nvSpPr>
        <xdr:cNvPr id="427" name="公債費以外平均値テキスト"/>
        <xdr:cNvSpPr txBox="1"/>
      </xdr:nvSpPr>
      <xdr:spPr>
        <a:xfrm>
          <a:off x="16598900" y="13122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76200</xdr:rowOff>
    </xdr:from>
    <xdr:to>
      <xdr:col>82</xdr:col>
      <xdr:colOff>158750</xdr:colOff>
      <xdr:row>78</xdr:row>
      <xdr:rowOff>6350</xdr:rowOff>
    </xdr:to>
    <xdr:sp macro="" textlink="">
      <xdr:nvSpPr>
        <xdr:cNvPr id="428" name="フローチャート: 判断 427"/>
        <xdr:cNvSpPr/>
      </xdr:nvSpPr>
      <xdr:spPr>
        <a:xfrm>
          <a:off x="164592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6986</xdr:rowOff>
    </xdr:from>
    <xdr:to>
      <xdr:col>78</xdr:col>
      <xdr:colOff>69850</xdr:colOff>
      <xdr:row>80</xdr:row>
      <xdr:rowOff>35561</xdr:rowOff>
    </xdr:to>
    <xdr:cxnSp macro="">
      <xdr:nvCxnSpPr>
        <xdr:cNvPr id="429" name="直線コネクタ 428"/>
        <xdr:cNvCxnSpPr/>
      </xdr:nvCxnSpPr>
      <xdr:spPr>
        <a:xfrm>
          <a:off x="14782800" y="13551536"/>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30480</xdr:rowOff>
    </xdr:from>
    <xdr:to>
      <xdr:col>78</xdr:col>
      <xdr:colOff>120650</xdr:colOff>
      <xdr:row>77</xdr:row>
      <xdr:rowOff>132080</xdr:rowOff>
    </xdr:to>
    <xdr:sp macro="" textlink="">
      <xdr:nvSpPr>
        <xdr:cNvPr id="430" name="フローチャート: 判断 429"/>
        <xdr:cNvSpPr/>
      </xdr:nvSpPr>
      <xdr:spPr>
        <a:xfrm>
          <a:off x="15621000" y="1323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142257</xdr:rowOff>
    </xdr:from>
    <xdr:ext cx="736600" cy="259045"/>
    <xdr:sp macro="" textlink="">
      <xdr:nvSpPr>
        <xdr:cNvPr id="431" name="テキスト ボックス 430"/>
        <xdr:cNvSpPr txBox="1"/>
      </xdr:nvSpPr>
      <xdr:spPr>
        <a:xfrm>
          <a:off x="15290800" y="13001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6986</xdr:rowOff>
    </xdr:from>
    <xdr:to>
      <xdr:col>73</xdr:col>
      <xdr:colOff>180975</xdr:colOff>
      <xdr:row>79</xdr:row>
      <xdr:rowOff>115570</xdr:rowOff>
    </xdr:to>
    <xdr:cxnSp macro="">
      <xdr:nvCxnSpPr>
        <xdr:cNvPr id="432" name="直線コネクタ 431"/>
        <xdr:cNvCxnSpPr/>
      </xdr:nvCxnSpPr>
      <xdr:spPr>
        <a:xfrm flipV="1">
          <a:off x="13893800" y="13551536"/>
          <a:ext cx="889000" cy="10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150495</xdr:rowOff>
    </xdr:from>
    <xdr:to>
      <xdr:col>74</xdr:col>
      <xdr:colOff>31750</xdr:colOff>
      <xdr:row>77</xdr:row>
      <xdr:rowOff>80645</xdr:rowOff>
    </xdr:to>
    <xdr:sp macro="" textlink="">
      <xdr:nvSpPr>
        <xdr:cNvPr id="433" name="フローチャート: 判断 432"/>
        <xdr:cNvSpPr/>
      </xdr:nvSpPr>
      <xdr:spPr>
        <a:xfrm>
          <a:off x="14732000" y="1318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90822</xdr:rowOff>
    </xdr:from>
    <xdr:ext cx="762000" cy="259045"/>
    <xdr:sp macro="" textlink="">
      <xdr:nvSpPr>
        <xdr:cNvPr id="434" name="テキスト ボックス 433"/>
        <xdr:cNvSpPr txBox="1"/>
      </xdr:nvSpPr>
      <xdr:spPr>
        <a:xfrm>
          <a:off x="14401800" y="1294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1270</xdr:rowOff>
    </xdr:from>
    <xdr:to>
      <xdr:col>69</xdr:col>
      <xdr:colOff>92075</xdr:colOff>
      <xdr:row>79</xdr:row>
      <xdr:rowOff>115570</xdr:rowOff>
    </xdr:to>
    <xdr:cxnSp macro="">
      <xdr:nvCxnSpPr>
        <xdr:cNvPr id="435" name="直線コネクタ 434"/>
        <xdr:cNvCxnSpPr/>
      </xdr:nvCxnSpPr>
      <xdr:spPr>
        <a:xfrm>
          <a:off x="13004800" y="1337437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104775</xdr:rowOff>
    </xdr:from>
    <xdr:to>
      <xdr:col>69</xdr:col>
      <xdr:colOff>142875</xdr:colOff>
      <xdr:row>78</xdr:row>
      <xdr:rowOff>34925</xdr:rowOff>
    </xdr:to>
    <xdr:sp macro="" textlink="">
      <xdr:nvSpPr>
        <xdr:cNvPr id="436" name="フローチャート: 判断 435"/>
        <xdr:cNvSpPr/>
      </xdr:nvSpPr>
      <xdr:spPr>
        <a:xfrm>
          <a:off x="13843000" y="1330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45102</xdr:rowOff>
    </xdr:from>
    <xdr:ext cx="762000" cy="259045"/>
    <xdr:sp macro="" textlink="">
      <xdr:nvSpPr>
        <xdr:cNvPr id="437" name="テキスト ボックス 436"/>
        <xdr:cNvSpPr txBox="1"/>
      </xdr:nvSpPr>
      <xdr:spPr>
        <a:xfrm>
          <a:off x="13512800" y="1307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30480</xdr:rowOff>
    </xdr:from>
    <xdr:to>
      <xdr:col>65</xdr:col>
      <xdr:colOff>53975</xdr:colOff>
      <xdr:row>77</xdr:row>
      <xdr:rowOff>132080</xdr:rowOff>
    </xdr:to>
    <xdr:sp macro="" textlink="">
      <xdr:nvSpPr>
        <xdr:cNvPr id="438" name="フローチャート: 判断 437"/>
        <xdr:cNvSpPr/>
      </xdr:nvSpPr>
      <xdr:spPr>
        <a:xfrm>
          <a:off x="12954000" y="1323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142257</xdr:rowOff>
    </xdr:from>
    <xdr:ext cx="762000" cy="259045"/>
    <xdr:sp macro="" textlink="">
      <xdr:nvSpPr>
        <xdr:cNvPr id="439" name="テキスト ボックス 438"/>
        <xdr:cNvSpPr txBox="1"/>
      </xdr:nvSpPr>
      <xdr:spPr>
        <a:xfrm>
          <a:off x="12623800" y="13001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70486</xdr:rowOff>
    </xdr:from>
    <xdr:to>
      <xdr:col>82</xdr:col>
      <xdr:colOff>158750</xdr:colOff>
      <xdr:row>80</xdr:row>
      <xdr:rowOff>636</xdr:rowOff>
    </xdr:to>
    <xdr:sp macro="" textlink="">
      <xdr:nvSpPr>
        <xdr:cNvPr id="445" name="楕円 444"/>
        <xdr:cNvSpPr/>
      </xdr:nvSpPr>
      <xdr:spPr>
        <a:xfrm>
          <a:off x="16459200" y="1361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42563</xdr:rowOff>
    </xdr:from>
    <xdr:ext cx="762000" cy="259045"/>
    <xdr:sp macro="" textlink="">
      <xdr:nvSpPr>
        <xdr:cNvPr id="446" name="公債費以外該当値テキスト"/>
        <xdr:cNvSpPr txBox="1"/>
      </xdr:nvSpPr>
      <xdr:spPr>
        <a:xfrm>
          <a:off x="16598900" y="1358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156211</xdr:rowOff>
    </xdr:from>
    <xdr:to>
      <xdr:col>78</xdr:col>
      <xdr:colOff>120650</xdr:colOff>
      <xdr:row>80</xdr:row>
      <xdr:rowOff>86361</xdr:rowOff>
    </xdr:to>
    <xdr:sp macro="" textlink="">
      <xdr:nvSpPr>
        <xdr:cNvPr id="447" name="楕円 446"/>
        <xdr:cNvSpPr/>
      </xdr:nvSpPr>
      <xdr:spPr>
        <a:xfrm>
          <a:off x="15621000" y="1370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71138</xdr:rowOff>
    </xdr:from>
    <xdr:ext cx="736600" cy="259045"/>
    <xdr:sp macro="" textlink="">
      <xdr:nvSpPr>
        <xdr:cNvPr id="448" name="テキスト ボックス 447"/>
        <xdr:cNvSpPr txBox="1"/>
      </xdr:nvSpPr>
      <xdr:spPr>
        <a:xfrm>
          <a:off x="15290800" y="13787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127636</xdr:rowOff>
    </xdr:from>
    <xdr:to>
      <xdr:col>74</xdr:col>
      <xdr:colOff>31750</xdr:colOff>
      <xdr:row>79</xdr:row>
      <xdr:rowOff>57786</xdr:rowOff>
    </xdr:to>
    <xdr:sp macro="" textlink="">
      <xdr:nvSpPr>
        <xdr:cNvPr id="449" name="楕円 448"/>
        <xdr:cNvSpPr/>
      </xdr:nvSpPr>
      <xdr:spPr>
        <a:xfrm>
          <a:off x="14732000" y="1350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42563</xdr:rowOff>
    </xdr:from>
    <xdr:ext cx="762000" cy="259045"/>
    <xdr:sp macro="" textlink="">
      <xdr:nvSpPr>
        <xdr:cNvPr id="450" name="テキスト ボックス 449"/>
        <xdr:cNvSpPr txBox="1"/>
      </xdr:nvSpPr>
      <xdr:spPr>
        <a:xfrm>
          <a:off x="14401800" y="1358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64770</xdr:rowOff>
    </xdr:from>
    <xdr:to>
      <xdr:col>69</xdr:col>
      <xdr:colOff>142875</xdr:colOff>
      <xdr:row>79</xdr:row>
      <xdr:rowOff>166370</xdr:rowOff>
    </xdr:to>
    <xdr:sp macro="" textlink="">
      <xdr:nvSpPr>
        <xdr:cNvPr id="451" name="楕円 450"/>
        <xdr:cNvSpPr/>
      </xdr:nvSpPr>
      <xdr:spPr>
        <a:xfrm>
          <a:off x="138430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151147</xdr:rowOff>
    </xdr:from>
    <xdr:ext cx="762000" cy="259045"/>
    <xdr:sp macro="" textlink="">
      <xdr:nvSpPr>
        <xdr:cNvPr id="452" name="テキスト ボックス 451"/>
        <xdr:cNvSpPr txBox="1"/>
      </xdr:nvSpPr>
      <xdr:spPr>
        <a:xfrm>
          <a:off x="13512800" y="1369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121920</xdr:rowOff>
    </xdr:from>
    <xdr:to>
      <xdr:col>65</xdr:col>
      <xdr:colOff>53975</xdr:colOff>
      <xdr:row>78</xdr:row>
      <xdr:rowOff>52070</xdr:rowOff>
    </xdr:to>
    <xdr:sp macro="" textlink="">
      <xdr:nvSpPr>
        <xdr:cNvPr id="453" name="楕円 452"/>
        <xdr:cNvSpPr/>
      </xdr:nvSpPr>
      <xdr:spPr>
        <a:xfrm>
          <a:off x="12954000" y="133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36847</xdr:rowOff>
    </xdr:from>
    <xdr:ext cx="762000" cy="259045"/>
    <xdr:sp macro="" textlink="">
      <xdr:nvSpPr>
        <xdr:cNvPr id="454" name="テキスト ボックス 453"/>
        <xdr:cNvSpPr txBox="1"/>
      </xdr:nvSpPr>
      <xdr:spPr>
        <a:xfrm>
          <a:off x="12623800" y="13409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福島県三春町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168306</xdr:rowOff>
    </xdr:from>
    <xdr:to>
      <xdr:col>29</xdr:col>
      <xdr:colOff>127000</xdr:colOff>
      <xdr:row>20</xdr:row>
      <xdr:rowOff>54496</xdr:rowOff>
    </xdr:to>
    <xdr:cxnSp macro="">
      <xdr:nvCxnSpPr>
        <xdr:cNvPr id="47" name="直線コネクタ 46"/>
        <xdr:cNvCxnSpPr/>
      </xdr:nvCxnSpPr>
      <xdr:spPr bwMode="auto">
        <a:xfrm flipV="1">
          <a:off x="5651500" y="1930431"/>
          <a:ext cx="0" cy="16006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26573</xdr:rowOff>
    </xdr:from>
    <xdr:ext cx="762000" cy="259045"/>
    <xdr:sp macro="" textlink="">
      <xdr:nvSpPr>
        <xdr:cNvPr id="48" name="人口1人当たり決算額の推移最小値テキスト130"/>
        <xdr:cNvSpPr txBox="1"/>
      </xdr:nvSpPr>
      <xdr:spPr>
        <a:xfrm>
          <a:off x="5740400" y="3503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54496</xdr:rowOff>
    </xdr:from>
    <xdr:to>
      <xdr:col>30</xdr:col>
      <xdr:colOff>25400</xdr:colOff>
      <xdr:row>20</xdr:row>
      <xdr:rowOff>54496</xdr:rowOff>
    </xdr:to>
    <xdr:cxnSp macro="">
      <xdr:nvCxnSpPr>
        <xdr:cNvPr id="49" name="直線コネクタ 48"/>
        <xdr:cNvCxnSpPr/>
      </xdr:nvCxnSpPr>
      <xdr:spPr bwMode="auto">
        <a:xfrm>
          <a:off x="5562600" y="35311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83233</xdr:rowOff>
    </xdr:from>
    <xdr:ext cx="762000" cy="259045"/>
    <xdr:sp macro="" textlink="">
      <xdr:nvSpPr>
        <xdr:cNvPr id="50" name="人口1人当たり決算額の推移最大値テキスト130"/>
        <xdr:cNvSpPr txBox="1"/>
      </xdr:nvSpPr>
      <xdr:spPr>
        <a:xfrm>
          <a:off x="5740400" y="1673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168306</xdr:rowOff>
    </xdr:from>
    <xdr:to>
      <xdr:col>30</xdr:col>
      <xdr:colOff>25400</xdr:colOff>
      <xdr:row>10</xdr:row>
      <xdr:rowOff>168306</xdr:rowOff>
    </xdr:to>
    <xdr:cxnSp macro="">
      <xdr:nvCxnSpPr>
        <xdr:cNvPr id="51" name="直線コネクタ 50"/>
        <xdr:cNvCxnSpPr/>
      </xdr:nvCxnSpPr>
      <xdr:spPr bwMode="auto">
        <a:xfrm>
          <a:off x="5562600" y="19304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65746</xdr:rowOff>
    </xdr:from>
    <xdr:to>
      <xdr:col>29</xdr:col>
      <xdr:colOff>127000</xdr:colOff>
      <xdr:row>18</xdr:row>
      <xdr:rowOff>114160</xdr:rowOff>
    </xdr:to>
    <xdr:cxnSp macro="">
      <xdr:nvCxnSpPr>
        <xdr:cNvPr id="52" name="直線コネクタ 51"/>
        <xdr:cNvCxnSpPr/>
      </xdr:nvCxnSpPr>
      <xdr:spPr bwMode="auto">
        <a:xfrm flipV="1">
          <a:off x="5003800" y="3199471"/>
          <a:ext cx="647700" cy="484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86615</xdr:rowOff>
    </xdr:from>
    <xdr:ext cx="762000" cy="259045"/>
    <xdr:sp macro="" textlink="">
      <xdr:nvSpPr>
        <xdr:cNvPr id="53" name="人口1人当たり決算額の推移平均値テキスト130"/>
        <xdr:cNvSpPr txBox="1"/>
      </xdr:nvSpPr>
      <xdr:spPr>
        <a:xfrm>
          <a:off x="5740400" y="27059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70088</xdr:rowOff>
    </xdr:from>
    <xdr:to>
      <xdr:col>29</xdr:col>
      <xdr:colOff>177800</xdr:colOff>
      <xdr:row>17</xdr:row>
      <xdr:rowOff>238</xdr:rowOff>
    </xdr:to>
    <xdr:sp macro="" textlink="">
      <xdr:nvSpPr>
        <xdr:cNvPr id="54" name="フローチャート: 判断 53"/>
        <xdr:cNvSpPr/>
      </xdr:nvSpPr>
      <xdr:spPr bwMode="auto">
        <a:xfrm>
          <a:off x="5600700" y="28609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108919</xdr:rowOff>
    </xdr:from>
    <xdr:to>
      <xdr:col>26</xdr:col>
      <xdr:colOff>50800</xdr:colOff>
      <xdr:row>18</xdr:row>
      <xdr:rowOff>114160</xdr:rowOff>
    </xdr:to>
    <xdr:cxnSp macro="">
      <xdr:nvCxnSpPr>
        <xdr:cNvPr id="55" name="直線コネクタ 54"/>
        <xdr:cNvCxnSpPr/>
      </xdr:nvCxnSpPr>
      <xdr:spPr bwMode="auto">
        <a:xfrm>
          <a:off x="4305300" y="3242644"/>
          <a:ext cx="698500" cy="52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148220</xdr:rowOff>
    </xdr:from>
    <xdr:to>
      <xdr:col>26</xdr:col>
      <xdr:colOff>101600</xdr:colOff>
      <xdr:row>17</xdr:row>
      <xdr:rowOff>78370</xdr:rowOff>
    </xdr:to>
    <xdr:sp macro="" textlink="">
      <xdr:nvSpPr>
        <xdr:cNvPr id="56" name="フローチャート: 判断 55"/>
        <xdr:cNvSpPr/>
      </xdr:nvSpPr>
      <xdr:spPr bwMode="auto">
        <a:xfrm>
          <a:off x="4953000" y="2939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88547</xdr:rowOff>
    </xdr:from>
    <xdr:ext cx="736600" cy="259045"/>
    <xdr:sp macro="" textlink="">
      <xdr:nvSpPr>
        <xdr:cNvPr id="57" name="テキスト ボックス 56"/>
        <xdr:cNvSpPr txBox="1"/>
      </xdr:nvSpPr>
      <xdr:spPr>
        <a:xfrm>
          <a:off x="4622800" y="2707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98697</xdr:rowOff>
    </xdr:from>
    <xdr:to>
      <xdr:col>22</xdr:col>
      <xdr:colOff>114300</xdr:colOff>
      <xdr:row>18</xdr:row>
      <xdr:rowOff>108919</xdr:rowOff>
    </xdr:to>
    <xdr:cxnSp macro="">
      <xdr:nvCxnSpPr>
        <xdr:cNvPr id="58" name="直線コネクタ 57"/>
        <xdr:cNvCxnSpPr/>
      </xdr:nvCxnSpPr>
      <xdr:spPr bwMode="auto">
        <a:xfrm>
          <a:off x="3606800" y="3232422"/>
          <a:ext cx="698500" cy="102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20628</xdr:rowOff>
    </xdr:from>
    <xdr:to>
      <xdr:col>22</xdr:col>
      <xdr:colOff>165100</xdr:colOff>
      <xdr:row>17</xdr:row>
      <xdr:rowOff>122228</xdr:rowOff>
    </xdr:to>
    <xdr:sp macro="" textlink="">
      <xdr:nvSpPr>
        <xdr:cNvPr id="59" name="フローチャート: 判断 58"/>
        <xdr:cNvSpPr/>
      </xdr:nvSpPr>
      <xdr:spPr bwMode="auto">
        <a:xfrm>
          <a:off x="4254500" y="2982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132405</xdr:rowOff>
    </xdr:from>
    <xdr:ext cx="762000" cy="259045"/>
    <xdr:sp macro="" textlink="">
      <xdr:nvSpPr>
        <xdr:cNvPr id="60" name="テキスト ボックス 59"/>
        <xdr:cNvSpPr txBox="1"/>
      </xdr:nvSpPr>
      <xdr:spPr>
        <a:xfrm>
          <a:off x="3924300" y="2751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98697</xdr:rowOff>
    </xdr:from>
    <xdr:to>
      <xdr:col>18</xdr:col>
      <xdr:colOff>177800</xdr:colOff>
      <xdr:row>19</xdr:row>
      <xdr:rowOff>32860</xdr:rowOff>
    </xdr:to>
    <xdr:cxnSp macro="">
      <xdr:nvCxnSpPr>
        <xdr:cNvPr id="61" name="直線コネクタ 60"/>
        <xdr:cNvCxnSpPr/>
      </xdr:nvCxnSpPr>
      <xdr:spPr bwMode="auto">
        <a:xfrm flipV="1">
          <a:off x="2908300" y="3232422"/>
          <a:ext cx="698500" cy="1056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29103</xdr:rowOff>
    </xdr:from>
    <xdr:to>
      <xdr:col>19</xdr:col>
      <xdr:colOff>38100</xdr:colOff>
      <xdr:row>17</xdr:row>
      <xdr:rowOff>130703</xdr:rowOff>
    </xdr:to>
    <xdr:sp macro="" textlink="">
      <xdr:nvSpPr>
        <xdr:cNvPr id="62" name="フローチャート: 判断 61"/>
        <xdr:cNvSpPr/>
      </xdr:nvSpPr>
      <xdr:spPr bwMode="auto">
        <a:xfrm>
          <a:off x="3556000" y="299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140880</xdr:rowOff>
    </xdr:from>
    <xdr:ext cx="762000" cy="259045"/>
    <xdr:sp macro="" textlink="">
      <xdr:nvSpPr>
        <xdr:cNvPr id="63" name="テキスト ボックス 62"/>
        <xdr:cNvSpPr txBox="1"/>
      </xdr:nvSpPr>
      <xdr:spPr>
        <a:xfrm>
          <a:off x="3225800" y="2760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62495</xdr:rowOff>
    </xdr:from>
    <xdr:to>
      <xdr:col>15</xdr:col>
      <xdr:colOff>101600</xdr:colOff>
      <xdr:row>17</xdr:row>
      <xdr:rowOff>164095</xdr:rowOff>
    </xdr:to>
    <xdr:sp macro="" textlink="">
      <xdr:nvSpPr>
        <xdr:cNvPr id="64" name="フローチャート: 判断 63"/>
        <xdr:cNvSpPr/>
      </xdr:nvSpPr>
      <xdr:spPr bwMode="auto">
        <a:xfrm>
          <a:off x="2857500" y="30247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2822</xdr:rowOff>
    </xdr:from>
    <xdr:ext cx="762000" cy="259045"/>
    <xdr:sp macro="" textlink="">
      <xdr:nvSpPr>
        <xdr:cNvPr id="65" name="テキスト ボックス 64"/>
        <xdr:cNvSpPr txBox="1"/>
      </xdr:nvSpPr>
      <xdr:spPr>
        <a:xfrm>
          <a:off x="2527300" y="2793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14946</xdr:rowOff>
    </xdr:from>
    <xdr:to>
      <xdr:col>29</xdr:col>
      <xdr:colOff>177800</xdr:colOff>
      <xdr:row>18</xdr:row>
      <xdr:rowOff>116546</xdr:rowOff>
    </xdr:to>
    <xdr:sp macro="" textlink="">
      <xdr:nvSpPr>
        <xdr:cNvPr id="71" name="楕円 70"/>
        <xdr:cNvSpPr/>
      </xdr:nvSpPr>
      <xdr:spPr bwMode="auto">
        <a:xfrm>
          <a:off x="5600700" y="31486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158473</xdr:rowOff>
    </xdr:from>
    <xdr:ext cx="762000" cy="259045"/>
    <xdr:sp macro="" textlink="">
      <xdr:nvSpPr>
        <xdr:cNvPr id="72" name="人口1人当たり決算額の推移該当値テキスト130"/>
        <xdr:cNvSpPr txBox="1"/>
      </xdr:nvSpPr>
      <xdr:spPr>
        <a:xfrm>
          <a:off x="5740400" y="312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63360</xdr:rowOff>
    </xdr:from>
    <xdr:to>
      <xdr:col>26</xdr:col>
      <xdr:colOff>101600</xdr:colOff>
      <xdr:row>18</xdr:row>
      <xdr:rowOff>164960</xdr:rowOff>
    </xdr:to>
    <xdr:sp macro="" textlink="">
      <xdr:nvSpPr>
        <xdr:cNvPr id="73" name="楕円 72"/>
        <xdr:cNvSpPr/>
      </xdr:nvSpPr>
      <xdr:spPr bwMode="auto">
        <a:xfrm>
          <a:off x="4953000" y="31970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149737</xdr:rowOff>
    </xdr:from>
    <xdr:ext cx="736600" cy="259045"/>
    <xdr:sp macro="" textlink="">
      <xdr:nvSpPr>
        <xdr:cNvPr id="74" name="テキスト ボックス 73"/>
        <xdr:cNvSpPr txBox="1"/>
      </xdr:nvSpPr>
      <xdr:spPr>
        <a:xfrm>
          <a:off x="4622800" y="3283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58119</xdr:rowOff>
    </xdr:from>
    <xdr:to>
      <xdr:col>22</xdr:col>
      <xdr:colOff>165100</xdr:colOff>
      <xdr:row>18</xdr:row>
      <xdr:rowOff>159719</xdr:rowOff>
    </xdr:to>
    <xdr:sp macro="" textlink="">
      <xdr:nvSpPr>
        <xdr:cNvPr id="75" name="楕円 74"/>
        <xdr:cNvSpPr/>
      </xdr:nvSpPr>
      <xdr:spPr bwMode="auto">
        <a:xfrm>
          <a:off x="4254500" y="31918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144496</xdr:rowOff>
    </xdr:from>
    <xdr:ext cx="762000" cy="259045"/>
    <xdr:sp macro="" textlink="">
      <xdr:nvSpPr>
        <xdr:cNvPr id="76" name="テキスト ボックス 75"/>
        <xdr:cNvSpPr txBox="1"/>
      </xdr:nvSpPr>
      <xdr:spPr>
        <a:xfrm>
          <a:off x="3924300" y="327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47897</xdr:rowOff>
    </xdr:from>
    <xdr:to>
      <xdr:col>19</xdr:col>
      <xdr:colOff>38100</xdr:colOff>
      <xdr:row>18</xdr:row>
      <xdr:rowOff>149497</xdr:rowOff>
    </xdr:to>
    <xdr:sp macro="" textlink="">
      <xdr:nvSpPr>
        <xdr:cNvPr id="77" name="楕円 76"/>
        <xdr:cNvSpPr/>
      </xdr:nvSpPr>
      <xdr:spPr bwMode="auto">
        <a:xfrm>
          <a:off x="3556000" y="31816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134274</xdr:rowOff>
    </xdr:from>
    <xdr:ext cx="762000" cy="259045"/>
    <xdr:sp macro="" textlink="">
      <xdr:nvSpPr>
        <xdr:cNvPr id="78" name="テキスト ボックス 77"/>
        <xdr:cNvSpPr txBox="1"/>
      </xdr:nvSpPr>
      <xdr:spPr>
        <a:xfrm>
          <a:off x="3225800" y="326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153510</xdr:rowOff>
    </xdr:from>
    <xdr:to>
      <xdr:col>15</xdr:col>
      <xdr:colOff>101600</xdr:colOff>
      <xdr:row>19</xdr:row>
      <xdr:rowOff>83660</xdr:rowOff>
    </xdr:to>
    <xdr:sp macro="" textlink="">
      <xdr:nvSpPr>
        <xdr:cNvPr id="79" name="楕円 78"/>
        <xdr:cNvSpPr/>
      </xdr:nvSpPr>
      <xdr:spPr bwMode="auto">
        <a:xfrm>
          <a:off x="2857500" y="32872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68437</xdr:rowOff>
    </xdr:from>
    <xdr:ext cx="762000" cy="259045"/>
    <xdr:sp macro="" textlink="">
      <xdr:nvSpPr>
        <xdr:cNvPr id="80" name="テキスト ボックス 79"/>
        <xdr:cNvSpPr txBox="1"/>
      </xdr:nvSpPr>
      <xdr:spPr>
        <a:xfrm>
          <a:off x="2527300" y="3373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183396</xdr:rowOff>
    </xdr:from>
    <xdr:to>
      <xdr:col>29</xdr:col>
      <xdr:colOff>127000</xdr:colOff>
      <xdr:row>38</xdr:row>
      <xdr:rowOff>103363</xdr:rowOff>
    </xdr:to>
    <xdr:cxnSp macro="">
      <xdr:nvCxnSpPr>
        <xdr:cNvPr id="107" name="直線コネクタ 106"/>
        <xdr:cNvCxnSpPr/>
      </xdr:nvCxnSpPr>
      <xdr:spPr bwMode="auto">
        <a:xfrm flipV="1">
          <a:off x="5651500" y="6107946"/>
          <a:ext cx="0" cy="146301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75440</xdr:rowOff>
    </xdr:from>
    <xdr:ext cx="762000" cy="259045"/>
    <xdr:sp macro="" textlink="">
      <xdr:nvSpPr>
        <xdr:cNvPr id="108" name="人口1人当たり決算額の推移最小値テキスト445"/>
        <xdr:cNvSpPr txBox="1"/>
      </xdr:nvSpPr>
      <xdr:spPr>
        <a:xfrm>
          <a:off x="5740400" y="7543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103363</xdr:rowOff>
    </xdr:from>
    <xdr:to>
      <xdr:col>30</xdr:col>
      <xdr:colOff>25400</xdr:colOff>
      <xdr:row>38</xdr:row>
      <xdr:rowOff>103363</xdr:rowOff>
    </xdr:to>
    <xdr:cxnSp macro="">
      <xdr:nvCxnSpPr>
        <xdr:cNvPr id="109" name="直線コネクタ 108"/>
        <xdr:cNvCxnSpPr/>
      </xdr:nvCxnSpPr>
      <xdr:spPr bwMode="auto">
        <a:xfrm>
          <a:off x="5562600" y="75709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98323</xdr:rowOff>
    </xdr:from>
    <xdr:ext cx="762000" cy="259045"/>
    <xdr:sp macro="" textlink="">
      <xdr:nvSpPr>
        <xdr:cNvPr id="110" name="人口1人当たり決算額の推移最大値テキスト445"/>
        <xdr:cNvSpPr txBox="1"/>
      </xdr:nvSpPr>
      <xdr:spPr>
        <a:xfrm>
          <a:off x="5740400" y="5851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183396</xdr:rowOff>
    </xdr:from>
    <xdr:to>
      <xdr:col>30</xdr:col>
      <xdr:colOff>25400</xdr:colOff>
      <xdr:row>33</xdr:row>
      <xdr:rowOff>183396</xdr:rowOff>
    </xdr:to>
    <xdr:cxnSp macro="">
      <xdr:nvCxnSpPr>
        <xdr:cNvPr id="111" name="直線コネクタ 110"/>
        <xdr:cNvCxnSpPr/>
      </xdr:nvCxnSpPr>
      <xdr:spPr bwMode="auto">
        <a:xfrm>
          <a:off x="5562600" y="61079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53322</xdr:rowOff>
    </xdr:from>
    <xdr:to>
      <xdr:col>29</xdr:col>
      <xdr:colOff>127000</xdr:colOff>
      <xdr:row>36</xdr:row>
      <xdr:rowOff>117262</xdr:rowOff>
    </xdr:to>
    <xdr:cxnSp macro="">
      <xdr:nvCxnSpPr>
        <xdr:cNvPr id="112" name="直線コネクタ 111"/>
        <xdr:cNvCxnSpPr/>
      </xdr:nvCxnSpPr>
      <xdr:spPr bwMode="auto">
        <a:xfrm flipV="1">
          <a:off x="5003800" y="7006572"/>
          <a:ext cx="647700" cy="639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111015</xdr:rowOff>
    </xdr:from>
    <xdr:ext cx="762000" cy="259045"/>
    <xdr:sp macro="" textlink="">
      <xdr:nvSpPr>
        <xdr:cNvPr id="113" name="人口1人当たり決算額の推移平均値テキスト445"/>
        <xdr:cNvSpPr txBox="1"/>
      </xdr:nvSpPr>
      <xdr:spPr>
        <a:xfrm>
          <a:off x="5740400" y="6721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265938</xdr:rowOff>
    </xdr:from>
    <xdr:to>
      <xdr:col>29</xdr:col>
      <xdr:colOff>177800</xdr:colOff>
      <xdr:row>36</xdr:row>
      <xdr:rowOff>24638</xdr:rowOff>
    </xdr:to>
    <xdr:sp macro="" textlink="">
      <xdr:nvSpPr>
        <xdr:cNvPr id="114" name="フローチャート: 判断 113"/>
        <xdr:cNvSpPr/>
      </xdr:nvSpPr>
      <xdr:spPr bwMode="auto">
        <a:xfrm>
          <a:off x="5600700" y="68762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117262</xdr:rowOff>
    </xdr:from>
    <xdr:to>
      <xdr:col>26</xdr:col>
      <xdr:colOff>50800</xdr:colOff>
      <xdr:row>37</xdr:row>
      <xdr:rowOff>3122</xdr:rowOff>
    </xdr:to>
    <xdr:cxnSp macro="">
      <xdr:nvCxnSpPr>
        <xdr:cNvPr id="115" name="直線コネクタ 114"/>
        <xdr:cNvCxnSpPr/>
      </xdr:nvCxnSpPr>
      <xdr:spPr bwMode="auto">
        <a:xfrm flipV="1">
          <a:off x="4305300" y="7070512"/>
          <a:ext cx="698500" cy="573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274122</xdr:rowOff>
    </xdr:from>
    <xdr:to>
      <xdr:col>26</xdr:col>
      <xdr:colOff>101600</xdr:colOff>
      <xdr:row>36</xdr:row>
      <xdr:rowOff>32822</xdr:rowOff>
    </xdr:to>
    <xdr:sp macro="" textlink="">
      <xdr:nvSpPr>
        <xdr:cNvPr id="116" name="フローチャート: 判断 115"/>
        <xdr:cNvSpPr/>
      </xdr:nvSpPr>
      <xdr:spPr bwMode="auto">
        <a:xfrm>
          <a:off x="4953000" y="6884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42999</xdr:rowOff>
    </xdr:from>
    <xdr:ext cx="736600" cy="259045"/>
    <xdr:sp macro="" textlink="">
      <xdr:nvSpPr>
        <xdr:cNvPr id="117" name="テキスト ボックス 116"/>
        <xdr:cNvSpPr txBox="1"/>
      </xdr:nvSpPr>
      <xdr:spPr>
        <a:xfrm>
          <a:off x="4622800" y="6653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167348</xdr:rowOff>
    </xdr:from>
    <xdr:to>
      <xdr:col>22</xdr:col>
      <xdr:colOff>114300</xdr:colOff>
      <xdr:row>37</xdr:row>
      <xdr:rowOff>3122</xdr:rowOff>
    </xdr:to>
    <xdr:cxnSp macro="">
      <xdr:nvCxnSpPr>
        <xdr:cNvPr id="118" name="直線コネクタ 117"/>
        <xdr:cNvCxnSpPr/>
      </xdr:nvCxnSpPr>
      <xdr:spPr bwMode="auto">
        <a:xfrm>
          <a:off x="3606800" y="7120598"/>
          <a:ext cx="698500" cy="72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10454</xdr:rowOff>
    </xdr:from>
    <xdr:to>
      <xdr:col>22</xdr:col>
      <xdr:colOff>165100</xdr:colOff>
      <xdr:row>36</xdr:row>
      <xdr:rowOff>112054</xdr:rowOff>
    </xdr:to>
    <xdr:sp macro="" textlink="">
      <xdr:nvSpPr>
        <xdr:cNvPr id="119" name="フローチャート: 判断 118"/>
        <xdr:cNvSpPr/>
      </xdr:nvSpPr>
      <xdr:spPr bwMode="auto">
        <a:xfrm>
          <a:off x="4254500" y="6963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122231</xdr:rowOff>
    </xdr:from>
    <xdr:ext cx="762000" cy="259045"/>
    <xdr:sp macro="" textlink="">
      <xdr:nvSpPr>
        <xdr:cNvPr id="120" name="テキスト ボックス 119"/>
        <xdr:cNvSpPr txBox="1"/>
      </xdr:nvSpPr>
      <xdr:spPr>
        <a:xfrm>
          <a:off x="3924300" y="6732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21272</xdr:rowOff>
    </xdr:from>
    <xdr:to>
      <xdr:col>18</xdr:col>
      <xdr:colOff>177800</xdr:colOff>
      <xdr:row>36</xdr:row>
      <xdr:rowOff>167348</xdr:rowOff>
    </xdr:to>
    <xdr:cxnSp macro="">
      <xdr:nvCxnSpPr>
        <xdr:cNvPr id="121" name="直線コネクタ 120"/>
        <xdr:cNvCxnSpPr/>
      </xdr:nvCxnSpPr>
      <xdr:spPr bwMode="auto">
        <a:xfrm>
          <a:off x="2908300" y="6974522"/>
          <a:ext cx="698500" cy="1460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300274</xdr:rowOff>
    </xdr:from>
    <xdr:to>
      <xdr:col>19</xdr:col>
      <xdr:colOff>38100</xdr:colOff>
      <xdr:row>36</xdr:row>
      <xdr:rowOff>58974</xdr:rowOff>
    </xdr:to>
    <xdr:sp macro="" textlink="">
      <xdr:nvSpPr>
        <xdr:cNvPr id="122" name="フローチャート: 判断 121"/>
        <xdr:cNvSpPr/>
      </xdr:nvSpPr>
      <xdr:spPr bwMode="auto">
        <a:xfrm>
          <a:off x="3556000" y="69106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69151</xdr:rowOff>
    </xdr:from>
    <xdr:ext cx="762000" cy="259045"/>
    <xdr:sp macro="" textlink="">
      <xdr:nvSpPr>
        <xdr:cNvPr id="123" name="テキスト ボックス 122"/>
        <xdr:cNvSpPr txBox="1"/>
      </xdr:nvSpPr>
      <xdr:spPr>
        <a:xfrm>
          <a:off x="3225800" y="6679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239215</xdr:rowOff>
    </xdr:from>
    <xdr:to>
      <xdr:col>15</xdr:col>
      <xdr:colOff>101600</xdr:colOff>
      <xdr:row>35</xdr:row>
      <xdr:rowOff>340815</xdr:rowOff>
    </xdr:to>
    <xdr:sp macro="" textlink="">
      <xdr:nvSpPr>
        <xdr:cNvPr id="124" name="フローチャート: 判断 123"/>
        <xdr:cNvSpPr/>
      </xdr:nvSpPr>
      <xdr:spPr bwMode="auto">
        <a:xfrm>
          <a:off x="2857500" y="68495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8092</xdr:rowOff>
    </xdr:from>
    <xdr:ext cx="762000" cy="259045"/>
    <xdr:sp macro="" textlink="">
      <xdr:nvSpPr>
        <xdr:cNvPr id="125" name="テキスト ボックス 124"/>
        <xdr:cNvSpPr txBox="1"/>
      </xdr:nvSpPr>
      <xdr:spPr>
        <a:xfrm>
          <a:off x="2527300" y="661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2522</xdr:rowOff>
    </xdr:from>
    <xdr:to>
      <xdr:col>29</xdr:col>
      <xdr:colOff>177800</xdr:colOff>
      <xdr:row>36</xdr:row>
      <xdr:rowOff>104122</xdr:rowOff>
    </xdr:to>
    <xdr:sp macro="" textlink="">
      <xdr:nvSpPr>
        <xdr:cNvPr id="131" name="楕円 130"/>
        <xdr:cNvSpPr/>
      </xdr:nvSpPr>
      <xdr:spPr bwMode="auto">
        <a:xfrm>
          <a:off x="5600700" y="69557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317499</xdr:rowOff>
    </xdr:from>
    <xdr:ext cx="762000" cy="259045"/>
    <xdr:sp macro="" textlink="">
      <xdr:nvSpPr>
        <xdr:cNvPr id="132" name="人口1人当たり決算額の推移該当値テキスト445"/>
        <xdr:cNvSpPr txBox="1"/>
      </xdr:nvSpPr>
      <xdr:spPr>
        <a:xfrm>
          <a:off x="5740400" y="6927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66462</xdr:rowOff>
    </xdr:from>
    <xdr:to>
      <xdr:col>26</xdr:col>
      <xdr:colOff>101600</xdr:colOff>
      <xdr:row>36</xdr:row>
      <xdr:rowOff>168062</xdr:rowOff>
    </xdr:to>
    <xdr:sp macro="" textlink="">
      <xdr:nvSpPr>
        <xdr:cNvPr id="133" name="楕円 132"/>
        <xdr:cNvSpPr/>
      </xdr:nvSpPr>
      <xdr:spPr bwMode="auto">
        <a:xfrm>
          <a:off x="4953000" y="70197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152839</xdr:rowOff>
    </xdr:from>
    <xdr:ext cx="736600" cy="259045"/>
    <xdr:sp macro="" textlink="">
      <xdr:nvSpPr>
        <xdr:cNvPr id="134" name="テキスト ボックス 133"/>
        <xdr:cNvSpPr txBox="1"/>
      </xdr:nvSpPr>
      <xdr:spPr>
        <a:xfrm>
          <a:off x="4622800" y="7106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123772</xdr:rowOff>
    </xdr:from>
    <xdr:to>
      <xdr:col>22</xdr:col>
      <xdr:colOff>165100</xdr:colOff>
      <xdr:row>37</xdr:row>
      <xdr:rowOff>53922</xdr:rowOff>
    </xdr:to>
    <xdr:sp macro="" textlink="">
      <xdr:nvSpPr>
        <xdr:cNvPr id="135" name="楕円 134"/>
        <xdr:cNvSpPr/>
      </xdr:nvSpPr>
      <xdr:spPr bwMode="auto">
        <a:xfrm>
          <a:off x="4254500" y="70770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38699</xdr:rowOff>
    </xdr:from>
    <xdr:ext cx="762000" cy="259045"/>
    <xdr:sp macro="" textlink="">
      <xdr:nvSpPr>
        <xdr:cNvPr id="136" name="テキスト ボックス 135"/>
        <xdr:cNvSpPr txBox="1"/>
      </xdr:nvSpPr>
      <xdr:spPr>
        <a:xfrm>
          <a:off x="3924300" y="716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116548</xdr:rowOff>
    </xdr:from>
    <xdr:to>
      <xdr:col>19</xdr:col>
      <xdr:colOff>38100</xdr:colOff>
      <xdr:row>37</xdr:row>
      <xdr:rowOff>46698</xdr:rowOff>
    </xdr:to>
    <xdr:sp macro="" textlink="">
      <xdr:nvSpPr>
        <xdr:cNvPr id="137" name="楕円 136"/>
        <xdr:cNvSpPr/>
      </xdr:nvSpPr>
      <xdr:spPr bwMode="auto">
        <a:xfrm>
          <a:off x="3556000" y="70697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31475</xdr:rowOff>
    </xdr:from>
    <xdr:ext cx="762000" cy="259045"/>
    <xdr:sp macro="" textlink="">
      <xdr:nvSpPr>
        <xdr:cNvPr id="138" name="テキスト ボックス 137"/>
        <xdr:cNvSpPr txBox="1"/>
      </xdr:nvSpPr>
      <xdr:spPr>
        <a:xfrm>
          <a:off x="3225800" y="7156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313372</xdr:rowOff>
    </xdr:from>
    <xdr:to>
      <xdr:col>15</xdr:col>
      <xdr:colOff>101600</xdr:colOff>
      <xdr:row>36</xdr:row>
      <xdr:rowOff>72072</xdr:rowOff>
    </xdr:to>
    <xdr:sp macro="" textlink="">
      <xdr:nvSpPr>
        <xdr:cNvPr id="139" name="楕円 138"/>
        <xdr:cNvSpPr/>
      </xdr:nvSpPr>
      <xdr:spPr bwMode="auto">
        <a:xfrm>
          <a:off x="2857500" y="69237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56849</xdr:rowOff>
    </xdr:from>
    <xdr:ext cx="762000" cy="259045"/>
    <xdr:sp macro="" textlink="">
      <xdr:nvSpPr>
        <xdr:cNvPr id="140" name="テキスト ボックス 139"/>
        <xdr:cNvSpPr txBox="1"/>
      </xdr:nvSpPr>
      <xdr:spPr>
        <a:xfrm>
          <a:off x="2527300" y="7010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福島県三春町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17,397
17,331
72.76
8,056,892
7,678,406
370,694
4,783,373
7,131,998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18.7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104822</xdr:rowOff>
    </xdr:from>
    <xdr:to>
      <xdr:col>24</xdr:col>
      <xdr:colOff>62865</xdr:colOff>
      <xdr:row>38</xdr:row>
      <xdr:rowOff>85113</xdr:rowOff>
    </xdr:to>
    <xdr:cxnSp macro="">
      <xdr:nvCxnSpPr>
        <xdr:cNvPr id="58" name="直線コネクタ 57"/>
        <xdr:cNvCxnSpPr/>
      </xdr:nvCxnSpPr>
      <xdr:spPr>
        <a:xfrm flipV="1">
          <a:off x="4633595" y="5076872"/>
          <a:ext cx="1270" cy="1523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88940</xdr:rowOff>
    </xdr:from>
    <xdr:ext cx="534377" cy="259045"/>
    <xdr:sp macro="" textlink="">
      <xdr:nvSpPr>
        <xdr:cNvPr id="59" name="人件費最小値テキスト"/>
        <xdr:cNvSpPr txBox="1"/>
      </xdr:nvSpPr>
      <xdr:spPr>
        <a:xfrm>
          <a:off x="4686300" y="660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85113</xdr:rowOff>
    </xdr:from>
    <xdr:to>
      <xdr:col>24</xdr:col>
      <xdr:colOff>152400</xdr:colOff>
      <xdr:row>38</xdr:row>
      <xdr:rowOff>85113</xdr:rowOff>
    </xdr:to>
    <xdr:cxnSp macro="">
      <xdr:nvCxnSpPr>
        <xdr:cNvPr id="60" name="直線コネクタ 59"/>
        <xdr:cNvCxnSpPr/>
      </xdr:nvCxnSpPr>
      <xdr:spPr>
        <a:xfrm>
          <a:off x="4546600" y="6600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51499</xdr:rowOff>
    </xdr:from>
    <xdr:ext cx="599010" cy="259045"/>
    <xdr:sp macro="" textlink="">
      <xdr:nvSpPr>
        <xdr:cNvPr id="61" name="人件費最大値テキスト"/>
        <xdr:cNvSpPr txBox="1"/>
      </xdr:nvSpPr>
      <xdr:spPr>
        <a:xfrm>
          <a:off x="4686300" y="4852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104822</xdr:rowOff>
    </xdr:from>
    <xdr:to>
      <xdr:col>24</xdr:col>
      <xdr:colOff>152400</xdr:colOff>
      <xdr:row>29</xdr:row>
      <xdr:rowOff>104822</xdr:rowOff>
    </xdr:to>
    <xdr:cxnSp macro="">
      <xdr:nvCxnSpPr>
        <xdr:cNvPr id="62" name="直線コネクタ 61"/>
        <xdr:cNvCxnSpPr/>
      </xdr:nvCxnSpPr>
      <xdr:spPr>
        <a:xfrm>
          <a:off x="4546600" y="5076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105540</xdr:rowOff>
    </xdr:from>
    <xdr:to>
      <xdr:col>24</xdr:col>
      <xdr:colOff>63500</xdr:colOff>
      <xdr:row>36</xdr:row>
      <xdr:rowOff>145611</xdr:rowOff>
    </xdr:to>
    <xdr:cxnSp macro="">
      <xdr:nvCxnSpPr>
        <xdr:cNvPr id="63" name="直線コネクタ 62"/>
        <xdr:cNvCxnSpPr/>
      </xdr:nvCxnSpPr>
      <xdr:spPr>
        <a:xfrm flipV="1">
          <a:off x="3797300" y="6277740"/>
          <a:ext cx="838200" cy="40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83284</xdr:rowOff>
    </xdr:from>
    <xdr:ext cx="534377" cy="259045"/>
    <xdr:sp macro="" textlink="">
      <xdr:nvSpPr>
        <xdr:cNvPr id="64" name="人件費平均値テキスト"/>
        <xdr:cNvSpPr txBox="1"/>
      </xdr:nvSpPr>
      <xdr:spPr>
        <a:xfrm>
          <a:off x="4686300" y="5912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60407</xdr:rowOff>
    </xdr:from>
    <xdr:to>
      <xdr:col>24</xdr:col>
      <xdr:colOff>114300</xdr:colOff>
      <xdr:row>35</xdr:row>
      <xdr:rowOff>162007</xdr:rowOff>
    </xdr:to>
    <xdr:sp macro="" textlink="">
      <xdr:nvSpPr>
        <xdr:cNvPr id="65" name="フローチャート: 判断 64"/>
        <xdr:cNvSpPr/>
      </xdr:nvSpPr>
      <xdr:spPr>
        <a:xfrm>
          <a:off x="4584700" y="606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106406</xdr:rowOff>
    </xdr:from>
    <xdr:to>
      <xdr:col>19</xdr:col>
      <xdr:colOff>177800</xdr:colOff>
      <xdr:row>36</xdr:row>
      <xdr:rowOff>145611</xdr:rowOff>
    </xdr:to>
    <xdr:cxnSp macro="">
      <xdr:nvCxnSpPr>
        <xdr:cNvPr id="66" name="直線コネクタ 65"/>
        <xdr:cNvCxnSpPr/>
      </xdr:nvCxnSpPr>
      <xdr:spPr>
        <a:xfrm>
          <a:off x="2908300" y="6278606"/>
          <a:ext cx="889000" cy="39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83528</xdr:rowOff>
    </xdr:from>
    <xdr:to>
      <xdr:col>20</xdr:col>
      <xdr:colOff>38100</xdr:colOff>
      <xdr:row>36</xdr:row>
      <xdr:rowOff>13678</xdr:rowOff>
    </xdr:to>
    <xdr:sp macro="" textlink="">
      <xdr:nvSpPr>
        <xdr:cNvPr id="67" name="フローチャート: 判断 66"/>
        <xdr:cNvSpPr/>
      </xdr:nvSpPr>
      <xdr:spPr>
        <a:xfrm>
          <a:off x="3746500" y="6084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30205</xdr:rowOff>
    </xdr:from>
    <xdr:ext cx="534377" cy="259045"/>
    <xdr:sp macro="" textlink="">
      <xdr:nvSpPr>
        <xdr:cNvPr id="68" name="テキスト ボックス 67"/>
        <xdr:cNvSpPr txBox="1"/>
      </xdr:nvSpPr>
      <xdr:spPr>
        <a:xfrm>
          <a:off x="3530111" y="5859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106406</xdr:rowOff>
    </xdr:from>
    <xdr:to>
      <xdr:col>15</xdr:col>
      <xdr:colOff>50800</xdr:colOff>
      <xdr:row>36</xdr:row>
      <xdr:rowOff>107141</xdr:rowOff>
    </xdr:to>
    <xdr:cxnSp macro="">
      <xdr:nvCxnSpPr>
        <xdr:cNvPr id="69" name="直線コネクタ 68"/>
        <xdr:cNvCxnSpPr/>
      </xdr:nvCxnSpPr>
      <xdr:spPr>
        <a:xfrm flipV="1">
          <a:off x="2019300" y="6278606"/>
          <a:ext cx="889000" cy="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125525</xdr:rowOff>
    </xdr:from>
    <xdr:to>
      <xdr:col>15</xdr:col>
      <xdr:colOff>101600</xdr:colOff>
      <xdr:row>36</xdr:row>
      <xdr:rowOff>55675</xdr:rowOff>
    </xdr:to>
    <xdr:sp macro="" textlink="">
      <xdr:nvSpPr>
        <xdr:cNvPr id="70" name="フローチャート: 判断 69"/>
        <xdr:cNvSpPr/>
      </xdr:nvSpPr>
      <xdr:spPr>
        <a:xfrm>
          <a:off x="2857500" y="612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72202</xdr:rowOff>
    </xdr:from>
    <xdr:ext cx="534377" cy="259045"/>
    <xdr:sp macro="" textlink="">
      <xdr:nvSpPr>
        <xdr:cNvPr id="71" name="テキスト ボックス 70"/>
        <xdr:cNvSpPr txBox="1"/>
      </xdr:nvSpPr>
      <xdr:spPr>
        <a:xfrm>
          <a:off x="2641111" y="590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107141</xdr:rowOff>
    </xdr:from>
    <xdr:to>
      <xdr:col>10</xdr:col>
      <xdr:colOff>114300</xdr:colOff>
      <xdr:row>37</xdr:row>
      <xdr:rowOff>23359</xdr:rowOff>
    </xdr:to>
    <xdr:cxnSp macro="">
      <xdr:nvCxnSpPr>
        <xdr:cNvPr id="72" name="直線コネクタ 71"/>
        <xdr:cNvCxnSpPr/>
      </xdr:nvCxnSpPr>
      <xdr:spPr>
        <a:xfrm flipV="1">
          <a:off x="1130300" y="6279341"/>
          <a:ext cx="889000" cy="87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116675</xdr:rowOff>
    </xdr:from>
    <xdr:to>
      <xdr:col>10</xdr:col>
      <xdr:colOff>165100</xdr:colOff>
      <xdr:row>36</xdr:row>
      <xdr:rowOff>46825</xdr:rowOff>
    </xdr:to>
    <xdr:sp macro="" textlink="">
      <xdr:nvSpPr>
        <xdr:cNvPr id="73" name="フローチャート: 判断 72"/>
        <xdr:cNvSpPr/>
      </xdr:nvSpPr>
      <xdr:spPr>
        <a:xfrm>
          <a:off x="1968500" y="61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63352</xdr:rowOff>
    </xdr:from>
    <xdr:ext cx="534377" cy="259045"/>
    <xdr:sp macro="" textlink="">
      <xdr:nvSpPr>
        <xdr:cNvPr id="74" name="テキスト ボックス 73"/>
        <xdr:cNvSpPr txBox="1"/>
      </xdr:nvSpPr>
      <xdr:spPr>
        <a:xfrm>
          <a:off x="1752111" y="589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129999</xdr:rowOff>
    </xdr:from>
    <xdr:to>
      <xdr:col>6</xdr:col>
      <xdr:colOff>38100</xdr:colOff>
      <xdr:row>36</xdr:row>
      <xdr:rowOff>60149</xdr:rowOff>
    </xdr:to>
    <xdr:sp macro="" textlink="">
      <xdr:nvSpPr>
        <xdr:cNvPr id="75" name="フローチャート: 判断 74"/>
        <xdr:cNvSpPr/>
      </xdr:nvSpPr>
      <xdr:spPr>
        <a:xfrm>
          <a:off x="1079500" y="613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76676</xdr:rowOff>
    </xdr:from>
    <xdr:ext cx="534377" cy="259045"/>
    <xdr:sp macro="" textlink="">
      <xdr:nvSpPr>
        <xdr:cNvPr id="76" name="テキスト ボックス 75"/>
        <xdr:cNvSpPr txBox="1"/>
      </xdr:nvSpPr>
      <xdr:spPr>
        <a:xfrm>
          <a:off x="863111" y="590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54740</xdr:rowOff>
    </xdr:from>
    <xdr:to>
      <xdr:col>24</xdr:col>
      <xdr:colOff>114300</xdr:colOff>
      <xdr:row>36</xdr:row>
      <xdr:rowOff>156340</xdr:rowOff>
    </xdr:to>
    <xdr:sp macro="" textlink="">
      <xdr:nvSpPr>
        <xdr:cNvPr id="82" name="楕円 81"/>
        <xdr:cNvSpPr/>
      </xdr:nvSpPr>
      <xdr:spPr>
        <a:xfrm>
          <a:off x="4584700" y="622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33167</xdr:rowOff>
    </xdr:from>
    <xdr:ext cx="534377" cy="259045"/>
    <xdr:sp macro="" textlink="">
      <xdr:nvSpPr>
        <xdr:cNvPr id="83" name="人件費該当値テキスト"/>
        <xdr:cNvSpPr txBox="1"/>
      </xdr:nvSpPr>
      <xdr:spPr>
        <a:xfrm>
          <a:off x="4686300" y="620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94811</xdr:rowOff>
    </xdr:from>
    <xdr:to>
      <xdr:col>20</xdr:col>
      <xdr:colOff>38100</xdr:colOff>
      <xdr:row>37</xdr:row>
      <xdr:rowOff>24961</xdr:rowOff>
    </xdr:to>
    <xdr:sp macro="" textlink="">
      <xdr:nvSpPr>
        <xdr:cNvPr id="84" name="楕円 83"/>
        <xdr:cNvSpPr/>
      </xdr:nvSpPr>
      <xdr:spPr>
        <a:xfrm>
          <a:off x="3746500" y="626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16088</xdr:rowOff>
    </xdr:from>
    <xdr:ext cx="534377" cy="259045"/>
    <xdr:sp macro="" textlink="">
      <xdr:nvSpPr>
        <xdr:cNvPr id="85" name="テキスト ボックス 84"/>
        <xdr:cNvSpPr txBox="1"/>
      </xdr:nvSpPr>
      <xdr:spPr>
        <a:xfrm>
          <a:off x="3530111" y="635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55606</xdr:rowOff>
    </xdr:from>
    <xdr:to>
      <xdr:col>15</xdr:col>
      <xdr:colOff>101600</xdr:colOff>
      <xdr:row>36</xdr:row>
      <xdr:rowOff>157206</xdr:rowOff>
    </xdr:to>
    <xdr:sp macro="" textlink="">
      <xdr:nvSpPr>
        <xdr:cNvPr id="86" name="楕円 85"/>
        <xdr:cNvSpPr/>
      </xdr:nvSpPr>
      <xdr:spPr>
        <a:xfrm>
          <a:off x="2857500" y="6227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148333</xdr:rowOff>
    </xdr:from>
    <xdr:ext cx="534377" cy="259045"/>
    <xdr:sp macro="" textlink="">
      <xdr:nvSpPr>
        <xdr:cNvPr id="87" name="テキスト ボックス 86"/>
        <xdr:cNvSpPr txBox="1"/>
      </xdr:nvSpPr>
      <xdr:spPr>
        <a:xfrm>
          <a:off x="2641111" y="632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56341</xdr:rowOff>
    </xdr:from>
    <xdr:to>
      <xdr:col>10</xdr:col>
      <xdr:colOff>165100</xdr:colOff>
      <xdr:row>36</xdr:row>
      <xdr:rowOff>157941</xdr:rowOff>
    </xdr:to>
    <xdr:sp macro="" textlink="">
      <xdr:nvSpPr>
        <xdr:cNvPr id="88" name="楕円 87"/>
        <xdr:cNvSpPr/>
      </xdr:nvSpPr>
      <xdr:spPr>
        <a:xfrm>
          <a:off x="1968500" y="622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149068</xdr:rowOff>
    </xdr:from>
    <xdr:ext cx="534377" cy="259045"/>
    <xdr:sp macro="" textlink="">
      <xdr:nvSpPr>
        <xdr:cNvPr id="89" name="テキスト ボックス 88"/>
        <xdr:cNvSpPr txBox="1"/>
      </xdr:nvSpPr>
      <xdr:spPr>
        <a:xfrm>
          <a:off x="1752111" y="6321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144009</xdr:rowOff>
    </xdr:from>
    <xdr:to>
      <xdr:col>6</xdr:col>
      <xdr:colOff>38100</xdr:colOff>
      <xdr:row>37</xdr:row>
      <xdr:rowOff>74159</xdr:rowOff>
    </xdr:to>
    <xdr:sp macro="" textlink="">
      <xdr:nvSpPr>
        <xdr:cNvPr id="90" name="楕円 89"/>
        <xdr:cNvSpPr/>
      </xdr:nvSpPr>
      <xdr:spPr>
        <a:xfrm>
          <a:off x="1079500" y="6316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65286</xdr:rowOff>
    </xdr:from>
    <xdr:ext cx="534377" cy="259045"/>
    <xdr:sp macro="" textlink="">
      <xdr:nvSpPr>
        <xdr:cNvPr id="91" name="テキスト ボックス 90"/>
        <xdr:cNvSpPr txBox="1"/>
      </xdr:nvSpPr>
      <xdr:spPr>
        <a:xfrm>
          <a:off x="863111" y="6408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149754</xdr:rowOff>
    </xdr:from>
    <xdr:to>
      <xdr:col>24</xdr:col>
      <xdr:colOff>62865</xdr:colOff>
      <xdr:row>57</xdr:row>
      <xdr:rowOff>103243</xdr:rowOff>
    </xdr:to>
    <xdr:cxnSp macro="">
      <xdr:nvCxnSpPr>
        <xdr:cNvPr id="113" name="直線コネクタ 112"/>
        <xdr:cNvCxnSpPr/>
      </xdr:nvCxnSpPr>
      <xdr:spPr>
        <a:xfrm flipV="1">
          <a:off x="4633595" y="9579504"/>
          <a:ext cx="1270" cy="296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107070</xdr:rowOff>
    </xdr:from>
    <xdr:ext cx="534377" cy="259045"/>
    <xdr:sp macro="" textlink="">
      <xdr:nvSpPr>
        <xdr:cNvPr id="114" name="物件費最小値テキスト"/>
        <xdr:cNvSpPr txBox="1"/>
      </xdr:nvSpPr>
      <xdr:spPr>
        <a:xfrm>
          <a:off x="4686300" y="987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103243</xdr:rowOff>
    </xdr:from>
    <xdr:to>
      <xdr:col>24</xdr:col>
      <xdr:colOff>152400</xdr:colOff>
      <xdr:row>57</xdr:row>
      <xdr:rowOff>103243</xdr:rowOff>
    </xdr:to>
    <xdr:cxnSp macro="">
      <xdr:nvCxnSpPr>
        <xdr:cNvPr id="115" name="直線コネクタ 114"/>
        <xdr:cNvCxnSpPr/>
      </xdr:nvCxnSpPr>
      <xdr:spPr>
        <a:xfrm>
          <a:off x="4546600" y="9875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96431</xdr:rowOff>
    </xdr:from>
    <xdr:ext cx="599010" cy="259045"/>
    <xdr:sp macro="" textlink="">
      <xdr:nvSpPr>
        <xdr:cNvPr id="116" name="物件費最大値テキスト"/>
        <xdr:cNvSpPr txBox="1"/>
      </xdr:nvSpPr>
      <xdr:spPr>
        <a:xfrm>
          <a:off x="4686300" y="9354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149754</xdr:rowOff>
    </xdr:from>
    <xdr:to>
      <xdr:col>24</xdr:col>
      <xdr:colOff>152400</xdr:colOff>
      <xdr:row>55</xdr:row>
      <xdr:rowOff>149754</xdr:rowOff>
    </xdr:to>
    <xdr:cxnSp macro="">
      <xdr:nvCxnSpPr>
        <xdr:cNvPr id="117" name="直線コネクタ 116"/>
        <xdr:cNvCxnSpPr/>
      </xdr:nvCxnSpPr>
      <xdr:spPr>
        <a:xfrm>
          <a:off x="4546600" y="957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160023</xdr:rowOff>
    </xdr:from>
    <xdr:to>
      <xdr:col>24</xdr:col>
      <xdr:colOff>63500</xdr:colOff>
      <xdr:row>56</xdr:row>
      <xdr:rowOff>35125</xdr:rowOff>
    </xdr:to>
    <xdr:cxnSp macro="">
      <xdr:nvCxnSpPr>
        <xdr:cNvPr id="118" name="直線コネクタ 117"/>
        <xdr:cNvCxnSpPr/>
      </xdr:nvCxnSpPr>
      <xdr:spPr>
        <a:xfrm>
          <a:off x="3797300" y="9075423"/>
          <a:ext cx="838200" cy="560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51659</xdr:rowOff>
    </xdr:from>
    <xdr:ext cx="534377" cy="259045"/>
    <xdr:sp macro="" textlink="">
      <xdr:nvSpPr>
        <xdr:cNvPr id="119" name="物件費平均値テキスト"/>
        <xdr:cNvSpPr txBox="1"/>
      </xdr:nvSpPr>
      <xdr:spPr>
        <a:xfrm>
          <a:off x="4686300" y="9652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73232</xdr:rowOff>
    </xdr:from>
    <xdr:to>
      <xdr:col>24</xdr:col>
      <xdr:colOff>114300</xdr:colOff>
      <xdr:row>57</xdr:row>
      <xdr:rowOff>3382</xdr:rowOff>
    </xdr:to>
    <xdr:sp macro="" textlink="">
      <xdr:nvSpPr>
        <xdr:cNvPr id="120" name="フローチャート: 判断 119"/>
        <xdr:cNvSpPr/>
      </xdr:nvSpPr>
      <xdr:spPr>
        <a:xfrm>
          <a:off x="4584700" y="9674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159570</xdr:rowOff>
    </xdr:from>
    <xdr:to>
      <xdr:col>19</xdr:col>
      <xdr:colOff>177800</xdr:colOff>
      <xdr:row>52</xdr:row>
      <xdr:rowOff>160023</xdr:rowOff>
    </xdr:to>
    <xdr:cxnSp macro="">
      <xdr:nvCxnSpPr>
        <xdr:cNvPr id="121" name="直線コネクタ 120"/>
        <xdr:cNvCxnSpPr/>
      </xdr:nvCxnSpPr>
      <xdr:spPr>
        <a:xfrm>
          <a:off x="2908300" y="8903520"/>
          <a:ext cx="889000" cy="17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63791</xdr:rowOff>
    </xdr:from>
    <xdr:to>
      <xdr:col>20</xdr:col>
      <xdr:colOff>38100</xdr:colOff>
      <xdr:row>56</xdr:row>
      <xdr:rowOff>165391</xdr:rowOff>
    </xdr:to>
    <xdr:sp macro="" textlink="">
      <xdr:nvSpPr>
        <xdr:cNvPr id="122" name="フローチャート: 判断 121"/>
        <xdr:cNvSpPr/>
      </xdr:nvSpPr>
      <xdr:spPr>
        <a:xfrm>
          <a:off x="3746500" y="9664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156518</xdr:rowOff>
    </xdr:from>
    <xdr:ext cx="534377" cy="259045"/>
    <xdr:sp macro="" textlink="">
      <xdr:nvSpPr>
        <xdr:cNvPr id="123" name="テキスト ボックス 122"/>
        <xdr:cNvSpPr txBox="1"/>
      </xdr:nvSpPr>
      <xdr:spPr>
        <a:xfrm>
          <a:off x="3530111" y="975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79359</xdr:rowOff>
    </xdr:from>
    <xdr:to>
      <xdr:col>15</xdr:col>
      <xdr:colOff>50800</xdr:colOff>
      <xdr:row>51</xdr:row>
      <xdr:rowOff>159570</xdr:rowOff>
    </xdr:to>
    <xdr:cxnSp macro="">
      <xdr:nvCxnSpPr>
        <xdr:cNvPr id="124" name="直線コネクタ 123"/>
        <xdr:cNvCxnSpPr/>
      </xdr:nvCxnSpPr>
      <xdr:spPr>
        <a:xfrm>
          <a:off x="2019300" y="8823309"/>
          <a:ext cx="889000" cy="80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87524</xdr:rowOff>
    </xdr:from>
    <xdr:to>
      <xdr:col>15</xdr:col>
      <xdr:colOff>101600</xdr:colOff>
      <xdr:row>57</xdr:row>
      <xdr:rowOff>17674</xdr:rowOff>
    </xdr:to>
    <xdr:sp macro="" textlink="">
      <xdr:nvSpPr>
        <xdr:cNvPr id="125" name="フローチャート: 判断 124"/>
        <xdr:cNvSpPr/>
      </xdr:nvSpPr>
      <xdr:spPr>
        <a:xfrm>
          <a:off x="2857500" y="968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8801</xdr:rowOff>
    </xdr:from>
    <xdr:ext cx="534377" cy="259045"/>
    <xdr:sp macro="" textlink="">
      <xdr:nvSpPr>
        <xdr:cNvPr id="126" name="テキスト ボックス 125"/>
        <xdr:cNvSpPr txBox="1"/>
      </xdr:nvSpPr>
      <xdr:spPr>
        <a:xfrm>
          <a:off x="2641111" y="9781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79359</xdr:rowOff>
    </xdr:from>
    <xdr:to>
      <xdr:col>10</xdr:col>
      <xdr:colOff>114300</xdr:colOff>
      <xdr:row>53</xdr:row>
      <xdr:rowOff>159849</xdr:rowOff>
    </xdr:to>
    <xdr:cxnSp macro="">
      <xdr:nvCxnSpPr>
        <xdr:cNvPr id="127" name="直線コネクタ 126"/>
        <xdr:cNvCxnSpPr/>
      </xdr:nvCxnSpPr>
      <xdr:spPr>
        <a:xfrm flipV="1">
          <a:off x="1130300" y="8823309"/>
          <a:ext cx="889000" cy="42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108592</xdr:rowOff>
    </xdr:from>
    <xdr:to>
      <xdr:col>10</xdr:col>
      <xdr:colOff>165100</xdr:colOff>
      <xdr:row>57</xdr:row>
      <xdr:rowOff>38742</xdr:rowOff>
    </xdr:to>
    <xdr:sp macro="" textlink="">
      <xdr:nvSpPr>
        <xdr:cNvPr id="128" name="フローチャート: 判断 127"/>
        <xdr:cNvSpPr/>
      </xdr:nvSpPr>
      <xdr:spPr>
        <a:xfrm>
          <a:off x="1968500" y="970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29869</xdr:rowOff>
    </xdr:from>
    <xdr:ext cx="534377" cy="259045"/>
    <xdr:sp macro="" textlink="">
      <xdr:nvSpPr>
        <xdr:cNvPr id="129" name="テキスト ボックス 128"/>
        <xdr:cNvSpPr txBox="1"/>
      </xdr:nvSpPr>
      <xdr:spPr>
        <a:xfrm>
          <a:off x="1752111" y="980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146489</xdr:rowOff>
    </xdr:from>
    <xdr:to>
      <xdr:col>6</xdr:col>
      <xdr:colOff>38100</xdr:colOff>
      <xdr:row>57</xdr:row>
      <xdr:rowOff>76639</xdr:rowOff>
    </xdr:to>
    <xdr:sp macro="" textlink="">
      <xdr:nvSpPr>
        <xdr:cNvPr id="130" name="フローチャート: 判断 129"/>
        <xdr:cNvSpPr/>
      </xdr:nvSpPr>
      <xdr:spPr>
        <a:xfrm>
          <a:off x="1079500" y="97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67766</xdr:rowOff>
    </xdr:from>
    <xdr:ext cx="534377" cy="259045"/>
    <xdr:sp macro="" textlink="">
      <xdr:nvSpPr>
        <xdr:cNvPr id="131" name="テキスト ボックス 130"/>
        <xdr:cNvSpPr txBox="1"/>
      </xdr:nvSpPr>
      <xdr:spPr>
        <a:xfrm>
          <a:off x="863111" y="984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155775</xdr:rowOff>
    </xdr:from>
    <xdr:to>
      <xdr:col>24</xdr:col>
      <xdr:colOff>114300</xdr:colOff>
      <xdr:row>56</xdr:row>
      <xdr:rowOff>85925</xdr:rowOff>
    </xdr:to>
    <xdr:sp macro="" textlink="">
      <xdr:nvSpPr>
        <xdr:cNvPr id="137" name="楕円 136"/>
        <xdr:cNvSpPr/>
      </xdr:nvSpPr>
      <xdr:spPr>
        <a:xfrm>
          <a:off x="4584700" y="958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70702</xdr:rowOff>
    </xdr:from>
    <xdr:ext cx="534377" cy="259045"/>
    <xdr:sp macro="" textlink="">
      <xdr:nvSpPr>
        <xdr:cNvPr id="138" name="物件費該当値テキスト"/>
        <xdr:cNvSpPr txBox="1"/>
      </xdr:nvSpPr>
      <xdr:spPr>
        <a:xfrm>
          <a:off x="4686300" y="950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109223</xdr:rowOff>
    </xdr:from>
    <xdr:to>
      <xdr:col>20</xdr:col>
      <xdr:colOff>38100</xdr:colOff>
      <xdr:row>53</xdr:row>
      <xdr:rowOff>39373</xdr:rowOff>
    </xdr:to>
    <xdr:sp macro="" textlink="">
      <xdr:nvSpPr>
        <xdr:cNvPr id="139" name="楕円 138"/>
        <xdr:cNvSpPr/>
      </xdr:nvSpPr>
      <xdr:spPr>
        <a:xfrm>
          <a:off x="3746500" y="9024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55900</xdr:rowOff>
    </xdr:from>
    <xdr:ext cx="599010" cy="259045"/>
    <xdr:sp macro="" textlink="">
      <xdr:nvSpPr>
        <xdr:cNvPr id="140" name="テキスト ボックス 139"/>
        <xdr:cNvSpPr txBox="1"/>
      </xdr:nvSpPr>
      <xdr:spPr>
        <a:xfrm>
          <a:off x="3497795" y="8799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108770</xdr:rowOff>
    </xdr:from>
    <xdr:to>
      <xdr:col>15</xdr:col>
      <xdr:colOff>101600</xdr:colOff>
      <xdr:row>52</xdr:row>
      <xdr:rowOff>38920</xdr:rowOff>
    </xdr:to>
    <xdr:sp macro="" textlink="">
      <xdr:nvSpPr>
        <xdr:cNvPr id="141" name="楕円 140"/>
        <xdr:cNvSpPr/>
      </xdr:nvSpPr>
      <xdr:spPr>
        <a:xfrm>
          <a:off x="2857500" y="885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55447</xdr:rowOff>
    </xdr:from>
    <xdr:ext cx="599010" cy="259045"/>
    <xdr:sp macro="" textlink="">
      <xdr:nvSpPr>
        <xdr:cNvPr id="142" name="テキスト ボックス 141"/>
        <xdr:cNvSpPr txBox="1"/>
      </xdr:nvSpPr>
      <xdr:spPr>
        <a:xfrm>
          <a:off x="2608795" y="862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28559</xdr:rowOff>
    </xdr:from>
    <xdr:to>
      <xdr:col>10</xdr:col>
      <xdr:colOff>165100</xdr:colOff>
      <xdr:row>51</xdr:row>
      <xdr:rowOff>130159</xdr:rowOff>
    </xdr:to>
    <xdr:sp macro="" textlink="">
      <xdr:nvSpPr>
        <xdr:cNvPr id="143" name="楕円 142"/>
        <xdr:cNvSpPr/>
      </xdr:nvSpPr>
      <xdr:spPr>
        <a:xfrm>
          <a:off x="1968500" y="877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146686</xdr:rowOff>
    </xdr:from>
    <xdr:ext cx="599010" cy="259045"/>
    <xdr:sp macro="" textlink="">
      <xdr:nvSpPr>
        <xdr:cNvPr id="144" name="テキスト ボックス 143"/>
        <xdr:cNvSpPr txBox="1"/>
      </xdr:nvSpPr>
      <xdr:spPr>
        <a:xfrm>
          <a:off x="1719795" y="8547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109049</xdr:rowOff>
    </xdr:from>
    <xdr:to>
      <xdr:col>6</xdr:col>
      <xdr:colOff>38100</xdr:colOff>
      <xdr:row>54</xdr:row>
      <xdr:rowOff>39199</xdr:rowOff>
    </xdr:to>
    <xdr:sp macro="" textlink="">
      <xdr:nvSpPr>
        <xdr:cNvPr id="145" name="楕円 144"/>
        <xdr:cNvSpPr/>
      </xdr:nvSpPr>
      <xdr:spPr>
        <a:xfrm>
          <a:off x="1079500" y="919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55726</xdr:rowOff>
    </xdr:from>
    <xdr:ext cx="599010" cy="259045"/>
    <xdr:sp macro="" textlink="">
      <xdr:nvSpPr>
        <xdr:cNvPr id="146" name="テキスト ボックス 145"/>
        <xdr:cNvSpPr txBox="1"/>
      </xdr:nvSpPr>
      <xdr:spPr>
        <a:xfrm>
          <a:off x="830795" y="8971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43726</xdr:rowOff>
    </xdr:from>
    <xdr:to>
      <xdr:col>24</xdr:col>
      <xdr:colOff>62865</xdr:colOff>
      <xdr:row>78</xdr:row>
      <xdr:rowOff>167512</xdr:rowOff>
    </xdr:to>
    <xdr:cxnSp macro="">
      <xdr:nvCxnSpPr>
        <xdr:cNvPr id="170" name="直線コネクタ 169"/>
        <xdr:cNvCxnSpPr/>
      </xdr:nvCxnSpPr>
      <xdr:spPr>
        <a:xfrm flipV="1">
          <a:off x="4633595" y="12045226"/>
          <a:ext cx="1270" cy="1495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171339</xdr:rowOff>
    </xdr:from>
    <xdr:ext cx="469744" cy="259045"/>
    <xdr:sp macro="" textlink="">
      <xdr:nvSpPr>
        <xdr:cNvPr id="171" name="維持補修費最小値テキスト"/>
        <xdr:cNvSpPr txBox="1"/>
      </xdr:nvSpPr>
      <xdr:spPr>
        <a:xfrm>
          <a:off x="4686300" y="13544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167512</xdr:rowOff>
    </xdr:from>
    <xdr:to>
      <xdr:col>24</xdr:col>
      <xdr:colOff>152400</xdr:colOff>
      <xdr:row>78</xdr:row>
      <xdr:rowOff>167512</xdr:rowOff>
    </xdr:to>
    <xdr:cxnSp macro="">
      <xdr:nvCxnSpPr>
        <xdr:cNvPr id="172" name="直線コネクタ 171"/>
        <xdr:cNvCxnSpPr/>
      </xdr:nvCxnSpPr>
      <xdr:spPr>
        <a:xfrm>
          <a:off x="4546600" y="13540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161853</xdr:rowOff>
    </xdr:from>
    <xdr:ext cx="534377" cy="259045"/>
    <xdr:sp macro="" textlink="">
      <xdr:nvSpPr>
        <xdr:cNvPr id="173" name="維持補修費最大値テキスト"/>
        <xdr:cNvSpPr txBox="1"/>
      </xdr:nvSpPr>
      <xdr:spPr>
        <a:xfrm>
          <a:off x="4686300" y="11820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43726</xdr:rowOff>
    </xdr:from>
    <xdr:to>
      <xdr:col>24</xdr:col>
      <xdr:colOff>152400</xdr:colOff>
      <xdr:row>70</xdr:row>
      <xdr:rowOff>43726</xdr:rowOff>
    </xdr:to>
    <xdr:cxnSp macro="">
      <xdr:nvCxnSpPr>
        <xdr:cNvPr id="174" name="直線コネクタ 173"/>
        <xdr:cNvCxnSpPr/>
      </xdr:nvCxnSpPr>
      <xdr:spPr>
        <a:xfrm>
          <a:off x="4546600" y="12045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51575</xdr:rowOff>
    </xdr:from>
    <xdr:to>
      <xdr:col>24</xdr:col>
      <xdr:colOff>63500</xdr:colOff>
      <xdr:row>77</xdr:row>
      <xdr:rowOff>68377</xdr:rowOff>
    </xdr:to>
    <xdr:cxnSp macro="">
      <xdr:nvCxnSpPr>
        <xdr:cNvPr id="175" name="直線コネクタ 174"/>
        <xdr:cNvCxnSpPr/>
      </xdr:nvCxnSpPr>
      <xdr:spPr>
        <a:xfrm>
          <a:off x="3797300" y="13253225"/>
          <a:ext cx="838200" cy="1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35920</xdr:rowOff>
    </xdr:from>
    <xdr:ext cx="469744" cy="259045"/>
    <xdr:sp macro="" textlink="">
      <xdr:nvSpPr>
        <xdr:cNvPr id="176" name="維持補修費平均値テキスト"/>
        <xdr:cNvSpPr txBox="1"/>
      </xdr:nvSpPr>
      <xdr:spPr>
        <a:xfrm>
          <a:off x="4686300" y="130661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13043</xdr:rowOff>
    </xdr:from>
    <xdr:to>
      <xdr:col>24</xdr:col>
      <xdr:colOff>114300</xdr:colOff>
      <xdr:row>77</xdr:row>
      <xdr:rowOff>114643</xdr:rowOff>
    </xdr:to>
    <xdr:sp macro="" textlink="">
      <xdr:nvSpPr>
        <xdr:cNvPr id="177" name="フローチャート: 判断 176"/>
        <xdr:cNvSpPr/>
      </xdr:nvSpPr>
      <xdr:spPr>
        <a:xfrm>
          <a:off x="4584700" y="13214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51575</xdr:rowOff>
    </xdr:from>
    <xdr:to>
      <xdr:col>19</xdr:col>
      <xdr:colOff>177800</xdr:colOff>
      <xdr:row>77</xdr:row>
      <xdr:rowOff>98476</xdr:rowOff>
    </xdr:to>
    <xdr:cxnSp macro="">
      <xdr:nvCxnSpPr>
        <xdr:cNvPr id="178" name="直線コネクタ 177"/>
        <xdr:cNvCxnSpPr/>
      </xdr:nvCxnSpPr>
      <xdr:spPr>
        <a:xfrm flipV="1">
          <a:off x="2908300" y="13253225"/>
          <a:ext cx="889000" cy="46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46876</xdr:rowOff>
    </xdr:from>
    <xdr:to>
      <xdr:col>20</xdr:col>
      <xdr:colOff>38100</xdr:colOff>
      <xdr:row>77</xdr:row>
      <xdr:rowOff>148476</xdr:rowOff>
    </xdr:to>
    <xdr:sp macro="" textlink="">
      <xdr:nvSpPr>
        <xdr:cNvPr id="179" name="フローチャート: 判断 178"/>
        <xdr:cNvSpPr/>
      </xdr:nvSpPr>
      <xdr:spPr>
        <a:xfrm>
          <a:off x="3746500" y="1324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139603</xdr:rowOff>
    </xdr:from>
    <xdr:ext cx="469744" cy="259045"/>
    <xdr:sp macro="" textlink="">
      <xdr:nvSpPr>
        <xdr:cNvPr id="180" name="テキスト ボックス 179"/>
        <xdr:cNvSpPr txBox="1"/>
      </xdr:nvSpPr>
      <xdr:spPr>
        <a:xfrm>
          <a:off x="3562428" y="13341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558</xdr:rowOff>
    </xdr:from>
    <xdr:to>
      <xdr:col>15</xdr:col>
      <xdr:colOff>50800</xdr:colOff>
      <xdr:row>77</xdr:row>
      <xdr:rowOff>98476</xdr:rowOff>
    </xdr:to>
    <xdr:cxnSp macro="">
      <xdr:nvCxnSpPr>
        <xdr:cNvPr id="181" name="直線コネクタ 180"/>
        <xdr:cNvCxnSpPr/>
      </xdr:nvCxnSpPr>
      <xdr:spPr>
        <a:xfrm>
          <a:off x="2019300" y="13202208"/>
          <a:ext cx="889000" cy="9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159347</xdr:rowOff>
    </xdr:from>
    <xdr:to>
      <xdr:col>15</xdr:col>
      <xdr:colOff>101600</xdr:colOff>
      <xdr:row>78</xdr:row>
      <xdr:rowOff>89497</xdr:rowOff>
    </xdr:to>
    <xdr:sp macro="" textlink="">
      <xdr:nvSpPr>
        <xdr:cNvPr id="182" name="フローチャート: 判断 181"/>
        <xdr:cNvSpPr/>
      </xdr:nvSpPr>
      <xdr:spPr>
        <a:xfrm>
          <a:off x="2857500" y="1336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80624</xdr:rowOff>
    </xdr:from>
    <xdr:ext cx="469744" cy="259045"/>
    <xdr:sp macro="" textlink="">
      <xdr:nvSpPr>
        <xdr:cNvPr id="183" name="テキスト ボックス 182"/>
        <xdr:cNvSpPr txBox="1"/>
      </xdr:nvSpPr>
      <xdr:spPr>
        <a:xfrm>
          <a:off x="2673428" y="13453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558</xdr:rowOff>
    </xdr:from>
    <xdr:to>
      <xdr:col>10</xdr:col>
      <xdr:colOff>114300</xdr:colOff>
      <xdr:row>77</xdr:row>
      <xdr:rowOff>92303</xdr:rowOff>
    </xdr:to>
    <xdr:cxnSp macro="">
      <xdr:nvCxnSpPr>
        <xdr:cNvPr id="184" name="直線コネクタ 183"/>
        <xdr:cNvCxnSpPr/>
      </xdr:nvCxnSpPr>
      <xdr:spPr>
        <a:xfrm flipV="1">
          <a:off x="1130300" y="13202208"/>
          <a:ext cx="889000" cy="91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145287</xdr:rowOff>
    </xdr:from>
    <xdr:to>
      <xdr:col>10</xdr:col>
      <xdr:colOff>165100</xdr:colOff>
      <xdr:row>78</xdr:row>
      <xdr:rowOff>75437</xdr:rowOff>
    </xdr:to>
    <xdr:sp macro="" textlink="">
      <xdr:nvSpPr>
        <xdr:cNvPr id="185" name="フローチャート: 判断 184"/>
        <xdr:cNvSpPr/>
      </xdr:nvSpPr>
      <xdr:spPr>
        <a:xfrm>
          <a:off x="1968500" y="13346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66564</xdr:rowOff>
    </xdr:from>
    <xdr:ext cx="469744" cy="259045"/>
    <xdr:sp macro="" textlink="">
      <xdr:nvSpPr>
        <xdr:cNvPr id="186" name="テキスト ボックス 185"/>
        <xdr:cNvSpPr txBox="1"/>
      </xdr:nvSpPr>
      <xdr:spPr>
        <a:xfrm>
          <a:off x="1784428" y="13439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167272</xdr:rowOff>
    </xdr:from>
    <xdr:to>
      <xdr:col>6</xdr:col>
      <xdr:colOff>38100</xdr:colOff>
      <xdr:row>78</xdr:row>
      <xdr:rowOff>97422</xdr:rowOff>
    </xdr:to>
    <xdr:sp macro="" textlink="">
      <xdr:nvSpPr>
        <xdr:cNvPr id="187" name="フローチャート: 判断 186"/>
        <xdr:cNvSpPr/>
      </xdr:nvSpPr>
      <xdr:spPr>
        <a:xfrm>
          <a:off x="1079500" y="133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88549</xdr:rowOff>
    </xdr:from>
    <xdr:ext cx="469744" cy="259045"/>
    <xdr:sp macro="" textlink="">
      <xdr:nvSpPr>
        <xdr:cNvPr id="188" name="テキスト ボックス 187"/>
        <xdr:cNvSpPr txBox="1"/>
      </xdr:nvSpPr>
      <xdr:spPr>
        <a:xfrm>
          <a:off x="895428" y="13461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17577</xdr:rowOff>
    </xdr:from>
    <xdr:to>
      <xdr:col>24</xdr:col>
      <xdr:colOff>114300</xdr:colOff>
      <xdr:row>77</xdr:row>
      <xdr:rowOff>119177</xdr:rowOff>
    </xdr:to>
    <xdr:sp macro="" textlink="">
      <xdr:nvSpPr>
        <xdr:cNvPr id="194" name="楕円 193"/>
        <xdr:cNvSpPr/>
      </xdr:nvSpPr>
      <xdr:spPr>
        <a:xfrm>
          <a:off x="4584700" y="13219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167454</xdr:rowOff>
    </xdr:from>
    <xdr:ext cx="469744" cy="259045"/>
    <xdr:sp macro="" textlink="">
      <xdr:nvSpPr>
        <xdr:cNvPr id="195" name="維持補修費該当値テキスト"/>
        <xdr:cNvSpPr txBox="1"/>
      </xdr:nvSpPr>
      <xdr:spPr>
        <a:xfrm>
          <a:off x="4686300" y="13197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775</xdr:rowOff>
    </xdr:from>
    <xdr:to>
      <xdr:col>20</xdr:col>
      <xdr:colOff>38100</xdr:colOff>
      <xdr:row>77</xdr:row>
      <xdr:rowOff>102375</xdr:rowOff>
    </xdr:to>
    <xdr:sp macro="" textlink="">
      <xdr:nvSpPr>
        <xdr:cNvPr id="196" name="楕円 195"/>
        <xdr:cNvSpPr/>
      </xdr:nvSpPr>
      <xdr:spPr>
        <a:xfrm>
          <a:off x="3746500" y="1320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118902</xdr:rowOff>
    </xdr:from>
    <xdr:ext cx="469744" cy="259045"/>
    <xdr:sp macro="" textlink="">
      <xdr:nvSpPr>
        <xdr:cNvPr id="197" name="テキスト ボックス 196"/>
        <xdr:cNvSpPr txBox="1"/>
      </xdr:nvSpPr>
      <xdr:spPr>
        <a:xfrm>
          <a:off x="3562428" y="12977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47676</xdr:rowOff>
    </xdr:from>
    <xdr:to>
      <xdr:col>15</xdr:col>
      <xdr:colOff>101600</xdr:colOff>
      <xdr:row>77</xdr:row>
      <xdr:rowOff>149276</xdr:rowOff>
    </xdr:to>
    <xdr:sp macro="" textlink="">
      <xdr:nvSpPr>
        <xdr:cNvPr id="198" name="楕円 197"/>
        <xdr:cNvSpPr/>
      </xdr:nvSpPr>
      <xdr:spPr>
        <a:xfrm>
          <a:off x="2857500" y="13249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165803</xdr:rowOff>
    </xdr:from>
    <xdr:ext cx="469744" cy="259045"/>
    <xdr:sp macro="" textlink="">
      <xdr:nvSpPr>
        <xdr:cNvPr id="199" name="テキスト ボックス 198"/>
        <xdr:cNvSpPr txBox="1"/>
      </xdr:nvSpPr>
      <xdr:spPr>
        <a:xfrm>
          <a:off x="2673428" y="13024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121208</xdr:rowOff>
    </xdr:from>
    <xdr:to>
      <xdr:col>10</xdr:col>
      <xdr:colOff>165100</xdr:colOff>
      <xdr:row>77</xdr:row>
      <xdr:rowOff>51358</xdr:rowOff>
    </xdr:to>
    <xdr:sp macro="" textlink="">
      <xdr:nvSpPr>
        <xdr:cNvPr id="200" name="楕円 199"/>
        <xdr:cNvSpPr/>
      </xdr:nvSpPr>
      <xdr:spPr>
        <a:xfrm>
          <a:off x="1968500" y="1315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67886</xdr:rowOff>
    </xdr:from>
    <xdr:ext cx="534377" cy="259045"/>
    <xdr:sp macro="" textlink="">
      <xdr:nvSpPr>
        <xdr:cNvPr id="201" name="テキスト ボックス 200"/>
        <xdr:cNvSpPr txBox="1"/>
      </xdr:nvSpPr>
      <xdr:spPr>
        <a:xfrm>
          <a:off x="1752111" y="12926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41503</xdr:rowOff>
    </xdr:from>
    <xdr:to>
      <xdr:col>6</xdr:col>
      <xdr:colOff>38100</xdr:colOff>
      <xdr:row>77</xdr:row>
      <xdr:rowOff>143103</xdr:rowOff>
    </xdr:to>
    <xdr:sp macro="" textlink="">
      <xdr:nvSpPr>
        <xdr:cNvPr id="202" name="楕円 201"/>
        <xdr:cNvSpPr/>
      </xdr:nvSpPr>
      <xdr:spPr>
        <a:xfrm>
          <a:off x="1079500" y="1324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159630</xdr:rowOff>
    </xdr:from>
    <xdr:ext cx="469744" cy="259045"/>
    <xdr:sp macro="" textlink="">
      <xdr:nvSpPr>
        <xdr:cNvPr id="203" name="テキスト ボックス 202"/>
        <xdr:cNvSpPr txBox="1"/>
      </xdr:nvSpPr>
      <xdr:spPr>
        <a:xfrm>
          <a:off x="895428" y="13018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6" name="テキスト ボックス 215"/>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8" name="テキスト ボックス 217"/>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0" name="テキスト ボックス 219"/>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147837</xdr:rowOff>
    </xdr:from>
    <xdr:to>
      <xdr:col>24</xdr:col>
      <xdr:colOff>62865</xdr:colOff>
      <xdr:row>99</xdr:row>
      <xdr:rowOff>30110</xdr:rowOff>
    </xdr:to>
    <xdr:cxnSp macro="">
      <xdr:nvCxnSpPr>
        <xdr:cNvPr id="226" name="直線コネクタ 225"/>
        <xdr:cNvCxnSpPr/>
      </xdr:nvCxnSpPr>
      <xdr:spPr>
        <a:xfrm flipV="1">
          <a:off x="4633595" y="15578337"/>
          <a:ext cx="1270" cy="1425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33937</xdr:rowOff>
    </xdr:from>
    <xdr:ext cx="534377" cy="259045"/>
    <xdr:sp macro="" textlink="">
      <xdr:nvSpPr>
        <xdr:cNvPr id="227" name="扶助費最小値テキスト"/>
        <xdr:cNvSpPr txBox="1"/>
      </xdr:nvSpPr>
      <xdr:spPr>
        <a:xfrm>
          <a:off x="4686300" y="1700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30110</xdr:rowOff>
    </xdr:from>
    <xdr:to>
      <xdr:col>24</xdr:col>
      <xdr:colOff>152400</xdr:colOff>
      <xdr:row>99</xdr:row>
      <xdr:rowOff>30110</xdr:rowOff>
    </xdr:to>
    <xdr:cxnSp macro="">
      <xdr:nvCxnSpPr>
        <xdr:cNvPr id="228" name="直線コネクタ 227"/>
        <xdr:cNvCxnSpPr/>
      </xdr:nvCxnSpPr>
      <xdr:spPr>
        <a:xfrm>
          <a:off x="4546600" y="17003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94514</xdr:rowOff>
    </xdr:from>
    <xdr:ext cx="534377" cy="259045"/>
    <xdr:sp macro="" textlink="">
      <xdr:nvSpPr>
        <xdr:cNvPr id="229" name="扶助費最大値テキスト"/>
        <xdr:cNvSpPr txBox="1"/>
      </xdr:nvSpPr>
      <xdr:spPr>
        <a:xfrm>
          <a:off x="4686300" y="1535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147837</xdr:rowOff>
    </xdr:from>
    <xdr:to>
      <xdr:col>24</xdr:col>
      <xdr:colOff>152400</xdr:colOff>
      <xdr:row>90</xdr:row>
      <xdr:rowOff>147837</xdr:rowOff>
    </xdr:to>
    <xdr:cxnSp macro="">
      <xdr:nvCxnSpPr>
        <xdr:cNvPr id="230" name="直線コネクタ 229"/>
        <xdr:cNvCxnSpPr/>
      </xdr:nvCxnSpPr>
      <xdr:spPr>
        <a:xfrm>
          <a:off x="4546600" y="15578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127538</xdr:rowOff>
    </xdr:from>
    <xdr:to>
      <xdr:col>24</xdr:col>
      <xdr:colOff>63500</xdr:colOff>
      <xdr:row>98</xdr:row>
      <xdr:rowOff>17010</xdr:rowOff>
    </xdr:to>
    <xdr:cxnSp macro="">
      <xdr:nvCxnSpPr>
        <xdr:cNvPr id="231" name="直線コネクタ 230"/>
        <xdr:cNvCxnSpPr/>
      </xdr:nvCxnSpPr>
      <xdr:spPr>
        <a:xfrm>
          <a:off x="3797300" y="16758188"/>
          <a:ext cx="838200" cy="60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11696</xdr:rowOff>
    </xdr:from>
    <xdr:ext cx="534377" cy="259045"/>
    <xdr:sp macro="" textlink="">
      <xdr:nvSpPr>
        <xdr:cNvPr id="232" name="扶助費平均値テキスト"/>
        <xdr:cNvSpPr txBox="1"/>
      </xdr:nvSpPr>
      <xdr:spPr>
        <a:xfrm>
          <a:off x="4686300" y="16299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160269</xdr:rowOff>
    </xdr:from>
    <xdr:to>
      <xdr:col>24</xdr:col>
      <xdr:colOff>114300</xdr:colOff>
      <xdr:row>96</xdr:row>
      <xdr:rowOff>90419</xdr:rowOff>
    </xdr:to>
    <xdr:sp macro="" textlink="">
      <xdr:nvSpPr>
        <xdr:cNvPr id="233" name="フローチャート: 判断 232"/>
        <xdr:cNvSpPr/>
      </xdr:nvSpPr>
      <xdr:spPr>
        <a:xfrm>
          <a:off x="4584700" y="1644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127538</xdr:rowOff>
    </xdr:from>
    <xdr:to>
      <xdr:col>19</xdr:col>
      <xdr:colOff>177800</xdr:colOff>
      <xdr:row>98</xdr:row>
      <xdr:rowOff>45700</xdr:rowOff>
    </xdr:to>
    <xdr:cxnSp macro="">
      <xdr:nvCxnSpPr>
        <xdr:cNvPr id="234" name="直線コネクタ 233"/>
        <xdr:cNvCxnSpPr/>
      </xdr:nvCxnSpPr>
      <xdr:spPr>
        <a:xfrm flipV="1">
          <a:off x="2908300" y="16758188"/>
          <a:ext cx="889000" cy="89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153594</xdr:rowOff>
    </xdr:from>
    <xdr:to>
      <xdr:col>20</xdr:col>
      <xdr:colOff>38100</xdr:colOff>
      <xdr:row>96</xdr:row>
      <xdr:rowOff>83744</xdr:rowOff>
    </xdr:to>
    <xdr:sp macro="" textlink="">
      <xdr:nvSpPr>
        <xdr:cNvPr id="235" name="フローチャート: 判断 234"/>
        <xdr:cNvSpPr/>
      </xdr:nvSpPr>
      <xdr:spPr>
        <a:xfrm>
          <a:off x="3746500" y="16441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100271</xdr:rowOff>
    </xdr:from>
    <xdr:ext cx="534377" cy="259045"/>
    <xdr:sp macro="" textlink="">
      <xdr:nvSpPr>
        <xdr:cNvPr id="236" name="テキスト ボックス 235"/>
        <xdr:cNvSpPr txBox="1"/>
      </xdr:nvSpPr>
      <xdr:spPr>
        <a:xfrm>
          <a:off x="3530111" y="1621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25102</xdr:rowOff>
    </xdr:from>
    <xdr:to>
      <xdr:col>15</xdr:col>
      <xdr:colOff>50800</xdr:colOff>
      <xdr:row>98</xdr:row>
      <xdr:rowOff>45700</xdr:rowOff>
    </xdr:to>
    <xdr:cxnSp macro="">
      <xdr:nvCxnSpPr>
        <xdr:cNvPr id="237" name="直線コネクタ 236"/>
        <xdr:cNvCxnSpPr/>
      </xdr:nvCxnSpPr>
      <xdr:spPr>
        <a:xfrm>
          <a:off x="2019300" y="16827202"/>
          <a:ext cx="889000" cy="20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62588</xdr:rowOff>
    </xdr:from>
    <xdr:to>
      <xdr:col>15</xdr:col>
      <xdr:colOff>101600</xdr:colOff>
      <xdr:row>96</xdr:row>
      <xdr:rowOff>164188</xdr:rowOff>
    </xdr:to>
    <xdr:sp macro="" textlink="">
      <xdr:nvSpPr>
        <xdr:cNvPr id="238" name="フローチャート: 判断 237"/>
        <xdr:cNvSpPr/>
      </xdr:nvSpPr>
      <xdr:spPr>
        <a:xfrm>
          <a:off x="2857500" y="1652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9265</xdr:rowOff>
    </xdr:from>
    <xdr:ext cx="534377" cy="259045"/>
    <xdr:sp macro="" textlink="">
      <xdr:nvSpPr>
        <xdr:cNvPr id="239" name="テキスト ボックス 238"/>
        <xdr:cNvSpPr txBox="1"/>
      </xdr:nvSpPr>
      <xdr:spPr>
        <a:xfrm>
          <a:off x="2641111" y="16297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25102</xdr:rowOff>
    </xdr:from>
    <xdr:to>
      <xdr:col>10</xdr:col>
      <xdr:colOff>114300</xdr:colOff>
      <xdr:row>98</xdr:row>
      <xdr:rowOff>135562</xdr:rowOff>
    </xdr:to>
    <xdr:cxnSp macro="">
      <xdr:nvCxnSpPr>
        <xdr:cNvPr id="240" name="直線コネクタ 239"/>
        <xdr:cNvCxnSpPr/>
      </xdr:nvCxnSpPr>
      <xdr:spPr>
        <a:xfrm flipV="1">
          <a:off x="1130300" y="16827202"/>
          <a:ext cx="889000" cy="110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141432</xdr:rowOff>
    </xdr:from>
    <xdr:to>
      <xdr:col>10</xdr:col>
      <xdr:colOff>165100</xdr:colOff>
      <xdr:row>96</xdr:row>
      <xdr:rowOff>71582</xdr:rowOff>
    </xdr:to>
    <xdr:sp macro="" textlink="">
      <xdr:nvSpPr>
        <xdr:cNvPr id="241" name="フローチャート: 判断 240"/>
        <xdr:cNvSpPr/>
      </xdr:nvSpPr>
      <xdr:spPr>
        <a:xfrm>
          <a:off x="1968500" y="1642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88109</xdr:rowOff>
    </xdr:from>
    <xdr:ext cx="534377" cy="259045"/>
    <xdr:sp macro="" textlink="">
      <xdr:nvSpPr>
        <xdr:cNvPr id="242" name="テキスト ボックス 241"/>
        <xdr:cNvSpPr txBox="1"/>
      </xdr:nvSpPr>
      <xdr:spPr>
        <a:xfrm>
          <a:off x="1752111" y="1620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95438</xdr:rowOff>
    </xdr:from>
    <xdr:to>
      <xdr:col>6</xdr:col>
      <xdr:colOff>38100</xdr:colOff>
      <xdr:row>97</xdr:row>
      <xdr:rowOff>25588</xdr:rowOff>
    </xdr:to>
    <xdr:sp macro="" textlink="">
      <xdr:nvSpPr>
        <xdr:cNvPr id="243" name="フローチャート: 判断 242"/>
        <xdr:cNvSpPr/>
      </xdr:nvSpPr>
      <xdr:spPr>
        <a:xfrm>
          <a:off x="1079500" y="1655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42115</xdr:rowOff>
    </xdr:from>
    <xdr:ext cx="534377" cy="259045"/>
    <xdr:sp macro="" textlink="">
      <xdr:nvSpPr>
        <xdr:cNvPr id="244" name="テキスト ボックス 243"/>
        <xdr:cNvSpPr txBox="1"/>
      </xdr:nvSpPr>
      <xdr:spPr>
        <a:xfrm>
          <a:off x="863111" y="1632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137660</xdr:rowOff>
    </xdr:from>
    <xdr:to>
      <xdr:col>24</xdr:col>
      <xdr:colOff>114300</xdr:colOff>
      <xdr:row>98</xdr:row>
      <xdr:rowOff>67810</xdr:rowOff>
    </xdr:to>
    <xdr:sp macro="" textlink="">
      <xdr:nvSpPr>
        <xdr:cNvPr id="250" name="楕円 249"/>
        <xdr:cNvSpPr/>
      </xdr:nvSpPr>
      <xdr:spPr>
        <a:xfrm>
          <a:off x="4584700" y="1676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116087</xdr:rowOff>
    </xdr:from>
    <xdr:ext cx="534377" cy="259045"/>
    <xdr:sp macro="" textlink="">
      <xdr:nvSpPr>
        <xdr:cNvPr id="251" name="扶助費該当値テキスト"/>
        <xdr:cNvSpPr txBox="1"/>
      </xdr:nvSpPr>
      <xdr:spPr>
        <a:xfrm>
          <a:off x="4686300" y="1674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76738</xdr:rowOff>
    </xdr:from>
    <xdr:to>
      <xdr:col>20</xdr:col>
      <xdr:colOff>38100</xdr:colOff>
      <xdr:row>98</xdr:row>
      <xdr:rowOff>6888</xdr:rowOff>
    </xdr:to>
    <xdr:sp macro="" textlink="">
      <xdr:nvSpPr>
        <xdr:cNvPr id="252" name="楕円 251"/>
        <xdr:cNvSpPr/>
      </xdr:nvSpPr>
      <xdr:spPr>
        <a:xfrm>
          <a:off x="3746500" y="1670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169465</xdr:rowOff>
    </xdr:from>
    <xdr:ext cx="534377" cy="259045"/>
    <xdr:sp macro="" textlink="">
      <xdr:nvSpPr>
        <xdr:cNvPr id="253" name="テキスト ボックス 252"/>
        <xdr:cNvSpPr txBox="1"/>
      </xdr:nvSpPr>
      <xdr:spPr>
        <a:xfrm>
          <a:off x="3530111" y="16800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166350</xdr:rowOff>
    </xdr:from>
    <xdr:to>
      <xdr:col>15</xdr:col>
      <xdr:colOff>101600</xdr:colOff>
      <xdr:row>98</xdr:row>
      <xdr:rowOff>96500</xdr:rowOff>
    </xdr:to>
    <xdr:sp macro="" textlink="">
      <xdr:nvSpPr>
        <xdr:cNvPr id="254" name="楕円 253"/>
        <xdr:cNvSpPr/>
      </xdr:nvSpPr>
      <xdr:spPr>
        <a:xfrm>
          <a:off x="2857500" y="1679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87627</xdr:rowOff>
    </xdr:from>
    <xdr:ext cx="534377" cy="259045"/>
    <xdr:sp macro="" textlink="">
      <xdr:nvSpPr>
        <xdr:cNvPr id="255" name="テキスト ボックス 254"/>
        <xdr:cNvSpPr txBox="1"/>
      </xdr:nvSpPr>
      <xdr:spPr>
        <a:xfrm>
          <a:off x="2641111" y="1688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145752</xdr:rowOff>
    </xdr:from>
    <xdr:to>
      <xdr:col>10</xdr:col>
      <xdr:colOff>165100</xdr:colOff>
      <xdr:row>98</xdr:row>
      <xdr:rowOff>75902</xdr:rowOff>
    </xdr:to>
    <xdr:sp macro="" textlink="">
      <xdr:nvSpPr>
        <xdr:cNvPr id="256" name="楕円 255"/>
        <xdr:cNvSpPr/>
      </xdr:nvSpPr>
      <xdr:spPr>
        <a:xfrm>
          <a:off x="1968500" y="1677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67029</xdr:rowOff>
    </xdr:from>
    <xdr:ext cx="534377" cy="259045"/>
    <xdr:sp macro="" textlink="">
      <xdr:nvSpPr>
        <xdr:cNvPr id="257" name="テキスト ボックス 256"/>
        <xdr:cNvSpPr txBox="1"/>
      </xdr:nvSpPr>
      <xdr:spPr>
        <a:xfrm>
          <a:off x="1752111" y="16869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84762</xdr:rowOff>
    </xdr:from>
    <xdr:to>
      <xdr:col>6</xdr:col>
      <xdr:colOff>38100</xdr:colOff>
      <xdr:row>99</xdr:row>
      <xdr:rowOff>14912</xdr:rowOff>
    </xdr:to>
    <xdr:sp macro="" textlink="">
      <xdr:nvSpPr>
        <xdr:cNvPr id="258" name="楕円 257"/>
        <xdr:cNvSpPr/>
      </xdr:nvSpPr>
      <xdr:spPr>
        <a:xfrm>
          <a:off x="1079500" y="16886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6039</xdr:rowOff>
    </xdr:from>
    <xdr:ext cx="534377" cy="259045"/>
    <xdr:sp macro="" textlink="">
      <xdr:nvSpPr>
        <xdr:cNvPr id="259" name="テキスト ボックス 258"/>
        <xdr:cNvSpPr txBox="1"/>
      </xdr:nvSpPr>
      <xdr:spPr>
        <a:xfrm>
          <a:off x="863111" y="16979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2" name="テキスト ボックス 271"/>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115294</xdr:rowOff>
    </xdr:from>
    <xdr:to>
      <xdr:col>54</xdr:col>
      <xdr:colOff>189865</xdr:colOff>
      <xdr:row>39</xdr:row>
      <xdr:rowOff>64055</xdr:rowOff>
    </xdr:to>
    <xdr:cxnSp macro="">
      <xdr:nvCxnSpPr>
        <xdr:cNvPr id="286" name="直線コネクタ 285"/>
        <xdr:cNvCxnSpPr/>
      </xdr:nvCxnSpPr>
      <xdr:spPr>
        <a:xfrm flipV="1">
          <a:off x="10475595" y="5258794"/>
          <a:ext cx="1270" cy="1491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67882</xdr:rowOff>
    </xdr:from>
    <xdr:ext cx="534377" cy="259045"/>
    <xdr:sp macro="" textlink="">
      <xdr:nvSpPr>
        <xdr:cNvPr id="287" name="補助費等最小値テキスト"/>
        <xdr:cNvSpPr txBox="1"/>
      </xdr:nvSpPr>
      <xdr:spPr>
        <a:xfrm>
          <a:off x="10528300" y="6754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64055</xdr:rowOff>
    </xdr:from>
    <xdr:to>
      <xdr:col>55</xdr:col>
      <xdr:colOff>88900</xdr:colOff>
      <xdr:row>39</xdr:row>
      <xdr:rowOff>64055</xdr:rowOff>
    </xdr:to>
    <xdr:cxnSp macro="">
      <xdr:nvCxnSpPr>
        <xdr:cNvPr id="288" name="直線コネクタ 287"/>
        <xdr:cNvCxnSpPr/>
      </xdr:nvCxnSpPr>
      <xdr:spPr>
        <a:xfrm>
          <a:off x="10388600" y="6750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61971</xdr:rowOff>
    </xdr:from>
    <xdr:ext cx="599010" cy="259045"/>
    <xdr:sp macro="" textlink="">
      <xdr:nvSpPr>
        <xdr:cNvPr id="289" name="補助費等最大値テキスト"/>
        <xdr:cNvSpPr txBox="1"/>
      </xdr:nvSpPr>
      <xdr:spPr>
        <a:xfrm>
          <a:off x="10528300" y="5034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115294</xdr:rowOff>
    </xdr:from>
    <xdr:to>
      <xdr:col>55</xdr:col>
      <xdr:colOff>88900</xdr:colOff>
      <xdr:row>30</xdr:row>
      <xdr:rowOff>115294</xdr:rowOff>
    </xdr:to>
    <xdr:cxnSp macro="">
      <xdr:nvCxnSpPr>
        <xdr:cNvPr id="290" name="直線コネクタ 289"/>
        <xdr:cNvCxnSpPr/>
      </xdr:nvCxnSpPr>
      <xdr:spPr>
        <a:xfrm>
          <a:off x="10388600" y="5258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75289</xdr:rowOff>
    </xdr:from>
    <xdr:to>
      <xdr:col>55</xdr:col>
      <xdr:colOff>0</xdr:colOff>
      <xdr:row>37</xdr:row>
      <xdr:rowOff>129086</xdr:rowOff>
    </xdr:to>
    <xdr:cxnSp macro="">
      <xdr:nvCxnSpPr>
        <xdr:cNvPr id="291" name="直線コネクタ 290"/>
        <xdr:cNvCxnSpPr/>
      </xdr:nvCxnSpPr>
      <xdr:spPr>
        <a:xfrm flipV="1">
          <a:off x="9639300" y="6418939"/>
          <a:ext cx="838200" cy="53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45407</xdr:rowOff>
    </xdr:from>
    <xdr:ext cx="534377" cy="259045"/>
    <xdr:sp macro="" textlink="">
      <xdr:nvSpPr>
        <xdr:cNvPr id="292" name="補助費等平均値テキスト"/>
        <xdr:cNvSpPr txBox="1"/>
      </xdr:nvSpPr>
      <xdr:spPr>
        <a:xfrm>
          <a:off x="10528300" y="6046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22530</xdr:rowOff>
    </xdr:from>
    <xdr:to>
      <xdr:col>55</xdr:col>
      <xdr:colOff>50800</xdr:colOff>
      <xdr:row>36</xdr:row>
      <xdr:rowOff>124130</xdr:rowOff>
    </xdr:to>
    <xdr:sp macro="" textlink="">
      <xdr:nvSpPr>
        <xdr:cNvPr id="293" name="フローチャート: 判断 292"/>
        <xdr:cNvSpPr/>
      </xdr:nvSpPr>
      <xdr:spPr>
        <a:xfrm>
          <a:off x="10426700" y="619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117080</xdr:rowOff>
    </xdr:from>
    <xdr:to>
      <xdr:col>50</xdr:col>
      <xdr:colOff>114300</xdr:colOff>
      <xdr:row>37</xdr:row>
      <xdr:rowOff>129086</xdr:rowOff>
    </xdr:to>
    <xdr:cxnSp macro="">
      <xdr:nvCxnSpPr>
        <xdr:cNvPr id="294" name="直線コネクタ 293"/>
        <xdr:cNvCxnSpPr/>
      </xdr:nvCxnSpPr>
      <xdr:spPr>
        <a:xfrm>
          <a:off x="8750300" y="6460730"/>
          <a:ext cx="889000" cy="12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50571</xdr:rowOff>
    </xdr:from>
    <xdr:to>
      <xdr:col>50</xdr:col>
      <xdr:colOff>165100</xdr:colOff>
      <xdr:row>36</xdr:row>
      <xdr:rowOff>152171</xdr:rowOff>
    </xdr:to>
    <xdr:sp macro="" textlink="">
      <xdr:nvSpPr>
        <xdr:cNvPr id="295" name="フローチャート: 判断 294"/>
        <xdr:cNvSpPr/>
      </xdr:nvSpPr>
      <xdr:spPr>
        <a:xfrm>
          <a:off x="9588500" y="622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168698</xdr:rowOff>
    </xdr:from>
    <xdr:ext cx="534377" cy="259045"/>
    <xdr:sp macro="" textlink="">
      <xdr:nvSpPr>
        <xdr:cNvPr id="296" name="テキスト ボックス 295"/>
        <xdr:cNvSpPr txBox="1"/>
      </xdr:nvSpPr>
      <xdr:spPr>
        <a:xfrm>
          <a:off x="9372111" y="599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117080</xdr:rowOff>
    </xdr:from>
    <xdr:to>
      <xdr:col>45</xdr:col>
      <xdr:colOff>177800</xdr:colOff>
      <xdr:row>37</xdr:row>
      <xdr:rowOff>163605</xdr:rowOff>
    </xdr:to>
    <xdr:cxnSp macro="">
      <xdr:nvCxnSpPr>
        <xdr:cNvPr id="297" name="直線コネクタ 296"/>
        <xdr:cNvCxnSpPr/>
      </xdr:nvCxnSpPr>
      <xdr:spPr>
        <a:xfrm flipV="1">
          <a:off x="7861300" y="6460730"/>
          <a:ext cx="889000" cy="46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101016</xdr:rowOff>
    </xdr:from>
    <xdr:to>
      <xdr:col>46</xdr:col>
      <xdr:colOff>38100</xdr:colOff>
      <xdr:row>37</xdr:row>
      <xdr:rowOff>31166</xdr:rowOff>
    </xdr:to>
    <xdr:sp macro="" textlink="">
      <xdr:nvSpPr>
        <xdr:cNvPr id="298" name="フローチャート: 判断 297"/>
        <xdr:cNvSpPr/>
      </xdr:nvSpPr>
      <xdr:spPr>
        <a:xfrm>
          <a:off x="8699500" y="6273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47693</xdr:rowOff>
    </xdr:from>
    <xdr:ext cx="534377" cy="259045"/>
    <xdr:sp macro="" textlink="">
      <xdr:nvSpPr>
        <xdr:cNvPr id="299" name="テキスト ボックス 298"/>
        <xdr:cNvSpPr txBox="1"/>
      </xdr:nvSpPr>
      <xdr:spPr>
        <a:xfrm>
          <a:off x="8483111" y="604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147908</xdr:rowOff>
    </xdr:from>
    <xdr:to>
      <xdr:col>41</xdr:col>
      <xdr:colOff>50800</xdr:colOff>
      <xdr:row>37</xdr:row>
      <xdr:rowOff>163605</xdr:rowOff>
    </xdr:to>
    <xdr:cxnSp macro="">
      <xdr:nvCxnSpPr>
        <xdr:cNvPr id="300" name="直線コネクタ 299"/>
        <xdr:cNvCxnSpPr/>
      </xdr:nvCxnSpPr>
      <xdr:spPr>
        <a:xfrm>
          <a:off x="6972300" y="6491558"/>
          <a:ext cx="889000" cy="15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59759</xdr:rowOff>
    </xdr:from>
    <xdr:to>
      <xdr:col>41</xdr:col>
      <xdr:colOff>101600</xdr:colOff>
      <xdr:row>37</xdr:row>
      <xdr:rowOff>161359</xdr:rowOff>
    </xdr:to>
    <xdr:sp macro="" textlink="">
      <xdr:nvSpPr>
        <xdr:cNvPr id="301" name="フローチャート: 判断 300"/>
        <xdr:cNvSpPr/>
      </xdr:nvSpPr>
      <xdr:spPr>
        <a:xfrm>
          <a:off x="7810500" y="6403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6436</xdr:rowOff>
    </xdr:from>
    <xdr:ext cx="534377" cy="259045"/>
    <xdr:sp macro="" textlink="">
      <xdr:nvSpPr>
        <xdr:cNvPr id="302" name="テキスト ボックス 301"/>
        <xdr:cNvSpPr txBox="1"/>
      </xdr:nvSpPr>
      <xdr:spPr>
        <a:xfrm>
          <a:off x="7594111" y="6178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65028</xdr:rowOff>
    </xdr:from>
    <xdr:to>
      <xdr:col>36</xdr:col>
      <xdr:colOff>165100</xdr:colOff>
      <xdr:row>37</xdr:row>
      <xdr:rowOff>166628</xdr:rowOff>
    </xdr:to>
    <xdr:sp macro="" textlink="">
      <xdr:nvSpPr>
        <xdr:cNvPr id="303" name="フローチャート: 判断 302"/>
        <xdr:cNvSpPr/>
      </xdr:nvSpPr>
      <xdr:spPr>
        <a:xfrm>
          <a:off x="6921500" y="640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11705</xdr:rowOff>
    </xdr:from>
    <xdr:ext cx="534377" cy="259045"/>
    <xdr:sp macro="" textlink="">
      <xdr:nvSpPr>
        <xdr:cNvPr id="304" name="テキスト ボックス 303"/>
        <xdr:cNvSpPr txBox="1"/>
      </xdr:nvSpPr>
      <xdr:spPr>
        <a:xfrm>
          <a:off x="6705111" y="6183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24489</xdr:rowOff>
    </xdr:from>
    <xdr:to>
      <xdr:col>55</xdr:col>
      <xdr:colOff>50800</xdr:colOff>
      <xdr:row>37</xdr:row>
      <xdr:rowOff>126089</xdr:rowOff>
    </xdr:to>
    <xdr:sp macro="" textlink="">
      <xdr:nvSpPr>
        <xdr:cNvPr id="310" name="楕円 309"/>
        <xdr:cNvSpPr/>
      </xdr:nvSpPr>
      <xdr:spPr>
        <a:xfrm>
          <a:off x="10426700" y="636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2916</xdr:rowOff>
    </xdr:from>
    <xdr:ext cx="534377" cy="259045"/>
    <xdr:sp macro="" textlink="">
      <xdr:nvSpPr>
        <xdr:cNvPr id="311" name="補助費等該当値テキスト"/>
        <xdr:cNvSpPr txBox="1"/>
      </xdr:nvSpPr>
      <xdr:spPr>
        <a:xfrm>
          <a:off x="10528300" y="634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78286</xdr:rowOff>
    </xdr:from>
    <xdr:to>
      <xdr:col>50</xdr:col>
      <xdr:colOff>165100</xdr:colOff>
      <xdr:row>38</xdr:row>
      <xdr:rowOff>8437</xdr:rowOff>
    </xdr:to>
    <xdr:sp macro="" textlink="">
      <xdr:nvSpPr>
        <xdr:cNvPr id="312" name="楕円 311"/>
        <xdr:cNvSpPr/>
      </xdr:nvSpPr>
      <xdr:spPr>
        <a:xfrm>
          <a:off x="9588500" y="642193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171014</xdr:rowOff>
    </xdr:from>
    <xdr:ext cx="534377" cy="259045"/>
    <xdr:sp macro="" textlink="">
      <xdr:nvSpPr>
        <xdr:cNvPr id="313" name="テキスト ボックス 312"/>
        <xdr:cNvSpPr txBox="1"/>
      </xdr:nvSpPr>
      <xdr:spPr>
        <a:xfrm>
          <a:off x="9372111" y="651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66280</xdr:rowOff>
    </xdr:from>
    <xdr:to>
      <xdr:col>46</xdr:col>
      <xdr:colOff>38100</xdr:colOff>
      <xdr:row>37</xdr:row>
      <xdr:rowOff>167880</xdr:rowOff>
    </xdr:to>
    <xdr:sp macro="" textlink="">
      <xdr:nvSpPr>
        <xdr:cNvPr id="314" name="楕円 313"/>
        <xdr:cNvSpPr/>
      </xdr:nvSpPr>
      <xdr:spPr>
        <a:xfrm>
          <a:off x="8699500" y="640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159007</xdr:rowOff>
    </xdr:from>
    <xdr:ext cx="534377" cy="259045"/>
    <xdr:sp macro="" textlink="">
      <xdr:nvSpPr>
        <xdr:cNvPr id="315" name="テキスト ボックス 314"/>
        <xdr:cNvSpPr txBox="1"/>
      </xdr:nvSpPr>
      <xdr:spPr>
        <a:xfrm>
          <a:off x="8483111" y="650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112805</xdr:rowOff>
    </xdr:from>
    <xdr:to>
      <xdr:col>41</xdr:col>
      <xdr:colOff>101600</xdr:colOff>
      <xdr:row>38</xdr:row>
      <xdr:rowOff>42956</xdr:rowOff>
    </xdr:to>
    <xdr:sp macro="" textlink="">
      <xdr:nvSpPr>
        <xdr:cNvPr id="316" name="楕円 315"/>
        <xdr:cNvSpPr/>
      </xdr:nvSpPr>
      <xdr:spPr>
        <a:xfrm>
          <a:off x="7810500" y="645645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34082</xdr:rowOff>
    </xdr:from>
    <xdr:ext cx="534377" cy="259045"/>
    <xdr:sp macro="" textlink="">
      <xdr:nvSpPr>
        <xdr:cNvPr id="317" name="テキスト ボックス 316"/>
        <xdr:cNvSpPr txBox="1"/>
      </xdr:nvSpPr>
      <xdr:spPr>
        <a:xfrm>
          <a:off x="7594111" y="6549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97108</xdr:rowOff>
    </xdr:from>
    <xdr:to>
      <xdr:col>36</xdr:col>
      <xdr:colOff>165100</xdr:colOff>
      <xdr:row>38</xdr:row>
      <xdr:rowOff>27257</xdr:rowOff>
    </xdr:to>
    <xdr:sp macro="" textlink="">
      <xdr:nvSpPr>
        <xdr:cNvPr id="318" name="楕円 317"/>
        <xdr:cNvSpPr/>
      </xdr:nvSpPr>
      <xdr:spPr>
        <a:xfrm>
          <a:off x="6921500" y="644075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18385</xdr:rowOff>
    </xdr:from>
    <xdr:ext cx="534377" cy="259045"/>
    <xdr:sp macro="" textlink="">
      <xdr:nvSpPr>
        <xdr:cNvPr id="319" name="テキスト ボックス 318"/>
        <xdr:cNvSpPr txBox="1"/>
      </xdr:nvSpPr>
      <xdr:spPr>
        <a:xfrm>
          <a:off x="6705111" y="653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1" name="テキスト ボックス 330"/>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3" name="テキスト ボックス 332"/>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5" name="テキスト ボックス 334"/>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7" name="テキスト ボックス 336"/>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9" name="テキスト ボックス 338"/>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1" name="テキスト ボックス 340"/>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3" name="テキスト ボックス 342"/>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69828</xdr:rowOff>
    </xdr:from>
    <xdr:to>
      <xdr:col>54</xdr:col>
      <xdr:colOff>189865</xdr:colOff>
      <xdr:row>59</xdr:row>
      <xdr:rowOff>55964</xdr:rowOff>
    </xdr:to>
    <xdr:cxnSp macro="">
      <xdr:nvCxnSpPr>
        <xdr:cNvPr id="345" name="直線コネクタ 344"/>
        <xdr:cNvCxnSpPr/>
      </xdr:nvCxnSpPr>
      <xdr:spPr>
        <a:xfrm flipV="1">
          <a:off x="10475595" y="8642328"/>
          <a:ext cx="1270" cy="1529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59791</xdr:rowOff>
    </xdr:from>
    <xdr:ext cx="534377" cy="259045"/>
    <xdr:sp macro="" textlink="">
      <xdr:nvSpPr>
        <xdr:cNvPr id="346" name="普通建設事業費最小値テキスト"/>
        <xdr:cNvSpPr txBox="1"/>
      </xdr:nvSpPr>
      <xdr:spPr>
        <a:xfrm>
          <a:off x="10528300" y="10175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55964</xdr:rowOff>
    </xdr:from>
    <xdr:to>
      <xdr:col>55</xdr:col>
      <xdr:colOff>88900</xdr:colOff>
      <xdr:row>59</xdr:row>
      <xdr:rowOff>55964</xdr:rowOff>
    </xdr:to>
    <xdr:cxnSp macro="">
      <xdr:nvCxnSpPr>
        <xdr:cNvPr id="347" name="直線コネクタ 346"/>
        <xdr:cNvCxnSpPr/>
      </xdr:nvCxnSpPr>
      <xdr:spPr>
        <a:xfrm>
          <a:off x="10388600" y="10171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16505</xdr:rowOff>
    </xdr:from>
    <xdr:ext cx="599010" cy="259045"/>
    <xdr:sp macro="" textlink="">
      <xdr:nvSpPr>
        <xdr:cNvPr id="348" name="普通建設事業費最大値テキスト"/>
        <xdr:cNvSpPr txBox="1"/>
      </xdr:nvSpPr>
      <xdr:spPr>
        <a:xfrm>
          <a:off x="10528300" y="8417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69828</xdr:rowOff>
    </xdr:from>
    <xdr:to>
      <xdr:col>55</xdr:col>
      <xdr:colOff>88900</xdr:colOff>
      <xdr:row>50</xdr:row>
      <xdr:rowOff>69828</xdr:rowOff>
    </xdr:to>
    <xdr:cxnSp macro="">
      <xdr:nvCxnSpPr>
        <xdr:cNvPr id="349" name="直線コネクタ 348"/>
        <xdr:cNvCxnSpPr/>
      </xdr:nvCxnSpPr>
      <xdr:spPr>
        <a:xfrm>
          <a:off x="10388600" y="864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4509</xdr:rowOff>
    </xdr:from>
    <xdr:to>
      <xdr:col>55</xdr:col>
      <xdr:colOff>0</xdr:colOff>
      <xdr:row>59</xdr:row>
      <xdr:rowOff>21181</xdr:rowOff>
    </xdr:to>
    <xdr:cxnSp macro="">
      <xdr:nvCxnSpPr>
        <xdr:cNvPr id="350" name="直線コネクタ 349"/>
        <xdr:cNvCxnSpPr/>
      </xdr:nvCxnSpPr>
      <xdr:spPr>
        <a:xfrm>
          <a:off x="9639300" y="10120059"/>
          <a:ext cx="838200" cy="1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80918</xdr:rowOff>
    </xdr:from>
    <xdr:ext cx="534377" cy="259045"/>
    <xdr:sp macro="" textlink="">
      <xdr:nvSpPr>
        <xdr:cNvPr id="351" name="普通建設事業費平均値テキスト"/>
        <xdr:cNvSpPr txBox="1"/>
      </xdr:nvSpPr>
      <xdr:spPr>
        <a:xfrm>
          <a:off x="10528300" y="9853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58041</xdr:rowOff>
    </xdr:from>
    <xdr:to>
      <xdr:col>55</xdr:col>
      <xdr:colOff>50800</xdr:colOff>
      <xdr:row>58</xdr:row>
      <xdr:rowOff>159641</xdr:rowOff>
    </xdr:to>
    <xdr:sp macro="" textlink="">
      <xdr:nvSpPr>
        <xdr:cNvPr id="352" name="フローチャート: 判断 351"/>
        <xdr:cNvSpPr/>
      </xdr:nvSpPr>
      <xdr:spPr>
        <a:xfrm>
          <a:off x="10426700" y="10002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165564</xdr:rowOff>
    </xdr:from>
    <xdr:to>
      <xdr:col>50</xdr:col>
      <xdr:colOff>114300</xdr:colOff>
      <xdr:row>59</xdr:row>
      <xdr:rowOff>4509</xdr:rowOff>
    </xdr:to>
    <xdr:cxnSp macro="">
      <xdr:nvCxnSpPr>
        <xdr:cNvPr id="353" name="直線コネクタ 352"/>
        <xdr:cNvCxnSpPr/>
      </xdr:nvCxnSpPr>
      <xdr:spPr>
        <a:xfrm>
          <a:off x="8750300" y="10109664"/>
          <a:ext cx="889000" cy="10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31549</xdr:rowOff>
    </xdr:from>
    <xdr:to>
      <xdr:col>50</xdr:col>
      <xdr:colOff>165100</xdr:colOff>
      <xdr:row>58</xdr:row>
      <xdr:rowOff>133149</xdr:rowOff>
    </xdr:to>
    <xdr:sp macro="" textlink="">
      <xdr:nvSpPr>
        <xdr:cNvPr id="354" name="フローチャート: 判断 353"/>
        <xdr:cNvSpPr/>
      </xdr:nvSpPr>
      <xdr:spPr>
        <a:xfrm>
          <a:off x="9588500" y="9975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149676</xdr:rowOff>
    </xdr:from>
    <xdr:ext cx="599010" cy="259045"/>
    <xdr:sp macro="" textlink="">
      <xdr:nvSpPr>
        <xdr:cNvPr id="355" name="テキスト ボックス 354"/>
        <xdr:cNvSpPr txBox="1"/>
      </xdr:nvSpPr>
      <xdr:spPr>
        <a:xfrm>
          <a:off x="9339795" y="9750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101179</xdr:rowOff>
    </xdr:from>
    <xdr:to>
      <xdr:col>45</xdr:col>
      <xdr:colOff>177800</xdr:colOff>
      <xdr:row>58</xdr:row>
      <xdr:rowOff>165564</xdr:rowOff>
    </xdr:to>
    <xdr:cxnSp macro="">
      <xdr:nvCxnSpPr>
        <xdr:cNvPr id="356" name="直線コネクタ 355"/>
        <xdr:cNvCxnSpPr/>
      </xdr:nvCxnSpPr>
      <xdr:spPr>
        <a:xfrm>
          <a:off x="7861300" y="10045279"/>
          <a:ext cx="889000" cy="64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92856</xdr:rowOff>
    </xdr:from>
    <xdr:to>
      <xdr:col>46</xdr:col>
      <xdr:colOff>38100</xdr:colOff>
      <xdr:row>59</xdr:row>
      <xdr:rowOff>23006</xdr:rowOff>
    </xdr:to>
    <xdr:sp macro="" textlink="">
      <xdr:nvSpPr>
        <xdr:cNvPr id="357" name="フローチャート: 判断 356"/>
        <xdr:cNvSpPr/>
      </xdr:nvSpPr>
      <xdr:spPr>
        <a:xfrm>
          <a:off x="8699500" y="1003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39533</xdr:rowOff>
    </xdr:from>
    <xdr:ext cx="534377" cy="259045"/>
    <xdr:sp macro="" textlink="">
      <xdr:nvSpPr>
        <xdr:cNvPr id="358" name="テキスト ボックス 357"/>
        <xdr:cNvSpPr txBox="1"/>
      </xdr:nvSpPr>
      <xdr:spPr>
        <a:xfrm>
          <a:off x="8483111" y="981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101179</xdr:rowOff>
    </xdr:from>
    <xdr:to>
      <xdr:col>41</xdr:col>
      <xdr:colOff>50800</xdr:colOff>
      <xdr:row>58</xdr:row>
      <xdr:rowOff>129423</xdr:rowOff>
    </xdr:to>
    <xdr:cxnSp macro="">
      <xdr:nvCxnSpPr>
        <xdr:cNvPr id="359" name="直線コネクタ 358"/>
        <xdr:cNvCxnSpPr/>
      </xdr:nvCxnSpPr>
      <xdr:spPr>
        <a:xfrm flipV="1">
          <a:off x="6972300" y="10045279"/>
          <a:ext cx="889000" cy="28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80401</xdr:rowOff>
    </xdr:from>
    <xdr:to>
      <xdr:col>41</xdr:col>
      <xdr:colOff>101600</xdr:colOff>
      <xdr:row>59</xdr:row>
      <xdr:rowOff>10551</xdr:rowOff>
    </xdr:to>
    <xdr:sp macro="" textlink="">
      <xdr:nvSpPr>
        <xdr:cNvPr id="360" name="フローチャート: 判断 359"/>
        <xdr:cNvSpPr/>
      </xdr:nvSpPr>
      <xdr:spPr>
        <a:xfrm>
          <a:off x="7810500" y="10024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1678</xdr:rowOff>
    </xdr:from>
    <xdr:ext cx="534377" cy="259045"/>
    <xdr:sp macro="" textlink="">
      <xdr:nvSpPr>
        <xdr:cNvPr id="361" name="テキスト ボックス 360"/>
        <xdr:cNvSpPr txBox="1"/>
      </xdr:nvSpPr>
      <xdr:spPr>
        <a:xfrm>
          <a:off x="7594111" y="10117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97972</xdr:rowOff>
    </xdr:from>
    <xdr:to>
      <xdr:col>36</xdr:col>
      <xdr:colOff>165100</xdr:colOff>
      <xdr:row>59</xdr:row>
      <xdr:rowOff>28122</xdr:rowOff>
    </xdr:to>
    <xdr:sp macro="" textlink="">
      <xdr:nvSpPr>
        <xdr:cNvPr id="362" name="フローチャート: 判断 361"/>
        <xdr:cNvSpPr/>
      </xdr:nvSpPr>
      <xdr:spPr>
        <a:xfrm>
          <a:off x="6921500" y="1004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19249</xdr:rowOff>
    </xdr:from>
    <xdr:ext cx="534377" cy="259045"/>
    <xdr:sp macro="" textlink="">
      <xdr:nvSpPr>
        <xdr:cNvPr id="363" name="テキスト ボックス 362"/>
        <xdr:cNvSpPr txBox="1"/>
      </xdr:nvSpPr>
      <xdr:spPr>
        <a:xfrm>
          <a:off x="6705111" y="1013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141831</xdr:rowOff>
    </xdr:from>
    <xdr:to>
      <xdr:col>55</xdr:col>
      <xdr:colOff>50800</xdr:colOff>
      <xdr:row>59</xdr:row>
      <xdr:rowOff>71981</xdr:rowOff>
    </xdr:to>
    <xdr:sp macro="" textlink="">
      <xdr:nvSpPr>
        <xdr:cNvPr id="369" name="楕円 368"/>
        <xdr:cNvSpPr/>
      </xdr:nvSpPr>
      <xdr:spPr>
        <a:xfrm>
          <a:off x="10426700" y="10085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56758</xdr:rowOff>
    </xdr:from>
    <xdr:ext cx="534377" cy="259045"/>
    <xdr:sp macro="" textlink="">
      <xdr:nvSpPr>
        <xdr:cNvPr id="370" name="普通建設事業費該当値テキスト"/>
        <xdr:cNvSpPr txBox="1"/>
      </xdr:nvSpPr>
      <xdr:spPr>
        <a:xfrm>
          <a:off x="10528300" y="10000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125159</xdr:rowOff>
    </xdr:from>
    <xdr:to>
      <xdr:col>50</xdr:col>
      <xdr:colOff>165100</xdr:colOff>
      <xdr:row>59</xdr:row>
      <xdr:rowOff>55309</xdr:rowOff>
    </xdr:to>
    <xdr:sp macro="" textlink="">
      <xdr:nvSpPr>
        <xdr:cNvPr id="371" name="楕円 370"/>
        <xdr:cNvSpPr/>
      </xdr:nvSpPr>
      <xdr:spPr>
        <a:xfrm>
          <a:off x="9588500" y="10069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46436</xdr:rowOff>
    </xdr:from>
    <xdr:ext cx="534377" cy="259045"/>
    <xdr:sp macro="" textlink="">
      <xdr:nvSpPr>
        <xdr:cNvPr id="372" name="テキスト ボックス 371"/>
        <xdr:cNvSpPr txBox="1"/>
      </xdr:nvSpPr>
      <xdr:spPr>
        <a:xfrm>
          <a:off x="9372111" y="10161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114764</xdr:rowOff>
    </xdr:from>
    <xdr:to>
      <xdr:col>46</xdr:col>
      <xdr:colOff>38100</xdr:colOff>
      <xdr:row>59</xdr:row>
      <xdr:rowOff>44914</xdr:rowOff>
    </xdr:to>
    <xdr:sp macro="" textlink="">
      <xdr:nvSpPr>
        <xdr:cNvPr id="373" name="楕円 372"/>
        <xdr:cNvSpPr/>
      </xdr:nvSpPr>
      <xdr:spPr>
        <a:xfrm>
          <a:off x="8699500" y="1005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36041</xdr:rowOff>
    </xdr:from>
    <xdr:ext cx="534377" cy="259045"/>
    <xdr:sp macro="" textlink="">
      <xdr:nvSpPr>
        <xdr:cNvPr id="374" name="テキスト ボックス 373"/>
        <xdr:cNvSpPr txBox="1"/>
      </xdr:nvSpPr>
      <xdr:spPr>
        <a:xfrm>
          <a:off x="8483111" y="1015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50379</xdr:rowOff>
    </xdr:from>
    <xdr:to>
      <xdr:col>41</xdr:col>
      <xdr:colOff>101600</xdr:colOff>
      <xdr:row>58</xdr:row>
      <xdr:rowOff>151979</xdr:rowOff>
    </xdr:to>
    <xdr:sp macro="" textlink="">
      <xdr:nvSpPr>
        <xdr:cNvPr id="375" name="楕円 374"/>
        <xdr:cNvSpPr/>
      </xdr:nvSpPr>
      <xdr:spPr>
        <a:xfrm>
          <a:off x="7810500" y="999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168506</xdr:rowOff>
    </xdr:from>
    <xdr:ext cx="599010" cy="259045"/>
    <xdr:sp macro="" textlink="">
      <xdr:nvSpPr>
        <xdr:cNvPr id="376" name="テキスト ボックス 375"/>
        <xdr:cNvSpPr txBox="1"/>
      </xdr:nvSpPr>
      <xdr:spPr>
        <a:xfrm>
          <a:off x="7561795" y="9769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78623</xdr:rowOff>
    </xdr:from>
    <xdr:to>
      <xdr:col>36</xdr:col>
      <xdr:colOff>165100</xdr:colOff>
      <xdr:row>59</xdr:row>
      <xdr:rowOff>8773</xdr:rowOff>
    </xdr:to>
    <xdr:sp macro="" textlink="">
      <xdr:nvSpPr>
        <xdr:cNvPr id="377" name="楕円 376"/>
        <xdr:cNvSpPr/>
      </xdr:nvSpPr>
      <xdr:spPr>
        <a:xfrm>
          <a:off x="6921500" y="1002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25300</xdr:rowOff>
    </xdr:from>
    <xdr:ext cx="534377" cy="259045"/>
    <xdr:sp macro="" textlink="">
      <xdr:nvSpPr>
        <xdr:cNvPr id="378" name="テキスト ボックス 377"/>
        <xdr:cNvSpPr txBox="1"/>
      </xdr:nvSpPr>
      <xdr:spPr>
        <a:xfrm>
          <a:off x="6705111" y="9797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92" name="テキスト ボックス 391"/>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4" name="テキスト ボックス 393"/>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6" name="テキスト ボックス 395"/>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8" name="テキスト ボックス 397"/>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400" name="テキスト ボックス 399"/>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2" name="テキスト ボックス 401"/>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1338</xdr:rowOff>
    </xdr:from>
    <xdr:to>
      <xdr:col>54</xdr:col>
      <xdr:colOff>189865</xdr:colOff>
      <xdr:row>79</xdr:row>
      <xdr:rowOff>98879</xdr:rowOff>
    </xdr:to>
    <xdr:cxnSp macro="">
      <xdr:nvCxnSpPr>
        <xdr:cNvPr id="404" name="直線コネクタ 403"/>
        <xdr:cNvCxnSpPr/>
      </xdr:nvCxnSpPr>
      <xdr:spPr>
        <a:xfrm flipV="1">
          <a:off x="10475595" y="12174288"/>
          <a:ext cx="1270" cy="1469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119465</xdr:rowOff>
    </xdr:from>
    <xdr:ext cx="599010" cy="259045"/>
    <xdr:sp macro="" textlink="">
      <xdr:nvSpPr>
        <xdr:cNvPr id="407" name="普通建設事業費 （ うち新規整備　）最大値テキスト"/>
        <xdr:cNvSpPr txBox="1"/>
      </xdr:nvSpPr>
      <xdr:spPr>
        <a:xfrm>
          <a:off x="10528300" y="11949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899,736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1338</xdr:rowOff>
    </xdr:from>
    <xdr:to>
      <xdr:col>55</xdr:col>
      <xdr:colOff>88900</xdr:colOff>
      <xdr:row>71</xdr:row>
      <xdr:rowOff>1338</xdr:rowOff>
    </xdr:to>
    <xdr:cxnSp macro="">
      <xdr:nvCxnSpPr>
        <xdr:cNvPr id="408" name="直線コネクタ 407"/>
        <xdr:cNvCxnSpPr/>
      </xdr:nvCxnSpPr>
      <xdr:spPr>
        <a:xfrm>
          <a:off x="10388600" y="12174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74099</xdr:rowOff>
    </xdr:from>
    <xdr:to>
      <xdr:col>55</xdr:col>
      <xdr:colOff>0</xdr:colOff>
      <xdr:row>79</xdr:row>
      <xdr:rowOff>91912</xdr:rowOff>
    </xdr:to>
    <xdr:cxnSp macro="">
      <xdr:nvCxnSpPr>
        <xdr:cNvPr id="409" name="直線コネクタ 408"/>
        <xdr:cNvCxnSpPr/>
      </xdr:nvCxnSpPr>
      <xdr:spPr>
        <a:xfrm>
          <a:off x="9639300" y="13618649"/>
          <a:ext cx="838200" cy="1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160261</xdr:rowOff>
    </xdr:from>
    <xdr:ext cx="534377" cy="259045"/>
    <xdr:sp macro="" textlink="">
      <xdr:nvSpPr>
        <xdr:cNvPr id="410" name="普通建設事業費 （ うち新規整備　）平均値テキスト"/>
        <xdr:cNvSpPr txBox="1"/>
      </xdr:nvSpPr>
      <xdr:spPr>
        <a:xfrm>
          <a:off x="10528300" y="133619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137384</xdr:rowOff>
    </xdr:from>
    <xdr:to>
      <xdr:col>55</xdr:col>
      <xdr:colOff>50800</xdr:colOff>
      <xdr:row>79</xdr:row>
      <xdr:rowOff>67534</xdr:rowOff>
    </xdr:to>
    <xdr:sp macro="" textlink="">
      <xdr:nvSpPr>
        <xdr:cNvPr id="411" name="フローチャート: 判断 410"/>
        <xdr:cNvSpPr/>
      </xdr:nvSpPr>
      <xdr:spPr>
        <a:xfrm>
          <a:off x="10426700" y="1351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42047</xdr:rowOff>
    </xdr:from>
    <xdr:to>
      <xdr:col>50</xdr:col>
      <xdr:colOff>114300</xdr:colOff>
      <xdr:row>79</xdr:row>
      <xdr:rowOff>74099</xdr:rowOff>
    </xdr:to>
    <xdr:cxnSp macro="">
      <xdr:nvCxnSpPr>
        <xdr:cNvPr id="412" name="直線コネクタ 411"/>
        <xdr:cNvCxnSpPr/>
      </xdr:nvCxnSpPr>
      <xdr:spPr>
        <a:xfrm>
          <a:off x="8750300" y="13586597"/>
          <a:ext cx="889000" cy="32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119805</xdr:rowOff>
    </xdr:from>
    <xdr:to>
      <xdr:col>50</xdr:col>
      <xdr:colOff>165100</xdr:colOff>
      <xdr:row>79</xdr:row>
      <xdr:rowOff>49955</xdr:rowOff>
    </xdr:to>
    <xdr:sp macro="" textlink="">
      <xdr:nvSpPr>
        <xdr:cNvPr id="413" name="フローチャート: 判断 412"/>
        <xdr:cNvSpPr/>
      </xdr:nvSpPr>
      <xdr:spPr>
        <a:xfrm>
          <a:off x="9588500" y="1349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66482</xdr:rowOff>
    </xdr:from>
    <xdr:ext cx="534377" cy="259045"/>
    <xdr:sp macro="" textlink="">
      <xdr:nvSpPr>
        <xdr:cNvPr id="414" name="テキスト ボックス 413"/>
        <xdr:cNvSpPr txBox="1"/>
      </xdr:nvSpPr>
      <xdr:spPr>
        <a:xfrm>
          <a:off x="9372111" y="13268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152079</xdr:rowOff>
    </xdr:from>
    <xdr:to>
      <xdr:col>45</xdr:col>
      <xdr:colOff>177800</xdr:colOff>
      <xdr:row>79</xdr:row>
      <xdr:rowOff>42047</xdr:rowOff>
    </xdr:to>
    <xdr:cxnSp macro="">
      <xdr:nvCxnSpPr>
        <xdr:cNvPr id="415" name="直線コネクタ 414"/>
        <xdr:cNvCxnSpPr/>
      </xdr:nvCxnSpPr>
      <xdr:spPr>
        <a:xfrm>
          <a:off x="7861300" y="13525179"/>
          <a:ext cx="889000" cy="61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154919</xdr:rowOff>
    </xdr:from>
    <xdr:to>
      <xdr:col>46</xdr:col>
      <xdr:colOff>38100</xdr:colOff>
      <xdr:row>79</xdr:row>
      <xdr:rowOff>85069</xdr:rowOff>
    </xdr:to>
    <xdr:sp macro="" textlink="">
      <xdr:nvSpPr>
        <xdr:cNvPr id="416" name="フローチャート: 判断 415"/>
        <xdr:cNvSpPr/>
      </xdr:nvSpPr>
      <xdr:spPr>
        <a:xfrm>
          <a:off x="8699500" y="1352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101596</xdr:rowOff>
    </xdr:from>
    <xdr:ext cx="534377" cy="259045"/>
    <xdr:sp macro="" textlink="">
      <xdr:nvSpPr>
        <xdr:cNvPr id="417" name="テキスト ボックス 416"/>
        <xdr:cNvSpPr txBox="1"/>
      </xdr:nvSpPr>
      <xdr:spPr>
        <a:xfrm>
          <a:off x="8483111" y="13303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153572</xdr:rowOff>
    </xdr:from>
    <xdr:to>
      <xdr:col>41</xdr:col>
      <xdr:colOff>101600</xdr:colOff>
      <xdr:row>79</xdr:row>
      <xdr:rowOff>83722</xdr:rowOff>
    </xdr:to>
    <xdr:sp macro="" textlink="">
      <xdr:nvSpPr>
        <xdr:cNvPr id="418" name="フローチャート: 判断 417"/>
        <xdr:cNvSpPr/>
      </xdr:nvSpPr>
      <xdr:spPr>
        <a:xfrm>
          <a:off x="7810500" y="1352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74849</xdr:rowOff>
    </xdr:from>
    <xdr:ext cx="534377" cy="259045"/>
    <xdr:sp macro="" textlink="">
      <xdr:nvSpPr>
        <xdr:cNvPr id="419" name="テキスト ボックス 418"/>
        <xdr:cNvSpPr txBox="1"/>
      </xdr:nvSpPr>
      <xdr:spPr>
        <a:xfrm>
          <a:off x="7594111" y="13619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41112</xdr:rowOff>
    </xdr:from>
    <xdr:to>
      <xdr:col>55</xdr:col>
      <xdr:colOff>50800</xdr:colOff>
      <xdr:row>79</xdr:row>
      <xdr:rowOff>142712</xdr:rowOff>
    </xdr:to>
    <xdr:sp macro="" textlink="">
      <xdr:nvSpPr>
        <xdr:cNvPr id="425" name="楕円 424"/>
        <xdr:cNvSpPr/>
      </xdr:nvSpPr>
      <xdr:spPr>
        <a:xfrm>
          <a:off x="10426700" y="1358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127489</xdr:rowOff>
    </xdr:from>
    <xdr:ext cx="469744" cy="259045"/>
    <xdr:sp macro="" textlink="">
      <xdr:nvSpPr>
        <xdr:cNvPr id="426" name="普通建設事業費 （ うち新規整備　）該当値テキスト"/>
        <xdr:cNvSpPr txBox="1"/>
      </xdr:nvSpPr>
      <xdr:spPr>
        <a:xfrm>
          <a:off x="10528300" y="13500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23299</xdr:rowOff>
    </xdr:from>
    <xdr:to>
      <xdr:col>50</xdr:col>
      <xdr:colOff>165100</xdr:colOff>
      <xdr:row>79</xdr:row>
      <xdr:rowOff>124899</xdr:rowOff>
    </xdr:to>
    <xdr:sp macro="" textlink="">
      <xdr:nvSpPr>
        <xdr:cNvPr id="427" name="楕円 426"/>
        <xdr:cNvSpPr/>
      </xdr:nvSpPr>
      <xdr:spPr>
        <a:xfrm>
          <a:off x="9588500" y="1356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116026</xdr:rowOff>
    </xdr:from>
    <xdr:ext cx="534377" cy="259045"/>
    <xdr:sp macro="" textlink="">
      <xdr:nvSpPr>
        <xdr:cNvPr id="428" name="テキスト ボックス 427"/>
        <xdr:cNvSpPr txBox="1"/>
      </xdr:nvSpPr>
      <xdr:spPr>
        <a:xfrm>
          <a:off x="9372111" y="13660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162697</xdr:rowOff>
    </xdr:from>
    <xdr:to>
      <xdr:col>46</xdr:col>
      <xdr:colOff>38100</xdr:colOff>
      <xdr:row>79</xdr:row>
      <xdr:rowOff>92847</xdr:rowOff>
    </xdr:to>
    <xdr:sp macro="" textlink="">
      <xdr:nvSpPr>
        <xdr:cNvPr id="429" name="楕円 428"/>
        <xdr:cNvSpPr/>
      </xdr:nvSpPr>
      <xdr:spPr>
        <a:xfrm>
          <a:off x="8699500" y="13535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83974</xdr:rowOff>
    </xdr:from>
    <xdr:ext cx="534377" cy="259045"/>
    <xdr:sp macro="" textlink="">
      <xdr:nvSpPr>
        <xdr:cNvPr id="430" name="テキスト ボックス 429"/>
        <xdr:cNvSpPr txBox="1"/>
      </xdr:nvSpPr>
      <xdr:spPr>
        <a:xfrm>
          <a:off x="8483111" y="13628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101279</xdr:rowOff>
    </xdr:from>
    <xdr:to>
      <xdr:col>41</xdr:col>
      <xdr:colOff>101600</xdr:colOff>
      <xdr:row>79</xdr:row>
      <xdr:rowOff>31429</xdr:rowOff>
    </xdr:to>
    <xdr:sp macro="" textlink="">
      <xdr:nvSpPr>
        <xdr:cNvPr id="431" name="楕円 430"/>
        <xdr:cNvSpPr/>
      </xdr:nvSpPr>
      <xdr:spPr>
        <a:xfrm>
          <a:off x="7810500" y="1347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47956</xdr:rowOff>
    </xdr:from>
    <xdr:ext cx="534377" cy="259045"/>
    <xdr:sp macro="" textlink="">
      <xdr:nvSpPr>
        <xdr:cNvPr id="432" name="テキスト ボックス 431"/>
        <xdr:cNvSpPr txBox="1"/>
      </xdr:nvSpPr>
      <xdr:spPr>
        <a:xfrm>
          <a:off x="7594111" y="1324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2" name="テキスト ボックス 451"/>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86951</xdr:rowOff>
    </xdr:from>
    <xdr:to>
      <xdr:col>54</xdr:col>
      <xdr:colOff>189865</xdr:colOff>
      <xdr:row>98</xdr:row>
      <xdr:rowOff>36373</xdr:rowOff>
    </xdr:to>
    <xdr:cxnSp macro="">
      <xdr:nvCxnSpPr>
        <xdr:cNvPr id="456" name="直線コネクタ 455"/>
        <xdr:cNvCxnSpPr/>
      </xdr:nvCxnSpPr>
      <xdr:spPr>
        <a:xfrm flipV="1">
          <a:off x="10475595" y="15517451"/>
          <a:ext cx="1270" cy="1321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40200</xdr:rowOff>
    </xdr:from>
    <xdr:ext cx="469744" cy="259045"/>
    <xdr:sp macro="" textlink="">
      <xdr:nvSpPr>
        <xdr:cNvPr id="457" name="普通建設事業費 （ うち更新整備　）最小値テキスト"/>
        <xdr:cNvSpPr txBox="1"/>
      </xdr:nvSpPr>
      <xdr:spPr>
        <a:xfrm>
          <a:off x="10528300" y="16842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36373</xdr:rowOff>
    </xdr:from>
    <xdr:to>
      <xdr:col>55</xdr:col>
      <xdr:colOff>88900</xdr:colOff>
      <xdr:row>98</xdr:row>
      <xdr:rowOff>36373</xdr:rowOff>
    </xdr:to>
    <xdr:cxnSp macro="">
      <xdr:nvCxnSpPr>
        <xdr:cNvPr id="458" name="直線コネクタ 457"/>
        <xdr:cNvCxnSpPr/>
      </xdr:nvCxnSpPr>
      <xdr:spPr>
        <a:xfrm>
          <a:off x="10388600" y="16838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33628</xdr:rowOff>
    </xdr:from>
    <xdr:ext cx="534377" cy="259045"/>
    <xdr:sp macro="" textlink="">
      <xdr:nvSpPr>
        <xdr:cNvPr id="459" name="普通建設事業費 （ うち更新整備　）最大値テキスト"/>
        <xdr:cNvSpPr txBox="1"/>
      </xdr:nvSpPr>
      <xdr:spPr>
        <a:xfrm>
          <a:off x="10528300" y="1529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86951</xdr:rowOff>
    </xdr:from>
    <xdr:to>
      <xdr:col>55</xdr:col>
      <xdr:colOff>88900</xdr:colOff>
      <xdr:row>90</xdr:row>
      <xdr:rowOff>86951</xdr:rowOff>
    </xdr:to>
    <xdr:cxnSp macro="">
      <xdr:nvCxnSpPr>
        <xdr:cNvPr id="460" name="直線コネクタ 459"/>
        <xdr:cNvCxnSpPr/>
      </xdr:nvCxnSpPr>
      <xdr:spPr>
        <a:xfrm>
          <a:off x="10388600" y="15517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94304</xdr:rowOff>
    </xdr:from>
    <xdr:to>
      <xdr:col>55</xdr:col>
      <xdr:colOff>0</xdr:colOff>
      <xdr:row>94</xdr:row>
      <xdr:rowOff>95332</xdr:rowOff>
    </xdr:to>
    <xdr:cxnSp macro="">
      <xdr:nvCxnSpPr>
        <xdr:cNvPr id="461" name="直線コネクタ 460"/>
        <xdr:cNvCxnSpPr/>
      </xdr:nvCxnSpPr>
      <xdr:spPr>
        <a:xfrm>
          <a:off x="9639300" y="16210604"/>
          <a:ext cx="838200" cy="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118933</xdr:rowOff>
    </xdr:from>
    <xdr:ext cx="534377" cy="259045"/>
    <xdr:sp macro="" textlink="">
      <xdr:nvSpPr>
        <xdr:cNvPr id="462" name="普通建設事業費 （ うち更新整備　）平均値テキスト"/>
        <xdr:cNvSpPr txBox="1"/>
      </xdr:nvSpPr>
      <xdr:spPr>
        <a:xfrm>
          <a:off x="10528300" y="162352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140506</xdr:rowOff>
    </xdr:from>
    <xdr:to>
      <xdr:col>55</xdr:col>
      <xdr:colOff>50800</xdr:colOff>
      <xdr:row>95</xdr:row>
      <xdr:rowOff>70656</xdr:rowOff>
    </xdr:to>
    <xdr:sp macro="" textlink="">
      <xdr:nvSpPr>
        <xdr:cNvPr id="463" name="フローチャート: 判断 462"/>
        <xdr:cNvSpPr/>
      </xdr:nvSpPr>
      <xdr:spPr>
        <a:xfrm>
          <a:off x="10426700" y="1625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94304</xdr:rowOff>
    </xdr:from>
    <xdr:to>
      <xdr:col>50</xdr:col>
      <xdr:colOff>114300</xdr:colOff>
      <xdr:row>96</xdr:row>
      <xdr:rowOff>3987</xdr:rowOff>
    </xdr:to>
    <xdr:cxnSp macro="">
      <xdr:nvCxnSpPr>
        <xdr:cNvPr id="464" name="直線コネクタ 463"/>
        <xdr:cNvCxnSpPr/>
      </xdr:nvCxnSpPr>
      <xdr:spPr>
        <a:xfrm flipV="1">
          <a:off x="8750300" y="16210604"/>
          <a:ext cx="889000" cy="25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123210</xdr:rowOff>
    </xdr:from>
    <xdr:to>
      <xdr:col>50</xdr:col>
      <xdr:colOff>165100</xdr:colOff>
      <xdr:row>96</xdr:row>
      <xdr:rowOff>53360</xdr:rowOff>
    </xdr:to>
    <xdr:sp macro="" textlink="">
      <xdr:nvSpPr>
        <xdr:cNvPr id="465" name="フローチャート: 判断 464"/>
        <xdr:cNvSpPr/>
      </xdr:nvSpPr>
      <xdr:spPr>
        <a:xfrm>
          <a:off x="9588500" y="1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44487</xdr:rowOff>
    </xdr:from>
    <xdr:ext cx="534377" cy="259045"/>
    <xdr:sp macro="" textlink="">
      <xdr:nvSpPr>
        <xdr:cNvPr id="466" name="テキスト ボックス 465"/>
        <xdr:cNvSpPr txBox="1"/>
      </xdr:nvSpPr>
      <xdr:spPr>
        <a:xfrm>
          <a:off x="9372111" y="16503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3987</xdr:rowOff>
    </xdr:from>
    <xdr:to>
      <xdr:col>45</xdr:col>
      <xdr:colOff>177800</xdr:colOff>
      <xdr:row>96</xdr:row>
      <xdr:rowOff>47137</xdr:rowOff>
    </xdr:to>
    <xdr:cxnSp macro="">
      <xdr:nvCxnSpPr>
        <xdr:cNvPr id="467" name="直線コネクタ 466"/>
        <xdr:cNvCxnSpPr/>
      </xdr:nvCxnSpPr>
      <xdr:spPr>
        <a:xfrm flipV="1">
          <a:off x="7861300" y="16463187"/>
          <a:ext cx="889000" cy="4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140145</xdr:rowOff>
    </xdr:from>
    <xdr:to>
      <xdr:col>46</xdr:col>
      <xdr:colOff>38100</xdr:colOff>
      <xdr:row>96</xdr:row>
      <xdr:rowOff>70295</xdr:rowOff>
    </xdr:to>
    <xdr:sp macro="" textlink="">
      <xdr:nvSpPr>
        <xdr:cNvPr id="468" name="フローチャート: 判断 467"/>
        <xdr:cNvSpPr/>
      </xdr:nvSpPr>
      <xdr:spPr>
        <a:xfrm>
          <a:off x="8699500" y="1642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61422</xdr:rowOff>
    </xdr:from>
    <xdr:ext cx="534377" cy="259045"/>
    <xdr:sp macro="" textlink="">
      <xdr:nvSpPr>
        <xdr:cNvPr id="469" name="テキスト ボックス 468"/>
        <xdr:cNvSpPr txBox="1"/>
      </xdr:nvSpPr>
      <xdr:spPr>
        <a:xfrm>
          <a:off x="8483111" y="1652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76327</xdr:rowOff>
    </xdr:from>
    <xdr:to>
      <xdr:col>41</xdr:col>
      <xdr:colOff>101600</xdr:colOff>
      <xdr:row>96</xdr:row>
      <xdr:rowOff>6477</xdr:rowOff>
    </xdr:to>
    <xdr:sp macro="" textlink="">
      <xdr:nvSpPr>
        <xdr:cNvPr id="470" name="フローチャート: 判断 469"/>
        <xdr:cNvSpPr/>
      </xdr:nvSpPr>
      <xdr:spPr>
        <a:xfrm>
          <a:off x="7810500" y="16364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23004</xdr:rowOff>
    </xdr:from>
    <xdr:ext cx="534377" cy="259045"/>
    <xdr:sp macro="" textlink="">
      <xdr:nvSpPr>
        <xdr:cNvPr id="471" name="テキスト ボックス 470"/>
        <xdr:cNvSpPr txBox="1"/>
      </xdr:nvSpPr>
      <xdr:spPr>
        <a:xfrm>
          <a:off x="7594111" y="1613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44532</xdr:rowOff>
    </xdr:from>
    <xdr:to>
      <xdr:col>55</xdr:col>
      <xdr:colOff>50800</xdr:colOff>
      <xdr:row>94</xdr:row>
      <xdr:rowOff>146132</xdr:rowOff>
    </xdr:to>
    <xdr:sp macro="" textlink="">
      <xdr:nvSpPr>
        <xdr:cNvPr id="477" name="楕円 476"/>
        <xdr:cNvSpPr/>
      </xdr:nvSpPr>
      <xdr:spPr>
        <a:xfrm>
          <a:off x="10426700" y="1616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67409</xdr:rowOff>
    </xdr:from>
    <xdr:ext cx="534377" cy="259045"/>
    <xdr:sp macro="" textlink="">
      <xdr:nvSpPr>
        <xdr:cNvPr id="478" name="普通建設事業費 （ うち更新整備　）該当値テキスト"/>
        <xdr:cNvSpPr txBox="1"/>
      </xdr:nvSpPr>
      <xdr:spPr>
        <a:xfrm>
          <a:off x="10528300" y="16012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43504</xdr:rowOff>
    </xdr:from>
    <xdr:to>
      <xdr:col>50</xdr:col>
      <xdr:colOff>165100</xdr:colOff>
      <xdr:row>94</xdr:row>
      <xdr:rowOff>145104</xdr:rowOff>
    </xdr:to>
    <xdr:sp macro="" textlink="">
      <xdr:nvSpPr>
        <xdr:cNvPr id="479" name="楕円 478"/>
        <xdr:cNvSpPr/>
      </xdr:nvSpPr>
      <xdr:spPr>
        <a:xfrm>
          <a:off x="9588500" y="1615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161631</xdr:rowOff>
    </xdr:from>
    <xdr:ext cx="534377" cy="259045"/>
    <xdr:sp macro="" textlink="">
      <xdr:nvSpPr>
        <xdr:cNvPr id="480" name="テキスト ボックス 479"/>
        <xdr:cNvSpPr txBox="1"/>
      </xdr:nvSpPr>
      <xdr:spPr>
        <a:xfrm>
          <a:off x="9372111" y="1593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124637</xdr:rowOff>
    </xdr:from>
    <xdr:to>
      <xdr:col>46</xdr:col>
      <xdr:colOff>38100</xdr:colOff>
      <xdr:row>96</xdr:row>
      <xdr:rowOff>54787</xdr:rowOff>
    </xdr:to>
    <xdr:sp macro="" textlink="">
      <xdr:nvSpPr>
        <xdr:cNvPr id="481" name="楕円 480"/>
        <xdr:cNvSpPr/>
      </xdr:nvSpPr>
      <xdr:spPr>
        <a:xfrm>
          <a:off x="8699500" y="1641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71314</xdr:rowOff>
    </xdr:from>
    <xdr:ext cx="534377" cy="259045"/>
    <xdr:sp macro="" textlink="">
      <xdr:nvSpPr>
        <xdr:cNvPr id="482" name="テキスト ボックス 481"/>
        <xdr:cNvSpPr txBox="1"/>
      </xdr:nvSpPr>
      <xdr:spPr>
        <a:xfrm>
          <a:off x="8483111" y="1618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167787</xdr:rowOff>
    </xdr:from>
    <xdr:to>
      <xdr:col>41</xdr:col>
      <xdr:colOff>101600</xdr:colOff>
      <xdr:row>96</xdr:row>
      <xdr:rowOff>97937</xdr:rowOff>
    </xdr:to>
    <xdr:sp macro="" textlink="">
      <xdr:nvSpPr>
        <xdr:cNvPr id="483" name="楕円 482"/>
        <xdr:cNvSpPr/>
      </xdr:nvSpPr>
      <xdr:spPr>
        <a:xfrm>
          <a:off x="7810500" y="1645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89064</xdr:rowOff>
    </xdr:from>
    <xdr:ext cx="534377" cy="259045"/>
    <xdr:sp macro="" textlink="">
      <xdr:nvSpPr>
        <xdr:cNvPr id="484" name="テキスト ボックス 483"/>
        <xdr:cNvSpPr txBox="1"/>
      </xdr:nvSpPr>
      <xdr:spPr>
        <a:xfrm>
          <a:off x="7594111" y="1654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8" name="テキスト ボックス 497"/>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0" name="テキスト ボックス 499"/>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2" name="テキスト ボックス 501"/>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4" name="テキスト ボックス 503"/>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18218</xdr:rowOff>
    </xdr:from>
    <xdr:to>
      <xdr:col>85</xdr:col>
      <xdr:colOff>126364</xdr:colOff>
      <xdr:row>39</xdr:row>
      <xdr:rowOff>44450</xdr:rowOff>
    </xdr:to>
    <xdr:cxnSp macro="">
      <xdr:nvCxnSpPr>
        <xdr:cNvPr id="508" name="直線コネクタ 507"/>
        <xdr:cNvCxnSpPr/>
      </xdr:nvCxnSpPr>
      <xdr:spPr>
        <a:xfrm flipV="1">
          <a:off x="16317595" y="5161718"/>
          <a:ext cx="1269" cy="1569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9"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0" name="直線コネクタ 509"/>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136345</xdr:rowOff>
    </xdr:from>
    <xdr:ext cx="534377" cy="259045"/>
    <xdr:sp macro="" textlink="">
      <xdr:nvSpPr>
        <xdr:cNvPr id="511" name="災害復旧事業費最大値テキスト"/>
        <xdr:cNvSpPr txBox="1"/>
      </xdr:nvSpPr>
      <xdr:spPr>
        <a:xfrm>
          <a:off x="16370300" y="493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18218</xdr:rowOff>
    </xdr:from>
    <xdr:to>
      <xdr:col>86</xdr:col>
      <xdr:colOff>25400</xdr:colOff>
      <xdr:row>30</xdr:row>
      <xdr:rowOff>18218</xdr:rowOff>
    </xdr:to>
    <xdr:cxnSp macro="">
      <xdr:nvCxnSpPr>
        <xdr:cNvPr id="512" name="直線コネクタ 511"/>
        <xdr:cNvCxnSpPr/>
      </xdr:nvCxnSpPr>
      <xdr:spPr>
        <a:xfrm>
          <a:off x="16230600" y="5161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23228</xdr:rowOff>
    </xdr:from>
    <xdr:to>
      <xdr:col>85</xdr:col>
      <xdr:colOff>127000</xdr:colOff>
      <xdr:row>39</xdr:row>
      <xdr:rowOff>39916</xdr:rowOff>
    </xdr:to>
    <xdr:cxnSp macro="">
      <xdr:nvCxnSpPr>
        <xdr:cNvPr id="513" name="直線コネクタ 512"/>
        <xdr:cNvCxnSpPr/>
      </xdr:nvCxnSpPr>
      <xdr:spPr>
        <a:xfrm flipV="1">
          <a:off x="15481300" y="6709778"/>
          <a:ext cx="838200" cy="1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71334</xdr:rowOff>
    </xdr:from>
    <xdr:ext cx="469744" cy="259045"/>
    <xdr:sp macro="" textlink="">
      <xdr:nvSpPr>
        <xdr:cNvPr id="514" name="災害復旧事業費平均値テキスト"/>
        <xdr:cNvSpPr txBox="1"/>
      </xdr:nvSpPr>
      <xdr:spPr>
        <a:xfrm>
          <a:off x="16370300" y="64149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48457</xdr:rowOff>
    </xdr:from>
    <xdr:to>
      <xdr:col>85</xdr:col>
      <xdr:colOff>177800</xdr:colOff>
      <xdr:row>38</xdr:row>
      <xdr:rowOff>150057</xdr:rowOff>
    </xdr:to>
    <xdr:sp macro="" textlink="">
      <xdr:nvSpPr>
        <xdr:cNvPr id="515" name="フローチャート: 判断 514"/>
        <xdr:cNvSpPr/>
      </xdr:nvSpPr>
      <xdr:spPr>
        <a:xfrm>
          <a:off x="16268700" y="656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28963</xdr:rowOff>
    </xdr:from>
    <xdr:to>
      <xdr:col>81</xdr:col>
      <xdr:colOff>50800</xdr:colOff>
      <xdr:row>39</xdr:row>
      <xdr:rowOff>39916</xdr:rowOff>
    </xdr:to>
    <xdr:cxnSp macro="">
      <xdr:nvCxnSpPr>
        <xdr:cNvPr id="516" name="直線コネクタ 515"/>
        <xdr:cNvCxnSpPr/>
      </xdr:nvCxnSpPr>
      <xdr:spPr>
        <a:xfrm>
          <a:off x="14592300" y="6715513"/>
          <a:ext cx="889000" cy="1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26073</xdr:rowOff>
    </xdr:from>
    <xdr:to>
      <xdr:col>81</xdr:col>
      <xdr:colOff>101600</xdr:colOff>
      <xdr:row>38</xdr:row>
      <xdr:rowOff>127673</xdr:rowOff>
    </xdr:to>
    <xdr:sp macro="" textlink="">
      <xdr:nvSpPr>
        <xdr:cNvPr id="517" name="フローチャート: 判断 516"/>
        <xdr:cNvSpPr/>
      </xdr:nvSpPr>
      <xdr:spPr>
        <a:xfrm>
          <a:off x="15430500" y="654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144200</xdr:rowOff>
    </xdr:from>
    <xdr:ext cx="469744" cy="259045"/>
    <xdr:sp macro="" textlink="">
      <xdr:nvSpPr>
        <xdr:cNvPr id="518" name="テキスト ボックス 517"/>
        <xdr:cNvSpPr txBox="1"/>
      </xdr:nvSpPr>
      <xdr:spPr>
        <a:xfrm>
          <a:off x="15246428" y="631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164523</xdr:rowOff>
    </xdr:from>
    <xdr:to>
      <xdr:col>76</xdr:col>
      <xdr:colOff>114300</xdr:colOff>
      <xdr:row>39</xdr:row>
      <xdr:rowOff>28963</xdr:rowOff>
    </xdr:to>
    <xdr:cxnSp macro="">
      <xdr:nvCxnSpPr>
        <xdr:cNvPr id="519" name="直線コネクタ 518"/>
        <xdr:cNvCxnSpPr/>
      </xdr:nvCxnSpPr>
      <xdr:spPr>
        <a:xfrm>
          <a:off x="13703300" y="6679623"/>
          <a:ext cx="889000" cy="35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103625</xdr:rowOff>
    </xdr:from>
    <xdr:to>
      <xdr:col>76</xdr:col>
      <xdr:colOff>165100</xdr:colOff>
      <xdr:row>39</xdr:row>
      <xdr:rowOff>33775</xdr:rowOff>
    </xdr:to>
    <xdr:sp macro="" textlink="">
      <xdr:nvSpPr>
        <xdr:cNvPr id="520" name="フローチャート: 判断 519"/>
        <xdr:cNvSpPr/>
      </xdr:nvSpPr>
      <xdr:spPr>
        <a:xfrm>
          <a:off x="14541500" y="661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50302</xdr:rowOff>
    </xdr:from>
    <xdr:ext cx="469744" cy="259045"/>
    <xdr:sp macro="" textlink="">
      <xdr:nvSpPr>
        <xdr:cNvPr id="521" name="テキスト ボックス 520"/>
        <xdr:cNvSpPr txBox="1"/>
      </xdr:nvSpPr>
      <xdr:spPr>
        <a:xfrm>
          <a:off x="14357428" y="6393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107677</xdr:rowOff>
    </xdr:from>
    <xdr:to>
      <xdr:col>71</xdr:col>
      <xdr:colOff>177800</xdr:colOff>
      <xdr:row>38</xdr:row>
      <xdr:rowOff>164523</xdr:rowOff>
    </xdr:to>
    <xdr:cxnSp macro="">
      <xdr:nvCxnSpPr>
        <xdr:cNvPr id="522" name="直線コネクタ 521"/>
        <xdr:cNvCxnSpPr/>
      </xdr:nvCxnSpPr>
      <xdr:spPr>
        <a:xfrm>
          <a:off x="12814300" y="6622777"/>
          <a:ext cx="889000" cy="56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97854</xdr:rowOff>
    </xdr:from>
    <xdr:to>
      <xdr:col>72</xdr:col>
      <xdr:colOff>38100</xdr:colOff>
      <xdr:row>39</xdr:row>
      <xdr:rowOff>28004</xdr:rowOff>
    </xdr:to>
    <xdr:sp macro="" textlink="">
      <xdr:nvSpPr>
        <xdr:cNvPr id="523" name="フローチャート: 判断 522"/>
        <xdr:cNvSpPr/>
      </xdr:nvSpPr>
      <xdr:spPr>
        <a:xfrm>
          <a:off x="13652500" y="661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44530</xdr:rowOff>
    </xdr:from>
    <xdr:ext cx="469744" cy="259045"/>
    <xdr:sp macro="" textlink="">
      <xdr:nvSpPr>
        <xdr:cNvPr id="524" name="テキスト ボックス 523"/>
        <xdr:cNvSpPr txBox="1"/>
      </xdr:nvSpPr>
      <xdr:spPr>
        <a:xfrm>
          <a:off x="13468428" y="638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101416</xdr:rowOff>
    </xdr:from>
    <xdr:to>
      <xdr:col>67</xdr:col>
      <xdr:colOff>101600</xdr:colOff>
      <xdr:row>39</xdr:row>
      <xdr:rowOff>31566</xdr:rowOff>
    </xdr:to>
    <xdr:sp macro="" textlink="">
      <xdr:nvSpPr>
        <xdr:cNvPr id="525" name="フローチャート: 判断 524"/>
        <xdr:cNvSpPr/>
      </xdr:nvSpPr>
      <xdr:spPr>
        <a:xfrm>
          <a:off x="12763500" y="6616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22693</xdr:rowOff>
    </xdr:from>
    <xdr:ext cx="469744" cy="259045"/>
    <xdr:sp macro="" textlink="">
      <xdr:nvSpPr>
        <xdr:cNvPr id="526" name="テキスト ボックス 525"/>
        <xdr:cNvSpPr txBox="1"/>
      </xdr:nvSpPr>
      <xdr:spPr>
        <a:xfrm>
          <a:off x="12579428" y="6709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143878</xdr:rowOff>
    </xdr:from>
    <xdr:to>
      <xdr:col>85</xdr:col>
      <xdr:colOff>177800</xdr:colOff>
      <xdr:row>39</xdr:row>
      <xdr:rowOff>74028</xdr:rowOff>
    </xdr:to>
    <xdr:sp macro="" textlink="">
      <xdr:nvSpPr>
        <xdr:cNvPr id="532" name="楕円 531"/>
        <xdr:cNvSpPr/>
      </xdr:nvSpPr>
      <xdr:spPr>
        <a:xfrm>
          <a:off x="16268700" y="665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58805</xdr:rowOff>
    </xdr:from>
    <xdr:ext cx="469744" cy="259045"/>
    <xdr:sp macro="" textlink="">
      <xdr:nvSpPr>
        <xdr:cNvPr id="533" name="災害復旧事業費該当値テキスト"/>
        <xdr:cNvSpPr txBox="1"/>
      </xdr:nvSpPr>
      <xdr:spPr>
        <a:xfrm>
          <a:off x="16370300" y="6573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160566</xdr:rowOff>
    </xdr:from>
    <xdr:to>
      <xdr:col>81</xdr:col>
      <xdr:colOff>101600</xdr:colOff>
      <xdr:row>39</xdr:row>
      <xdr:rowOff>90716</xdr:rowOff>
    </xdr:to>
    <xdr:sp macro="" textlink="">
      <xdr:nvSpPr>
        <xdr:cNvPr id="534" name="楕円 533"/>
        <xdr:cNvSpPr/>
      </xdr:nvSpPr>
      <xdr:spPr>
        <a:xfrm>
          <a:off x="15430500" y="667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81843</xdr:rowOff>
    </xdr:from>
    <xdr:ext cx="378565" cy="259045"/>
    <xdr:sp macro="" textlink="">
      <xdr:nvSpPr>
        <xdr:cNvPr id="535" name="テキスト ボックス 534"/>
        <xdr:cNvSpPr txBox="1"/>
      </xdr:nvSpPr>
      <xdr:spPr>
        <a:xfrm>
          <a:off x="15292017" y="67683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149613</xdr:rowOff>
    </xdr:from>
    <xdr:to>
      <xdr:col>76</xdr:col>
      <xdr:colOff>165100</xdr:colOff>
      <xdr:row>39</xdr:row>
      <xdr:rowOff>79763</xdr:rowOff>
    </xdr:to>
    <xdr:sp macro="" textlink="">
      <xdr:nvSpPr>
        <xdr:cNvPr id="536" name="楕円 535"/>
        <xdr:cNvSpPr/>
      </xdr:nvSpPr>
      <xdr:spPr>
        <a:xfrm>
          <a:off x="14541500" y="666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70890</xdr:rowOff>
    </xdr:from>
    <xdr:ext cx="378565" cy="259045"/>
    <xdr:sp macro="" textlink="">
      <xdr:nvSpPr>
        <xdr:cNvPr id="537" name="テキスト ボックス 536"/>
        <xdr:cNvSpPr txBox="1"/>
      </xdr:nvSpPr>
      <xdr:spPr>
        <a:xfrm>
          <a:off x="14403017" y="6757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113723</xdr:rowOff>
    </xdr:from>
    <xdr:to>
      <xdr:col>72</xdr:col>
      <xdr:colOff>38100</xdr:colOff>
      <xdr:row>39</xdr:row>
      <xdr:rowOff>43873</xdr:rowOff>
    </xdr:to>
    <xdr:sp macro="" textlink="">
      <xdr:nvSpPr>
        <xdr:cNvPr id="538" name="楕円 537"/>
        <xdr:cNvSpPr/>
      </xdr:nvSpPr>
      <xdr:spPr>
        <a:xfrm>
          <a:off x="13652500" y="6628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35000</xdr:rowOff>
    </xdr:from>
    <xdr:ext cx="469744" cy="259045"/>
    <xdr:sp macro="" textlink="">
      <xdr:nvSpPr>
        <xdr:cNvPr id="539" name="テキスト ボックス 538"/>
        <xdr:cNvSpPr txBox="1"/>
      </xdr:nvSpPr>
      <xdr:spPr>
        <a:xfrm>
          <a:off x="13468428" y="6721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56877</xdr:rowOff>
    </xdr:from>
    <xdr:to>
      <xdr:col>67</xdr:col>
      <xdr:colOff>101600</xdr:colOff>
      <xdr:row>38</xdr:row>
      <xdr:rowOff>158477</xdr:rowOff>
    </xdr:to>
    <xdr:sp macro="" textlink="">
      <xdr:nvSpPr>
        <xdr:cNvPr id="540" name="楕円 539"/>
        <xdr:cNvSpPr/>
      </xdr:nvSpPr>
      <xdr:spPr>
        <a:xfrm>
          <a:off x="12763500" y="6571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3554</xdr:rowOff>
    </xdr:from>
    <xdr:ext cx="469744" cy="259045"/>
    <xdr:sp macro="" textlink="">
      <xdr:nvSpPr>
        <xdr:cNvPr id="541" name="テキスト ボックス 540"/>
        <xdr:cNvSpPr txBox="1"/>
      </xdr:nvSpPr>
      <xdr:spPr>
        <a:xfrm>
          <a:off x="12579428" y="6347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55" name="テキスト ボックス 554"/>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59" name="テキスト ボックス 558"/>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92727</xdr:rowOff>
    </xdr:from>
    <xdr:ext cx="248786" cy="259045"/>
    <xdr:sp macro="" textlink="">
      <xdr:nvSpPr>
        <xdr:cNvPr id="561" name="テキスト ボックス 560"/>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3" name="テキスト ボックス 562"/>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44450</xdr:rowOff>
    </xdr:from>
    <xdr:to>
      <xdr:col>85</xdr:col>
      <xdr:colOff>126364</xdr:colOff>
      <xdr:row>59</xdr:row>
      <xdr:rowOff>44450</xdr:rowOff>
    </xdr:to>
    <xdr:cxnSp macro="">
      <xdr:nvCxnSpPr>
        <xdr:cNvPr id="565" name="直線コネクタ 564"/>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66"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7" name="直線コネクタ 566"/>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86377</xdr:rowOff>
    </xdr:from>
    <xdr:ext cx="249299" cy="259045"/>
    <xdr:sp macro="" textlink="">
      <xdr:nvSpPr>
        <xdr:cNvPr id="568" name="失業対策事業費最大値テキスト"/>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9" name="直線コネクタ 568"/>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0" name="直線コネクタ 569"/>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143527</xdr:rowOff>
    </xdr:from>
    <xdr:ext cx="249299" cy="259045"/>
    <xdr:sp macro="" textlink="">
      <xdr:nvSpPr>
        <xdr:cNvPr id="571" name="失業対策事業費平均値テキスト"/>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72" name="フローチャート: 判断 571"/>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3" name="直線コネクタ 572"/>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74" name="フローチャート: 判断 573"/>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75" name="テキスト ボックス 574"/>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76" name="直線コネクタ 575"/>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77" name="フローチャート: 判断 576"/>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78" name="テキスト ボックス 577"/>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79" name="直線コネクタ 578"/>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31750</xdr:rowOff>
    </xdr:from>
    <xdr:to>
      <xdr:col>72</xdr:col>
      <xdr:colOff>38100</xdr:colOff>
      <xdr:row>51</xdr:row>
      <xdr:rowOff>133350</xdr:rowOff>
    </xdr:to>
    <xdr:sp macro="" textlink="">
      <xdr:nvSpPr>
        <xdr:cNvPr id="580" name="フローチャート: 判断 579"/>
        <xdr:cNvSpPr/>
      </xdr:nvSpPr>
      <xdr:spPr>
        <a:xfrm>
          <a:off x="13652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49</xdr:row>
      <xdr:rowOff>149877</xdr:rowOff>
    </xdr:from>
    <xdr:ext cx="249299" cy="259045"/>
    <xdr:sp macro="" textlink="">
      <xdr:nvSpPr>
        <xdr:cNvPr id="581" name="テキスト ボックス 580"/>
        <xdr:cNvSpPr txBox="1"/>
      </xdr:nvSpPr>
      <xdr:spPr>
        <a:xfrm>
          <a:off x="13578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31750</xdr:rowOff>
    </xdr:from>
    <xdr:to>
      <xdr:col>67</xdr:col>
      <xdr:colOff>101600</xdr:colOff>
      <xdr:row>51</xdr:row>
      <xdr:rowOff>133350</xdr:rowOff>
    </xdr:to>
    <xdr:sp macro="" textlink="">
      <xdr:nvSpPr>
        <xdr:cNvPr id="582" name="フローチャート: 判断 581"/>
        <xdr:cNvSpPr/>
      </xdr:nvSpPr>
      <xdr:spPr>
        <a:xfrm>
          <a:off x="12763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149877</xdr:rowOff>
    </xdr:from>
    <xdr:ext cx="249299" cy="259045"/>
    <xdr:sp macro="" textlink="">
      <xdr:nvSpPr>
        <xdr:cNvPr id="583" name="テキスト ボックス 582"/>
        <xdr:cNvSpPr txBox="1"/>
      </xdr:nvSpPr>
      <xdr:spPr>
        <a:xfrm>
          <a:off x="12689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9" name="楕円 588"/>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29227</xdr:rowOff>
    </xdr:from>
    <xdr:ext cx="249299" cy="259045"/>
    <xdr:sp macro="" textlink="">
      <xdr:nvSpPr>
        <xdr:cNvPr id="590" name="失業対策事業費該当値テキスト"/>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1" name="楕円 590"/>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111777</xdr:rowOff>
    </xdr:from>
    <xdr:ext cx="249299" cy="259045"/>
    <xdr:sp macro="" textlink="">
      <xdr:nvSpPr>
        <xdr:cNvPr id="592" name="テキスト ボックス 591"/>
        <xdr:cNvSpPr txBox="1"/>
      </xdr:nvSpPr>
      <xdr:spPr>
        <a:xfrm>
          <a:off x="15356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3" name="楕円 592"/>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4" name="テキスト ボックス 593"/>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5" name="楕円 594"/>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96" name="テキスト ボックス 595"/>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7" name="楕円 596"/>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98" name="テキスト ボックス 597"/>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9" name="テキスト ボックス 608"/>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11" name="テキスト ボックス 610"/>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3" name="テキスト ボックス 612"/>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5" name="テキスト ボックス 614"/>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7" name="テキスト ボックス 616"/>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49571</xdr:rowOff>
    </xdr:from>
    <xdr:to>
      <xdr:col>85</xdr:col>
      <xdr:colOff>126364</xdr:colOff>
      <xdr:row>79</xdr:row>
      <xdr:rowOff>72827</xdr:rowOff>
    </xdr:to>
    <xdr:cxnSp macro="">
      <xdr:nvCxnSpPr>
        <xdr:cNvPr id="621" name="直線コネクタ 620"/>
        <xdr:cNvCxnSpPr/>
      </xdr:nvCxnSpPr>
      <xdr:spPr>
        <a:xfrm flipV="1">
          <a:off x="16317595" y="12051071"/>
          <a:ext cx="1269" cy="1566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76654</xdr:rowOff>
    </xdr:from>
    <xdr:ext cx="534377" cy="259045"/>
    <xdr:sp macro="" textlink="">
      <xdr:nvSpPr>
        <xdr:cNvPr id="622" name="公債費最小値テキスト"/>
        <xdr:cNvSpPr txBox="1"/>
      </xdr:nvSpPr>
      <xdr:spPr>
        <a:xfrm>
          <a:off x="16370300" y="13621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72827</xdr:rowOff>
    </xdr:from>
    <xdr:to>
      <xdr:col>86</xdr:col>
      <xdr:colOff>25400</xdr:colOff>
      <xdr:row>79</xdr:row>
      <xdr:rowOff>72827</xdr:rowOff>
    </xdr:to>
    <xdr:cxnSp macro="">
      <xdr:nvCxnSpPr>
        <xdr:cNvPr id="623" name="直線コネクタ 622"/>
        <xdr:cNvCxnSpPr/>
      </xdr:nvCxnSpPr>
      <xdr:spPr>
        <a:xfrm>
          <a:off x="16230600" y="13617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167698</xdr:rowOff>
    </xdr:from>
    <xdr:ext cx="599010" cy="259045"/>
    <xdr:sp macro="" textlink="">
      <xdr:nvSpPr>
        <xdr:cNvPr id="624" name="公債費最大値テキスト"/>
        <xdr:cNvSpPr txBox="1"/>
      </xdr:nvSpPr>
      <xdr:spPr>
        <a:xfrm>
          <a:off x="16370300" y="11826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49571</xdr:rowOff>
    </xdr:from>
    <xdr:to>
      <xdr:col>86</xdr:col>
      <xdr:colOff>25400</xdr:colOff>
      <xdr:row>70</xdr:row>
      <xdr:rowOff>49571</xdr:rowOff>
    </xdr:to>
    <xdr:cxnSp macro="">
      <xdr:nvCxnSpPr>
        <xdr:cNvPr id="625" name="直線コネクタ 624"/>
        <xdr:cNvCxnSpPr/>
      </xdr:nvCxnSpPr>
      <xdr:spPr>
        <a:xfrm>
          <a:off x="16230600" y="1205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127433</xdr:rowOff>
    </xdr:from>
    <xdr:to>
      <xdr:col>85</xdr:col>
      <xdr:colOff>127000</xdr:colOff>
      <xdr:row>77</xdr:row>
      <xdr:rowOff>141407</xdr:rowOff>
    </xdr:to>
    <xdr:cxnSp macro="">
      <xdr:nvCxnSpPr>
        <xdr:cNvPr id="626" name="直線コネクタ 625"/>
        <xdr:cNvCxnSpPr/>
      </xdr:nvCxnSpPr>
      <xdr:spPr>
        <a:xfrm>
          <a:off x="15481300" y="13329083"/>
          <a:ext cx="838200" cy="13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78477</xdr:rowOff>
    </xdr:from>
    <xdr:ext cx="534377" cy="259045"/>
    <xdr:sp macro="" textlink="">
      <xdr:nvSpPr>
        <xdr:cNvPr id="627" name="公債費平均値テキスト"/>
        <xdr:cNvSpPr txBox="1"/>
      </xdr:nvSpPr>
      <xdr:spPr>
        <a:xfrm>
          <a:off x="16370300" y="129372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55601</xdr:rowOff>
    </xdr:from>
    <xdr:to>
      <xdr:col>85</xdr:col>
      <xdr:colOff>177800</xdr:colOff>
      <xdr:row>76</xdr:row>
      <xdr:rowOff>157201</xdr:rowOff>
    </xdr:to>
    <xdr:sp macro="" textlink="">
      <xdr:nvSpPr>
        <xdr:cNvPr id="628" name="フローチャート: 判断 627"/>
        <xdr:cNvSpPr/>
      </xdr:nvSpPr>
      <xdr:spPr>
        <a:xfrm>
          <a:off x="16268700" y="13085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116703</xdr:rowOff>
    </xdr:from>
    <xdr:to>
      <xdr:col>81</xdr:col>
      <xdr:colOff>50800</xdr:colOff>
      <xdr:row>77</xdr:row>
      <xdr:rowOff>127433</xdr:rowOff>
    </xdr:to>
    <xdr:cxnSp macro="">
      <xdr:nvCxnSpPr>
        <xdr:cNvPr id="629" name="直線コネクタ 628"/>
        <xdr:cNvCxnSpPr/>
      </xdr:nvCxnSpPr>
      <xdr:spPr>
        <a:xfrm>
          <a:off x="14592300" y="13318353"/>
          <a:ext cx="889000" cy="10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55997</xdr:rowOff>
    </xdr:from>
    <xdr:to>
      <xdr:col>81</xdr:col>
      <xdr:colOff>101600</xdr:colOff>
      <xdr:row>76</xdr:row>
      <xdr:rowOff>157597</xdr:rowOff>
    </xdr:to>
    <xdr:sp macro="" textlink="">
      <xdr:nvSpPr>
        <xdr:cNvPr id="630" name="フローチャート: 判断 629"/>
        <xdr:cNvSpPr/>
      </xdr:nvSpPr>
      <xdr:spPr>
        <a:xfrm>
          <a:off x="15430500" y="1308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2674</xdr:rowOff>
    </xdr:from>
    <xdr:ext cx="534377" cy="259045"/>
    <xdr:sp macro="" textlink="">
      <xdr:nvSpPr>
        <xdr:cNvPr id="631" name="テキスト ボックス 630"/>
        <xdr:cNvSpPr txBox="1"/>
      </xdr:nvSpPr>
      <xdr:spPr>
        <a:xfrm>
          <a:off x="15214111" y="1286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85796</xdr:rowOff>
    </xdr:from>
    <xdr:to>
      <xdr:col>76</xdr:col>
      <xdr:colOff>114300</xdr:colOff>
      <xdr:row>77</xdr:row>
      <xdr:rowOff>116703</xdr:rowOff>
    </xdr:to>
    <xdr:cxnSp macro="">
      <xdr:nvCxnSpPr>
        <xdr:cNvPr id="632" name="直線コネクタ 631"/>
        <xdr:cNvCxnSpPr/>
      </xdr:nvCxnSpPr>
      <xdr:spPr>
        <a:xfrm>
          <a:off x="13703300" y="13287446"/>
          <a:ext cx="889000" cy="30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102327</xdr:rowOff>
    </xdr:from>
    <xdr:to>
      <xdr:col>76</xdr:col>
      <xdr:colOff>165100</xdr:colOff>
      <xdr:row>77</xdr:row>
      <xdr:rowOff>32477</xdr:rowOff>
    </xdr:to>
    <xdr:sp macro="" textlink="">
      <xdr:nvSpPr>
        <xdr:cNvPr id="633" name="フローチャート: 判断 632"/>
        <xdr:cNvSpPr/>
      </xdr:nvSpPr>
      <xdr:spPr>
        <a:xfrm>
          <a:off x="14541500" y="13132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49003</xdr:rowOff>
    </xdr:from>
    <xdr:ext cx="534377" cy="259045"/>
    <xdr:sp macro="" textlink="">
      <xdr:nvSpPr>
        <xdr:cNvPr id="634" name="テキスト ボックス 633"/>
        <xdr:cNvSpPr txBox="1"/>
      </xdr:nvSpPr>
      <xdr:spPr>
        <a:xfrm>
          <a:off x="14325111" y="1290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15677</xdr:rowOff>
    </xdr:from>
    <xdr:to>
      <xdr:col>71</xdr:col>
      <xdr:colOff>177800</xdr:colOff>
      <xdr:row>77</xdr:row>
      <xdr:rowOff>85796</xdr:rowOff>
    </xdr:to>
    <xdr:cxnSp macro="">
      <xdr:nvCxnSpPr>
        <xdr:cNvPr id="635" name="直線コネクタ 634"/>
        <xdr:cNvCxnSpPr/>
      </xdr:nvCxnSpPr>
      <xdr:spPr>
        <a:xfrm>
          <a:off x="12814300" y="13217327"/>
          <a:ext cx="889000" cy="70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55890</xdr:rowOff>
    </xdr:from>
    <xdr:to>
      <xdr:col>72</xdr:col>
      <xdr:colOff>38100</xdr:colOff>
      <xdr:row>76</xdr:row>
      <xdr:rowOff>157490</xdr:rowOff>
    </xdr:to>
    <xdr:sp macro="" textlink="">
      <xdr:nvSpPr>
        <xdr:cNvPr id="636" name="フローチャート: 判断 635"/>
        <xdr:cNvSpPr/>
      </xdr:nvSpPr>
      <xdr:spPr>
        <a:xfrm>
          <a:off x="13652500" y="1308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2567</xdr:rowOff>
    </xdr:from>
    <xdr:ext cx="534377" cy="259045"/>
    <xdr:sp macro="" textlink="">
      <xdr:nvSpPr>
        <xdr:cNvPr id="637" name="テキスト ボックス 636"/>
        <xdr:cNvSpPr txBox="1"/>
      </xdr:nvSpPr>
      <xdr:spPr>
        <a:xfrm>
          <a:off x="13436111" y="1286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21585</xdr:rowOff>
    </xdr:from>
    <xdr:to>
      <xdr:col>67</xdr:col>
      <xdr:colOff>101600</xdr:colOff>
      <xdr:row>76</xdr:row>
      <xdr:rowOff>123185</xdr:rowOff>
    </xdr:to>
    <xdr:sp macro="" textlink="">
      <xdr:nvSpPr>
        <xdr:cNvPr id="638" name="フローチャート: 判断 637"/>
        <xdr:cNvSpPr/>
      </xdr:nvSpPr>
      <xdr:spPr>
        <a:xfrm>
          <a:off x="12763500" y="1305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139712</xdr:rowOff>
    </xdr:from>
    <xdr:ext cx="534377" cy="259045"/>
    <xdr:sp macro="" textlink="">
      <xdr:nvSpPr>
        <xdr:cNvPr id="639" name="テキスト ボックス 638"/>
        <xdr:cNvSpPr txBox="1"/>
      </xdr:nvSpPr>
      <xdr:spPr>
        <a:xfrm>
          <a:off x="12547111" y="1282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90607</xdr:rowOff>
    </xdr:from>
    <xdr:to>
      <xdr:col>85</xdr:col>
      <xdr:colOff>177800</xdr:colOff>
      <xdr:row>78</xdr:row>
      <xdr:rowOff>20757</xdr:rowOff>
    </xdr:to>
    <xdr:sp macro="" textlink="">
      <xdr:nvSpPr>
        <xdr:cNvPr id="645" name="楕円 644"/>
        <xdr:cNvSpPr/>
      </xdr:nvSpPr>
      <xdr:spPr>
        <a:xfrm>
          <a:off x="16268700" y="1329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69034</xdr:rowOff>
    </xdr:from>
    <xdr:ext cx="534377" cy="259045"/>
    <xdr:sp macro="" textlink="">
      <xdr:nvSpPr>
        <xdr:cNvPr id="646" name="公債費該当値テキスト"/>
        <xdr:cNvSpPr txBox="1"/>
      </xdr:nvSpPr>
      <xdr:spPr>
        <a:xfrm>
          <a:off x="16370300" y="1327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76633</xdr:rowOff>
    </xdr:from>
    <xdr:to>
      <xdr:col>81</xdr:col>
      <xdr:colOff>101600</xdr:colOff>
      <xdr:row>78</xdr:row>
      <xdr:rowOff>6783</xdr:rowOff>
    </xdr:to>
    <xdr:sp macro="" textlink="">
      <xdr:nvSpPr>
        <xdr:cNvPr id="647" name="楕円 646"/>
        <xdr:cNvSpPr/>
      </xdr:nvSpPr>
      <xdr:spPr>
        <a:xfrm>
          <a:off x="15430500" y="13278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169360</xdr:rowOff>
    </xdr:from>
    <xdr:ext cx="534377" cy="259045"/>
    <xdr:sp macro="" textlink="">
      <xdr:nvSpPr>
        <xdr:cNvPr id="648" name="テキスト ボックス 647"/>
        <xdr:cNvSpPr txBox="1"/>
      </xdr:nvSpPr>
      <xdr:spPr>
        <a:xfrm>
          <a:off x="15214111" y="13371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65903</xdr:rowOff>
    </xdr:from>
    <xdr:to>
      <xdr:col>76</xdr:col>
      <xdr:colOff>165100</xdr:colOff>
      <xdr:row>77</xdr:row>
      <xdr:rowOff>167503</xdr:rowOff>
    </xdr:to>
    <xdr:sp macro="" textlink="">
      <xdr:nvSpPr>
        <xdr:cNvPr id="649" name="楕円 648"/>
        <xdr:cNvSpPr/>
      </xdr:nvSpPr>
      <xdr:spPr>
        <a:xfrm>
          <a:off x="14541500" y="13267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158630</xdr:rowOff>
    </xdr:from>
    <xdr:ext cx="534377" cy="259045"/>
    <xdr:sp macro="" textlink="">
      <xdr:nvSpPr>
        <xdr:cNvPr id="650" name="テキスト ボックス 649"/>
        <xdr:cNvSpPr txBox="1"/>
      </xdr:nvSpPr>
      <xdr:spPr>
        <a:xfrm>
          <a:off x="14325111" y="1336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34996</xdr:rowOff>
    </xdr:from>
    <xdr:to>
      <xdr:col>72</xdr:col>
      <xdr:colOff>38100</xdr:colOff>
      <xdr:row>77</xdr:row>
      <xdr:rowOff>136596</xdr:rowOff>
    </xdr:to>
    <xdr:sp macro="" textlink="">
      <xdr:nvSpPr>
        <xdr:cNvPr id="651" name="楕円 650"/>
        <xdr:cNvSpPr/>
      </xdr:nvSpPr>
      <xdr:spPr>
        <a:xfrm>
          <a:off x="13652500" y="1323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127723</xdr:rowOff>
    </xdr:from>
    <xdr:ext cx="534377" cy="259045"/>
    <xdr:sp macro="" textlink="">
      <xdr:nvSpPr>
        <xdr:cNvPr id="652" name="テキスト ボックス 651"/>
        <xdr:cNvSpPr txBox="1"/>
      </xdr:nvSpPr>
      <xdr:spPr>
        <a:xfrm>
          <a:off x="13436111" y="1332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136327</xdr:rowOff>
    </xdr:from>
    <xdr:to>
      <xdr:col>67</xdr:col>
      <xdr:colOff>101600</xdr:colOff>
      <xdr:row>77</xdr:row>
      <xdr:rowOff>66477</xdr:rowOff>
    </xdr:to>
    <xdr:sp macro="" textlink="">
      <xdr:nvSpPr>
        <xdr:cNvPr id="653" name="楕円 652"/>
        <xdr:cNvSpPr/>
      </xdr:nvSpPr>
      <xdr:spPr>
        <a:xfrm>
          <a:off x="12763500" y="1316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57604</xdr:rowOff>
    </xdr:from>
    <xdr:ext cx="534377" cy="259045"/>
    <xdr:sp macro="" textlink="">
      <xdr:nvSpPr>
        <xdr:cNvPr id="654" name="テキスト ボックス 653"/>
        <xdr:cNvSpPr txBox="1"/>
      </xdr:nvSpPr>
      <xdr:spPr>
        <a:xfrm>
          <a:off x="12547111" y="13259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8" name="テキスト ボックス 667"/>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56114</xdr:rowOff>
    </xdr:from>
    <xdr:to>
      <xdr:col>85</xdr:col>
      <xdr:colOff>126364</xdr:colOff>
      <xdr:row>98</xdr:row>
      <xdr:rowOff>138658</xdr:rowOff>
    </xdr:to>
    <xdr:cxnSp macro="">
      <xdr:nvCxnSpPr>
        <xdr:cNvPr id="676" name="直線コネクタ 675"/>
        <xdr:cNvCxnSpPr/>
      </xdr:nvCxnSpPr>
      <xdr:spPr>
        <a:xfrm flipV="1">
          <a:off x="16317595" y="15486614"/>
          <a:ext cx="1269" cy="1454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142485</xdr:rowOff>
    </xdr:from>
    <xdr:ext cx="378565" cy="259045"/>
    <xdr:sp macro="" textlink="">
      <xdr:nvSpPr>
        <xdr:cNvPr id="677" name="積立金最小値テキスト"/>
        <xdr:cNvSpPr txBox="1"/>
      </xdr:nvSpPr>
      <xdr:spPr>
        <a:xfrm>
          <a:off x="16370300" y="16944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138658</xdr:rowOff>
    </xdr:from>
    <xdr:to>
      <xdr:col>86</xdr:col>
      <xdr:colOff>25400</xdr:colOff>
      <xdr:row>98</xdr:row>
      <xdr:rowOff>138658</xdr:rowOff>
    </xdr:to>
    <xdr:cxnSp macro="">
      <xdr:nvCxnSpPr>
        <xdr:cNvPr id="678" name="直線コネクタ 677"/>
        <xdr:cNvCxnSpPr/>
      </xdr:nvCxnSpPr>
      <xdr:spPr>
        <a:xfrm>
          <a:off x="16230600" y="16940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2791</xdr:rowOff>
    </xdr:from>
    <xdr:ext cx="599010" cy="259045"/>
    <xdr:sp macro="" textlink="">
      <xdr:nvSpPr>
        <xdr:cNvPr id="679" name="積立金最大値テキスト"/>
        <xdr:cNvSpPr txBox="1"/>
      </xdr:nvSpPr>
      <xdr:spPr>
        <a:xfrm>
          <a:off x="16370300" y="15261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56114</xdr:rowOff>
    </xdr:from>
    <xdr:to>
      <xdr:col>86</xdr:col>
      <xdr:colOff>25400</xdr:colOff>
      <xdr:row>90</xdr:row>
      <xdr:rowOff>56114</xdr:rowOff>
    </xdr:to>
    <xdr:cxnSp macro="">
      <xdr:nvCxnSpPr>
        <xdr:cNvPr id="680" name="直線コネクタ 679"/>
        <xdr:cNvCxnSpPr/>
      </xdr:nvCxnSpPr>
      <xdr:spPr>
        <a:xfrm>
          <a:off x="16230600" y="1548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84762</xdr:rowOff>
    </xdr:from>
    <xdr:to>
      <xdr:col>85</xdr:col>
      <xdr:colOff>127000</xdr:colOff>
      <xdr:row>97</xdr:row>
      <xdr:rowOff>171210</xdr:rowOff>
    </xdr:to>
    <xdr:cxnSp macro="">
      <xdr:nvCxnSpPr>
        <xdr:cNvPr id="681" name="直線コネクタ 680"/>
        <xdr:cNvCxnSpPr/>
      </xdr:nvCxnSpPr>
      <xdr:spPr>
        <a:xfrm>
          <a:off x="15481300" y="16715412"/>
          <a:ext cx="838200" cy="86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84473</xdr:rowOff>
    </xdr:from>
    <xdr:ext cx="534377" cy="259045"/>
    <xdr:sp macro="" textlink="">
      <xdr:nvSpPr>
        <xdr:cNvPr id="682" name="積立金平均値テキスト"/>
        <xdr:cNvSpPr txBox="1"/>
      </xdr:nvSpPr>
      <xdr:spPr>
        <a:xfrm>
          <a:off x="16370300" y="16543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61596</xdr:rowOff>
    </xdr:from>
    <xdr:to>
      <xdr:col>85</xdr:col>
      <xdr:colOff>177800</xdr:colOff>
      <xdr:row>97</xdr:row>
      <xdr:rowOff>163196</xdr:rowOff>
    </xdr:to>
    <xdr:sp macro="" textlink="">
      <xdr:nvSpPr>
        <xdr:cNvPr id="683" name="フローチャート: 判断 682"/>
        <xdr:cNvSpPr/>
      </xdr:nvSpPr>
      <xdr:spPr>
        <a:xfrm>
          <a:off x="16268700" y="1669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52842</xdr:rowOff>
    </xdr:from>
    <xdr:to>
      <xdr:col>81</xdr:col>
      <xdr:colOff>50800</xdr:colOff>
      <xdr:row>97</xdr:row>
      <xdr:rowOff>84762</xdr:rowOff>
    </xdr:to>
    <xdr:cxnSp macro="">
      <xdr:nvCxnSpPr>
        <xdr:cNvPr id="684" name="直線コネクタ 683"/>
        <xdr:cNvCxnSpPr/>
      </xdr:nvCxnSpPr>
      <xdr:spPr>
        <a:xfrm>
          <a:off x="14592300" y="16683492"/>
          <a:ext cx="889000" cy="3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78422</xdr:rowOff>
    </xdr:from>
    <xdr:to>
      <xdr:col>81</xdr:col>
      <xdr:colOff>101600</xdr:colOff>
      <xdr:row>97</xdr:row>
      <xdr:rowOff>8572</xdr:rowOff>
    </xdr:to>
    <xdr:sp macro="" textlink="">
      <xdr:nvSpPr>
        <xdr:cNvPr id="685" name="フローチャート: 判断 684"/>
        <xdr:cNvSpPr/>
      </xdr:nvSpPr>
      <xdr:spPr>
        <a:xfrm>
          <a:off x="15430500" y="1653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25099</xdr:rowOff>
    </xdr:from>
    <xdr:ext cx="534377" cy="259045"/>
    <xdr:sp macro="" textlink="">
      <xdr:nvSpPr>
        <xdr:cNvPr id="686" name="テキスト ボックス 685"/>
        <xdr:cNvSpPr txBox="1"/>
      </xdr:nvSpPr>
      <xdr:spPr>
        <a:xfrm>
          <a:off x="15214111" y="1631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52842</xdr:rowOff>
    </xdr:from>
    <xdr:to>
      <xdr:col>76</xdr:col>
      <xdr:colOff>114300</xdr:colOff>
      <xdr:row>98</xdr:row>
      <xdr:rowOff>45845</xdr:rowOff>
    </xdr:to>
    <xdr:cxnSp macro="">
      <xdr:nvCxnSpPr>
        <xdr:cNvPr id="687" name="直線コネクタ 686"/>
        <xdr:cNvCxnSpPr/>
      </xdr:nvCxnSpPr>
      <xdr:spPr>
        <a:xfrm flipV="1">
          <a:off x="13703300" y="16683492"/>
          <a:ext cx="889000" cy="164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75211</xdr:rowOff>
    </xdr:from>
    <xdr:to>
      <xdr:col>76</xdr:col>
      <xdr:colOff>165100</xdr:colOff>
      <xdr:row>98</xdr:row>
      <xdr:rowOff>5361</xdr:rowOff>
    </xdr:to>
    <xdr:sp macro="" textlink="">
      <xdr:nvSpPr>
        <xdr:cNvPr id="688" name="フローチャート: 判断 687"/>
        <xdr:cNvSpPr/>
      </xdr:nvSpPr>
      <xdr:spPr>
        <a:xfrm>
          <a:off x="14541500" y="16705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167938</xdr:rowOff>
    </xdr:from>
    <xdr:ext cx="534377" cy="259045"/>
    <xdr:sp macro="" textlink="">
      <xdr:nvSpPr>
        <xdr:cNvPr id="689" name="テキスト ボックス 688"/>
        <xdr:cNvSpPr txBox="1"/>
      </xdr:nvSpPr>
      <xdr:spPr>
        <a:xfrm>
          <a:off x="14325111" y="16798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15149</xdr:rowOff>
    </xdr:from>
    <xdr:to>
      <xdr:col>71</xdr:col>
      <xdr:colOff>177800</xdr:colOff>
      <xdr:row>98</xdr:row>
      <xdr:rowOff>45845</xdr:rowOff>
    </xdr:to>
    <xdr:cxnSp macro="">
      <xdr:nvCxnSpPr>
        <xdr:cNvPr id="690" name="直線コネクタ 689"/>
        <xdr:cNvCxnSpPr/>
      </xdr:nvCxnSpPr>
      <xdr:spPr>
        <a:xfrm>
          <a:off x="12814300" y="16817249"/>
          <a:ext cx="889000" cy="30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61001</xdr:rowOff>
    </xdr:from>
    <xdr:to>
      <xdr:col>72</xdr:col>
      <xdr:colOff>38100</xdr:colOff>
      <xdr:row>97</xdr:row>
      <xdr:rowOff>162601</xdr:rowOff>
    </xdr:to>
    <xdr:sp macro="" textlink="">
      <xdr:nvSpPr>
        <xdr:cNvPr id="691" name="フローチャート: 判断 690"/>
        <xdr:cNvSpPr/>
      </xdr:nvSpPr>
      <xdr:spPr>
        <a:xfrm>
          <a:off x="13652500" y="16691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7678</xdr:rowOff>
    </xdr:from>
    <xdr:ext cx="534377" cy="259045"/>
    <xdr:sp macro="" textlink="">
      <xdr:nvSpPr>
        <xdr:cNvPr id="692" name="テキスト ボックス 691"/>
        <xdr:cNvSpPr txBox="1"/>
      </xdr:nvSpPr>
      <xdr:spPr>
        <a:xfrm>
          <a:off x="13436111" y="1646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69086</xdr:rowOff>
    </xdr:from>
    <xdr:to>
      <xdr:col>67</xdr:col>
      <xdr:colOff>101600</xdr:colOff>
      <xdr:row>97</xdr:row>
      <xdr:rowOff>170686</xdr:rowOff>
    </xdr:to>
    <xdr:sp macro="" textlink="">
      <xdr:nvSpPr>
        <xdr:cNvPr id="693" name="フローチャート: 判断 692"/>
        <xdr:cNvSpPr/>
      </xdr:nvSpPr>
      <xdr:spPr>
        <a:xfrm>
          <a:off x="12763500" y="1669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15763</xdr:rowOff>
    </xdr:from>
    <xdr:ext cx="534377" cy="259045"/>
    <xdr:sp macro="" textlink="">
      <xdr:nvSpPr>
        <xdr:cNvPr id="694" name="テキスト ボックス 693"/>
        <xdr:cNvSpPr txBox="1"/>
      </xdr:nvSpPr>
      <xdr:spPr>
        <a:xfrm>
          <a:off x="12547111" y="1647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120410</xdr:rowOff>
    </xdr:from>
    <xdr:to>
      <xdr:col>85</xdr:col>
      <xdr:colOff>177800</xdr:colOff>
      <xdr:row>98</xdr:row>
      <xdr:rowOff>50560</xdr:rowOff>
    </xdr:to>
    <xdr:sp macro="" textlink="">
      <xdr:nvSpPr>
        <xdr:cNvPr id="700" name="楕円 699"/>
        <xdr:cNvSpPr/>
      </xdr:nvSpPr>
      <xdr:spPr>
        <a:xfrm>
          <a:off x="16268700" y="1675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98837</xdr:rowOff>
    </xdr:from>
    <xdr:ext cx="534377" cy="259045"/>
    <xdr:sp macro="" textlink="">
      <xdr:nvSpPr>
        <xdr:cNvPr id="701" name="積立金該当値テキスト"/>
        <xdr:cNvSpPr txBox="1"/>
      </xdr:nvSpPr>
      <xdr:spPr>
        <a:xfrm>
          <a:off x="16370300" y="1672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33962</xdr:rowOff>
    </xdr:from>
    <xdr:to>
      <xdr:col>81</xdr:col>
      <xdr:colOff>101600</xdr:colOff>
      <xdr:row>97</xdr:row>
      <xdr:rowOff>135562</xdr:rowOff>
    </xdr:to>
    <xdr:sp macro="" textlink="">
      <xdr:nvSpPr>
        <xdr:cNvPr id="702" name="楕円 701"/>
        <xdr:cNvSpPr/>
      </xdr:nvSpPr>
      <xdr:spPr>
        <a:xfrm>
          <a:off x="15430500" y="1666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126689</xdr:rowOff>
    </xdr:from>
    <xdr:ext cx="534377" cy="259045"/>
    <xdr:sp macro="" textlink="">
      <xdr:nvSpPr>
        <xdr:cNvPr id="703" name="テキスト ボックス 702"/>
        <xdr:cNvSpPr txBox="1"/>
      </xdr:nvSpPr>
      <xdr:spPr>
        <a:xfrm>
          <a:off x="15214111" y="1675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2042</xdr:rowOff>
    </xdr:from>
    <xdr:to>
      <xdr:col>76</xdr:col>
      <xdr:colOff>165100</xdr:colOff>
      <xdr:row>97</xdr:row>
      <xdr:rowOff>103642</xdr:rowOff>
    </xdr:to>
    <xdr:sp macro="" textlink="">
      <xdr:nvSpPr>
        <xdr:cNvPr id="704" name="楕円 703"/>
        <xdr:cNvSpPr/>
      </xdr:nvSpPr>
      <xdr:spPr>
        <a:xfrm>
          <a:off x="14541500" y="1663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120169</xdr:rowOff>
    </xdr:from>
    <xdr:ext cx="534377" cy="259045"/>
    <xdr:sp macro="" textlink="">
      <xdr:nvSpPr>
        <xdr:cNvPr id="705" name="テキスト ボックス 704"/>
        <xdr:cNvSpPr txBox="1"/>
      </xdr:nvSpPr>
      <xdr:spPr>
        <a:xfrm>
          <a:off x="14325111" y="16407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166495</xdr:rowOff>
    </xdr:from>
    <xdr:to>
      <xdr:col>72</xdr:col>
      <xdr:colOff>38100</xdr:colOff>
      <xdr:row>98</xdr:row>
      <xdr:rowOff>96645</xdr:rowOff>
    </xdr:to>
    <xdr:sp macro="" textlink="">
      <xdr:nvSpPr>
        <xdr:cNvPr id="706" name="楕円 705"/>
        <xdr:cNvSpPr/>
      </xdr:nvSpPr>
      <xdr:spPr>
        <a:xfrm>
          <a:off x="13652500" y="1679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87772</xdr:rowOff>
    </xdr:from>
    <xdr:ext cx="534377" cy="259045"/>
    <xdr:sp macro="" textlink="">
      <xdr:nvSpPr>
        <xdr:cNvPr id="707" name="テキスト ボックス 706"/>
        <xdr:cNvSpPr txBox="1"/>
      </xdr:nvSpPr>
      <xdr:spPr>
        <a:xfrm>
          <a:off x="13436111" y="16889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135799</xdr:rowOff>
    </xdr:from>
    <xdr:to>
      <xdr:col>67</xdr:col>
      <xdr:colOff>101600</xdr:colOff>
      <xdr:row>98</xdr:row>
      <xdr:rowOff>65949</xdr:rowOff>
    </xdr:to>
    <xdr:sp macro="" textlink="">
      <xdr:nvSpPr>
        <xdr:cNvPr id="708" name="楕円 707"/>
        <xdr:cNvSpPr/>
      </xdr:nvSpPr>
      <xdr:spPr>
        <a:xfrm>
          <a:off x="12763500" y="1676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57076</xdr:rowOff>
    </xdr:from>
    <xdr:ext cx="534377" cy="259045"/>
    <xdr:sp macro="" textlink="">
      <xdr:nvSpPr>
        <xdr:cNvPr id="709" name="テキスト ボックス 708"/>
        <xdr:cNvSpPr txBox="1"/>
      </xdr:nvSpPr>
      <xdr:spPr>
        <a:xfrm>
          <a:off x="12547111" y="16859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0" name="直線コネクタ 719"/>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1" name="テキスト ボックス 720"/>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4" name="直線コネクタ 723"/>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5" name="テキスト ボックス 724"/>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113011</xdr:rowOff>
    </xdr:from>
    <xdr:to>
      <xdr:col>116</xdr:col>
      <xdr:colOff>62864</xdr:colOff>
      <xdr:row>38</xdr:row>
      <xdr:rowOff>25400</xdr:rowOff>
    </xdr:to>
    <xdr:cxnSp macro="">
      <xdr:nvCxnSpPr>
        <xdr:cNvPr id="729" name="直線コネクタ 728"/>
        <xdr:cNvCxnSpPr/>
      </xdr:nvCxnSpPr>
      <xdr:spPr>
        <a:xfrm flipV="1">
          <a:off x="22159595" y="5256511"/>
          <a:ext cx="1269" cy="1283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0" name="投資及び出資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1" name="直線コネクタ 730"/>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59688</xdr:rowOff>
    </xdr:from>
    <xdr:ext cx="534377" cy="259045"/>
    <xdr:sp macro="" textlink="">
      <xdr:nvSpPr>
        <xdr:cNvPr id="732" name="投資及び出資金最大値テキスト"/>
        <xdr:cNvSpPr txBox="1"/>
      </xdr:nvSpPr>
      <xdr:spPr>
        <a:xfrm>
          <a:off x="22212300" y="5031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113011</xdr:rowOff>
    </xdr:from>
    <xdr:to>
      <xdr:col>116</xdr:col>
      <xdr:colOff>152400</xdr:colOff>
      <xdr:row>30</xdr:row>
      <xdr:rowOff>113011</xdr:rowOff>
    </xdr:to>
    <xdr:cxnSp macro="">
      <xdr:nvCxnSpPr>
        <xdr:cNvPr id="733" name="直線コネクタ 732"/>
        <xdr:cNvCxnSpPr/>
      </xdr:nvCxnSpPr>
      <xdr:spPr>
        <a:xfrm>
          <a:off x="22072600" y="5256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94323</xdr:rowOff>
    </xdr:from>
    <xdr:to>
      <xdr:col>116</xdr:col>
      <xdr:colOff>63500</xdr:colOff>
      <xdr:row>34</xdr:row>
      <xdr:rowOff>158388</xdr:rowOff>
    </xdr:to>
    <xdr:cxnSp macro="">
      <xdr:nvCxnSpPr>
        <xdr:cNvPr id="734" name="直線コネクタ 733"/>
        <xdr:cNvCxnSpPr/>
      </xdr:nvCxnSpPr>
      <xdr:spPr>
        <a:xfrm flipV="1">
          <a:off x="21323300" y="5923623"/>
          <a:ext cx="838200" cy="64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134307</xdr:rowOff>
    </xdr:from>
    <xdr:ext cx="469744" cy="259045"/>
    <xdr:sp macro="" textlink="">
      <xdr:nvSpPr>
        <xdr:cNvPr id="735" name="投資及び出資金平均値テキスト"/>
        <xdr:cNvSpPr txBox="1"/>
      </xdr:nvSpPr>
      <xdr:spPr>
        <a:xfrm>
          <a:off x="22212300" y="6306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155880</xdr:rowOff>
    </xdr:from>
    <xdr:to>
      <xdr:col>116</xdr:col>
      <xdr:colOff>114300</xdr:colOff>
      <xdr:row>37</xdr:row>
      <xdr:rowOff>86030</xdr:rowOff>
    </xdr:to>
    <xdr:sp macro="" textlink="">
      <xdr:nvSpPr>
        <xdr:cNvPr id="736" name="フローチャート: 判断 735"/>
        <xdr:cNvSpPr/>
      </xdr:nvSpPr>
      <xdr:spPr>
        <a:xfrm>
          <a:off x="22110700" y="632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158388</xdr:rowOff>
    </xdr:from>
    <xdr:to>
      <xdr:col>111</xdr:col>
      <xdr:colOff>177800</xdr:colOff>
      <xdr:row>35</xdr:row>
      <xdr:rowOff>124270</xdr:rowOff>
    </xdr:to>
    <xdr:cxnSp macro="">
      <xdr:nvCxnSpPr>
        <xdr:cNvPr id="737" name="直線コネクタ 736"/>
        <xdr:cNvCxnSpPr/>
      </xdr:nvCxnSpPr>
      <xdr:spPr>
        <a:xfrm flipV="1">
          <a:off x="20434300" y="5987688"/>
          <a:ext cx="889000" cy="137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162852</xdr:rowOff>
    </xdr:from>
    <xdr:to>
      <xdr:col>112</xdr:col>
      <xdr:colOff>38100</xdr:colOff>
      <xdr:row>37</xdr:row>
      <xdr:rowOff>93002</xdr:rowOff>
    </xdr:to>
    <xdr:sp macro="" textlink="">
      <xdr:nvSpPr>
        <xdr:cNvPr id="738" name="フローチャート: 判断 737"/>
        <xdr:cNvSpPr/>
      </xdr:nvSpPr>
      <xdr:spPr>
        <a:xfrm>
          <a:off x="21272500" y="633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84129</xdr:rowOff>
    </xdr:from>
    <xdr:ext cx="469744" cy="259045"/>
    <xdr:sp macro="" textlink="">
      <xdr:nvSpPr>
        <xdr:cNvPr id="739" name="テキスト ボックス 738"/>
        <xdr:cNvSpPr txBox="1"/>
      </xdr:nvSpPr>
      <xdr:spPr>
        <a:xfrm>
          <a:off x="21088428" y="642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124270</xdr:rowOff>
    </xdr:from>
    <xdr:to>
      <xdr:col>107</xdr:col>
      <xdr:colOff>50800</xdr:colOff>
      <xdr:row>36</xdr:row>
      <xdr:rowOff>81636</xdr:rowOff>
    </xdr:to>
    <xdr:cxnSp macro="">
      <xdr:nvCxnSpPr>
        <xdr:cNvPr id="740" name="直線コネクタ 739"/>
        <xdr:cNvCxnSpPr/>
      </xdr:nvCxnSpPr>
      <xdr:spPr>
        <a:xfrm flipV="1">
          <a:off x="19545300" y="6125020"/>
          <a:ext cx="889000" cy="128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27635</xdr:rowOff>
    </xdr:from>
    <xdr:to>
      <xdr:col>107</xdr:col>
      <xdr:colOff>101600</xdr:colOff>
      <xdr:row>37</xdr:row>
      <xdr:rowOff>129235</xdr:rowOff>
    </xdr:to>
    <xdr:sp macro="" textlink="">
      <xdr:nvSpPr>
        <xdr:cNvPr id="741" name="フローチャート: 判断 740"/>
        <xdr:cNvSpPr/>
      </xdr:nvSpPr>
      <xdr:spPr>
        <a:xfrm>
          <a:off x="20383500" y="63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120362</xdr:rowOff>
    </xdr:from>
    <xdr:ext cx="469744" cy="259045"/>
    <xdr:sp macro="" textlink="">
      <xdr:nvSpPr>
        <xdr:cNvPr id="742" name="テキスト ボックス 741"/>
        <xdr:cNvSpPr txBox="1"/>
      </xdr:nvSpPr>
      <xdr:spPr>
        <a:xfrm>
          <a:off x="20199428" y="6464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42545</xdr:rowOff>
    </xdr:from>
    <xdr:to>
      <xdr:col>102</xdr:col>
      <xdr:colOff>114300</xdr:colOff>
      <xdr:row>36</xdr:row>
      <xdr:rowOff>81636</xdr:rowOff>
    </xdr:to>
    <xdr:cxnSp macro="">
      <xdr:nvCxnSpPr>
        <xdr:cNvPr id="743" name="直線コネクタ 742"/>
        <xdr:cNvCxnSpPr/>
      </xdr:nvCxnSpPr>
      <xdr:spPr>
        <a:xfrm>
          <a:off x="18656300" y="6214745"/>
          <a:ext cx="889000" cy="39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89014</xdr:rowOff>
    </xdr:from>
    <xdr:to>
      <xdr:col>102</xdr:col>
      <xdr:colOff>165100</xdr:colOff>
      <xdr:row>38</xdr:row>
      <xdr:rowOff>19165</xdr:rowOff>
    </xdr:to>
    <xdr:sp macro="" textlink="">
      <xdr:nvSpPr>
        <xdr:cNvPr id="744" name="フローチャート: 判断 743"/>
        <xdr:cNvSpPr/>
      </xdr:nvSpPr>
      <xdr:spPr>
        <a:xfrm>
          <a:off x="19494500" y="64326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10291</xdr:rowOff>
    </xdr:from>
    <xdr:ext cx="378565" cy="259045"/>
    <xdr:sp macro="" textlink="">
      <xdr:nvSpPr>
        <xdr:cNvPr id="745" name="テキスト ボックス 744"/>
        <xdr:cNvSpPr txBox="1"/>
      </xdr:nvSpPr>
      <xdr:spPr>
        <a:xfrm>
          <a:off x="19356017" y="6525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91586</xdr:rowOff>
    </xdr:from>
    <xdr:to>
      <xdr:col>98</xdr:col>
      <xdr:colOff>38100</xdr:colOff>
      <xdr:row>38</xdr:row>
      <xdr:rowOff>21736</xdr:rowOff>
    </xdr:to>
    <xdr:sp macro="" textlink="">
      <xdr:nvSpPr>
        <xdr:cNvPr id="746" name="フローチャート: 判断 745"/>
        <xdr:cNvSpPr/>
      </xdr:nvSpPr>
      <xdr:spPr>
        <a:xfrm>
          <a:off x="18605500" y="643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12863</xdr:rowOff>
    </xdr:from>
    <xdr:ext cx="378565" cy="259045"/>
    <xdr:sp macro="" textlink="">
      <xdr:nvSpPr>
        <xdr:cNvPr id="747" name="テキスト ボックス 746"/>
        <xdr:cNvSpPr txBox="1"/>
      </xdr:nvSpPr>
      <xdr:spPr>
        <a:xfrm>
          <a:off x="18467017" y="6527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43523</xdr:rowOff>
    </xdr:from>
    <xdr:to>
      <xdr:col>116</xdr:col>
      <xdr:colOff>114300</xdr:colOff>
      <xdr:row>34</xdr:row>
      <xdr:rowOff>145123</xdr:rowOff>
    </xdr:to>
    <xdr:sp macro="" textlink="">
      <xdr:nvSpPr>
        <xdr:cNvPr id="753" name="楕円 752"/>
        <xdr:cNvSpPr/>
      </xdr:nvSpPr>
      <xdr:spPr>
        <a:xfrm>
          <a:off x="22110700" y="5872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66400</xdr:rowOff>
    </xdr:from>
    <xdr:ext cx="534377" cy="259045"/>
    <xdr:sp macro="" textlink="">
      <xdr:nvSpPr>
        <xdr:cNvPr id="754" name="投資及び出資金該当値テキスト"/>
        <xdr:cNvSpPr txBox="1"/>
      </xdr:nvSpPr>
      <xdr:spPr>
        <a:xfrm>
          <a:off x="22212300" y="572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107588</xdr:rowOff>
    </xdr:from>
    <xdr:to>
      <xdr:col>112</xdr:col>
      <xdr:colOff>38100</xdr:colOff>
      <xdr:row>35</xdr:row>
      <xdr:rowOff>37738</xdr:rowOff>
    </xdr:to>
    <xdr:sp macro="" textlink="">
      <xdr:nvSpPr>
        <xdr:cNvPr id="755" name="楕円 754"/>
        <xdr:cNvSpPr/>
      </xdr:nvSpPr>
      <xdr:spPr>
        <a:xfrm>
          <a:off x="21272500" y="593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54265</xdr:rowOff>
    </xdr:from>
    <xdr:ext cx="469744" cy="259045"/>
    <xdr:sp macro="" textlink="">
      <xdr:nvSpPr>
        <xdr:cNvPr id="756" name="テキスト ボックス 755"/>
        <xdr:cNvSpPr txBox="1"/>
      </xdr:nvSpPr>
      <xdr:spPr>
        <a:xfrm>
          <a:off x="21088428" y="5712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73470</xdr:rowOff>
    </xdr:from>
    <xdr:to>
      <xdr:col>107</xdr:col>
      <xdr:colOff>101600</xdr:colOff>
      <xdr:row>36</xdr:row>
      <xdr:rowOff>3620</xdr:rowOff>
    </xdr:to>
    <xdr:sp macro="" textlink="">
      <xdr:nvSpPr>
        <xdr:cNvPr id="757" name="楕円 756"/>
        <xdr:cNvSpPr/>
      </xdr:nvSpPr>
      <xdr:spPr>
        <a:xfrm>
          <a:off x="20383500" y="607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20147</xdr:rowOff>
    </xdr:from>
    <xdr:ext cx="469744" cy="259045"/>
    <xdr:sp macro="" textlink="">
      <xdr:nvSpPr>
        <xdr:cNvPr id="758" name="テキスト ボックス 757"/>
        <xdr:cNvSpPr txBox="1"/>
      </xdr:nvSpPr>
      <xdr:spPr>
        <a:xfrm>
          <a:off x="20199428" y="584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30836</xdr:rowOff>
    </xdr:from>
    <xdr:to>
      <xdr:col>102</xdr:col>
      <xdr:colOff>165100</xdr:colOff>
      <xdr:row>36</xdr:row>
      <xdr:rowOff>132436</xdr:rowOff>
    </xdr:to>
    <xdr:sp macro="" textlink="">
      <xdr:nvSpPr>
        <xdr:cNvPr id="759" name="楕円 758"/>
        <xdr:cNvSpPr/>
      </xdr:nvSpPr>
      <xdr:spPr>
        <a:xfrm>
          <a:off x="19494500" y="620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148963</xdr:rowOff>
    </xdr:from>
    <xdr:ext cx="469744" cy="259045"/>
    <xdr:sp macro="" textlink="">
      <xdr:nvSpPr>
        <xdr:cNvPr id="760" name="テキスト ボックス 759"/>
        <xdr:cNvSpPr txBox="1"/>
      </xdr:nvSpPr>
      <xdr:spPr>
        <a:xfrm>
          <a:off x="19310428" y="597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163195</xdr:rowOff>
    </xdr:from>
    <xdr:to>
      <xdr:col>98</xdr:col>
      <xdr:colOff>38100</xdr:colOff>
      <xdr:row>36</xdr:row>
      <xdr:rowOff>93345</xdr:rowOff>
    </xdr:to>
    <xdr:sp macro="" textlink="">
      <xdr:nvSpPr>
        <xdr:cNvPr id="761" name="楕円 760"/>
        <xdr:cNvSpPr/>
      </xdr:nvSpPr>
      <xdr:spPr>
        <a:xfrm>
          <a:off x="18605500" y="616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109872</xdr:rowOff>
    </xdr:from>
    <xdr:ext cx="469744" cy="259045"/>
    <xdr:sp macro="" textlink="">
      <xdr:nvSpPr>
        <xdr:cNvPr id="762" name="テキスト ボックス 761"/>
        <xdr:cNvSpPr txBox="1"/>
      </xdr:nvSpPr>
      <xdr:spPr>
        <a:xfrm>
          <a:off x="18421428" y="593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3" name="直線コネクタ 772"/>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4" name="テキスト ボックス 773"/>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5" name="直線コネクタ 774"/>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6" name="テキスト ボックス 775"/>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7" name="直線コネクタ 776"/>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78" name="テキスト ボックス 777"/>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9" name="直線コネクタ 778"/>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0" name="テキスト ボックス 779"/>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1" name="直線コネクタ 780"/>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2" name="テキスト ボックス 781"/>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3" name="直線コネクタ 782"/>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4" name="テキスト ボックス 783"/>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148082</xdr:rowOff>
    </xdr:from>
    <xdr:to>
      <xdr:col>116</xdr:col>
      <xdr:colOff>62864</xdr:colOff>
      <xdr:row>59</xdr:row>
      <xdr:rowOff>98878</xdr:rowOff>
    </xdr:to>
    <xdr:cxnSp macro="">
      <xdr:nvCxnSpPr>
        <xdr:cNvPr id="788" name="直線コネクタ 787"/>
        <xdr:cNvCxnSpPr/>
      </xdr:nvCxnSpPr>
      <xdr:spPr>
        <a:xfrm flipV="1">
          <a:off x="22159595" y="8720582"/>
          <a:ext cx="1269" cy="1493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9"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0" name="直線コネクタ 789"/>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94759</xdr:rowOff>
    </xdr:from>
    <xdr:ext cx="534377" cy="259045"/>
    <xdr:sp macro="" textlink="">
      <xdr:nvSpPr>
        <xdr:cNvPr id="791" name="貸付金最大値テキスト"/>
        <xdr:cNvSpPr txBox="1"/>
      </xdr:nvSpPr>
      <xdr:spPr>
        <a:xfrm>
          <a:off x="22212300" y="849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148082</xdr:rowOff>
    </xdr:from>
    <xdr:to>
      <xdr:col>116</xdr:col>
      <xdr:colOff>152400</xdr:colOff>
      <xdr:row>50</xdr:row>
      <xdr:rowOff>148082</xdr:rowOff>
    </xdr:to>
    <xdr:cxnSp macro="">
      <xdr:nvCxnSpPr>
        <xdr:cNvPr id="792" name="直線コネクタ 791"/>
        <xdr:cNvCxnSpPr/>
      </xdr:nvCxnSpPr>
      <xdr:spPr>
        <a:xfrm>
          <a:off x="22072600" y="8720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70140</xdr:rowOff>
    </xdr:from>
    <xdr:to>
      <xdr:col>116</xdr:col>
      <xdr:colOff>63500</xdr:colOff>
      <xdr:row>58</xdr:row>
      <xdr:rowOff>97028</xdr:rowOff>
    </xdr:to>
    <xdr:cxnSp macro="">
      <xdr:nvCxnSpPr>
        <xdr:cNvPr id="793" name="直線コネクタ 792"/>
        <xdr:cNvCxnSpPr/>
      </xdr:nvCxnSpPr>
      <xdr:spPr>
        <a:xfrm flipV="1">
          <a:off x="21323300" y="10014240"/>
          <a:ext cx="838200" cy="2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137576</xdr:rowOff>
    </xdr:from>
    <xdr:ext cx="469744" cy="259045"/>
    <xdr:sp macro="" textlink="">
      <xdr:nvSpPr>
        <xdr:cNvPr id="794" name="貸付金平均値テキスト"/>
        <xdr:cNvSpPr txBox="1"/>
      </xdr:nvSpPr>
      <xdr:spPr>
        <a:xfrm>
          <a:off x="22212300" y="97387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114699</xdr:rowOff>
    </xdr:from>
    <xdr:to>
      <xdr:col>116</xdr:col>
      <xdr:colOff>114300</xdr:colOff>
      <xdr:row>58</xdr:row>
      <xdr:rowOff>44849</xdr:rowOff>
    </xdr:to>
    <xdr:sp macro="" textlink="">
      <xdr:nvSpPr>
        <xdr:cNvPr id="795" name="フローチャート: 判断 794"/>
        <xdr:cNvSpPr/>
      </xdr:nvSpPr>
      <xdr:spPr>
        <a:xfrm>
          <a:off x="22110700" y="9887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97028</xdr:rowOff>
    </xdr:from>
    <xdr:to>
      <xdr:col>111</xdr:col>
      <xdr:colOff>177800</xdr:colOff>
      <xdr:row>58</xdr:row>
      <xdr:rowOff>116949</xdr:rowOff>
    </xdr:to>
    <xdr:cxnSp macro="">
      <xdr:nvCxnSpPr>
        <xdr:cNvPr id="796" name="直線コネクタ 795"/>
        <xdr:cNvCxnSpPr/>
      </xdr:nvCxnSpPr>
      <xdr:spPr>
        <a:xfrm flipV="1">
          <a:off x="20434300" y="10041128"/>
          <a:ext cx="889000" cy="1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53739</xdr:rowOff>
    </xdr:from>
    <xdr:to>
      <xdr:col>112</xdr:col>
      <xdr:colOff>38100</xdr:colOff>
      <xdr:row>57</xdr:row>
      <xdr:rowOff>155339</xdr:rowOff>
    </xdr:to>
    <xdr:sp macro="" textlink="">
      <xdr:nvSpPr>
        <xdr:cNvPr id="797" name="フローチャート: 判断 796"/>
        <xdr:cNvSpPr/>
      </xdr:nvSpPr>
      <xdr:spPr>
        <a:xfrm>
          <a:off x="21272500" y="982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416</xdr:rowOff>
    </xdr:from>
    <xdr:ext cx="469744" cy="259045"/>
    <xdr:sp macro="" textlink="">
      <xdr:nvSpPr>
        <xdr:cNvPr id="798" name="テキスト ボックス 797"/>
        <xdr:cNvSpPr txBox="1"/>
      </xdr:nvSpPr>
      <xdr:spPr>
        <a:xfrm>
          <a:off x="21088428" y="9601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116949</xdr:rowOff>
    </xdr:from>
    <xdr:to>
      <xdr:col>107</xdr:col>
      <xdr:colOff>50800</xdr:colOff>
      <xdr:row>58</xdr:row>
      <xdr:rowOff>155484</xdr:rowOff>
    </xdr:to>
    <xdr:cxnSp macro="">
      <xdr:nvCxnSpPr>
        <xdr:cNvPr id="799" name="直線コネクタ 798"/>
        <xdr:cNvCxnSpPr/>
      </xdr:nvCxnSpPr>
      <xdr:spPr>
        <a:xfrm flipV="1">
          <a:off x="19545300" y="10061049"/>
          <a:ext cx="889000" cy="38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168039</xdr:rowOff>
    </xdr:from>
    <xdr:to>
      <xdr:col>107</xdr:col>
      <xdr:colOff>101600</xdr:colOff>
      <xdr:row>57</xdr:row>
      <xdr:rowOff>98189</xdr:rowOff>
    </xdr:to>
    <xdr:sp macro="" textlink="">
      <xdr:nvSpPr>
        <xdr:cNvPr id="800" name="フローチャート: 判断 799"/>
        <xdr:cNvSpPr/>
      </xdr:nvSpPr>
      <xdr:spPr>
        <a:xfrm>
          <a:off x="20383500" y="9769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114716</xdr:rowOff>
    </xdr:from>
    <xdr:ext cx="469744" cy="259045"/>
    <xdr:sp macro="" textlink="">
      <xdr:nvSpPr>
        <xdr:cNvPr id="801" name="テキスト ボックス 800"/>
        <xdr:cNvSpPr txBox="1"/>
      </xdr:nvSpPr>
      <xdr:spPr>
        <a:xfrm>
          <a:off x="20199428" y="9544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146667</xdr:rowOff>
    </xdr:from>
    <xdr:to>
      <xdr:col>102</xdr:col>
      <xdr:colOff>114300</xdr:colOff>
      <xdr:row>58</xdr:row>
      <xdr:rowOff>155484</xdr:rowOff>
    </xdr:to>
    <xdr:cxnSp macro="">
      <xdr:nvCxnSpPr>
        <xdr:cNvPr id="802" name="直線コネクタ 801"/>
        <xdr:cNvCxnSpPr/>
      </xdr:nvCxnSpPr>
      <xdr:spPr>
        <a:xfrm>
          <a:off x="18656300" y="10090767"/>
          <a:ext cx="889000" cy="8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27396</xdr:rowOff>
    </xdr:from>
    <xdr:to>
      <xdr:col>102</xdr:col>
      <xdr:colOff>165100</xdr:colOff>
      <xdr:row>58</xdr:row>
      <xdr:rowOff>128996</xdr:rowOff>
    </xdr:to>
    <xdr:sp macro="" textlink="">
      <xdr:nvSpPr>
        <xdr:cNvPr id="803" name="フローチャート: 判断 802"/>
        <xdr:cNvSpPr/>
      </xdr:nvSpPr>
      <xdr:spPr>
        <a:xfrm>
          <a:off x="19494500" y="997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145523</xdr:rowOff>
    </xdr:from>
    <xdr:ext cx="469744" cy="259045"/>
    <xdr:sp macro="" textlink="">
      <xdr:nvSpPr>
        <xdr:cNvPr id="804" name="テキスト ボックス 803"/>
        <xdr:cNvSpPr txBox="1"/>
      </xdr:nvSpPr>
      <xdr:spPr>
        <a:xfrm>
          <a:off x="19310428" y="9746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141696</xdr:rowOff>
    </xdr:from>
    <xdr:to>
      <xdr:col>98</xdr:col>
      <xdr:colOff>38100</xdr:colOff>
      <xdr:row>57</xdr:row>
      <xdr:rowOff>71846</xdr:rowOff>
    </xdr:to>
    <xdr:sp macro="" textlink="">
      <xdr:nvSpPr>
        <xdr:cNvPr id="805" name="フローチャート: 判断 804"/>
        <xdr:cNvSpPr/>
      </xdr:nvSpPr>
      <xdr:spPr>
        <a:xfrm>
          <a:off x="18605500" y="9742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88373</xdr:rowOff>
    </xdr:from>
    <xdr:ext cx="469744" cy="259045"/>
    <xdr:sp macro="" textlink="">
      <xdr:nvSpPr>
        <xdr:cNvPr id="806" name="テキスト ボックス 805"/>
        <xdr:cNvSpPr txBox="1"/>
      </xdr:nvSpPr>
      <xdr:spPr>
        <a:xfrm>
          <a:off x="18421428" y="9518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19340</xdr:rowOff>
    </xdr:from>
    <xdr:to>
      <xdr:col>116</xdr:col>
      <xdr:colOff>114300</xdr:colOff>
      <xdr:row>58</xdr:row>
      <xdr:rowOff>120940</xdr:rowOff>
    </xdr:to>
    <xdr:sp macro="" textlink="">
      <xdr:nvSpPr>
        <xdr:cNvPr id="812" name="楕円 811"/>
        <xdr:cNvSpPr/>
      </xdr:nvSpPr>
      <xdr:spPr>
        <a:xfrm>
          <a:off x="22110700" y="996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169217</xdr:rowOff>
    </xdr:from>
    <xdr:ext cx="469744" cy="259045"/>
    <xdr:sp macro="" textlink="">
      <xdr:nvSpPr>
        <xdr:cNvPr id="813" name="貸付金該当値テキスト"/>
        <xdr:cNvSpPr txBox="1"/>
      </xdr:nvSpPr>
      <xdr:spPr>
        <a:xfrm>
          <a:off x="22212300" y="994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46228</xdr:rowOff>
    </xdr:from>
    <xdr:to>
      <xdr:col>112</xdr:col>
      <xdr:colOff>38100</xdr:colOff>
      <xdr:row>58</xdr:row>
      <xdr:rowOff>147828</xdr:rowOff>
    </xdr:to>
    <xdr:sp macro="" textlink="">
      <xdr:nvSpPr>
        <xdr:cNvPr id="814" name="楕円 813"/>
        <xdr:cNvSpPr/>
      </xdr:nvSpPr>
      <xdr:spPr>
        <a:xfrm>
          <a:off x="21272500" y="999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138955</xdr:rowOff>
    </xdr:from>
    <xdr:ext cx="469744" cy="259045"/>
    <xdr:sp macro="" textlink="">
      <xdr:nvSpPr>
        <xdr:cNvPr id="815" name="テキスト ボックス 814"/>
        <xdr:cNvSpPr txBox="1"/>
      </xdr:nvSpPr>
      <xdr:spPr>
        <a:xfrm>
          <a:off x="21088428" y="10083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66149</xdr:rowOff>
    </xdr:from>
    <xdr:to>
      <xdr:col>107</xdr:col>
      <xdr:colOff>101600</xdr:colOff>
      <xdr:row>58</xdr:row>
      <xdr:rowOff>167749</xdr:rowOff>
    </xdr:to>
    <xdr:sp macro="" textlink="">
      <xdr:nvSpPr>
        <xdr:cNvPr id="816" name="楕円 815"/>
        <xdr:cNvSpPr/>
      </xdr:nvSpPr>
      <xdr:spPr>
        <a:xfrm>
          <a:off x="20383500" y="1001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158876</xdr:rowOff>
    </xdr:from>
    <xdr:ext cx="469744" cy="259045"/>
    <xdr:sp macro="" textlink="">
      <xdr:nvSpPr>
        <xdr:cNvPr id="817" name="テキスト ボックス 816"/>
        <xdr:cNvSpPr txBox="1"/>
      </xdr:nvSpPr>
      <xdr:spPr>
        <a:xfrm>
          <a:off x="20199428" y="10102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104684</xdr:rowOff>
    </xdr:from>
    <xdr:to>
      <xdr:col>102</xdr:col>
      <xdr:colOff>165100</xdr:colOff>
      <xdr:row>59</xdr:row>
      <xdr:rowOff>34834</xdr:rowOff>
    </xdr:to>
    <xdr:sp macro="" textlink="">
      <xdr:nvSpPr>
        <xdr:cNvPr id="818" name="楕円 817"/>
        <xdr:cNvSpPr/>
      </xdr:nvSpPr>
      <xdr:spPr>
        <a:xfrm>
          <a:off x="19494500" y="10048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25961</xdr:rowOff>
    </xdr:from>
    <xdr:ext cx="469744" cy="259045"/>
    <xdr:sp macro="" textlink="">
      <xdr:nvSpPr>
        <xdr:cNvPr id="819" name="テキスト ボックス 818"/>
        <xdr:cNvSpPr txBox="1"/>
      </xdr:nvSpPr>
      <xdr:spPr>
        <a:xfrm>
          <a:off x="19310428" y="10141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95867</xdr:rowOff>
    </xdr:from>
    <xdr:to>
      <xdr:col>98</xdr:col>
      <xdr:colOff>38100</xdr:colOff>
      <xdr:row>59</xdr:row>
      <xdr:rowOff>26017</xdr:rowOff>
    </xdr:to>
    <xdr:sp macro="" textlink="">
      <xdr:nvSpPr>
        <xdr:cNvPr id="820" name="楕円 819"/>
        <xdr:cNvSpPr/>
      </xdr:nvSpPr>
      <xdr:spPr>
        <a:xfrm>
          <a:off x="18605500" y="10039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17144</xdr:rowOff>
    </xdr:from>
    <xdr:ext cx="469744" cy="259045"/>
    <xdr:sp macro="" textlink="">
      <xdr:nvSpPr>
        <xdr:cNvPr id="821" name="テキスト ボックス 820"/>
        <xdr:cNvSpPr txBox="1"/>
      </xdr:nvSpPr>
      <xdr:spPr>
        <a:xfrm>
          <a:off x="18421428" y="1013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2" name="テキスト ボックス 83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3" name="直線コネクタ 83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4" name="テキスト ボックス 833"/>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5" name="直線コネクタ 83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6" name="テキスト ボックス 835"/>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7" name="直線コネクタ 83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8" name="テキスト ボックス 837"/>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9" name="直線コネクタ 83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0" name="テキスト ボックス 839"/>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1" name="直線コネクタ 84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2" name="テキスト ボックス 841"/>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147110</xdr:rowOff>
    </xdr:from>
    <xdr:to>
      <xdr:col>116</xdr:col>
      <xdr:colOff>62864</xdr:colOff>
      <xdr:row>78</xdr:row>
      <xdr:rowOff>161761</xdr:rowOff>
    </xdr:to>
    <xdr:cxnSp macro="">
      <xdr:nvCxnSpPr>
        <xdr:cNvPr id="846" name="直線コネクタ 845"/>
        <xdr:cNvCxnSpPr/>
      </xdr:nvCxnSpPr>
      <xdr:spPr>
        <a:xfrm flipV="1">
          <a:off x="22159595" y="12148610"/>
          <a:ext cx="1269" cy="1386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165588</xdr:rowOff>
    </xdr:from>
    <xdr:ext cx="534377" cy="259045"/>
    <xdr:sp macro="" textlink="">
      <xdr:nvSpPr>
        <xdr:cNvPr id="847" name="繰出金最小値テキスト"/>
        <xdr:cNvSpPr txBox="1"/>
      </xdr:nvSpPr>
      <xdr:spPr>
        <a:xfrm>
          <a:off x="22212300" y="1353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161761</xdr:rowOff>
    </xdr:from>
    <xdr:to>
      <xdr:col>116</xdr:col>
      <xdr:colOff>152400</xdr:colOff>
      <xdr:row>78</xdr:row>
      <xdr:rowOff>161761</xdr:rowOff>
    </xdr:to>
    <xdr:cxnSp macro="">
      <xdr:nvCxnSpPr>
        <xdr:cNvPr id="848" name="直線コネクタ 847"/>
        <xdr:cNvCxnSpPr/>
      </xdr:nvCxnSpPr>
      <xdr:spPr>
        <a:xfrm>
          <a:off x="22072600" y="13534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93787</xdr:rowOff>
    </xdr:from>
    <xdr:ext cx="534377" cy="259045"/>
    <xdr:sp macro="" textlink="">
      <xdr:nvSpPr>
        <xdr:cNvPr id="849" name="繰出金最大値テキスト"/>
        <xdr:cNvSpPr txBox="1"/>
      </xdr:nvSpPr>
      <xdr:spPr>
        <a:xfrm>
          <a:off x="22212300" y="11923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147110</xdr:rowOff>
    </xdr:from>
    <xdr:to>
      <xdr:col>116</xdr:col>
      <xdr:colOff>152400</xdr:colOff>
      <xdr:row>70</xdr:row>
      <xdr:rowOff>147110</xdr:rowOff>
    </xdr:to>
    <xdr:cxnSp macro="">
      <xdr:nvCxnSpPr>
        <xdr:cNvPr id="850" name="直線コネクタ 849"/>
        <xdr:cNvCxnSpPr/>
      </xdr:nvCxnSpPr>
      <xdr:spPr>
        <a:xfrm>
          <a:off x="22072600" y="12148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59310</xdr:rowOff>
    </xdr:from>
    <xdr:to>
      <xdr:col>116</xdr:col>
      <xdr:colOff>63500</xdr:colOff>
      <xdr:row>77</xdr:row>
      <xdr:rowOff>66453</xdr:rowOff>
    </xdr:to>
    <xdr:cxnSp macro="">
      <xdr:nvCxnSpPr>
        <xdr:cNvPr id="851" name="直線コネクタ 850"/>
        <xdr:cNvCxnSpPr/>
      </xdr:nvCxnSpPr>
      <xdr:spPr>
        <a:xfrm flipV="1">
          <a:off x="21323300" y="13260960"/>
          <a:ext cx="838200" cy="7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166660</xdr:rowOff>
    </xdr:from>
    <xdr:ext cx="534377" cy="259045"/>
    <xdr:sp macro="" textlink="">
      <xdr:nvSpPr>
        <xdr:cNvPr id="852" name="繰出金平均値テキスト"/>
        <xdr:cNvSpPr txBox="1"/>
      </xdr:nvSpPr>
      <xdr:spPr>
        <a:xfrm>
          <a:off x="22212300" y="12682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143783</xdr:rowOff>
    </xdr:from>
    <xdr:to>
      <xdr:col>116</xdr:col>
      <xdr:colOff>114300</xdr:colOff>
      <xdr:row>75</xdr:row>
      <xdr:rowOff>73933</xdr:rowOff>
    </xdr:to>
    <xdr:sp macro="" textlink="">
      <xdr:nvSpPr>
        <xdr:cNvPr id="853" name="フローチャート: 判断 852"/>
        <xdr:cNvSpPr/>
      </xdr:nvSpPr>
      <xdr:spPr>
        <a:xfrm>
          <a:off x="22110700" y="128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66300</xdr:rowOff>
    </xdr:from>
    <xdr:to>
      <xdr:col>111</xdr:col>
      <xdr:colOff>177800</xdr:colOff>
      <xdr:row>77</xdr:row>
      <xdr:rowOff>66453</xdr:rowOff>
    </xdr:to>
    <xdr:cxnSp macro="">
      <xdr:nvCxnSpPr>
        <xdr:cNvPr id="854" name="直線コネクタ 853"/>
        <xdr:cNvCxnSpPr/>
      </xdr:nvCxnSpPr>
      <xdr:spPr>
        <a:xfrm>
          <a:off x="20434300" y="13267950"/>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99702</xdr:rowOff>
    </xdr:from>
    <xdr:to>
      <xdr:col>112</xdr:col>
      <xdr:colOff>38100</xdr:colOff>
      <xdr:row>75</xdr:row>
      <xdr:rowOff>29852</xdr:rowOff>
    </xdr:to>
    <xdr:sp macro="" textlink="">
      <xdr:nvSpPr>
        <xdr:cNvPr id="855" name="フローチャート: 判断 854"/>
        <xdr:cNvSpPr/>
      </xdr:nvSpPr>
      <xdr:spPr>
        <a:xfrm>
          <a:off x="21272500" y="1278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46379</xdr:rowOff>
    </xdr:from>
    <xdr:ext cx="534377" cy="259045"/>
    <xdr:sp macro="" textlink="">
      <xdr:nvSpPr>
        <xdr:cNvPr id="856" name="テキスト ボックス 855"/>
        <xdr:cNvSpPr txBox="1"/>
      </xdr:nvSpPr>
      <xdr:spPr>
        <a:xfrm>
          <a:off x="21056111" y="1256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66300</xdr:rowOff>
    </xdr:from>
    <xdr:to>
      <xdr:col>107</xdr:col>
      <xdr:colOff>50800</xdr:colOff>
      <xdr:row>77</xdr:row>
      <xdr:rowOff>117887</xdr:rowOff>
    </xdr:to>
    <xdr:cxnSp macro="">
      <xdr:nvCxnSpPr>
        <xdr:cNvPr id="857" name="直線コネクタ 856"/>
        <xdr:cNvCxnSpPr/>
      </xdr:nvCxnSpPr>
      <xdr:spPr>
        <a:xfrm flipV="1">
          <a:off x="19545300" y="13267950"/>
          <a:ext cx="889000" cy="51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118370</xdr:rowOff>
    </xdr:from>
    <xdr:to>
      <xdr:col>107</xdr:col>
      <xdr:colOff>101600</xdr:colOff>
      <xdr:row>75</xdr:row>
      <xdr:rowOff>48520</xdr:rowOff>
    </xdr:to>
    <xdr:sp macro="" textlink="">
      <xdr:nvSpPr>
        <xdr:cNvPr id="858" name="フローチャート: 判断 857"/>
        <xdr:cNvSpPr/>
      </xdr:nvSpPr>
      <xdr:spPr>
        <a:xfrm>
          <a:off x="20383500" y="128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65047</xdr:rowOff>
    </xdr:from>
    <xdr:ext cx="534377" cy="259045"/>
    <xdr:sp macro="" textlink="">
      <xdr:nvSpPr>
        <xdr:cNvPr id="859" name="テキスト ボックス 858"/>
        <xdr:cNvSpPr txBox="1"/>
      </xdr:nvSpPr>
      <xdr:spPr>
        <a:xfrm>
          <a:off x="20167111" y="1258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117887</xdr:rowOff>
    </xdr:from>
    <xdr:to>
      <xdr:col>102</xdr:col>
      <xdr:colOff>114300</xdr:colOff>
      <xdr:row>77</xdr:row>
      <xdr:rowOff>156330</xdr:rowOff>
    </xdr:to>
    <xdr:cxnSp macro="">
      <xdr:nvCxnSpPr>
        <xdr:cNvPr id="860" name="直線コネクタ 859"/>
        <xdr:cNvCxnSpPr/>
      </xdr:nvCxnSpPr>
      <xdr:spPr>
        <a:xfrm flipV="1">
          <a:off x="18656300" y="13319537"/>
          <a:ext cx="889000" cy="38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145841</xdr:rowOff>
    </xdr:from>
    <xdr:to>
      <xdr:col>102</xdr:col>
      <xdr:colOff>165100</xdr:colOff>
      <xdr:row>75</xdr:row>
      <xdr:rowOff>75991</xdr:rowOff>
    </xdr:to>
    <xdr:sp macro="" textlink="">
      <xdr:nvSpPr>
        <xdr:cNvPr id="861" name="フローチャート: 判断 860"/>
        <xdr:cNvSpPr/>
      </xdr:nvSpPr>
      <xdr:spPr>
        <a:xfrm>
          <a:off x="19494500" y="12833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92518</xdr:rowOff>
    </xdr:from>
    <xdr:ext cx="534377" cy="259045"/>
    <xdr:sp macro="" textlink="">
      <xdr:nvSpPr>
        <xdr:cNvPr id="862" name="テキスト ボックス 861"/>
        <xdr:cNvSpPr txBox="1"/>
      </xdr:nvSpPr>
      <xdr:spPr>
        <a:xfrm>
          <a:off x="19278111" y="1260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26968</xdr:rowOff>
    </xdr:from>
    <xdr:to>
      <xdr:col>98</xdr:col>
      <xdr:colOff>38100</xdr:colOff>
      <xdr:row>75</xdr:row>
      <xdr:rowOff>128568</xdr:rowOff>
    </xdr:to>
    <xdr:sp macro="" textlink="">
      <xdr:nvSpPr>
        <xdr:cNvPr id="863" name="フローチャート: 判断 862"/>
        <xdr:cNvSpPr/>
      </xdr:nvSpPr>
      <xdr:spPr>
        <a:xfrm>
          <a:off x="18605500" y="12885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145095</xdr:rowOff>
    </xdr:from>
    <xdr:ext cx="534377" cy="259045"/>
    <xdr:sp macro="" textlink="">
      <xdr:nvSpPr>
        <xdr:cNvPr id="864" name="テキスト ボックス 863"/>
        <xdr:cNvSpPr txBox="1"/>
      </xdr:nvSpPr>
      <xdr:spPr>
        <a:xfrm>
          <a:off x="18389111" y="12660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8510</xdr:rowOff>
    </xdr:from>
    <xdr:to>
      <xdr:col>116</xdr:col>
      <xdr:colOff>114300</xdr:colOff>
      <xdr:row>77</xdr:row>
      <xdr:rowOff>110110</xdr:rowOff>
    </xdr:to>
    <xdr:sp macro="" textlink="">
      <xdr:nvSpPr>
        <xdr:cNvPr id="870" name="楕円 869"/>
        <xdr:cNvSpPr/>
      </xdr:nvSpPr>
      <xdr:spPr>
        <a:xfrm>
          <a:off x="22110700" y="1321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158387</xdr:rowOff>
    </xdr:from>
    <xdr:ext cx="534377" cy="259045"/>
    <xdr:sp macro="" textlink="">
      <xdr:nvSpPr>
        <xdr:cNvPr id="871" name="繰出金該当値テキスト"/>
        <xdr:cNvSpPr txBox="1"/>
      </xdr:nvSpPr>
      <xdr:spPr>
        <a:xfrm>
          <a:off x="22212300" y="1318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15653</xdr:rowOff>
    </xdr:from>
    <xdr:to>
      <xdr:col>112</xdr:col>
      <xdr:colOff>38100</xdr:colOff>
      <xdr:row>77</xdr:row>
      <xdr:rowOff>117253</xdr:rowOff>
    </xdr:to>
    <xdr:sp macro="" textlink="">
      <xdr:nvSpPr>
        <xdr:cNvPr id="872" name="楕円 871"/>
        <xdr:cNvSpPr/>
      </xdr:nvSpPr>
      <xdr:spPr>
        <a:xfrm>
          <a:off x="21272500" y="13217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108380</xdr:rowOff>
    </xdr:from>
    <xdr:ext cx="534377" cy="259045"/>
    <xdr:sp macro="" textlink="">
      <xdr:nvSpPr>
        <xdr:cNvPr id="873" name="テキスト ボックス 872"/>
        <xdr:cNvSpPr txBox="1"/>
      </xdr:nvSpPr>
      <xdr:spPr>
        <a:xfrm>
          <a:off x="21056111" y="13310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15500</xdr:rowOff>
    </xdr:from>
    <xdr:to>
      <xdr:col>107</xdr:col>
      <xdr:colOff>101600</xdr:colOff>
      <xdr:row>77</xdr:row>
      <xdr:rowOff>117100</xdr:rowOff>
    </xdr:to>
    <xdr:sp macro="" textlink="">
      <xdr:nvSpPr>
        <xdr:cNvPr id="874" name="楕円 873"/>
        <xdr:cNvSpPr/>
      </xdr:nvSpPr>
      <xdr:spPr>
        <a:xfrm>
          <a:off x="20383500" y="1321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108227</xdr:rowOff>
    </xdr:from>
    <xdr:ext cx="534377" cy="259045"/>
    <xdr:sp macro="" textlink="">
      <xdr:nvSpPr>
        <xdr:cNvPr id="875" name="テキスト ボックス 874"/>
        <xdr:cNvSpPr txBox="1"/>
      </xdr:nvSpPr>
      <xdr:spPr>
        <a:xfrm>
          <a:off x="20167111" y="13309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67087</xdr:rowOff>
    </xdr:from>
    <xdr:to>
      <xdr:col>102</xdr:col>
      <xdr:colOff>165100</xdr:colOff>
      <xdr:row>77</xdr:row>
      <xdr:rowOff>168687</xdr:rowOff>
    </xdr:to>
    <xdr:sp macro="" textlink="">
      <xdr:nvSpPr>
        <xdr:cNvPr id="876" name="楕円 875"/>
        <xdr:cNvSpPr/>
      </xdr:nvSpPr>
      <xdr:spPr>
        <a:xfrm>
          <a:off x="19494500" y="1326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159814</xdr:rowOff>
    </xdr:from>
    <xdr:ext cx="534377" cy="259045"/>
    <xdr:sp macro="" textlink="">
      <xdr:nvSpPr>
        <xdr:cNvPr id="877" name="テキスト ボックス 876"/>
        <xdr:cNvSpPr txBox="1"/>
      </xdr:nvSpPr>
      <xdr:spPr>
        <a:xfrm>
          <a:off x="19278111" y="1336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105530</xdr:rowOff>
    </xdr:from>
    <xdr:to>
      <xdr:col>98</xdr:col>
      <xdr:colOff>38100</xdr:colOff>
      <xdr:row>78</xdr:row>
      <xdr:rowOff>35680</xdr:rowOff>
    </xdr:to>
    <xdr:sp macro="" textlink="">
      <xdr:nvSpPr>
        <xdr:cNvPr id="878" name="楕円 877"/>
        <xdr:cNvSpPr/>
      </xdr:nvSpPr>
      <xdr:spPr>
        <a:xfrm>
          <a:off x="18605500" y="1330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26807</xdr:rowOff>
    </xdr:from>
    <xdr:ext cx="534377" cy="259045"/>
    <xdr:sp macro="" textlink="">
      <xdr:nvSpPr>
        <xdr:cNvPr id="879" name="テキスト ボックス 878"/>
        <xdr:cNvSpPr txBox="1"/>
      </xdr:nvSpPr>
      <xdr:spPr>
        <a:xfrm>
          <a:off x="18389111" y="13399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歳出決算総額は、住民一人あたり</a:t>
          </a:r>
          <a:r>
            <a:rPr kumimoji="1" lang="en-US" altLang="ja-JP" sz="1300">
              <a:latin typeface="ＭＳ Ｐゴシック" panose="020B0600070205080204" pitchFamily="50" charset="-128"/>
              <a:ea typeface="ＭＳ Ｐゴシック" panose="020B0600070205080204" pitchFamily="50" charset="-128"/>
            </a:rPr>
            <a:t>441,364</a:t>
          </a:r>
          <a:r>
            <a:rPr kumimoji="1" lang="ja-JP" altLang="en-US" sz="1300">
              <a:latin typeface="ＭＳ Ｐゴシック" panose="020B0600070205080204" pitchFamily="50" charset="-128"/>
              <a:ea typeface="ＭＳ Ｐゴシック" panose="020B0600070205080204" pitchFamily="50" charset="-128"/>
            </a:rPr>
            <a:t>円で昨年度と比較して</a:t>
          </a:r>
          <a:r>
            <a:rPr kumimoji="1" lang="en-US" altLang="ja-JP" sz="1300">
              <a:latin typeface="ＭＳ Ｐゴシック" panose="020B0600070205080204" pitchFamily="50" charset="-128"/>
              <a:ea typeface="ＭＳ Ｐゴシック" panose="020B0600070205080204" pitchFamily="50" charset="-128"/>
            </a:rPr>
            <a:t>136,353</a:t>
          </a:r>
          <a:r>
            <a:rPr kumimoji="1" lang="ja-JP" altLang="en-US" sz="1300">
              <a:latin typeface="ＭＳ Ｐゴシック" panose="020B0600070205080204" pitchFamily="50" charset="-128"/>
              <a:ea typeface="ＭＳ Ｐゴシック" panose="020B0600070205080204" pitchFamily="50" charset="-128"/>
            </a:rPr>
            <a:t>円減少した。これは除染作業の終了により物件費が</a:t>
          </a:r>
          <a:r>
            <a:rPr kumimoji="1" lang="en-US" altLang="ja-JP" sz="1300">
              <a:latin typeface="ＭＳ Ｐゴシック" panose="020B0600070205080204" pitchFamily="50" charset="-128"/>
              <a:ea typeface="ＭＳ Ｐゴシック" panose="020B0600070205080204" pitchFamily="50" charset="-128"/>
            </a:rPr>
            <a:t>110,254</a:t>
          </a:r>
          <a:r>
            <a:rPr kumimoji="1" lang="ja-JP" altLang="en-US" sz="1300">
              <a:latin typeface="ＭＳ Ｐゴシック" panose="020B0600070205080204" pitchFamily="50" charset="-128"/>
              <a:ea typeface="ＭＳ Ｐゴシック" panose="020B0600070205080204" pitchFamily="50" charset="-128"/>
            </a:rPr>
            <a:t>円減少しているのが主な要因である。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構成項目別に類似団体と比較すると、上回っているものが、物件費、普通建設事業費、投資及び出資金である。物件費については、上記のとおり除染作業が終了したものの、除染廃棄物の維持管理経費や搬出に係る経費が引き続き見込まれる。普通建設事業費については、老朽化した道路や橋梁、学校施設等の改修により増加しており、今後も役場新庁舎の建設や老朽化した公共施設の更新等が予定されており、公共施設適正管理計画に基づき、適正に事業を実施していく。投資及び出資金については、上水道及び下水道事業会計への企業債の元金償還金に対する出資金として支出しているもので、今後も同額程度の出資が見込まれ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福島県三春町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17,397
17,331
72.76
8,056,892
7,678,406
370,694
4,783,373
7,131,998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18.7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77216</xdr:rowOff>
    </xdr:from>
    <xdr:to>
      <xdr:col>24</xdr:col>
      <xdr:colOff>62865</xdr:colOff>
      <xdr:row>38</xdr:row>
      <xdr:rowOff>119888</xdr:rowOff>
    </xdr:to>
    <xdr:cxnSp macro="">
      <xdr:nvCxnSpPr>
        <xdr:cNvPr id="56" name="直線コネクタ 55"/>
        <xdr:cNvCxnSpPr/>
      </xdr:nvCxnSpPr>
      <xdr:spPr>
        <a:xfrm flipV="1">
          <a:off x="4633595" y="5392166"/>
          <a:ext cx="1270" cy="1242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123715</xdr:rowOff>
    </xdr:from>
    <xdr:ext cx="469744" cy="259045"/>
    <xdr:sp macro="" textlink="">
      <xdr:nvSpPr>
        <xdr:cNvPr id="57" name="議会費最小値テキスト"/>
        <xdr:cNvSpPr txBox="1"/>
      </xdr:nvSpPr>
      <xdr:spPr>
        <a:xfrm>
          <a:off x="4686300" y="6638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119888</xdr:rowOff>
    </xdr:from>
    <xdr:to>
      <xdr:col>24</xdr:col>
      <xdr:colOff>152400</xdr:colOff>
      <xdr:row>38</xdr:row>
      <xdr:rowOff>119888</xdr:rowOff>
    </xdr:to>
    <xdr:cxnSp macro="">
      <xdr:nvCxnSpPr>
        <xdr:cNvPr id="58" name="直線コネクタ 57"/>
        <xdr:cNvCxnSpPr/>
      </xdr:nvCxnSpPr>
      <xdr:spPr>
        <a:xfrm>
          <a:off x="4546600" y="6634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23893</xdr:rowOff>
    </xdr:from>
    <xdr:ext cx="469744" cy="259045"/>
    <xdr:sp macro="" textlink="">
      <xdr:nvSpPr>
        <xdr:cNvPr id="59" name="議会費最大値テキスト"/>
        <xdr:cNvSpPr txBox="1"/>
      </xdr:nvSpPr>
      <xdr:spPr>
        <a:xfrm>
          <a:off x="4686300" y="5167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77216</xdr:rowOff>
    </xdr:from>
    <xdr:to>
      <xdr:col>24</xdr:col>
      <xdr:colOff>152400</xdr:colOff>
      <xdr:row>31</xdr:row>
      <xdr:rowOff>77216</xdr:rowOff>
    </xdr:to>
    <xdr:cxnSp macro="">
      <xdr:nvCxnSpPr>
        <xdr:cNvPr id="60" name="直線コネクタ 59"/>
        <xdr:cNvCxnSpPr/>
      </xdr:nvCxnSpPr>
      <xdr:spPr>
        <a:xfrm>
          <a:off x="4546600" y="5392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133604</xdr:rowOff>
    </xdr:from>
    <xdr:to>
      <xdr:col>24</xdr:col>
      <xdr:colOff>63500</xdr:colOff>
      <xdr:row>35</xdr:row>
      <xdr:rowOff>59690</xdr:rowOff>
    </xdr:to>
    <xdr:cxnSp macro="">
      <xdr:nvCxnSpPr>
        <xdr:cNvPr id="61" name="直線コネクタ 60"/>
        <xdr:cNvCxnSpPr/>
      </xdr:nvCxnSpPr>
      <xdr:spPr>
        <a:xfrm flipV="1">
          <a:off x="3797300" y="5962904"/>
          <a:ext cx="838200" cy="97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143527</xdr:rowOff>
    </xdr:from>
    <xdr:ext cx="469744" cy="259045"/>
    <xdr:sp macro="" textlink="">
      <xdr:nvSpPr>
        <xdr:cNvPr id="62" name="議会費平均値テキスト"/>
        <xdr:cNvSpPr txBox="1"/>
      </xdr:nvSpPr>
      <xdr:spPr>
        <a:xfrm>
          <a:off x="4686300" y="5972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165100</xdr:rowOff>
    </xdr:from>
    <xdr:to>
      <xdr:col>24</xdr:col>
      <xdr:colOff>114300</xdr:colOff>
      <xdr:row>35</xdr:row>
      <xdr:rowOff>95250</xdr:rowOff>
    </xdr:to>
    <xdr:sp macro="" textlink="">
      <xdr:nvSpPr>
        <xdr:cNvPr id="63" name="フローチャート: 判断 62"/>
        <xdr:cNvSpPr/>
      </xdr:nvSpPr>
      <xdr:spPr>
        <a:xfrm>
          <a:off x="45847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158750</xdr:rowOff>
    </xdr:from>
    <xdr:to>
      <xdr:col>19</xdr:col>
      <xdr:colOff>177800</xdr:colOff>
      <xdr:row>35</xdr:row>
      <xdr:rowOff>59690</xdr:rowOff>
    </xdr:to>
    <xdr:cxnSp macro="">
      <xdr:nvCxnSpPr>
        <xdr:cNvPr id="64" name="直線コネクタ 63"/>
        <xdr:cNvCxnSpPr/>
      </xdr:nvCxnSpPr>
      <xdr:spPr>
        <a:xfrm>
          <a:off x="2908300" y="581660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30607</xdr:rowOff>
    </xdr:from>
    <xdr:to>
      <xdr:col>20</xdr:col>
      <xdr:colOff>38100</xdr:colOff>
      <xdr:row>35</xdr:row>
      <xdr:rowOff>132207</xdr:rowOff>
    </xdr:to>
    <xdr:sp macro="" textlink="">
      <xdr:nvSpPr>
        <xdr:cNvPr id="65" name="フローチャート: 判断 64"/>
        <xdr:cNvSpPr/>
      </xdr:nvSpPr>
      <xdr:spPr>
        <a:xfrm>
          <a:off x="3746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123334</xdr:rowOff>
    </xdr:from>
    <xdr:ext cx="469744" cy="259045"/>
    <xdr:sp macro="" textlink="">
      <xdr:nvSpPr>
        <xdr:cNvPr id="66" name="テキスト ボックス 65"/>
        <xdr:cNvSpPr txBox="1"/>
      </xdr:nvSpPr>
      <xdr:spPr>
        <a:xfrm>
          <a:off x="3562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158750</xdr:rowOff>
    </xdr:from>
    <xdr:to>
      <xdr:col>15</xdr:col>
      <xdr:colOff>50800</xdr:colOff>
      <xdr:row>34</xdr:row>
      <xdr:rowOff>169418</xdr:rowOff>
    </xdr:to>
    <xdr:cxnSp macro="">
      <xdr:nvCxnSpPr>
        <xdr:cNvPr id="67" name="直線コネクタ 66"/>
        <xdr:cNvCxnSpPr/>
      </xdr:nvCxnSpPr>
      <xdr:spPr>
        <a:xfrm flipV="1">
          <a:off x="2019300" y="5816600"/>
          <a:ext cx="889000" cy="18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81661</xdr:rowOff>
    </xdr:from>
    <xdr:to>
      <xdr:col>15</xdr:col>
      <xdr:colOff>101600</xdr:colOff>
      <xdr:row>35</xdr:row>
      <xdr:rowOff>11811</xdr:rowOff>
    </xdr:to>
    <xdr:sp macro="" textlink="">
      <xdr:nvSpPr>
        <xdr:cNvPr id="68" name="フローチャート: 判断 67"/>
        <xdr:cNvSpPr/>
      </xdr:nvSpPr>
      <xdr:spPr>
        <a:xfrm>
          <a:off x="2857500" y="591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2938</xdr:rowOff>
    </xdr:from>
    <xdr:ext cx="469744" cy="259045"/>
    <xdr:sp macro="" textlink="">
      <xdr:nvSpPr>
        <xdr:cNvPr id="69" name="テキスト ボックス 68"/>
        <xdr:cNvSpPr txBox="1"/>
      </xdr:nvSpPr>
      <xdr:spPr>
        <a:xfrm>
          <a:off x="2673428" y="600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169418</xdr:rowOff>
    </xdr:from>
    <xdr:to>
      <xdr:col>10</xdr:col>
      <xdr:colOff>114300</xdr:colOff>
      <xdr:row>35</xdr:row>
      <xdr:rowOff>91694</xdr:rowOff>
    </xdr:to>
    <xdr:cxnSp macro="">
      <xdr:nvCxnSpPr>
        <xdr:cNvPr id="70" name="直線コネクタ 69"/>
        <xdr:cNvCxnSpPr/>
      </xdr:nvCxnSpPr>
      <xdr:spPr>
        <a:xfrm flipV="1">
          <a:off x="1130300" y="5998718"/>
          <a:ext cx="8890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100330</xdr:rowOff>
    </xdr:from>
    <xdr:to>
      <xdr:col>10</xdr:col>
      <xdr:colOff>165100</xdr:colOff>
      <xdr:row>35</xdr:row>
      <xdr:rowOff>30480</xdr:rowOff>
    </xdr:to>
    <xdr:sp macro="" textlink="">
      <xdr:nvSpPr>
        <xdr:cNvPr id="71" name="フローチャート: 判断 70"/>
        <xdr:cNvSpPr/>
      </xdr:nvSpPr>
      <xdr:spPr>
        <a:xfrm>
          <a:off x="1968500" y="592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47007</xdr:rowOff>
    </xdr:from>
    <xdr:ext cx="469744" cy="259045"/>
    <xdr:sp macro="" textlink="">
      <xdr:nvSpPr>
        <xdr:cNvPr id="72" name="テキスト ボックス 71"/>
        <xdr:cNvSpPr txBox="1"/>
      </xdr:nvSpPr>
      <xdr:spPr>
        <a:xfrm>
          <a:off x="1784428" y="570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120142</xdr:rowOff>
    </xdr:from>
    <xdr:to>
      <xdr:col>6</xdr:col>
      <xdr:colOff>38100</xdr:colOff>
      <xdr:row>35</xdr:row>
      <xdr:rowOff>50292</xdr:rowOff>
    </xdr:to>
    <xdr:sp macro="" textlink="">
      <xdr:nvSpPr>
        <xdr:cNvPr id="73" name="フローチャート: 判断 72"/>
        <xdr:cNvSpPr/>
      </xdr:nvSpPr>
      <xdr:spPr>
        <a:xfrm>
          <a:off x="1079500" y="5949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66819</xdr:rowOff>
    </xdr:from>
    <xdr:ext cx="469744" cy="259045"/>
    <xdr:sp macro="" textlink="">
      <xdr:nvSpPr>
        <xdr:cNvPr id="74" name="テキスト ボックス 73"/>
        <xdr:cNvSpPr txBox="1"/>
      </xdr:nvSpPr>
      <xdr:spPr>
        <a:xfrm>
          <a:off x="895428" y="5724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82804</xdr:rowOff>
    </xdr:from>
    <xdr:to>
      <xdr:col>24</xdr:col>
      <xdr:colOff>114300</xdr:colOff>
      <xdr:row>35</xdr:row>
      <xdr:rowOff>12954</xdr:rowOff>
    </xdr:to>
    <xdr:sp macro="" textlink="">
      <xdr:nvSpPr>
        <xdr:cNvPr id="80" name="楕円 79"/>
        <xdr:cNvSpPr/>
      </xdr:nvSpPr>
      <xdr:spPr>
        <a:xfrm>
          <a:off x="4584700" y="591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105681</xdr:rowOff>
    </xdr:from>
    <xdr:ext cx="469744" cy="259045"/>
    <xdr:sp macro="" textlink="">
      <xdr:nvSpPr>
        <xdr:cNvPr id="81" name="議会費該当値テキスト"/>
        <xdr:cNvSpPr txBox="1"/>
      </xdr:nvSpPr>
      <xdr:spPr>
        <a:xfrm>
          <a:off x="4686300" y="5763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8890</xdr:rowOff>
    </xdr:from>
    <xdr:to>
      <xdr:col>20</xdr:col>
      <xdr:colOff>38100</xdr:colOff>
      <xdr:row>35</xdr:row>
      <xdr:rowOff>110490</xdr:rowOff>
    </xdr:to>
    <xdr:sp macro="" textlink="">
      <xdr:nvSpPr>
        <xdr:cNvPr id="82" name="楕円 81"/>
        <xdr:cNvSpPr/>
      </xdr:nvSpPr>
      <xdr:spPr>
        <a:xfrm>
          <a:off x="3746500" y="600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127017</xdr:rowOff>
    </xdr:from>
    <xdr:ext cx="469744" cy="259045"/>
    <xdr:sp macro="" textlink="">
      <xdr:nvSpPr>
        <xdr:cNvPr id="83" name="テキスト ボックス 82"/>
        <xdr:cNvSpPr txBox="1"/>
      </xdr:nvSpPr>
      <xdr:spPr>
        <a:xfrm>
          <a:off x="3562428" y="5784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107950</xdr:rowOff>
    </xdr:from>
    <xdr:to>
      <xdr:col>15</xdr:col>
      <xdr:colOff>101600</xdr:colOff>
      <xdr:row>34</xdr:row>
      <xdr:rowOff>38100</xdr:rowOff>
    </xdr:to>
    <xdr:sp macro="" textlink="">
      <xdr:nvSpPr>
        <xdr:cNvPr id="84" name="楕円 83"/>
        <xdr:cNvSpPr/>
      </xdr:nvSpPr>
      <xdr:spPr>
        <a:xfrm>
          <a:off x="2857500" y="57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54627</xdr:rowOff>
    </xdr:from>
    <xdr:ext cx="469744" cy="259045"/>
    <xdr:sp macro="" textlink="">
      <xdr:nvSpPr>
        <xdr:cNvPr id="85" name="テキスト ボックス 84"/>
        <xdr:cNvSpPr txBox="1"/>
      </xdr:nvSpPr>
      <xdr:spPr>
        <a:xfrm>
          <a:off x="2673428" y="554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118618</xdr:rowOff>
    </xdr:from>
    <xdr:to>
      <xdr:col>10</xdr:col>
      <xdr:colOff>165100</xdr:colOff>
      <xdr:row>35</xdr:row>
      <xdr:rowOff>48768</xdr:rowOff>
    </xdr:to>
    <xdr:sp macro="" textlink="">
      <xdr:nvSpPr>
        <xdr:cNvPr id="86" name="楕円 85"/>
        <xdr:cNvSpPr/>
      </xdr:nvSpPr>
      <xdr:spPr>
        <a:xfrm>
          <a:off x="1968500" y="594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39895</xdr:rowOff>
    </xdr:from>
    <xdr:ext cx="469744" cy="259045"/>
    <xdr:sp macro="" textlink="">
      <xdr:nvSpPr>
        <xdr:cNvPr id="87" name="テキスト ボックス 86"/>
        <xdr:cNvSpPr txBox="1"/>
      </xdr:nvSpPr>
      <xdr:spPr>
        <a:xfrm>
          <a:off x="1784428" y="6040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40894</xdr:rowOff>
    </xdr:from>
    <xdr:to>
      <xdr:col>6</xdr:col>
      <xdr:colOff>38100</xdr:colOff>
      <xdr:row>35</xdr:row>
      <xdr:rowOff>142494</xdr:rowOff>
    </xdr:to>
    <xdr:sp macro="" textlink="">
      <xdr:nvSpPr>
        <xdr:cNvPr id="88" name="楕円 87"/>
        <xdr:cNvSpPr/>
      </xdr:nvSpPr>
      <xdr:spPr>
        <a:xfrm>
          <a:off x="1079500" y="604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133621</xdr:rowOff>
    </xdr:from>
    <xdr:ext cx="469744" cy="259045"/>
    <xdr:sp macro="" textlink="">
      <xdr:nvSpPr>
        <xdr:cNvPr id="89" name="テキスト ボックス 88"/>
        <xdr:cNvSpPr txBox="1"/>
      </xdr:nvSpPr>
      <xdr:spPr>
        <a:xfrm>
          <a:off x="895428" y="6134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132956</xdr:rowOff>
    </xdr:from>
    <xdr:to>
      <xdr:col>24</xdr:col>
      <xdr:colOff>62865</xdr:colOff>
      <xdr:row>59</xdr:row>
      <xdr:rowOff>83632</xdr:rowOff>
    </xdr:to>
    <xdr:cxnSp macro="">
      <xdr:nvCxnSpPr>
        <xdr:cNvPr id="114" name="直線コネクタ 113"/>
        <xdr:cNvCxnSpPr/>
      </xdr:nvCxnSpPr>
      <xdr:spPr>
        <a:xfrm flipV="1">
          <a:off x="4633595" y="8705456"/>
          <a:ext cx="1270" cy="1493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87459</xdr:rowOff>
    </xdr:from>
    <xdr:ext cx="534377" cy="259045"/>
    <xdr:sp macro="" textlink="">
      <xdr:nvSpPr>
        <xdr:cNvPr id="115" name="総務費最小値テキスト"/>
        <xdr:cNvSpPr txBox="1"/>
      </xdr:nvSpPr>
      <xdr:spPr>
        <a:xfrm>
          <a:off x="4686300" y="1020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83632</xdr:rowOff>
    </xdr:from>
    <xdr:to>
      <xdr:col>24</xdr:col>
      <xdr:colOff>152400</xdr:colOff>
      <xdr:row>59</xdr:row>
      <xdr:rowOff>83632</xdr:rowOff>
    </xdr:to>
    <xdr:cxnSp macro="">
      <xdr:nvCxnSpPr>
        <xdr:cNvPr id="116" name="直線コネクタ 115"/>
        <xdr:cNvCxnSpPr/>
      </xdr:nvCxnSpPr>
      <xdr:spPr>
        <a:xfrm>
          <a:off x="4546600" y="1019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79633</xdr:rowOff>
    </xdr:from>
    <xdr:ext cx="599010" cy="259045"/>
    <xdr:sp macro="" textlink="">
      <xdr:nvSpPr>
        <xdr:cNvPr id="117" name="総務費最大値テキスト"/>
        <xdr:cNvSpPr txBox="1"/>
      </xdr:nvSpPr>
      <xdr:spPr>
        <a:xfrm>
          <a:off x="4686300" y="8480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240,885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132956</xdr:rowOff>
    </xdr:from>
    <xdr:to>
      <xdr:col>24</xdr:col>
      <xdr:colOff>152400</xdr:colOff>
      <xdr:row>50</xdr:row>
      <xdr:rowOff>132956</xdr:rowOff>
    </xdr:to>
    <xdr:cxnSp macro="">
      <xdr:nvCxnSpPr>
        <xdr:cNvPr id="118" name="直線コネクタ 117"/>
        <xdr:cNvCxnSpPr/>
      </xdr:nvCxnSpPr>
      <xdr:spPr>
        <a:xfrm>
          <a:off x="4546600" y="8705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163131</xdr:rowOff>
    </xdr:from>
    <xdr:to>
      <xdr:col>24</xdr:col>
      <xdr:colOff>63500</xdr:colOff>
      <xdr:row>58</xdr:row>
      <xdr:rowOff>169319</xdr:rowOff>
    </xdr:to>
    <xdr:cxnSp macro="">
      <xdr:nvCxnSpPr>
        <xdr:cNvPr id="119" name="直線コネクタ 118"/>
        <xdr:cNvCxnSpPr/>
      </xdr:nvCxnSpPr>
      <xdr:spPr>
        <a:xfrm>
          <a:off x="3797300" y="10107231"/>
          <a:ext cx="838200" cy="6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36758</xdr:rowOff>
    </xdr:from>
    <xdr:ext cx="534377" cy="259045"/>
    <xdr:sp macro="" textlink="">
      <xdr:nvSpPr>
        <xdr:cNvPr id="120" name="総務費平均値テキスト"/>
        <xdr:cNvSpPr txBox="1"/>
      </xdr:nvSpPr>
      <xdr:spPr>
        <a:xfrm>
          <a:off x="4686300" y="9637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13881</xdr:rowOff>
    </xdr:from>
    <xdr:to>
      <xdr:col>24</xdr:col>
      <xdr:colOff>114300</xdr:colOff>
      <xdr:row>57</xdr:row>
      <xdr:rowOff>115481</xdr:rowOff>
    </xdr:to>
    <xdr:sp macro="" textlink="">
      <xdr:nvSpPr>
        <xdr:cNvPr id="121" name="フローチャート: 判断 120"/>
        <xdr:cNvSpPr/>
      </xdr:nvSpPr>
      <xdr:spPr>
        <a:xfrm>
          <a:off x="4584700" y="9786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55636</xdr:rowOff>
    </xdr:from>
    <xdr:to>
      <xdr:col>19</xdr:col>
      <xdr:colOff>177800</xdr:colOff>
      <xdr:row>58</xdr:row>
      <xdr:rowOff>163131</xdr:rowOff>
    </xdr:to>
    <xdr:cxnSp macro="">
      <xdr:nvCxnSpPr>
        <xdr:cNvPr id="122" name="直線コネクタ 121"/>
        <xdr:cNvCxnSpPr/>
      </xdr:nvCxnSpPr>
      <xdr:spPr>
        <a:xfrm>
          <a:off x="2908300" y="9999736"/>
          <a:ext cx="889000" cy="107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68722</xdr:rowOff>
    </xdr:from>
    <xdr:to>
      <xdr:col>20</xdr:col>
      <xdr:colOff>38100</xdr:colOff>
      <xdr:row>56</xdr:row>
      <xdr:rowOff>170322</xdr:rowOff>
    </xdr:to>
    <xdr:sp macro="" textlink="">
      <xdr:nvSpPr>
        <xdr:cNvPr id="123" name="フローチャート: 判断 122"/>
        <xdr:cNvSpPr/>
      </xdr:nvSpPr>
      <xdr:spPr>
        <a:xfrm>
          <a:off x="3746500" y="9669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15399</xdr:rowOff>
    </xdr:from>
    <xdr:ext cx="599010" cy="259045"/>
    <xdr:sp macro="" textlink="">
      <xdr:nvSpPr>
        <xdr:cNvPr id="124" name="テキスト ボックス 123"/>
        <xdr:cNvSpPr txBox="1"/>
      </xdr:nvSpPr>
      <xdr:spPr>
        <a:xfrm>
          <a:off x="3497795" y="9445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55636</xdr:rowOff>
    </xdr:from>
    <xdr:to>
      <xdr:col>15</xdr:col>
      <xdr:colOff>50800</xdr:colOff>
      <xdr:row>59</xdr:row>
      <xdr:rowOff>48916</xdr:rowOff>
    </xdr:to>
    <xdr:cxnSp macro="">
      <xdr:nvCxnSpPr>
        <xdr:cNvPr id="125" name="直線コネクタ 124"/>
        <xdr:cNvCxnSpPr/>
      </xdr:nvCxnSpPr>
      <xdr:spPr>
        <a:xfrm flipV="1">
          <a:off x="2019300" y="9999736"/>
          <a:ext cx="889000" cy="164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118420</xdr:rowOff>
    </xdr:from>
    <xdr:to>
      <xdr:col>15</xdr:col>
      <xdr:colOff>101600</xdr:colOff>
      <xdr:row>58</xdr:row>
      <xdr:rowOff>48570</xdr:rowOff>
    </xdr:to>
    <xdr:sp macro="" textlink="">
      <xdr:nvSpPr>
        <xdr:cNvPr id="126" name="フローチャート: 判断 125"/>
        <xdr:cNvSpPr/>
      </xdr:nvSpPr>
      <xdr:spPr>
        <a:xfrm>
          <a:off x="2857500" y="989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65097</xdr:rowOff>
    </xdr:from>
    <xdr:ext cx="534377" cy="259045"/>
    <xdr:sp macro="" textlink="">
      <xdr:nvSpPr>
        <xdr:cNvPr id="127" name="テキスト ボックス 126"/>
        <xdr:cNvSpPr txBox="1"/>
      </xdr:nvSpPr>
      <xdr:spPr>
        <a:xfrm>
          <a:off x="2641111" y="966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125892</xdr:rowOff>
    </xdr:from>
    <xdr:to>
      <xdr:col>10</xdr:col>
      <xdr:colOff>114300</xdr:colOff>
      <xdr:row>59</xdr:row>
      <xdr:rowOff>48916</xdr:rowOff>
    </xdr:to>
    <xdr:cxnSp macro="">
      <xdr:nvCxnSpPr>
        <xdr:cNvPr id="128" name="直線コネクタ 127"/>
        <xdr:cNvCxnSpPr/>
      </xdr:nvCxnSpPr>
      <xdr:spPr>
        <a:xfrm>
          <a:off x="1130300" y="10069992"/>
          <a:ext cx="889000" cy="94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115036</xdr:rowOff>
    </xdr:from>
    <xdr:to>
      <xdr:col>10</xdr:col>
      <xdr:colOff>165100</xdr:colOff>
      <xdr:row>58</xdr:row>
      <xdr:rowOff>45186</xdr:rowOff>
    </xdr:to>
    <xdr:sp macro="" textlink="">
      <xdr:nvSpPr>
        <xdr:cNvPr id="129" name="フローチャート: 判断 128"/>
        <xdr:cNvSpPr/>
      </xdr:nvSpPr>
      <xdr:spPr>
        <a:xfrm>
          <a:off x="1968500" y="988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61713</xdr:rowOff>
    </xdr:from>
    <xdr:ext cx="534377" cy="259045"/>
    <xdr:sp macro="" textlink="">
      <xdr:nvSpPr>
        <xdr:cNvPr id="130" name="テキスト ボックス 129"/>
        <xdr:cNvSpPr txBox="1"/>
      </xdr:nvSpPr>
      <xdr:spPr>
        <a:xfrm>
          <a:off x="1752111" y="966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126071</xdr:rowOff>
    </xdr:from>
    <xdr:to>
      <xdr:col>6</xdr:col>
      <xdr:colOff>38100</xdr:colOff>
      <xdr:row>58</xdr:row>
      <xdr:rowOff>56221</xdr:rowOff>
    </xdr:to>
    <xdr:sp macro="" textlink="">
      <xdr:nvSpPr>
        <xdr:cNvPr id="131" name="フローチャート: 判断 130"/>
        <xdr:cNvSpPr/>
      </xdr:nvSpPr>
      <xdr:spPr>
        <a:xfrm>
          <a:off x="1079500" y="9898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72748</xdr:rowOff>
    </xdr:from>
    <xdr:ext cx="534377" cy="259045"/>
    <xdr:sp macro="" textlink="">
      <xdr:nvSpPr>
        <xdr:cNvPr id="132" name="テキスト ボックス 131"/>
        <xdr:cNvSpPr txBox="1"/>
      </xdr:nvSpPr>
      <xdr:spPr>
        <a:xfrm>
          <a:off x="863111" y="9673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118519</xdr:rowOff>
    </xdr:from>
    <xdr:to>
      <xdr:col>24</xdr:col>
      <xdr:colOff>114300</xdr:colOff>
      <xdr:row>59</xdr:row>
      <xdr:rowOff>48669</xdr:rowOff>
    </xdr:to>
    <xdr:sp macro="" textlink="">
      <xdr:nvSpPr>
        <xdr:cNvPr id="138" name="楕円 137"/>
        <xdr:cNvSpPr/>
      </xdr:nvSpPr>
      <xdr:spPr>
        <a:xfrm>
          <a:off x="4584700" y="1006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33446</xdr:rowOff>
    </xdr:from>
    <xdr:ext cx="534377" cy="259045"/>
    <xdr:sp macro="" textlink="">
      <xdr:nvSpPr>
        <xdr:cNvPr id="139" name="総務費該当値テキスト"/>
        <xdr:cNvSpPr txBox="1"/>
      </xdr:nvSpPr>
      <xdr:spPr>
        <a:xfrm>
          <a:off x="4686300" y="997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112331</xdr:rowOff>
    </xdr:from>
    <xdr:to>
      <xdr:col>20</xdr:col>
      <xdr:colOff>38100</xdr:colOff>
      <xdr:row>59</xdr:row>
      <xdr:rowOff>42481</xdr:rowOff>
    </xdr:to>
    <xdr:sp macro="" textlink="">
      <xdr:nvSpPr>
        <xdr:cNvPr id="140" name="楕円 139"/>
        <xdr:cNvSpPr/>
      </xdr:nvSpPr>
      <xdr:spPr>
        <a:xfrm>
          <a:off x="3746500" y="10056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33608</xdr:rowOff>
    </xdr:from>
    <xdr:ext cx="534377" cy="259045"/>
    <xdr:sp macro="" textlink="">
      <xdr:nvSpPr>
        <xdr:cNvPr id="141" name="テキスト ボックス 140"/>
        <xdr:cNvSpPr txBox="1"/>
      </xdr:nvSpPr>
      <xdr:spPr>
        <a:xfrm>
          <a:off x="3530111" y="10149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4836</xdr:rowOff>
    </xdr:from>
    <xdr:to>
      <xdr:col>15</xdr:col>
      <xdr:colOff>101600</xdr:colOff>
      <xdr:row>58</xdr:row>
      <xdr:rowOff>106436</xdr:rowOff>
    </xdr:to>
    <xdr:sp macro="" textlink="">
      <xdr:nvSpPr>
        <xdr:cNvPr id="142" name="楕円 141"/>
        <xdr:cNvSpPr/>
      </xdr:nvSpPr>
      <xdr:spPr>
        <a:xfrm>
          <a:off x="2857500" y="9948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97563</xdr:rowOff>
    </xdr:from>
    <xdr:ext cx="534377" cy="259045"/>
    <xdr:sp macro="" textlink="">
      <xdr:nvSpPr>
        <xdr:cNvPr id="143" name="テキスト ボックス 142"/>
        <xdr:cNvSpPr txBox="1"/>
      </xdr:nvSpPr>
      <xdr:spPr>
        <a:xfrm>
          <a:off x="2641111" y="1004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169566</xdr:rowOff>
    </xdr:from>
    <xdr:to>
      <xdr:col>10</xdr:col>
      <xdr:colOff>165100</xdr:colOff>
      <xdr:row>59</xdr:row>
      <xdr:rowOff>99716</xdr:rowOff>
    </xdr:to>
    <xdr:sp macro="" textlink="">
      <xdr:nvSpPr>
        <xdr:cNvPr id="144" name="楕円 143"/>
        <xdr:cNvSpPr/>
      </xdr:nvSpPr>
      <xdr:spPr>
        <a:xfrm>
          <a:off x="1968500" y="1011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90843</xdr:rowOff>
    </xdr:from>
    <xdr:ext cx="534377" cy="259045"/>
    <xdr:sp macro="" textlink="">
      <xdr:nvSpPr>
        <xdr:cNvPr id="145" name="テキスト ボックス 144"/>
        <xdr:cNvSpPr txBox="1"/>
      </xdr:nvSpPr>
      <xdr:spPr>
        <a:xfrm>
          <a:off x="1752111" y="102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75092</xdr:rowOff>
    </xdr:from>
    <xdr:to>
      <xdr:col>6</xdr:col>
      <xdr:colOff>38100</xdr:colOff>
      <xdr:row>59</xdr:row>
      <xdr:rowOff>5242</xdr:rowOff>
    </xdr:to>
    <xdr:sp macro="" textlink="">
      <xdr:nvSpPr>
        <xdr:cNvPr id="146" name="楕円 145"/>
        <xdr:cNvSpPr/>
      </xdr:nvSpPr>
      <xdr:spPr>
        <a:xfrm>
          <a:off x="1079500" y="1001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167819</xdr:rowOff>
    </xdr:from>
    <xdr:ext cx="534377" cy="259045"/>
    <xdr:sp macro="" textlink="">
      <xdr:nvSpPr>
        <xdr:cNvPr id="147" name="テキスト ボックス 146"/>
        <xdr:cNvSpPr txBox="1"/>
      </xdr:nvSpPr>
      <xdr:spPr>
        <a:xfrm>
          <a:off x="863111" y="1011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76</xdr:row>
      <xdr:rowOff>78284</xdr:rowOff>
    </xdr:from>
    <xdr:to>
      <xdr:col>24</xdr:col>
      <xdr:colOff>62865</xdr:colOff>
      <xdr:row>78</xdr:row>
      <xdr:rowOff>149242</xdr:rowOff>
    </xdr:to>
    <xdr:cxnSp macro="">
      <xdr:nvCxnSpPr>
        <xdr:cNvPr id="170" name="直線コネクタ 169"/>
        <xdr:cNvCxnSpPr/>
      </xdr:nvCxnSpPr>
      <xdr:spPr>
        <a:xfrm flipV="1">
          <a:off x="4633595" y="13108484"/>
          <a:ext cx="1270" cy="413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153069</xdr:rowOff>
    </xdr:from>
    <xdr:ext cx="534377" cy="259045"/>
    <xdr:sp macro="" textlink="">
      <xdr:nvSpPr>
        <xdr:cNvPr id="171" name="民生費最小値テキスト"/>
        <xdr:cNvSpPr txBox="1"/>
      </xdr:nvSpPr>
      <xdr:spPr>
        <a:xfrm>
          <a:off x="4686300" y="1352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149242</xdr:rowOff>
    </xdr:from>
    <xdr:to>
      <xdr:col>24</xdr:col>
      <xdr:colOff>152400</xdr:colOff>
      <xdr:row>78</xdr:row>
      <xdr:rowOff>149242</xdr:rowOff>
    </xdr:to>
    <xdr:cxnSp macro="">
      <xdr:nvCxnSpPr>
        <xdr:cNvPr id="172" name="直線コネクタ 171"/>
        <xdr:cNvCxnSpPr/>
      </xdr:nvCxnSpPr>
      <xdr:spPr>
        <a:xfrm>
          <a:off x="4546600" y="13522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24961</xdr:rowOff>
    </xdr:from>
    <xdr:ext cx="599010" cy="259045"/>
    <xdr:sp macro="" textlink="">
      <xdr:nvSpPr>
        <xdr:cNvPr id="173" name="民生費最大値テキスト"/>
        <xdr:cNvSpPr txBox="1"/>
      </xdr:nvSpPr>
      <xdr:spPr>
        <a:xfrm>
          <a:off x="4686300" y="12883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188,433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76</xdr:row>
      <xdr:rowOff>78284</xdr:rowOff>
    </xdr:from>
    <xdr:to>
      <xdr:col>24</xdr:col>
      <xdr:colOff>152400</xdr:colOff>
      <xdr:row>76</xdr:row>
      <xdr:rowOff>78284</xdr:rowOff>
    </xdr:to>
    <xdr:cxnSp macro="">
      <xdr:nvCxnSpPr>
        <xdr:cNvPr id="174" name="直線コネクタ 173"/>
        <xdr:cNvCxnSpPr/>
      </xdr:nvCxnSpPr>
      <xdr:spPr>
        <a:xfrm>
          <a:off x="4546600" y="13108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113123</xdr:rowOff>
    </xdr:from>
    <xdr:to>
      <xdr:col>24</xdr:col>
      <xdr:colOff>63500</xdr:colOff>
      <xdr:row>78</xdr:row>
      <xdr:rowOff>21816</xdr:rowOff>
    </xdr:to>
    <xdr:cxnSp macro="">
      <xdr:nvCxnSpPr>
        <xdr:cNvPr id="175" name="直線コネクタ 174"/>
        <xdr:cNvCxnSpPr/>
      </xdr:nvCxnSpPr>
      <xdr:spPr>
        <a:xfrm>
          <a:off x="3797300" y="12800423"/>
          <a:ext cx="838200" cy="59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123001</xdr:rowOff>
    </xdr:from>
    <xdr:ext cx="599010" cy="259045"/>
    <xdr:sp macro="" textlink="">
      <xdr:nvSpPr>
        <xdr:cNvPr id="176" name="民生費平均値テキスト"/>
        <xdr:cNvSpPr txBox="1"/>
      </xdr:nvSpPr>
      <xdr:spPr>
        <a:xfrm>
          <a:off x="4686300" y="131532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100124</xdr:rowOff>
    </xdr:from>
    <xdr:to>
      <xdr:col>24</xdr:col>
      <xdr:colOff>114300</xdr:colOff>
      <xdr:row>78</xdr:row>
      <xdr:rowOff>30274</xdr:rowOff>
    </xdr:to>
    <xdr:sp macro="" textlink="">
      <xdr:nvSpPr>
        <xdr:cNvPr id="177" name="フローチャート: 判断 176"/>
        <xdr:cNvSpPr/>
      </xdr:nvSpPr>
      <xdr:spPr>
        <a:xfrm>
          <a:off x="4584700" y="13301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48717</xdr:rowOff>
    </xdr:from>
    <xdr:to>
      <xdr:col>19</xdr:col>
      <xdr:colOff>177800</xdr:colOff>
      <xdr:row>74</xdr:row>
      <xdr:rowOff>113123</xdr:rowOff>
    </xdr:to>
    <xdr:cxnSp macro="">
      <xdr:nvCxnSpPr>
        <xdr:cNvPr id="178" name="直線コネクタ 177"/>
        <xdr:cNvCxnSpPr/>
      </xdr:nvCxnSpPr>
      <xdr:spPr>
        <a:xfrm>
          <a:off x="2908300" y="12564567"/>
          <a:ext cx="889000" cy="235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82655</xdr:rowOff>
    </xdr:from>
    <xdr:to>
      <xdr:col>20</xdr:col>
      <xdr:colOff>38100</xdr:colOff>
      <xdr:row>78</xdr:row>
      <xdr:rowOff>12805</xdr:rowOff>
    </xdr:to>
    <xdr:sp macro="" textlink="">
      <xdr:nvSpPr>
        <xdr:cNvPr id="179" name="フローチャート: 判断 178"/>
        <xdr:cNvSpPr/>
      </xdr:nvSpPr>
      <xdr:spPr>
        <a:xfrm>
          <a:off x="3746500" y="1328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3932</xdr:rowOff>
    </xdr:from>
    <xdr:ext cx="599010" cy="259045"/>
    <xdr:sp macro="" textlink="">
      <xdr:nvSpPr>
        <xdr:cNvPr id="180" name="テキスト ボックス 179"/>
        <xdr:cNvSpPr txBox="1"/>
      </xdr:nvSpPr>
      <xdr:spPr>
        <a:xfrm>
          <a:off x="3497795" y="13377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29428</xdr:rowOff>
    </xdr:from>
    <xdr:to>
      <xdr:col>15</xdr:col>
      <xdr:colOff>50800</xdr:colOff>
      <xdr:row>73</xdr:row>
      <xdr:rowOff>48717</xdr:rowOff>
    </xdr:to>
    <xdr:cxnSp macro="">
      <xdr:nvCxnSpPr>
        <xdr:cNvPr id="181" name="直線コネクタ 180"/>
        <xdr:cNvCxnSpPr/>
      </xdr:nvCxnSpPr>
      <xdr:spPr>
        <a:xfrm>
          <a:off x="2019300" y="12373828"/>
          <a:ext cx="889000" cy="190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105766</xdr:rowOff>
    </xdr:from>
    <xdr:to>
      <xdr:col>15</xdr:col>
      <xdr:colOff>101600</xdr:colOff>
      <xdr:row>78</xdr:row>
      <xdr:rowOff>35916</xdr:rowOff>
    </xdr:to>
    <xdr:sp macro="" textlink="">
      <xdr:nvSpPr>
        <xdr:cNvPr id="182" name="フローチャート: 判断 181"/>
        <xdr:cNvSpPr/>
      </xdr:nvSpPr>
      <xdr:spPr>
        <a:xfrm>
          <a:off x="2857500" y="1330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27043</xdr:rowOff>
    </xdr:from>
    <xdr:ext cx="599010" cy="259045"/>
    <xdr:sp macro="" textlink="">
      <xdr:nvSpPr>
        <xdr:cNvPr id="183" name="テキスト ボックス 182"/>
        <xdr:cNvSpPr txBox="1"/>
      </xdr:nvSpPr>
      <xdr:spPr>
        <a:xfrm>
          <a:off x="2608795" y="13400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29428</xdr:rowOff>
    </xdr:from>
    <xdr:to>
      <xdr:col>10</xdr:col>
      <xdr:colOff>114300</xdr:colOff>
      <xdr:row>74</xdr:row>
      <xdr:rowOff>122354</xdr:rowOff>
    </xdr:to>
    <xdr:cxnSp macro="">
      <xdr:nvCxnSpPr>
        <xdr:cNvPr id="184" name="直線コネクタ 183"/>
        <xdr:cNvCxnSpPr/>
      </xdr:nvCxnSpPr>
      <xdr:spPr>
        <a:xfrm flipV="1">
          <a:off x="1130300" y="12373828"/>
          <a:ext cx="889000" cy="435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96458</xdr:rowOff>
    </xdr:from>
    <xdr:to>
      <xdr:col>10</xdr:col>
      <xdr:colOff>165100</xdr:colOff>
      <xdr:row>78</xdr:row>
      <xdr:rowOff>26608</xdr:rowOff>
    </xdr:to>
    <xdr:sp macro="" textlink="">
      <xdr:nvSpPr>
        <xdr:cNvPr id="185" name="フローチャート: 判断 184"/>
        <xdr:cNvSpPr/>
      </xdr:nvSpPr>
      <xdr:spPr>
        <a:xfrm>
          <a:off x="1968500" y="132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17735</xdr:rowOff>
    </xdr:from>
    <xdr:ext cx="599010" cy="259045"/>
    <xdr:sp macro="" textlink="">
      <xdr:nvSpPr>
        <xdr:cNvPr id="186" name="テキスト ボックス 185"/>
        <xdr:cNvSpPr txBox="1"/>
      </xdr:nvSpPr>
      <xdr:spPr>
        <a:xfrm>
          <a:off x="1719795" y="13390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160483</xdr:rowOff>
    </xdr:from>
    <xdr:to>
      <xdr:col>6</xdr:col>
      <xdr:colOff>38100</xdr:colOff>
      <xdr:row>78</xdr:row>
      <xdr:rowOff>90633</xdr:rowOff>
    </xdr:to>
    <xdr:sp macro="" textlink="">
      <xdr:nvSpPr>
        <xdr:cNvPr id="187" name="フローチャート: 判断 186"/>
        <xdr:cNvSpPr/>
      </xdr:nvSpPr>
      <xdr:spPr>
        <a:xfrm>
          <a:off x="1079500" y="1336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81760</xdr:rowOff>
    </xdr:from>
    <xdr:ext cx="599010" cy="259045"/>
    <xdr:sp macro="" textlink="">
      <xdr:nvSpPr>
        <xdr:cNvPr id="188" name="テキスト ボックス 187"/>
        <xdr:cNvSpPr txBox="1"/>
      </xdr:nvSpPr>
      <xdr:spPr>
        <a:xfrm>
          <a:off x="830795" y="13454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142466</xdr:rowOff>
    </xdr:from>
    <xdr:to>
      <xdr:col>24</xdr:col>
      <xdr:colOff>114300</xdr:colOff>
      <xdr:row>78</xdr:row>
      <xdr:rowOff>72616</xdr:rowOff>
    </xdr:to>
    <xdr:sp macro="" textlink="">
      <xdr:nvSpPr>
        <xdr:cNvPr id="194" name="楕円 193"/>
        <xdr:cNvSpPr/>
      </xdr:nvSpPr>
      <xdr:spPr>
        <a:xfrm>
          <a:off x="4584700" y="13344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120893</xdr:rowOff>
    </xdr:from>
    <xdr:ext cx="599010" cy="259045"/>
    <xdr:sp macro="" textlink="">
      <xdr:nvSpPr>
        <xdr:cNvPr id="195" name="民生費該当値テキスト"/>
        <xdr:cNvSpPr txBox="1"/>
      </xdr:nvSpPr>
      <xdr:spPr>
        <a:xfrm>
          <a:off x="4686300" y="13322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62323</xdr:rowOff>
    </xdr:from>
    <xdr:to>
      <xdr:col>20</xdr:col>
      <xdr:colOff>38100</xdr:colOff>
      <xdr:row>74</xdr:row>
      <xdr:rowOff>163923</xdr:rowOff>
    </xdr:to>
    <xdr:sp macro="" textlink="">
      <xdr:nvSpPr>
        <xdr:cNvPr id="196" name="楕円 195"/>
        <xdr:cNvSpPr/>
      </xdr:nvSpPr>
      <xdr:spPr>
        <a:xfrm>
          <a:off x="3746500" y="1274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9000</xdr:rowOff>
    </xdr:from>
    <xdr:ext cx="599010" cy="259045"/>
    <xdr:sp macro="" textlink="">
      <xdr:nvSpPr>
        <xdr:cNvPr id="197" name="テキスト ボックス 196"/>
        <xdr:cNvSpPr txBox="1"/>
      </xdr:nvSpPr>
      <xdr:spPr>
        <a:xfrm>
          <a:off x="3497795" y="12524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169367</xdr:rowOff>
    </xdr:from>
    <xdr:to>
      <xdr:col>15</xdr:col>
      <xdr:colOff>101600</xdr:colOff>
      <xdr:row>73</xdr:row>
      <xdr:rowOff>99517</xdr:rowOff>
    </xdr:to>
    <xdr:sp macro="" textlink="">
      <xdr:nvSpPr>
        <xdr:cNvPr id="198" name="楕円 197"/>
        <xdr:cNvSpPr/>
      </xdr:nvSpPr>
      <xdr:spPr>
        <a:xfrm>
          <a:off x="2857500" y="1251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116044</xdr:rowOff>
    </xdr:from>
    <xdr:ext cx="599010" cy="259045"/>
    <xdr:sp macro="" textlink="">
      <xdr:nvSpPr>
        <xdr:cNvPr id="199" name="テキスト ボックス 198"/>
        <xdr:cNvSpPr txBox="1"/>
      </xdr:nvSpPr>
      <xdr:spPr>
        <a:xfrm>
          <a:off x="2608795" y="12288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150078</xdr:rowOff>
    </xdr:from>
    <xdr:to>
      <xdr:col>10</xdr:col>
      <xdr:colOff>165100</xdr:colOff>
      <xdr:row>72</xdr:row>
      <xdr:rowOff>80228</xdr:rowOff>
    </xdr:to>
    <xdr:sp macro="" textlink="">
      <xdr:nvSpPr>
        <xdr:cNvPr id="200" name="楕円 199"/>
        <xdr:cNvSpPr/>
      </xdr:nvSpPr>
      <xdr:spPr>
        <a:xfrm>
          <a:off x="1968500" y="1232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70</xdr:row>
      <xdr:rowOff>96755</xdr:rowOff>
    </xdr:from>
    <xdr:ext cx="599010" cy="259045"/>
    <xdr:sp macro="" textlink="">
      <xdr:nvSpPr>
        <xdr:cNvPr id="201" name="テキスト ボックス 200"/>
        <xdr:cNvSpPr txBox="1"/>
      </xdr:nvSpPr>
      <xdr:spPr>
        <a:xfrm>
          <a:off x="1719795" y="12098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71554</xdr:rowOff>
    </xdr:from>
    <xdr:to>
      <xdr:col>6</xdr:col>
      <xdr:colOff>38100</xdr:colOff>
      <xdr:row>75</xdr:row>
      <xdr:rowOff>1704</xdr:rowOff>
    </xdr:to>
    <xdr:sp macro="" textlink="">
      <xdr:nvSpPr>
        <xdr:cNvPr id="202" name="楕円 201"/>
        <xdr:cNvSpPr/>
      </xdr:nvSpPr>
      <xdr:spPr>
        <a:xfrm>
          <a:off x="1079500" y="1275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18231</xdr:rowOff>
    </xdr:from>
    <xdr:ext cx="599010" cy="259045"/>
    <xdr:sp macro="" textlink="">
      <xdr:nvSpPr>
        <xdr:cNvPr id="203" name="テキスト ボックス 202"/>
        <xdr:cNvSpPr txBox="1"/>
      </xdr:nvSpPr>
      <xdr:spPr>
        <a:xfrm>
          <a:off x="830795" y="12534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2" name="テキスト ボックス 22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119126</xdr:rowOff>
    </xdr:from>
    <xdr:to>
      <xdr:col>24</xdr:col>
      <xdr:colOff>62865</xdr:colOff>
      <xdr:row>99</xdr:row>
      <xdr:rowOff>142672</xdr:rowOff>
    </xdr:to>
    <xdr:cxnSp macro="">
      <xdr:nvCxnSpPr>
        <xdr:cNvPr id="230" name="直線コネクタ 229"/>
        <xdr:cNvCxnSpPr/>
      </xdr:nvCxnSpPr>
      <xdr:spPr>
        <a:xfrm flipV="1">
          <a:off x="4633595" y="15549626"/>
          <a:ext cx="1270" cy="1566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146499</xdr:rowOff>
    </xdr:from>
    <xdr:ext cx="534377" cy="259045"/>
    <xdr:sp macro="" textlink="">
      <xdr:nvSpPr>
        <xdr:cNvPr id="231" name="衛生費最小値テキスト"/>
        <xdr:cNvSpPr txBox="1"/>
      </xdr:nvSpPr>
      <xdr:spPr>
        <a:xfrm>
          <a:off x="4686300" y="1712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142672</xdr:rowOff>
    </xdr:from>
    <xdr:to>
      <xdr:col>24</xdr:col>
      <xdr:colOff>152400</xdr:colOff>
      <xdr:row>99</xdr:row>
      <xdr:rowOff>142672</xdr:rowOff>
    </xdr:to>
    <xdr:cxnSp macro="">
      <xdr:nvCxnSpPr>
        <xdr:cNvPr id="232" name="直線コネクタ 231"/>
        <xdr:cNvCxnSpPr/>
      </xdr:nvCxnSpPr>
      <xdr:spPr>
        <a:xfrm>
          <a:off x="4546600" y="17116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65803</xdr:rowOff>
    </xdr:from>
    <xdr:ext cx="599010" cy="259045"/>
    <xdr:sp macro="" textlink="">
      <xdr:nvSpPr>
        <xdr:cNvPr id="233" name="衛生費最大値テキスト"/>
        <xdr:cNvSpPr txBox="1"/>
      </xdr:nvSpPr>
      <xdr:spPr>
        <a:xfrm>
          <a:off x="4686300" y="15324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113,260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119126</xdr:rowOff>
    </xdr:from>
    <xdr:to>
      <xdr:col>24</xdr:col>
      <xdr:colOff>152400</xdr:colOff>
      <xdr:row>90</xdr:row>
      <xdr:rowOff>119126</xdr:rowOff>
    </xdr:to>
    <xdr:cxnSp macro="">
      <xdr:nvCxnSpPr>
        <xdr:cNvPr id="234" name="直線コネクタ 233"/>
        <xdr:cNvCxnSpPr/>
      </xdr:nvCxnSpPr>
      <xdr:spPr>
        <a:xfrm>
          <a:off x="4546600" y="15549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26772</xdr:rowOff>
    </xdr:from>
    <xdr:to>
      <xdr:col>24</xdr:col>
      <xdr:colOff>63500</xdr:colOff>
      <xdr:row>97</xdr:row>
      <xdr:rowOff>131014</xdr:rowOff>
    </xdr:to>
    <xdr:cxnSp macro="">
      <xdr:nvCxnSpPr>
        <xdr:cNvPr id="235" name="直線コネクタ 234"/>
        <xdr:cNvCxnSpPr/>
      </xdr:nvCxnSpPr>
      <xdr:spPr>
        <a:xfrm flipV="1">
          <a:off x="3797300" y="16657422"/>
          <a:ext cx="838200" cy="104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159943</xdr:rowOff>
    </xdr:from>
    <xdr:ext cx="534377" cy="259045"/>
    <xdr:sp macro="" textlink="">
      <xdr:nvSpPr>
        <xdr:cNvPr id="236" name="衛生費平均値テキスト"/>
        <xdr:cNvSpPr txBox="1"/>
      </xdr:nvSpPr>
      <xdr:spPr>
        <a:xfrm>
          <a:off x="4686300" y="16619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10066</xdr:rowOff>
    </xdr:from>
    <xdr:to>
      <xdr:col>24</xdr:col>
      <xdr:colOff>114300</xdr:colOff>
      <xdr:row>97</xdr:row>
      <xdr:rowOff>111666</xdr:rowOff>
    </xdr:to>
    <xdr:sp macro="" textlink="">
      <xdr:nvSpPr>
        <xdr:cNvPr id="237" name="フローチャート: 判断 236"/>
        <xdr:cNvSpPr/>
      </xdr:nvSpPr>
      <xdr:spPr>
        <a:xfrm>
          <a:off x="4584700" y="16640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49583</xdr:rowOff>
    </xdr:from>
    <xdr:to>
      <xdr:col>19</xdr:col>
      <xdr:colOff>177800</xdr:colOff>
      <xdr:row>97</xdr:row>
      <xdr:rowOff>131014</xdr:rowOff>
    </xdr:to>
    <xdr:cxnSp macro="">
      <xdr:nvCxnSpPr>
        <xdr:cNvPr id="238" name="直線コネクタ 237"/>
        <xdr:cNvCxnSpPr/>
      </xdr:nvCxnSpPr>
      <xdr:spPr>
        <a:xfrm>
          <a:off x="2908300" y="16680233"/>
          <a:ext cx="889000" cy="8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161055</xdr:rowOff>
    </xdr:from>
    <xdr:to>
      <xdr:col>20</xdr:col>
      <xdr:colOff>38100</xdr:colOff>
      <xdr:row>97</xdr:row>
      <xdr:rowOff>91205</xdr:rowOff>
    </xdr:to>
    <xdr:sp macro="" textlink="">
      <xdr:nvSpPr>
        <xdr:cNvPr id="239" name="フローチャート: 判断 238"/>
        <xdr:cNvSpPr/>
      </xdr:nvSpPr>
      <xdr:spPr>
        <a:xfrm>
          <a:off x="3746500" y="1662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107732</xdr:rowOff>
    </xdr:from>
    <xdr:ext cx="534377" cy="259045"/>
    <xdr:sp macro="" textlink="">
      <xdr:nvSpPr>
        <xdr:cNvPr id="240" name="テキスト ボックス 239"/>
        <xdr:cNvSpPr txBox="1"/>
      </xdr:nvSpPr>
      <xdr:spPr>
        <a:xfrm>
          <a:off x="3530111" y="16395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49583</xdr:rowOff>
    </xdr:from>
    <xdr:to>
      <xdr:col>15</xdr:col>
      <xdr:colOff>50800</xdr:colOff>
      <xdr:row>97</xdr:row>
      <xdr:rowOff>110390</xdr:rowOff>
    </xdr:to>
    <xdr:cxnSp macro="">
      <xdr:nvCxnSpPr>
        <xdr:cNvPr id="241" name="直線コネクタ 240"/>
        <xdr:cNvCxnSpPr/>
      </xdr:nvCxnSpPr>
      <xdr:spPr>
        <a:xfrm flipV="1">
          <a:off x="2019300" y="16680233"/>
          <a:ext cx="889000" cy="60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131305</xdr:rowOff>
    </xdr:from>
    <xdr:to>
      <xdr:col>15</xdr:col>
      <xdr:colOff>101600</xdr:colOff>
      <xdr:row>97</xdr:row>
      <xdr:rowOff>61455</xdr:rowOff>
    </xdr:to>
    <xdr:sp macro="" textlink="">
      <xdr:nvSpPr>
        <xdr:cNvPr id="242" name="フローチャート: 判断 241"/>
        <xdr:cNvSpPr/>
      </xdr:nvSpPr>
      <xdr:spPr>
        <a:xfrm>
          <a:off x="2857500" y="1659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77982</xdr:rowOff>
    </xdr:from>
    <xdr:ext cx="534377" cy="259045"/>
    <xdr:sp macro="" textlink="">
      <xdr:nvSpPr>
        <xdr:cNvPr id="243" name="テキスト ボックス 242"/>
        <xdr:cNvSpPr txBox="1"/>
      </xdr:nvSpPr>
      <xdr:spPr>
        <a:xfrm>
          <a:off x="2641111" y="1636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110390</xdr:rowOff>
    </xdr:from>
    <xdr:to>
      <xdr:col>10</xdr:col>
      <xdr:colOff>114300</xdr:colOff>
      <xdr:row>97</xdr:row>
      <xdr:rowOff>114407</xdr:rowOff>
    </xdr:to>
    <xdr:cxnSp macro="">
      <xdr:nvCxnSpPr>
        <xdr:cNvPr id="244" name="直線コネクタ 243"/>
        <xdr:cNvCxnSpPr/>
      </xdr:nvCxnSpPr>
      <xdr:spPr>
        <a:xfrm flipV="1">
          <a:off x="1130300" y="16741040"/>
          <a:ext cx="889000" cy="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39457</xdr:rowOff>
    </xdr:from>
    <xdr:to>
      <xdr:col>10</xdr:col>
      <xdr:colOff>165100</xdr:colOff>
      <xdr:row>97</xdr:row>
      <xdr:rowOff>141057</xdr:rowOff>
    </xdr:to>
    <xdr:sp macro="" textlink="">
      <xdr:nvSpPr>
        <xdr:cNvPr id="245" name="フローチャート: 判断 244"/>
        <xdr:cNvSpPr/>
      </xdr:nvSpPr>
      <xdr:spPr>
        <a:xfrm>
          <a:off x="1968500" y="1667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157584</xdr:rowOff>
    </xdr:from>
    <xdr:ext cx="534377" cy="259045"/>
    <xdr:sp macro="" textlink="">
      <xdr:nvSpPr>
        <xdr:cNvPr id="246" name="テキスト ボックス 245"/>
        <xdr:cNvSpPr txBox="1"/>
      </xdr:nvSpPr>
      <xdr:spPr>
        <a:xfrm>
          <a:off x="1752111" y="1644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13331</xdr:rowOff>
    </xdr:from>
    <xdr:to>
      <xdr:col>6</xdr:col>
      <xdr:colOff>38100</xdr:colOff>
      <xdr:row>97</xdr:row>
      <xdr:rowOff>114931</xdr:rowOff>
    </xdr:to>
    <xdr:sp macro="" textlink="">
      <xdr:nvSpPr>
        <xdr:cNvPr id="247" name="フローチャート: 判断 246"/>
        <xdr:cNvSpPr/>
      </xdr:nvSpPr>
      <xdr:spPr>
        <a:xfrm>
          <a:off x="1079500" y="1664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131458</xdr:rowOff>
    </xdr:from>
    <xdr:ext cx="534377" cy="259045"/>
    <xdr:sp macro="" textlink="">
      <xdr:nvSpPr>
        <xdr:cNvPr id="248" name="テキスト ボックス 247"/>
        <xdr:cNvSpPr txBox="1"/>
      </xdr:nvSpPr>
      <xdr:spPr>
        <a:xfrm>
          <a:off x="863111" y="1641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147422</xdr:rowOff>
    </xdr:from>
    <xdr:to>
      <xdr:col>24</xdr:col>
      <xdr:colOff>114300</xdr:colOff>
      <xdr:row>97</xdr:row>
      <xdr:rowOff>77572</xdr:rowOff>
    </xdr:to>
    <xdr:sp macro="" textlink="">
      <xdr:nvSpPr>
        <xdr:cNvPr id="254" name="楕円 253"/>
        <xdr:cNvSpPr/>
      </xdr:nvSpPr>
      <xdr:spPr>
        <a:xfrm>
          <a:off x="4584700" y="16606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170299</xdr:rowOff>
    </xdr:from>
    <xdr:ext cx="534377" cy="259045"/>
    <xdr:sp macro="" textlink="">
      <xdr:nvSpPr>
        <xdr:cNvPr id="255" name="衛生費該当値テキスト"/>
        <xdr:cNvSpPr txBox="1"/>
      </xdr:nvSpPr>
      <xdr:spPr>
        <a:xfrm>
          <a:off x="4686300" y="1645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80214</xdr:rowOff>
    </xdr:from>
    <xdr:to>
      <xdr:col>20</xdr:col>
      <xdr:colOff>38100</xdr:colOff>
      <xdr:row>98</xdr:row>
      <xdr:rowOff>10364</xdr:rowOff>
    </xdr:to>
    <xdr:sp macro="" textlink="">
      <xdr:nvSpPr>
        <xdr:cNvPr id="256" name="楕円 255"/>
        <xdr:cNvSpPr/>
      </xdr:nvSpPr>
      <xdr:spPr>
        <a:xfrm>
          <a:off x="3746500" y="1671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1491</xdr:rowOff>
    </xdr:from>
    <xdr:ext cx="534377" cy="259045"/>
    <xdr:sp macro="" textlink="">
      <xdr:nvSpPr>
        <xdr:cNvPr id="257" name="テキスト ボックス 256"/>
        <xdr:cNvSpPr txBox="1"/>
      </xdr:nvSpPr>
      <xdr:spPr>
        <a:xfrm>
          <a:off x="3530111" y="16803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170233</xdr:rowOff>
    </xdr:from>
    <xdr:to>
      <xdr:col>15</xdr:col>
      <xdr:colOff>101600</xdr:colOff>
      <xdr:row>97</xdr:row>
      <xdr:rowOff>100383</xdr:rowOff>
    </xdr:to>
    <xdr:sp macro="" textlink="">
      <xdr:nvSpPr>
        <xdr:cNvPr id="258" name="楕円 257"/>
        <xdr:cNvSpPr/>
      </xdr:nvSpPr>
      <xdr:spPr>
        <a:xfrm>
          <a:off x="2857500" y="1662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91510</xdr:rowOff>
    </xdr:from>
    <xdr:ext cx="534377" cy="259045"/>
    <xdr:sp macro="" textlink="">
      <xdr:nvSpPr>
        <xdr:cNvPr id="259" name="テキスト ボックス 258"/>
        <xdr:cNvSpPr txBox="1"/>
      </xdr:nvSpPr>
      <xdr:spPr>
        <a:xfrm>
          <a:off x="2641111" y="16722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59590</xdr:rowOff>
    </xdr:from>
    <xdr:to>
      <xdr:col>10</xdr:col>
      <xdr:colOff>165100</xdr:colOff>
      <xdr:row>97</xdr:row>
      <xdr:rowOff>161190</xdr:rowOff>
    </xdr:to>
    <xdr:sp macro="" textlink="">
      <xdr:nvSpPr>
        <xdr:cNvPr id="260" name="楕円 259"/>
        <xdr:cNvSpPr/>
      </xdr:nvSpPr>
      <xdr:spPr>
        <a:xfrm>
          <a:off x="1968500" y="1669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152317</xdr:rowOff>
    </xdr:from>
    <xdr:ext cx="534377" cy="259045"/>
    <xdr:sp macro="" textlink="">
      <xdr:nvSpPr>
        <xdr:cNvPr id="261" name="テキスト ボックス 260"/>
        <xdr:cNvSpPr txBox="1"/>
      </xdr:nvSpPr>
      <xdr:spPr>
        <a:xfrm>
          <a:off x="1752111" y="16782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63607</xdr:rowOff>
    </xdr:from>
    <xdr:to>
      <xdr:col>6</xdr:col>
      <xdr:colOff>38100</xdr:colOff>
      <xdr:row>97</xdr:row>
      <xdr:rowOff>165207</xdr:rowOff>
    </xdr:to>
    <xdr:sp macro="" textlink="">
      <xdr:nvSpPr>
        <xdr:cNvPr id="262" name="楕円 261"/>
        <xdr:cNvSpPr/>
      </xdr:nvSpPr>
      <xdr:spPr>
        <a:xfrm>
          <a:off x="1079500" y="1669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156334</xdr:rowOff>
    </xdr:from>
    <xdr:ext cx="534377" cy="259045"/>
    <xdr:sp macro="" textlink="">
      <xdr:nvSpPr>
        <xdr:cNvPr id="263" name="テキスト ボックス 262"/>
        <xdr:cNvSpPr txBox="1"/>
      </xdr:nvSpPr>
      <xdr:spPr>
        <a:xfrm>
          <a:off x="863111" y="1678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83007</xdr:rowOff>
    </xdr:from>
    <xdr:to>
      <xdr:col>54</xdr:col>
      <xdr:colOff>189865</xdr:colOff>
      <xdr:row>38</xdr:row>
      <xdr:rowOff>139700</xdr:rowOff>
    </xdr:to>
    <xdr:cxnSp macro="">
      <xdr:nvCxnSpPr>
        <xdr:cNvPr id="285" name="直線コネクタ 284"/>
        <xdr:cNvCxnSpPr/>
      </xdr:nvCxnSpPr>
      <xdr:spPr>
        <a:xfrm flipV="1">
          <a:off x="10475595" y="5397957"/>
          <a:ext cx="1270" cy="12568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29684</xdr:rowOff>
    </xdr:from>
    <xdr:ext cx="469744" cy="259045"/>
    <xdr:sp macro="" textlink="">
      <xdr:nvSpPr>
        <xdr:cNvPr id="288" name="労働費最大値テキスト"/>
        <xdr:cNvSpPr txBox="1"/>
      </xdr:nvSpPr>
      <xdr:spPr>
        <a:xfrm>
          <a:off x="10528300" y="5173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83007</xdr:rowOff>
    </xdr:from>
    <xdr:to>
      <xdr:col>55</xdr:col>
      <xdr:colOff>88900</xdr:colOff>
      <xdr:row>31</xdr:row>
      <xdr:rowOff>83007</xdr:rowOff>
    </xdr:to>
    <xdr:cxnSp macro="">
      <xdr:nvCxnSpPr>
        <xdr:cNvPr id="289" name="直線コネクタ 288"/>
        <xdr:cNvCxnSpPr/>
      </xdr:nvCxnSpPr>
      <xdr:spPr>
        <a:xfrm>
          <a:off x="10388600" y="5397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23114</xdr:rowOff>
    </xdr:from>
    <xdr:to>
      <xdr:col>55</xdr:col>
      <xdr:colOff>0</xdr:colOff>
      <xdr:row>38</xdr:row>
      <xdr:rowOff>24029</xdr:rowOff>
    </xdr:to>
    <xdr:cxnSp macro="">
      <xdr:nvCxnSpPr>
        <xdr:cNvPr id="290" name="直線コネクタ 289"/>
        <xdr:cNvCxnSpPr/>
      </xdr:nvCxnSpPr>
      <xdr:spPr>
        <a:xfrm flipV="1">
          <a:off x="9639300" y="6538214"/>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72915</xdr:rowOff>
    </xdr:from>
    <xdr:ext cx="378565" cy="259045"/>
    <xdr:sp macro="" textlink="">
      <xdr:nvSpPr>
        <xdr:cNvPr id="291" name="労働費平均値テキスト"/>
        <xdr:cNvSpPr txBox="1"/>
      </xdr:nvSpPr>
      <xdr:spPr>
        <a:xfrm>
          <a:off x="10528300" y="62451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50038</xdr:rowOff>
    </xdr:from>
    <xdr:to>
      <xdr:col>55</xdr:col>
      <xdr:colOff>50800</xdr:colOff>
      <xdr:row>37</xdr:row>
      <xdr:rowOff>151638</xdr:rowOff>
    </xdr:to>
    <xdr:sp macro="" textlink="">
      <xdr:nvSpPr>
        <xdr:cNvPr id="292" name="フローチャート: 判断 291"/>
        <xdr:cNvSpPr/>
      </xdr:nvSpPr>
      <xdr:spPr>
        <a:xfrm>
          <a:off x="10426700" y="639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131470</xdr:rowOff>
    </xdr:from>
    <xdr:to>
      <xdr:col>50</xdr:col>
      <xdr:colOff>114300</xdr:colOff>
      <xdr:row>38</xdr:row>
      <xdr:rowOff>24029</xdr:rowOff>
    </xdr:to>
    <xdr:cxnSp macro="">
      <xdr:nvCxnSpPr>
        <xdr:cNvPr id="293" name="直線コネクタ 292"/>
        <xdr:cNvCxnSpPr/>
      </xdr:nvCxnSpPr>
      <xdr:spPr>
        <a:xfrm>
          <a:off x="8750300" y="6475120"/>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52324</xdr:rowOff>
    </xdr:from>
    <xdr:to>
      <xdr:col>50</xdr:col>
      <xdr:colOff>165100</xdr:colOff>
      <xdr:row>37</xdr:row>
      <xdr:rowOff>153924</xdr:rowOff>
    </xdr:to>
    <xdr:sp macro="" textlink="">
      <xdr:nvSpPr>
        <xdr:cNvPr id="294" name="フローチャート: 判断 293"/>
        <xdr:cNvSpPr/>
      </xdr:nvSpPr>
      <xdr:spPr>
        <a:xfrm>
          <a:off x="9588500" y="639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170451</xdr:rowOff>
    </xdr:from>
    <xdr:ext cx="378565" cy="259045"/>
    <xdr:sp macro="" textlink="">
      <xdr:nvSpPr>
        <xdr:cNvPr id="295" name="テキスト ボックス 294"/>
        <xdr:cNvSpPr txBox="1"/>
      </xdr:nvSpPr>
      <xdr:spPr>
        <a:xfrm>
          <a:off x="9450017" y="61712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131470</xdr:rowOff>
    </xdr:from>
    <xdr:to>
      <xdr:col>45</xdr:col>
      <xdr:colOff>177800</xdr:colOff>
      <xdr:row>37</xdr:row>
      <xdr:rowOff>162103</xdr:rowOff>
    </xdr:to>
    <xdr:cxnSp macro="">
      <xdr:nvCxnSpPr>
        <xdr:cNvPr id="296" name="直線コネクタ 295"/>
        <xdr:cNvCxnSpPr/>
      </xdr:nvCxnSpPr>
      <xdr:spPr>
        <a:xfrm flipV="1">
          <a:off x="7861300" y="6475120"/>
          <a:ext cx="889000" cy="30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33122</xdr:rowOff>
    </xdr:from>
    <xdr:to>
      <xdr:col>46</xdr:col>
      <xdr:colOff>38100</xdr:colOff>
      <xdr:row>36</xdr:row>
      <xdr:rowOff>134722</xdr:rowOff>
    </xdr:to>
    <xdr:sp macro="" textlink="">
      <xdr:nvSpPr>
        <xdr:cNvPr id="297" name="フローチャート: 判断 296"/>
        <xdr:cNvSpPr/>
      </xdr:nvSpPr>
      <xdr:spPr>
        <a:xfrm>
          <a:off x="8699500" y="620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151249</xdr:rowOff>
    </xdr:from>
    <xdr:ext cx="378565" cy="259045"/>
    <xdr:sp macro="" textlink="">
      <xdr:nvSpPr>
        <xdr:cNvPr id="298" name="テキスト ボックス 297"/>
        <xdr:cNvSpPr txBox="1"/>
      </xdr:nvSpPr>
      <xdr:spPr>
        <a:xfrm>
          <a:off x="8561017" y="5980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162103</xdr:rowOff>
    </xdr:from>
    <xdr:to>
      <xdr:col>41</xdr:col>
      <xdr:colOff>50800</xdr:colOff>
      <xdr:row>38</xdr:row>
      <xdr:rowOff>22657</xdr:rowOff>
    </xdr:to>
    <xdr:cxnSp macro="">
      <xdr:nvCxnSpPr>
        <xdr:cNvPr id="299" name="直線コネクタ 298"/>
        <xdr:cNvCxnSpPr/>
      </xdr:nvCxnSpPr>
      <xdr:spPr>
        <a:xfrm flipV="1">
          <a:off x="6972300" y="6505753"/>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139192</xdr:rowOff>
    </xdr:from>
    <xdr:to>
      <xdr:col>41</xdr:col>
      <xdr:colOff>101600</xdr:colOff>
      <xdr:row>35</xdr:row>
      <xdr:rowOff>69342</xdr:rowOff>
    </xdr:to>
    <xdr:sp macro="" textlink="">
      <xdr:nvSpPr>
        <xdr:cNvPr id="300" name="フローチャート: 判断 299"/>
        <xdr:cNvSpPr/>
      </xdr:nvSpPr>
      <xdr:spPr>
        <a:xfrm>
          <a:off x="7810500" y="596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85869</xdr:rowOff>
    </xdr:from>
    <xdr:ext cx="469744" cy="259045"/>
    <xdr:sp macro="" textlink="">
      <xdr:nvSpPr>
        <xdr:cNvPr id="301" name="テキスト ボックス 300"/>
        <xdr:cNvSpPr txBox="1"/>
      </xdr:nvSpPr>
      <xdr:spPr>
        <a:xfrm>
          <a:off x="7626428" y="574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122275</xdr:rowOff>
    </xdr:from>
    <xdr:to>
      <xdr:col>36</xdr:col>
      <xdr:colOff>165100</xdr:colOff>
      <xdr:row>34</xdr:row>
      <xdr:rowOff>52425</xdr:rowOff>
    </xdr:to>
    <xdr:sp macro="" textlink="">
      <xdr:nvSpPr>
        <xdr:cNvPr id="302" name="フローチャート: 判断 301"/>
        <xdr:cNvSpPr/>
      </xdr:nvSpPr>
      <xdr:spPr>
        <a:xfrm>
          <a:off x="6921500" y="578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68952</xdr:rowOff>
    </xdr:from>
    <xdr:ext cx="469744" cy="259045"/>
    <xdr:sp macro="" textlink="">
      <xdr:nvSpPr>
        <xdr:cNvPr id="303" name="テキスト ボックス 302"/>
        <xdr:cNvSpPr txBox="1"/>
      </xdr:nvSpPr>
      <xdr:spPr>
        <a:xfrm>
          <a:off x="6737428" y="5555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143764</xdr:rowOff>
    </xdr:from>
    <xdr:to>
      <xdr:col>55</xdr:col>
      <xdr:colOff>50800</xdr:colOff>
      <xdr:row>38</xdr:row>
      <xdr:rowOff>73914</xdr:rowOff>
    </xdr:to>
    <xdr:sp macro="" textlink="">
      <xdr:nvSpPr>
        <xdr:cNvPr id="309" name="楕円 308"/>
        <xdr:cNvSpPr/>
      </xdr:nvSpPr>
      <xdr:spPr>
        <a:xfrm>
          <a:off x="10426700" y="648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58691</xdr:rowOff>
    </xdr:from>
    <xdr:ext cx="378565" cy="259045"/>
    <xdr:sp macro="" textlink="">
      <xdr:nvSpPr>
        <xdr:cNvPr id="310" name="労働費該当値テキスト"/>
        <xdr:cNvSpPr txBox="1"/>
      </xdr:nvSpPr>
      <xdr:spPr>
        <a:xfrm>
          <a:off x="10528300" y="6402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144678</xdr:rowOff>
    </xdr:from>
    <xdr:to>
      <xdr:col>50</xdr:col>
      <xdr:colOff>165100</xdr:colOff>
      <xdr:row>38</xdr:row>
      <xdr:rowOff>74828</xdr:rowOff>
    </xdr:to>
    <xdr:sp macro="" textlink="">
      <xdr:nvSpPr>
        <xdr:cNvPr id="311" name="楕円 310"/>
        <xdr:cNvSpPr/>
      </xdr:nvSpPr>
      <xdr:spPr>
        <a:xfrm>
          <a:off x="9588500" y="648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65956</xdr:rowOff>
    </xdr:from>
    <xdr:ext cx="378565" cy="259045"/>
    <xdr:sp macro="" textlink="">
      <xdr:nvSpPr>
        <xdr:cNvPr id="312" name="テキスト ボックス 311"/>
        <xdr:cNvSpPr txBox="1"/>
      </xdr:nvSpPr>
      <xdr:spPr>
        <a:xfrm>
          <a:off x="9450017" y="65810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80670</xdr:rowOff>
    </xdr:from>
    <xdr:to>
      <xdr:col>46</xdr:col>
      <xdr:colOff>38100</xdr:colOff>
      <xdr:row>38</xdr:row>
      <xdr:rowOff>10820</xdr:rowOff>
    </xdr:to>
    <xdr:sp macro="" textlink="">
      <xdr:nvSpPr>
        <xdr:cNvPr id="313" name="楕円 312"/>
        <xdr:cNvSpPr/>
      </xdr:nvSpPr>
      <xdr:spPr>
        <a:xfrm>
          <a:off x="8699500" y="642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1947</xdr:rowOff>
    </xdr:from>
    <xdr:ext cx="378565" cy="259045"/>
    <xdr:sp macro="" textlink="">
      <xdr:nvSpPr>
        <xdr:cNvPr id="314" name="テキスト ボックス 313"/>
        <xdr:cNvSpPr txBox="1"/>
      </xdr:nvSpPr>
      <xdr:spPr>
        <a:xfrm>
          <a:off x="8561017" y="6517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111303</xdr:rowOff>
    </xdr:from>
    <xdr:to>
      <xdr:col>41</xdr:col>
      <xdr:colOff>101600</xdr:colOff>
      <xdr:row>38</xdr:row>
      <xdr:rowOff>41453</xdr:rowOff>
    </xdr:to>
    <xdr:sp macro="" textlink="">
      <xdr:nvSpPr>
        <xdr:cNvPr id="315" name="楕円 314"/>
        <xdr:cNvSpPr/>
      </xdr:nvSpPr>
      <xdr:spPr>
        <a:xfrm>
          <a:off x="7810500" y="645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32580</xdr:rowOff>
    </xdr:from>
    <xdr:ext cx="378565" cy="259045"/>
    <xdr:sp macro="" textlink="">
      <xdr:nvSpPr>
        <xdr:cNvPr id="316" name="テキスト ボックス 315"/>
        <xdr:cNvSpPr txBox="1"/>
      </xdr:nvSpPr>
      <xdr:spPr>
        <a:xfrm>
          <a:off x="7672017" y="6547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143307</xdr:rowOff>
    </xdr:from>
    <xdr:to>
      <xdr:col>36</xdr:col>
      <xdr:colOff>165100</xdr:colOff>
      <xdr:row>38</xdr:row>
      <xdr:rowOff>73457</xdr:rowOff>
    </xdr:to>
    <xdr:sp macro="" textlink="">
      <xdr:nvSpPr>
        <xdr:cNvPr id="317" name="楕円 316"/>
        <xdr:cNvSpPr/>
      </xdr:nvSpPr>
      <xdr:spPr>
        <a:xfrm>
          <a:off x="6921500" y="6486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64584</xdr:rowOff>
    </xdr:from>
    <xdr:ext cx="378565" cy="259045"/>
    <xdr:sp macro="" textlink="">
      <xdr:nvSpPr>
        <xdr:cNvPr id="318" name="テキスト ボックス 317"/>
        <xdr:cNvSpPr txBox="1"/>
      </xdr:nvSpPr>
      <xdr:spPr>
        <a:xfrm>
          <a:off x="6783017" y="6579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63633</xdr:rowOff>
    </xdr:from>
    <xdr:to>
      <xdr:col>54</xdr:col>
      <xdr:colOff>189865</xdr:colOff>
      <xdr:row>58</xdr:row>
      <xdr:rowOff>70262</xdr:rowOff>
    </xdr:to>
    <xdr:cxnSp macro="">
      <xdr:nvCxnSpPr>
        <xdr:cNvPr id="342" name="直線コネクタ 341"/>
        <xdr:cNvCxnSpPr/>
      </xdr:nvCxnSpPr>
      <xdr:spPr>
        <a:xfrm flipV="1">
          <a:off x="10475595" y="8636133"/>
          <a:ext cx="1270" cy="1378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74089</xdr:rowOff>
    </xdr:from>
    <xdr:ext cx="469744" cy="259045"/>
    <xdr:sp macro="" textlink="">
      <xdr:nvSpPr>
        <xdr:cNvPr id="343" name="農林水産業費最小値テキスト"/>
        <xdr:cNvSpPr txBox="1"/>
      </xdr:nvSpPr>
      <xdr:spPr>
        <a:xfrm>
          <a:off x="10528300" y="10018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70262</xdr:rowOff>
    </xdr:from>
    <xdr:to>
      <xdr:col>55</xdr:col>
      <xdr:colOff>88900</xdr:colOff>
      <xdr:row>58</xdr:row>
      <xdr:rowOff>70262</xdr:rowOff>
    </xdr:to>
    <xdr:cxnSp macro="">
      <xdr:nvCxnSpPr>
        <xdr:cNvPr id="344" name="直線コネクタ 343"/>
        <xdr:cNvCxnSpPr/>
      </xdr:nvCxnSpPr>
      <xdr:spPr>
        <a:xfrm>
          <a:off x="10388600" y="10014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10310</xdr:rowOff>
    </xdr:from>
    <xdr:ext cx="534377" cy="259045"/>
    <xdr:sp macro="" textlink="">
      <xdr:nvSpPr>
        <xdr:cNvPr id="345" name="農林水産業費最大値テキスト"/>
        <xdr:cNvSpPr txBox="1"/>
      </xdr:nvSpPr>
      <xdr:spPr>
        <a:xfrm>
          <a:off x="10528300" y="8411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79,993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63633</xdr:rowOff>
    </xdr:from>
    <xdr:to>
      <xdr:col>55</xdr:col>
      <xdr:colOff>88900</xdr:colOff>
      <xdr:row>50</xdr:row>
      <xdr:rowOff>63633</xdr:rowOff>
    </xdr:to>
    <xdr:cxnSp macro="">
      <xdr:nvCxnSpPr>
        <xdr:cNvPr id="346" name="直線コネクタ 345"/>
        <xdr:cNvCxnSpPr/>
      </xdr:nvCxnSpPr>
      <xdr:spPr>
        <a:xfrm>
          <a:off x="10388600" y="8636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131908</xdr:rowOff>
    </xdr:from>
    <xdr:to>
      <xdr:col>55</xdr:col>
      <xdr:colOff>0</xdr:colOff>
      <xdr:row>56</xdr:row>
      <xdr:rowOff>1683</xdr:rowOff>
    </xdr:to>
    <xdr:cxnSp macro="">
      <xdr:nvCxnSpPr>
        <xdr:cNvPr id="347" name="直線コネクタ 346"/>
        <xdr:cNvCxnSpPr/>
      </xdr:nvCxnSpPr>
      <xdr:spPr>
        <a:xfrm>
          <a:off x="9639300" y="9390208"/>
          <a:ext cx="838200" cy="212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31272</xdr:rowOff>
    </xdr:from>
    <xdr:ext cx="534377" cy="259045"/>
    <xdr:sp macro="" textlink="">
      <xdr:nvSpPr>
        <xdr:cNvPr id="348" name="農林水産業費平均値テキスト"/>
        <xdr:cNvSpPr txBox="1"/>
      </xdr:nvSpPr>
      <xdr:spPr>
        <a:xfrm>
          <a:off x="10528300" y="9289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8395</xdr:rowOff>
    </xdr:from>
    <xdr:to>
      <xdr:col>55</xdr:col>
      <xdr:colOff>50800</xdr:colOff>
      <xdr:row>55</xdr:row>
      <xdr:rowOff>109995</xdr:rowOff>
    </xdr:to>
    <xdr:sp macro="" textlink="">
      <xdr:nvSpPr>
        <xdr:cNvPr id="349" name="フローチャート: 判断 348"/>
        <xdr:cNvSpPr/>
      </xdr:nvSpPr>
      <xdr:spPr>
        <a:xfrm>
          <a:off x="10426700" y="943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131908</xdr:rowOff>
    </xdr:from>
    <xdr:to>
      <xdr:col>50</xdr:col>
      <xdr:colOff>114300</xdr:colOff>
      <xdr:row>57</xdr:row>
      <xdr:rowOff>53042</xdr:rowOff>
    </xdr:to>
    <xdr:cxnSp macro="">
      <xdr:nvCxnSpPr>
        <xdr:cNvPr id="350" name="直線コネクタ 349"/>
        <xdr:cNvCxnSpPr/>
      </xdr:nvCxnSpPr>
      <xdr:spPr>
        <a:xfrm flipV="1">
          <a:off x="8750300" y="9390208"/>
          <a:ext cx="889000" cy="435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141288</xdr:rowOff>
    </xdr:from>
    <xdr:to>
      <xdr:col>50</xdr:col>
      <xdr:colOff>165100</xdr:colOff>
      <xdr:row>55</xdr:row>
      <xdr:rowOff>71438</xdr:rowOff>
    </xdr:to>
    <xdr:sp macro="" textlink="">
      <xdr:nvSpPr>
        <xdr:cNvPr id="351" name="フローチャート: 判断 350"/>
        <xdr:cNvSpPr/>
      </xdr:nvSpPr>
      <xdr:spPr>
        <a:xfrm>
          <a:off x="9588500" y="939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62565</xdr:rowOff>
    </xdr:from>
    <xdr:ext cx="534377" cy="259045"/>
    <xdr:sp macro="" textlink="">
      <xdr:nvSpPr>
        <xdr:cNvPr id="352" name="テキスト ボックス 351"/>
        <xdr:cNvSpPr txBox="1"/>
      </xdr:nvSpPr>
      <xdr:spPr>
        <a:xfrm>
          <a:off x="9372111" y="949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1474</xdr:rowOff>
    </xdr:from>
    <xdr:to>
      <xdr:col>45</xdr:col>
      <xdr:colOff>177800</xdr:colOff>
      <xdr:row>57</xdr:row>
      <xdr:rowOff>53042</xdr:rowOff>
    </xdr:to>
    <xdr:cxnSp macro="">
      <xdr:nvCxnSpPr>
        <xdr:cNvPr id="353" name="直線コネクタ 352"/>
        <xdr:cNvCxnSpPr/>
      </xdr:nvCxnSpPr>
      <xdr:spPr>
        <a:xfrm>
          <a:off x="7861300" y="9774124"/>
          <a:ext cx="889000" cy="51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146355</xdr:rowOff>
    </xdr:from>
    <xdr:to>
      <xdr:col>46</xdr:col>
      <xdr:colOff>38100</xdr:colOff>
      <xdr:row>56</xdr:row>
      <xdr:rowOff>76505</xdr:rowOff>
    </xdr:to>
    <xdr:sp macro="" textlink="">
      <xdr:nvSpPr>
        <xdr:cNvPr id="354" name="フローチャート: 判断 353"/>
        <xdr:cNvSpPr/>
      </xdr:nvSpPr>
      <xdr:spPr>
        <a:xfrm>
          <a:off x="8699500" y="95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93032</xdr:rowOff>
    </xdr:from>
    <xdr:ext cx="534377" cy="259045"/>
    <xdr:sp macro="" textlink="">
      <xdr:nvSpPr>
        <xdr:cNvPr id="355" name="テキスト ボックス 354"/>
        <xdr:cNvSpPr txBox="1"/>
      </xdr:nvSpPr>
      <xdr:spPr>
        <a:xfrm>
          <a:off x="8483111" y="9351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1474</xdr:rowOff>
    </xdr:from>
    <xdr:to>
      <xdr:col>41</xdr:col>
      <xdr:colOff>50800</xdr:colOff>
      <xdr:row>57</xdr:row>
      <xdr:rowOff>121221</xdr:rowOff>
    </xdr:to>
    <xdr:cxnSp macro="">
      <xdr:nvCxnSpPr>
        <xdr:cNvPr id="356" name="直線コネクタ 355"/>
        <xdr:cNvCxnSpPr/>
      </xdr:nvCxnSpPr>
      <xdr:spPr>
        <a:xfrm flipV="1">
          <a:off x="6972300" y="9774124"/>
          <a:ext cx="889000" cy="119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68250</xdr:rowOff>
    </xdr:from>
    <xdr:to>
      <xdr:col>41</xdr:col>
      <xdr:colOff>101600</xdr:colOff>
      <xdr:row>56</xdr:row>
      <xdr:rowOff>169850</xdr:rowOff>
    </xdr:to>
    <xdr:sp macro="" textlink="">
      <xdr:nvSpPr>
        <xdr:cNvPr id="357" name="フローチャート: 判断 356"/>
        <xdr:cNvSpPr/>
      </xdr:nvSpPr>
      <xdr:spPr>
        <a:xfrm>
          <a:off x="7810500" y="966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14927</xdr:rowOff>
    </xdr:from>
    <xdr:ext cx="534377" cy="259045"/>
    <xdr:sp macro="" textlink="">
      <xdr:nvSpPr>
        <xdr:cNvPr id="358" name="テキスト ボックス 357"/>
        <xdr:cNvSpPr txBox="1"/>
      </xdr:nvSpPr>
      <xdr:spPr>
        <a:xfrm>
          <a:off x="7594111" y="9444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76403</xdr:rowOff>
    </xdr:from>
    <xdr:to>
      <xdr:col>36</xdr:col>
      <xdr:colOff>165100</xdr:colOff>
      <xdr:row>57</xdr:row>
      <xdr:rowOff>6553</xdr:rowOff>
    </xdr:to>
    <xdr:sp macro="" textlink="">
      <xdr:nvSpPr>
        <xdr:cNvPr id="359" name="フローチャート: 判断 358"/>
        <xdr:cNvSpPr/>
      </xdr:nvSpPr>
      <xdr:spPr>
        <a:xfrm>
          <a:off x="6921500" y="967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23080</xdr:rowOff>
    </xdr:from>
    <xdr:ext cx="534377" cy="259045"/>
    <xdr:sp macro="" textlink="">
      <xdr:nvSpPr>
        <xdr:cNvPr id="360" name="テキスト ボックス 359"/>
        <xdr:cNvSpPr txBox="1"/>
      </xdr:nvSpPr>
      <xdr:spPr>
        <a:xfrm>
          <a:off x="6705111" y="9452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122333</xdr:rowOff>
    </xdr:from>
    <xdr:to>
      <xdr:col>55</xdr:col>
      <xdr:colOff>50800</xdr:colOff>
      <xdr:row>56</xdr:row>
      <xdr:rowOff>52483</xdr:rowOff>
    </xdr:to>
    <xdr:sp macro="" textlink="">
      <xdr:nvSpPr>
        <xdr:cNvPr id="366" name="楕円 365"/>
        <xdr:cNvSpPr/>
      </xdr:nvSpPr>
      <xdr:spPr>
        <a:xfrm>
          <a:off x="10426700" y="955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100760</xdr:rowOff>
    </xdr:from>
    <xdr:ext cx="534377" cy="259045"/>
    <xdr:sp macro="" textlink="">
      <xdr:nvSpPr>
        <xdr:cNvPr id="367" name="農林水産業費該当値テキスト"/>
        <xdr:cNvSpPr txBox="1"/>
      </xdr:nvSpPr>
      <xdr:spPr>
        <a:xfrm>
          <a:off x="10528300" y="953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81108</xdr:rowOff>
    </xdr:from>
    <xdr:to>
      <xdr:col>50</xdr:col>
      <xdr:colOff>165100</xdr:colOff>
      <xdr:row>55</xdr:row>
      <xdr:rowOff>11258</xdr:rowOff>
    </xdr:to>
    <xdr:sp macro="" textlink="">
      <xdr:nvSpPr>
        <xdr:cNvPr id="368" name="楕円 367"/>
        <xdr:cNvSpPr/>
      </xdr:nvSpPr>
      <xdr:spPr>
        <a:xfrm>
          <a:off x="9588500" y="933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27785</xdr:rowOff>
    </xdr:from>
    <xdr:ext cx="534377" cy="259045"/>
    <xdr:sp macro="" textlink="">
      <xdr:nvSpPr>
        <xdr:cNvPr id="369" name="テキスト ボックス 368"/>
        <xdr:cNvSpPr txBox="1"/>
      </xdr:nvSpPr>
      <xdr:spPr>
        <a:xfrm>
          <a:off x="9372111" y="911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2242</xdr:rowOff>
    </xdr:from>
    <xdr:to>
      <xdr:col>46</xdr:col>
      <xdr:colOff>38100</xdr:colOff>
      <xdr:row>57</xdr:row>
      <xdr:rowOff>103842</xdr:rowOff>
    </xdr:to>
    <xdr:sp macro="" textlink="">
      <xdr:nvSpPr>
        <xdr:cNvPr id="370" name="楕円 369"/>
        <xdr:cNvSpPr/>
      </xdr:nvSpPr>
      <xdr:spPr>
        <a:xfrm>
          <a:off x="8699500" y="9774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94969</xdr:rowOff>
    </xdr:from>
    <xdr:ext cx="534377" cy="259045"/>
    <xdr:sp macro="" textlink="">
      <xdr:nvSpPr>
        <xdr:cNvPr id="371" name="テキスト ボックス 370"/>
        <xdr:cNvSpPr txBox="1"/>
      </xdr:nvSpPr>
      <xdr:spPr>
        <a:xfrm>
          <a:off x="8483111" y="9867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122124</xdr:rowOff>
    </xdr:from>
    <xdr:to>
      <xdr:col>41</xdr:col>
      <xdr:colOff>101600</xdr:colOff>
      <xdr:row>57</xdr:row>
      <xdr:rowOff>52274</xdr:rowOff>
    </xdr:to>
    <xdr:sp macro="" textlink="">
      <xdr:nvSpPr>
        <xdr:cNvPr id="372" name="楕円 371"/>
        <xdr:cNvSpPr/>
      </xdr:nvSpPr>
      <xdr:spPr>
        <a:xfrm>
          <a:off x="7810500" y="972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43401</xdr:rowOff>
    </xdr:from>
    <xdr:ext cx="534377" cy="259045"/>
    <xdr:sp macro="" textlink="">
      <xdr:nvSpPr>
        <xdr:cNvPr id="373" name="テキスト ボックス 372"/>
        <xdr:cNvSpPr txBox="1"/>
      </xdr:nvSpPr>
      <xdr:spPr>
        <a:xfrm>
          <a:off x="7594111" y="981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70421</xdr:rowOff>
    </xdr:from>
    <xdr:to>
      <xdr:col>36</xdr:col>
      <xdr:colOff>165100</xdr:colOff>
      <xdr:row>58</xdr:row>
      <xdr:rowOff>571</xdr:rowOff>
    </xdr:to>
    <xdr:sp macro="" textlink="">
      <xdr:nvSpPr>
        <xdr:cNvPr id="374" name="楕円 373"/>
        <xdr:cNvSpPr/>
      </xdr:nvSpPr>
      <xdr:spPr>
        <a:xfrm>
          <a:off x="6921500" y="984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163148</xdr:rowOff>
    </xdr:from>
    <xdr:ext cx="534377" cy="259045"/>
    <xdr:sp macro="" textlink="">
      <xdr:nvSpPr>
        <xdr:cNvPr id="375" name="テキスト ボックス 374"/>
        <xdr:cNvSpPr txBox="1"/>
      </xdr:nvSpPr>
      <xdr:spPr>
        <a:xfrm>
          <a:off x="6705111" y="9935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9" name="テキスト ボックス 388"/>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1" name="テキスト ボックス 390"/>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3" name="テキスト ボックス 392"/>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19479</xdr:rowOff>
    </xdr:from>
    <xdr:to>
      <xdr:col>54</xdr:col>
      <xdr:colOff>189865</xdr:colOff>
      <xdr:row>78</xdr:row>
      <xdr:rowOff>86094</xdr:rowOff>
    </xdr:to>
    <xdr:cxnSp macro="">
      <xdr:nvCxnSpPr>
        <xdr:cNvPr id="397" name="直線コネクタ 396"/>
        <xdr:cNvCxnSpPr/>
      </xdr:nvCxnSpPr>
      <xdr:spPr>
        <a:xfrm flipV="1">
          <a:off x="10475595" y="12192429"/>
          <a:ext cx="1270" cy="1266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89921</xdr:rowOff>
    </xdr:from>
    <xdr:ext cx="469744" cy="259045"/>
    <xdr:sp macro="" textlink="">
      <xdr:nvSpPr>
        <xdr:cNvPr id="398" name="商工費最小値テキスト"/>
        <xdr:cNvSpPr txBox="1"/>
      </xdr:nvSpPr>
      <xdr:spPr>
        <a:xfrm>
          <a:off x="10528300" y="13463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86094</xdr:rowOff>
    </xdr:from>
    <xdr:to>
      <xdr:col>55</xdr:col>
      <xdr:colOff>88900</xdr:colOff>
      <xdr:row>78</xdr:row>
      <xdr:rowOff>86094</xdr:rowOff>
    </xdr:to>
    <xdr:cxnSp macro="">
      <xdr:nvCxnSpPr>
        <xdr:cNvPr id="399" name="直線コネクタ 398"/>
        <xdr:cNvCxnSpPr/>
      </xdr:nvCxnSpPr>
      <xdr:spPr>
        <a:xfrm>
          <a:off x="10388600" y="13459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137606</xdr:rowOff>
    </xdr:from>
    <xdr:ext cx="534377" cy="259045"/>
    <xdr:sp macro="" textlink="">
      <xdr:nvSpPr>
        <xdr:cNvPr id="400" name="商工費最大値テキスト"/>
        <xdr:cNvSpPr txBox="1"/>
      </xdr:nvSpPr>
      <xdr:spPr>
        <a:xfrm>
          <a:off x="10528300" y="11967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57,759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19479</xdr:rowOff>
    </xdr:from>
    <xdr:to>
      <xdr:col>55</xdr:col>
      <xdr:colOff>88900</xdr:colOff>
      <xdr:row>71</xdr:row>
      <xdr:rowOff>19479</xdr:rowOff>
    </xdr:to>
    <xdr:cxnSp macro="">
      <xdr:nvCxnSpPr>
        <xdr:cNvPr id="401" name="直線コネクタ 400"/>
        <xdr:cNvCxnSpPr/>
      </xdr:nvCxnSpPr>
      <xdr:spPr>
        <a:xfrm>
          <a:off x="10388600" y="1219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121458</xdr:rowOff>
    </xdr:from>
    <xdr:to>
      <xdr:col>55</xdr:col>
      <xdr:colOff>0</xdr:colOff>
      <xdr:row>76</xdr:row>
      <xdr:rowOff>142032</xdr:rowOff>
    </xdr:to>
    <xdr:cxnSp macro="">
      <xdr:nvCxnSpPr>
        <xdr:cNvPr id="402" name="直線コネクタ 401"/>
        <xdr:cNvCxnSpPr/>
      </xdr:nvCxnSpPr>
      <xdr:spPr>
        <a:xfrm flipV="1">
          <a:off x="9639300" y="13151658"/>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49816</xdr:rowOff>
    </xdr:from>
    <xdr:ext cx="534377" cy="259045"/>
    <xdr:sp macro="" textlink="">
      <xdr:nvSpPr>
        <xdr:cNvPr id="403" name="商工費平均値テキスト"/>
        <xdr:cNvSpPr txBox="1"/>
      </xdr:nvSpPr>
      <xdr:spPr>
        <a:xfrm>
          <a:off x="10528300" y="13080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71389</xdr:rowOff>
    </xdr:from>
    <xdr:to>
      <xdr:col>55</xdr:col>
      <xdr:colOff>50800</xdr:colOff>
      <xdr:row>77</xdr:row>
      <xdr:rowOff>1539</xdr:rowOff>
    </xdr:to>
    <xdr:sp macro="" textlink="">
      <xdr:nvSpPr>
        <xdr:cNvPr id="404" name="フローチャート: 判断 403"/>
        <xdr:cNvSpPr/>
      </xdr:nvSpPr>
      <xdr:spPr>
        <a:xfrm>
          <a:off x="10426700" y="13101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142032</xdr:rowOff>
    </xdr:from>
    <xdr:to>
      <xdr:col>50</xdr:col>
      <xdr:colOff>114300</xdr:colOff>
      <xdr:row>76</xdr:row>
      <xdr:rowOff>162171</xdr:rowOff>
    </xdr:to>
    <xdr:cxnSp macro="">
      <xdr:nvCxnSpPr>
        <xdr:cNvPr id="405" name="直線コネクタ 404"/>
        <xdr:cNvCxnSpPr/>
      </xdr:nvCxnSpPr>
      <xdr:spPr>
        <a:xfrm flipV="1">
          <a:off x="8750300" y="13172232"/>
          <a:ext cx="889000" cy="20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100422</xdr:rowOff>
    </xdr:from>
    <xdr:to>
      <xdr:col>50</xdr:col>
      <xdr:colOff>165100</xdr:colOff>
      <xdr:row>77</xdr:row>
      <xdr:rowOff>30572</xdr:rowOff>
    </xdr:to>
    <xdr:sp macro="" textlink="">
      <xdr:nvSpPr>
        <xdr:cNvPr id="406" name="フローチャート: 判断 405"/>
        <xdr:cNvSpPr/>
      </xdr:nvSpPr>
      <xdr:spPr>
        <a:xfrm>
          <a:off x="9588500" y="131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21699</xdr:rowOff>
    </xdr:from>
    <xdr:ext cx="534377" cy="259045"/>
    <xdr:sp macro="" textlink="">
      <xdr:nvSpPr>
        <xdr:cNvPr id="407" name="テキスト ボックス 406"/>
        <xdr:cNvSpPr txBox="1"/>
      </xdr:nvSpPr>
      <xdr:spPr>
        <a:xfrm>
          <a:off x="9372111" y="13223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162171</xdr:rowOff>
    </xdr:from>
    <xdr:to>
      <xdr:col>45</xdr:col>
      <xdr:colOff>177800</xdr:colOff>
      <xdr:row>77</xdr:row>
      <xdr:rowOff>40236</xdr:rowOff>
    </xdr:to>
    <xdr:cxnSp macro="">
      <xdr:nvCxnSpPr>
        <xdr:cNvPr id="408" name="直線コネクタ 407"/>
        <xdr:cNvCxnSpPr/>
      </xdr:nvCxnSpPr>
      <xdr:spPr>
        <a:xfrm flipV="1">
          <a:off x="7861300" y="13192371"/>
          <a:ext cx="889000" cy="49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73949</xdr:rowOff>
    </xdr:from>
    <xdr:to>
      <xdr:col>46</xdr:col>
      <xdr:colOff>38100</xdr:colOff>
      <xdr:row>77</xdr:row>
      <xdr:rowOff>4099</xdr:rowOff>
    </xdr:to>
    <xdr:sp macro="" textlink="">
      <xdr:nvSpPr>
        <xdr:cNvPr id="409" name="フローチャート: 判断 408"/>
        <xdr:cNvSpPr/>
      </xdr:nvSpPr>
      <xdr:spPr>
        <a:xfrm>
          <a:off x="8699500" y="1310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20627</xdr:rowOff>
    </xdr:from>
    <xdr:ext cx="534377" cy="259045"/>
    <xdr:sp macro="" textlink="">
      <xdr:nvSpPr>
        <xdr:cNvPr id="410" name="テキスト ボックス 409"/>
        <xdr:cNvSpPr txBox="1"/>
      </xdr:nvSpPr>
      <xdr:spPr>
        <a:xfrm>
          <a:off x="8483111" y="12879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40236</xdr:rowOff>
    </xdr:from>
    <xdr:to>
      <xdr:col>41</xdr:col>
      <xdr:colOff>50800</xdr:colOff>
      <xdr:row>77</xdr:row>
      <xdr:rowOff>99307</xdr:rowOff>
    </xdr:to>
    <xdr:cxnSp macro="">
      <xdr:nvCxnSpPr>
        <xdr:cNvPr id="411" name="直線コネクタ 410"/>
        <xdr:cNvCxnSpPr/>
      </xdr:nvCxnSpPr>
      <xdr:spPr>
        <a:xfrm flipV="1">
          <a:off x="6972300" y="13241886"/>
          <a:ext cx="889000" cy="59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48758</xdr:rowOff>
    </xdr:from>
    <xdr:to>
      <xdr:col>41</xdr:col>
      <xdr:colOff>101600</xdr:colOff>
      <xdr:row>77</xdr:row>
      <xdr:rowOff>150358</xdr:rowOff>
    </xdr:to>
    <xdr:sp macro="" textlink="">
      <xdr:nvSpPr>
        <xdr:cNvPr id="412" name="フローチャート: 判断 411"/>
        <xdr:cNvSpPr/>
      </xdr:nvSpPr>
      <xdr:spPr>
        <a:xfrm>
          <a:off x="7810500" y="1325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141485</xdr:rowOff>
    </xdr:from>
    <xdr:ext cx="469744" cy="259045"/>
    <xdr:sp macro="" textlink="">
      <xdr:nvSpPr>
        <xdr:cNvPr id="413" name="テキスト ボックス 412"/>
        <xdr:cNvSpPr txBox="1"/>
      </xdr:nvSpPr>
      <xdr:spPr>
        <a:xfrm>
          <a:off x="7626428" y="13343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52758</xdr:rowOff>
    </xdr:from>
    <xdr:to>
      <xdr:col>36</xdr:col>
      <xdr:colOff>165100</xdr:colOff>
      <xdr:row>77</xdr:row>
      <xdr:rowOff>154358</xdr:rowOff>
    </xdr:to>
    <xdr:sp macro="" textlink="">
      <xdr:nvSpPr>
        <xdr:cNvPr id="414" name="フローチャート: 判断 413"/>
        <xdr:cNvSpPr/>
      </xdr:nvSpPr>
      <xdr:spPr>
        <a:xfrm>
          <a:off x="6921500" y="1325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145485</xdr:rowOff>
    </xdr:from>
    <xdr:ext cx="469744" cy="259045"/>
    <xdr:sp macro="" textlink="">
      <xdr:nvSpPr>
        <xdr:cNvPr id="415" name="テキスト ボックス 414"/>
        <xdr:cNvSpPr txBox="1"/>
      </xdr:nvSpPr>
      <xdr:spPr>
        <a:xfrm>
          <a:off x="6737428" y="1334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70658</xdr:rowOff>
    </xdr:from>
    <xdr:to>
      <xdr:col>55</xdr:col>
      <xdr:colOff>50800</xdr:colOff>
      <xdr:row>77</xdr:row>
      <xdr:rowOff>808</xdr:rowOff>
    </xdr:to>
    <xdr:sp macro="" textlink="">
      <xdr:nvSpPr>
        <xdr:cNvPr id="421" name="楕円 420"/>
        <xdr:cNvSpPr/>
      </xdr:nvSpPr>
      <xdr:spPr>
        <a:xfrm>
          <a:off x="10426700" y="1310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93535</xdr:rowOff>
    </xdr:from>
    <xdr:ext cx="534377" cy="259045"/>
    <xdr:sp macro="" textlink="">
      <xdr:nvSpPr>
        <xdr:cNvPr id="422" name="商工費該当値テキスト"/>
        <xdr:cNvSpPr txBox="1"/>
      </xdr:nvSpPr>
      <xdr:spPr>
        <a:xfrm>
          <a:off x="10528300" y="1295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91232</xdr:rowOff>
    </xdr:from>
    <xdr:to>
      <xdr:col>50</xdr:col>
      <xdr:colOff>165100</xdr:colOff>
      <xdr:row>77</xdr:row>
      <xdr:rowOff>21382</xdr:rowOff>
    </xdr:to>
    <xdr:sp macro="" textlink="">
      <xdr:nvSpPr>
        <xdr:cNvPr id="423" name="楕円 422"/>
        <xdr:cNvSpPr/>
      </xdr:nvSpPr>
      <xdr:spPr>
        <a:xfrm>
          <a:off x="9588500" y="1312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37909</xdr:rowOff>
    </xdr:from>
    <xdr:ext cx="534377" cy="259045"/>
    <xdr:sp macro="" textlink="">
      <xdr:nvSpPr>
        <xdr:cNvPr id="424" name="テキスト ボックス 423"/>
        <xdr:cNvSpPr txBox="1"/>
      </xdr:nvSpPr>
      <xdr:spPr>
        <a:xfrm>
          <a:off x="9372111" y="1289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111371</xdr:rowOff>
    </xdr:from>
    <xdr:to>
      <xdr:col>46</xdr:col>
      <xdr:colOff>38100</xdr:colOff>
      <xdr:row>77</xdr:row>
      <xdr:rowOff>41521</xdr:rowOff>
    </xdr:to>
    <xdr:sp macro="" textlink="">
      <xdr:nvSpPr>
        <xdr:cNvPr id="425" name="楕円 424"/>
        <xdr:cNvSpPr/>
      </xdr:nvSpPr>
      <xdr:spPr>
        <a:xfrm>
          <a:off x="8699500" y="1314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32648</xdr:rowOff>
    </xdr:from>
    <xdr:ext cx="534377" cy="259045"/>
    <xdr:sp macro="" textlink="">
      <xdr:nvSpPr>
        <xdr:cNvPr id="426" name="テキスト ボックス 425"/>
        <xdr:cNvSpPr txBox="1"/>
      </xdr:nvSpPr>
      <xdr:spPr>
        <a:xfrm>
          <a:off x="8483111" y="1323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160886</xdr:rowOff>
    </xdr:from>
    <xdr:to>
      <xdr:col>41</xdr:col>
      <xdr:colOff>101600</xdr:colOff>
      <xdr:row>77</xdr:row>
      <xdr:rowOff>91036</xdr:rowOff>
    </xdr:to>
    <xdr:sp macro="" textlink="">
      <xdr:nvSpPr>
        <xdr:cNvPr id="427" name="楕円 426"/>
        <xdr:cNvSpPr/>
      </xdr:nvSpPr>
      <xdr:spPr>
        <a:xfrm>
          <a:off x="7810500" y="1319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107563</xdr:rowOff>
    </xdr:from>
    <xdr:ext cx="534377" cy="259045"/>
    <xdr:sp macro="" textlink="">
      <xdr:nvSpPr>
        <xdr:cNvPr id="428" name="テキスト ボックス 427"/>
        <xdr:cNvSpPr txBox="1"/>
      </xdr:nvSpPr>
      <xdr:spPr>
        <a:xfrm>
          <a:off x="7594111" y="12966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48507</xdr:rowOff>
    </xdr:from>
    <xdr:to>
      <xdr:col>36</xdr:col>
      <xdr:colOff>165100</xdr:colOff>
      <xdr:row>77</xdr:row>
      <xdr:rowOff>150107</xdr:rowOff>
    </xdr:to>
    <xdr:sp macro="" textlink="">
      <xdr:nvSpPr>
        <xdr:cNvPr id="429" name="楕円 428"/>
        <xdr:cNvSpPr/>
      </xdr:nvSpPr>
      <xdr:spPr>
        <a:xfrm>
          <a:off x="6921500" y="1325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166634</xdr:rowOff>
    </xdr:from>
    <xdr:ext cx="469744" cy="259045"/>
    <xdr:sp macro="" textlink="">
      <xdr:nvSpPr>
        <xdr:cNvPr id="430" name="テキスト ボックス 429"/>
        <xdr:cNvSpPr txBox="1"/>
      </xdr:nvSpPr>
      <xdr:spPr>
        <a:xfrm>
          <a:off x="6737428" y="13025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95904</xdr:rowOff>
    </xdr:from>
    <xdr:to>
      <xdr:col>54</xdr:col>
      <xdr:colOff>189865</xdr:colOff>
      <xdr:row>99</xdr:row>
      <xdr:rowOff>53891</xdr:rowOff>
    </xdr:to>
    <xdr:cxnSp macro="">
      <xdr:nvCxnSpPr>
        <xdr:cNvPr id="456" name="直線コネクタ 455"/>
        <xdr:cNvCxnSpPr/>
      </xdr:nvCxnSpPr>
      <xdr:spPr>
        <a:xfrm flipV="1">
          <a:off x="10475595" y="15526404"/>
          <a:ext cx="1270" cy="15010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57718</xdr:rowOff>
    </xdr:from>
    <xdr:ext cx="534377" cy="259045"/>
    <xdr:sp macro="" textlink="">
      <xdr:nvSpPr>
        <xdr:cNvPr id="457" name="土木費最小値テキスト"/>
        <xdr:cNvSpPr txBox="1"/>
      </xdr:nvSpPr>
      <xdr:spPr>
        <a:xfrm>
          <a:off x="10528300" y="17031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53891</xdr:rowOff>
    </xdr:from>
    <xdr:to>
      <xdr:col>55</xdr:col>
      <xdr:colOff>88900</xdr:colOff>
      <xdr:row>99</xdr:row>
      <xdr:rowOff>53891</xdr:rowOff>
    </xdr:to>
    <xdr:cxnSp macro="">
      <xdr:nvCxnSpPr>
        <xdr:cNvPr id="458" name="直線コネクタ 457"/>
        <xdr:cNvCxnSpPr/>
      </xdr:nvCxnSpPr>
      <xdr:spPr>
        <a:xfrm>
          <a:off x="10388600" y="17027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42581</xdr:rowOff>
    </xdr:from>
    <xdr:ext cx="599010" cy="259045"/>
    <xdr:sp macro="" textlink="">
      <xdr:nvSpPr>
        <xdr:cNvPr id="459" name="土木費最大値テキスト"/>
        <xdr:cNvSpPr txBox="1"/>
      </xdr:nvSpPr>
      <xdr:spPr>
        <a:xfrm>
          <a:off x="10528300" y="15301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946,822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95904</xdr:rowOff>
    </xdr:from>
    <xdr:to>
      <xdr:col>55</xdr:col>
      <xdr:colOff>88900</xdr:colOff>
      <xdr:row>90</xdr:row>
      <xdr:rowOff>95904</xdr:rowOff>
    </xdr:to>
    <xdr:cxnSp macro="">
      <xdr:nvCxnSpPr>
        <xdr:cNvPr id="460" name="直線コネクタ 459"/>
        <xdr:cNvCxnSpPr/>
      </xdr:nvCxnSpPr>
      <xdr:spPr>
        <a:xfrm>
          <a:off x="10388600" y="15526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33238</xdr:rowOff>
    </xdr:from>
    <xdr:to>
      <xdr:col>55</xdr:col>
      <xdr:colOff>0</xdr:colOff>
      <xdr:row>99</xdr:row>
      <xdr:rowOff>33950</xdr:rowOff>
    </xdr:to>
    <xdr:cxnSp macro="">
      <xdr:nvCxnSpPr>
        <xdr:cNvPr id="461" name="直線コネクタ 460"/>
        <xdr:cNvCxnSpPr/>
      </xdr:nvCxnSpPr>
      <xdr:spPr>
        <a:xfrm flipV="1">
          <a:off x="9639300" y="17006788"/>
          <a:ext cx="838200" cy="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107300</xdr:rowOff>
    </xdr:from>
    <xdr:ext cx="534377" cy="259045"/>
    <xdr:sp macro="" textlink="">
      <xdr:nvSpPr>
        <xdr:cNvPr id="462" name="土木費平均値テキスト"/>
        <xdr:cNvSpPr txBox="1"/>
      </xdr:nvSpPr>
      <xdr:spPr>
        <a:xfrm>
          <a:off x="10528300" y="167379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84423</xdr:rowOff>
    </xdr:from>
    <xdr:to>
      <xdr:col>55</xdr:col>
      <xdr:colOff>50800</xdr:colOff>
      <xdr:row>99</xdr:row>
      <xdr:rowOff>14573</xdr:rowOff>
    </xdr:to>
    <xdr:sp macro="" textlink="">
      <xdr:nvSpPr>
        <xdr:cNvPr id="463" name="フローチャート: 判断 462"/>
        <xdr:cNvSpPr/>
      </xdr:nvSpPr>
      <xdr:spPr>
        <a:xfrm>
          <a:off x="10426700" y="16886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28967</xdr:rowOff>
    </xdr:from>
    <xdr:to>
      <xdr:col>50</xdr:col>
      <xdr:colOff>114300</xdr:colOff>
      <xdr:row>99</xdr:row>
      <xdr:rowOff>33950</xdr:rowOff>
    </xdr:to>
    <xdr:cxnSp macro="">
      <xdr:nvCxnSpPr>
        <xdr:cNvPr id="464" name="直線コネクタ 463"/>
        <xdr:cNvCxnSpPr/>
      </xdr:nvCxnSpPr>
      <xdr:spPr>
        <a:xfrm>
          <a:off x="8750300" y="17002517"/>
          <a:ext cx="889000" cy="4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72560</xdr:rowOff>
    </xdr:from>
    <xdr:to>
      <xdr:col>50</xdr:col>
      <xdr:colOff>165100</xdr:colOff>
      <xdr:row>99</xdr:row>
      <xdr:rowOff>2710</xdr:rowOff>
    </xdr:to>
    <xdr:sp macro="" textlink="">
      <xdr:nvSpPr>
        <xdr:cNvPr id="465" name="フローチャート: 判断 464"/>
        <xdr:cNvSpPr/>
      </xdr:nvSpPr>
      <xdr:spPr>
        <a:xfrm>
          <a:off x="9588500" y="1687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19237</xdr:rowOff>
    </xdr:from>
    <xdr:ext cx="534377" cy="259045"/>
    <xdr:sp macro="" textlink="">
      <xdr:nvSpPr>
        <xdr:cNvPr id="466" name="テキスト ボックス 465"/>
        <xdr:cNvSpPr txBox="1"/>
      </xdr:nvSpPr>
      <xdr:spPr>
        <a:xfrm>
          <a:off x="9372111" y="1664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28967</xdr:rowOff>
    </xdr:from>
    <xdr:to>
      <xdr:col>45</xdr:col>
      <xdr:colOff>177800</xdr:colOff>
      <xdr:row>99</xdr:row>
      <xdr:rowOff>30285</xdr:rowOff>
    </xdr:to>
    <xdr:cxnSp macro="">
      <xdr:nvCxnSpPr>
        <xdr:cNvPr id="467" name="直線コネクタ 466"/>
        <xdr:cNvCxnSpPr/>
      </xdr:nvCxnSpPr>
      <xdr:spPr>
        <a:xfrm flipV="1">
          <a:off x="7861300" y="17002517"/>
          <a:ext cx="889000" cy="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135062</xdr:rowOff>
    </xdr:from>
    <xdr:to>
      <xdr:col>46</xdr:col>
      <xdr:colOff>38100</xdr:colOff>
      <xdr:row>99</xdr:row>
      <xdr:rowOff>65212</xdr:rowOff>
    </xdr:to>
    <xdr:sp macro="" textlink="">
      <xdr:nvSpPr>
        <xdr:cNvPr id="468" name="フローチャート: 判断 467"/>
        <xdr:cNvSpPr/>
      </xdr:nvSpPr>
      <xdr:spPr>
        <a:xfrm>
          <a:off x="8699500" y="16937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81739</xdr:rowOff>
    </xdr:from>
    <xdr:ext cx="534377" cy="259045"/>
    <xdr:sp macro="" textlink="">
      <xdr:nvSpPr>
        <xdr:cNvPr id="469" name="テキスト ボックス 468"/>
        <xdr:cNvSpPr txBox="1"/>
      </xdr:nvSpPr>
      <xdr:spPr>
        <a:xfrm>
          <a:off x="8483111" y="16712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30285</xdr:rowOff>
    </xdr:from>
    <xdr:to>
      <xdr:col>41</xdr:col>
      <xdr:colOff>50800</xdr:colOff>
      <xdr:row>99</xdr:row>
      <xdr:rowOff>38646</xdr:rowOff>
    </xdr:to>
    <xdr:cxnSp macro="">
      <xdr:nvCxnSpPr>
        <xdr:cNvPr id="470" name="直線コネクタ 469"/>
        <xdr:cNvCxnSpPr/>
      </xdr:nvCxnSpPr>
      <xdr:spPr>
        <a:xfrm flipV="1">
          <a:off x="6972300" y="17003835"/>
          <a:ext cx="889000" cy="8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119793</xdr:rowOff>
    </xdr:from>
    <xdr:to>
      <xdr:col>41</xdr:col>
      <xdr:colOff>101600</xdr:colOff>
      <xdr:row>99</xdr:row>
      <xdr:rowOff>49943</xdr:rowOff>
    </xdr:to>
    <xdr:sp macro="" textlink="">
      <xdr:nvSpPr>
        <xdr:cNvPr id="471" name="フローチャート: 判断 470"/>
        <xdr:cNvSpPr/>
      </xdr:nvSpPr>
      <xdr:spPr>
        <a:xfrm>
          <a:off x="7810500" y="1692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66470</xdr:rowOff>
    </xdr:from>
    <xdr:ext cx="534377" cy="259045"/>
    <xdr:sp macro="" textlink="">
      <xdr:nvSpPr>
        <xdr:cNvPr id="472" name="テキスト ボックス 471"/>
        <xdr:cNvSpPr txBox="1"/>
      </xdr:nvSpPr>
      <xdr:spPr>
        <a:xfrm>
          <a:off x="7594111" y="16697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132736</xdr:rowOff>
    </xdr:from>
    <xdr:to>
      <xdr:col>36</xdr:col>
      <xdr:colOff>165100</xdr:colOff>
      <xdr:row>99</xdr:row>
      <xdr:rowOff>62886</xdr:rowOff>
    </xdr:to>
    <xdr:sp macro="" textlink="">
      <xdr:nvSpPr>
        <xdr:cNvPr id="473" name="フローチャート: 判断 472"/>
        <xdr:cNvSpPr/>
      </xdr:nvSpPr>
      <xdr:spPr>
        <a:xfrm>
          <a:off x="6921500" y="169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79413</xdr:rowOff>
    </xdr:from>
    <xdr:ext cx="534377" cy="259045"/>
    <xdr:sp macro="" textlink="">
      <xdr:nvSpPr>
        <xdr:cNvPr id="474" name="テキスト ボックス 473"/>
        <xdr:cNvSpPr txBox="1"/>
      </xdr:nvSpPr>
      <xdr:spPr>
        <a:xfrm>
          <a:off x="6705111" y="16710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153888</xdr:rowOff>
    </xdr:from>
    <xdr:to>
      <xdr:col>55</xdr:col>
      <xdr:colOff>50800</xdr:colOff>
      <xdr:row>99</xdr:row>
      <xdr:rowOff>84038</xdr:rowOff>
    </xdr:to>
    <xdr:sp macro="" textlink="">
      <xdr:nvSpPr>
        <xdr:cNvPr id="480" name="楕円 479"/>
        <xdr:cNvSpPr/>
      </xdr:nvSpPr>
      <xdr:spPr>
        <a:xfrm>
          <a:off x="10426700" y="1695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68815</xdr:rowOff>
    </xdr:from>
    <xdr:ext cx="534377" cy="259045"/>
    <xdr:sp macro="" textlink="">
      <xdr:nvSpPr>
        <xdr:cNvPr id="481" name="土木費該当値テキスト"/>
        <xdr:cNvSpPr txBox="1"/>
      </xdr:nvSpPr>
      <xdr:spPr>
        <a:xfrm>
          <a:off x="10528300" y="16870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154600</xdr:rowOff>
    </xdr:from>
    <xdr:to>
      <xdr:col>50</xdr:col>
      <xdr:colOff>165100</xdr:colOff>
      <xdr:row>99</xdr:row>
      <xdr:rowOff>84750</xdr:rowOff>
    </xdr:to>
    <xdr:sp macro="" textlink="">
      <xdr:nvSpPr>
        <xdr:cNvPr id="482" name="楕円 481"/>
        <xdr:cNvSpPr/>
      </xdr:nvSpPr>
      <xdr:spPr>
        <a:xfrm>
          <a:off x="9588500" y="1695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75877</xdr:rowOff>
    </xdr:from>
    <xdr:ext cx="534377" cy="259045"/>
    <xdr:sp macro="" textlink="">
      <xdr:nvSpPr>
        <xdr:cNvPr id="483" name="テキスト ボックス 482"/>
        <xdr:cNvSpPr txBox="1"/>
      </xdr:nvSpPr>
      <xdr:spPr>
        <a:xfrm>
          <a:off x="9372111" y="1704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149617</xdr:rowOff>
    </xdr:from>
    <xdr:to>
      <xdr:col>46</xdr:col>
      <xdr:colOff>38100</xdr:colOff>
      <xdr:row>99</xdr:row>
      <xdr:rowOff>79767</xdr:rowOff>
    </xdr:to>
    <xdr:sp macro="" textlink="">
      <xdr:nvSpPr>
        <xdr:cNvPr id="484" name="楕円 483"/>
        <xdr:cNvSpPr/>
      </xdr:nvSpPr>
      <xdr:spPr>
        <a:xfrm>
          <a:off x="8699500" y="1695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70894</xdr:rowOff>
    </xdr:from>
    <xdr:ext cx="534377" cy="259045"/>
    <xdr:sp macro="" textlink="">
      <xdr:nvSpPr>
        <xdr:cNvPr id="485" name="テキスト ボックス 484"/>
        <xdr:cNvSpPr txBox="1"/>
      </xdr:nvSpPr>
      <xdr:spPr>
        <a:xfrm>
          <a:off x="8483111" y="17044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150935</xdr:rowOff>
    </xdr:from>
    <xdr:to>
      <xdr:col>41</xdr:col>
      <xdr:colOff>101600</xdr:colOff>
      <xdr:row>99</xdr:row>
      <xdr:rowOff>81085</xdr:rowOff>
    </xdr:to>
    <xdr:sp macro="" textlink="">
      <xdr:nvSpPr>
        <xdr:cNvPr id="486" name="楕円 485"/>
        <xdr:cNvSpPr/>
      </xdr:nvSpPr>
      <xdr:spPr>
        <a:xfrm>
          <a:off x="7810500" y="1695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72212</xdr:rowOff>
    </xdr:from>
    <xdr:ext cx="534377" cy="259045"/>
    <xdr:sp macro="" textlink="">
      <xdr:nvSpPr>
        <xdr:cNvPr id="487" name="テキスト ボックス 486"/>
        <xdr:cNvSpPr txBox="1"/>
      </xdr:nvSpPr>
      <xdr:spPr>
        <a:xfrm>
          <a:off x="7594111" y="17045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159296</xdr:rowOff>
    </xdr:from>
    <xdr:to>
      <xdr:col>36</xdr:col>
      <xdr:colOff>165100</xdr:colOff>
      <xdr:row>99</xdr:row>
      <xdr:rowOff>89446</xdr:rowOff>
    </xdr:to>
    <xdr:sp macro="" textlink="">
      <xdr:nvSpPr>
        <xdr:cNvPr id="488" name="楕円 487"/>
        <xdr:cNvSpPr/>
      </xdr:nvSpPr>
      <xdr:spPr>
        <a:xfrm>
          <a:off x="6921500" y="1696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80573</xdr:rowOff>
    </xdr:from>
    <xdr:ext cx="534377" cy="259045"/>
    <xdr:sp macro="" textlink="">
      <xdr:nvSpPr>
        <xdr:cNvPr id="489" name="テキスト ボックス 488"/>
        <xdr:cNvSpPr txBox="1"/>
      </xdr:nvSpPr>
      <xdr:spPr>
        <a:xfrm>
          <a:off x="6705111" y="1705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2" name="テキスト ボックス 501"/>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108382</xdr:rowOff>
    </xdr:from>
    <xdr:to>
      <xdr:col>85</xdr:col>
      <xdr:colOff>126364</xdr:colOff>
      <xdr:row>38</xdr:row>
      <xdr:rowOff>30841</xdr:rowOff>
    </xdr:to>
    <xdr:cxnSp macro="">
      <xdr:nvCxnSpPr>
        <xdr:cNvPr id="512" name="直線コネクタ 511"/>
        <xdr:cNvCxnSpPr/>
      </xdr:nvCxnSpPr>
      <xdr:spPr>
        <a:xfrm flipV="1">
          <a:off x="16317595" y="5423332"/>
          <a:ext cx="1269" cy="1122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34668</xdr:rowOff>
    </xdr:from>
    <xdr:ext cx="534377" cy="259045"/>
    <xdr:sp macro="" textlink="">
      <xdr:nvSpPr>
        <xdr:cNvPr id="513" name="消防費最小値テキスト"/>
        <xdr:cNvSpPr txBox="1"/>
      </xdr:nvSpPr>
      <xdr:spPr>
        <a:xfrm>
          <a:off x="16370300" y="654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30841</xdr:rowOff>
    </xdr:from>
    <xdr:to>
      <xdr:col>86</xdr:col>
      <xdr:colOff>25400</xdr:colOff>
      <xdr:row>38</xdr:row>
      <xdr:rowOff>30841</xdr:rowOff>
    </xdr:to>
    <xdr:cxnSp macro="">
      <xdr:nvCxnSpPr>
        <xdr:cNvPr id="514" name="直線コネクタ 513"/>
        <xdr:cNvCxnSpPr/>
      </xdr:nvCxnSpPr>
      <xdr:spPr>
        <a:xfrm>
          <a:off x="16230600" y="6545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55059</xdr:rowOff>
    </xdr:from>
    <xdr:ext cx="534377" cy="259045"/>
    <xdr:sp macro="" textlink="">
      <xdr:nvSpPr>
        <xdr:cNvPr id="515" name="消防費最大値テキスト"/>
        <xdr:cNvSpPr txBox="1"/>
      </xdr:nvSpPr>
      <xdr:spPr>
        <a:xfrm>
          <a:off x="16370300" y="5198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36,935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108382</xdr:rowOff>
    </xdr:from>
    <xdr:to>
      <xdr:col>86</xdr:col>
      <xdr:colOff>25400</xdr:colOff>
      <xdr:row>31</xdr:row>
      <xdr:rowOff>108382</xdr:rowOff>
    </xdr:to>
    <xdr:cxnSp macro="">
      <xdr:nvCxnSpPr>
        <xdr:cNvPr id="516" name="直線コネクタ 515"/>
        <xdr:cNvCxnSpPr/>
      </xdr:nvCxnSpPr>
      <xdr:spPr>
        <a:xfrm>
          <a:off x="16230600" y="5423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83830</xdr:rowOff>
    </xdr:from>
    <xdr:to>
      <xdr:col>85</xdr:col>
      <xdr:colOff>127000</xdr:colOff>
      <xdr:row>33</xdr:row>
      <xdr:rowOff>155748</xdr:rowOff>
    </xdr:to>
    <xdr:cxnSp macro="">
      <xdr:nvCxnSpPr>
        <xdr:cNvPr id="517" name="直線コネクタ 516"/>
        <xdr:cNvCxnSpPr/>
      </xdr:nvCxnSpPr>
      <xdr:spPr>
        <a:xfrm>
          <a:off x="15481300" y="5741680"/>
          <a:ext cx="838200" cy="71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33128</xdr:rowOff>
    </xdr:from>
    <xdr:ext cx="534377" cy="259045"/>
    <xdr:sp macro="" textlink="">
      <xdr:nvSpPr>
        <xdr:cNvPr id="518" name="消防費平均値テキスト"/>
        <xdr:cNvSpPr txBox="1"/>
      </xdr:nvSpPr>
      <xdr:spPr>
        <a:xfrm>
          <a:off x="16370300" y="6033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54701</xdr:rowOff>
    </xdr:from>
    <xdr:to>
      <xdr:col>85</xdr:col>
      <xdr:colOff>177800</xdr:colOff>
      <xdr:row>35</xdr:row>
      <xdr:rowOff>156301</xdr:rowOff>
    </xdr:to>
    <xdr:sp macro="" textlink="">
      <xdr:nvSpPr>
        <xdr:cNvPr id="519" name="フローチャート: 判断 518"/>
        <xdr:cNvSpPr/>
      </xdr:nvSpPr>
      <xdr:spPr>
        <a:xfrm>
          <a:off x="16268700" y="605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83830</xdr:rowOff>
    </xdr:from>
    <xdr:to>
      <xdr:col>81</xdr:col>
      <xdr:colOff>50800</xdr:colOff>
      <xdr:row>37</xdr:row>
      <xdr:rowOff>4826</xdr:rowOff>
    </xdr:to>
    <xdr:cxnSp macro="">
      <xdr:nvCxnSpPr>
        <xdr:cNvPr id="520" name="直線コネクタ 519"/>
        <xdr:cNvCxnSpPr/>
      </xdr:nvCxnSpPr>
      <xdr:spPr>
        <a:xfrm flipV="1">
          <a:off x="14592300" y="5741680"/>
          <a:ext cx="889000" cy="606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55844</xdr:rowOff>
    </xdr:from>
    <xdr:to>
      <xdr:col>81</xdr:col>
      <xdr:colOff>101600</xdr:colOff>
      <xdr:row>34</xdr:row>
      <xdr:rowOff>157444</xdr:rowOff>
    </xdr:to>
    <xdr:sp macro="" textlink="">
      <xdr:nvSpPr>
        <xdr:cNvPr id="521" name="フローチャート: 判断 520"/>
        <xdr:cNvSpPr/>
      </xdr:nvSpPr>
      <xdr:spPr>
        <a:xfrm>
          <a:off x="15430500" y="5885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148571</xdr:rowOff>
    </xdr:from>
    <xdr:ext cx="534377" cy="259045"/>
    <xdr:sp macro="" textlink="">
      <xdr:nvSpPr>
        <xdr:cNvPr id="522" name="テキスト ボックス 521"/>
        <xdr:cNvSpPr txBox="1"/>
      </xdr:nvSpPr>
      <xdr:spPr>
        <a:xfrm>
          <a:off x="15214111" y="5977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71714</xdr:rowOff>
    </xdr:from>
    <xdr:to>
      <xdr:col>76</xdr:col>
      <xdr:colOff>114300</xdr:colOff>
      <xdr:row>37</xdr:row>
      <xdr:rowOff>4826</xdr:rowOff>
    </xdr:to>
    <xdr:cxnSp macro="">
      <xdr:nvCxnSpPr>
        <xdr:cNvPr id="523" name="直線コネクタ 522"/>
        <xdr:cNvCxnSpPr/>
      </xdr:nvCxnSpPr>
      <xdr:spPr>
        <a:xfrm>
          <a:off x="13703300" y="6243914"/>
          <a:ext cx="889000" cy="10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6284</xdr:rowOff>
    </xdr:from>
    <xdr:to>
      <xdr:col>76</xdr:col>
      <xdr:colOff>165100</xdr:colOff>
      <xdr:row>34</xdr:row>
      <xdr:rowOff>107884</xdr:rowOff>
    </xdr:to>
    <xdr:sp macro="" textlink="">
      <xdr:nvSpPr>
        <xdr:cNvPr id="524" name="フローチャート: 判断 523"/>
        <xdr:cNvSpPr/>
      </xdr:nvSpPr>
      <xdr:spPr>
        <a:xfrm>
          <a:off x="14541500" y="583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124411</xdr:rowOff>
    </xdr:from>
    <xdr:ext cx="534377" cy="259045"/>
    <xdr:sp macro="" textlink="">
      <xdr:nvSpPr>
        <xdr:cNvPr id="525" name="テキスト ボックス 524"/>
        <xdr:cNvSpPr txBox="1"/>
      </xdr:nvSpPr>
      <xdr:spPr>
        <a:xfrm>
          <a:off x="14325111" y="5610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71714</xdr:rowOff>
    </xdr:from>
    <xdr:to>
      <xdr:col>71</xdr:col>
      <xdr:colOff>177800</xdr:colOff>
      <xdr:row>37</xdr:row>
      <xdr:rowOff>88676</xdr:rowOff>
    </xdr:to>
    <xdr:cxnSp macro="">
      <xdr:nvCxnSpPr>
        <xdr:cNvPr id="526" name="直線コネクタ 525"/>
        <xdr:cNvCxnSpPr/>
      </xdr:nvCxnSpPr>
      <xdr:spPr>
        <a:xfrm flipV="1">
          <a:off x="12814300" y="6243914"/>
          <a:ext cx="889000" cy="188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144358</xdr:rowOff>
    </xdr:from>
    <xdr:to>
      <xdr:col>72</xdr:col>
      <xdr:colOff>38100</xdr:colOff>
      <xdr:row>35</xdr:row>
      <xdr:rowOff>74508</xdr:rowOff>
    </xdr:to>
    <xdr:sp macro="" textlink="">
      <xdr:nvSpPr>
        <xdr:cNvPr id="527" name="フローチャート: 判断 526"/>
        <xdr:cNvSpPr/>
      </xdr:nvSpPr>
      <xdr:spPr>
        <a:xfrm>
          <a:off x="13652500" y="597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91035</xdr:rowOff>
    </xdr:from>
    <xdr:ext cx="534377" cy="259045"/>
    <xdr:sp macro="" textlink="">
      <xdr:nvSpPr>
        <xdr:cNvPr id="528" name="テキスト ボックス 527"/>
        <xdr:cNvSpPr txBox="1"/>
      </xdr:nvSpPr>
      <xdr:spPr>
        <a:xfrm>
          <a:off x="13436111" y="5748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19451</xdr:rowOff>
    </xdr:from>
    <xdr:to>
      <xdr:col>67</xdr:col>
      <xdr:colOff>101600</xdr:colOff>
      <xdr:row>35</xdr:row>
      <xdr:rowOff>121051</xdr:rowOff>
    </xdr:to>
    <xdr:sp macro="" textlink="">
      <xdr:nvSpPr>
        <xdr:cNvPr id="529" name="フローチャート: 判断 528"/>
        <xdr:cNvSpPr/>
      </xdr:nvSpPr>
      <xdr:spPr>
        <a:xfrm>
          <a:off x="12763500" y="60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137578</xdr:rowOff>
    </xdr:from>
    <xdr:ext cx="534377" cy="259045"/>
    <xdr:sp macro="" textlink="">
      <xdr:nvSpPr>
        <xdr:cNvPr id="530" name="テキスト ボックス 529"/>
        <xdr:cNvSpPr txBox="1"/>
      </xdr:nvSpPr>
      <xdr:spPr>
        <a:xfrm>
          <a:off x="12547111" y="5795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104948</xdr:rowOff>
    </xdr:from>
    <xdr:to>
      <xdr:col>85</xdr:col>
      <xdr:colOff>177800</xdr:colOff>
      <xdr:row>34</xdr:row>
      <xdr:rowOff>35098</xdr:rowOff>
    </xdr:to>
    <xdr:sp macro="" textlink="">
      <xdr:nvSpPr>
        <xdr:cNvPr id="536" name="楕円 535"/>
        <xdr:cNvSpPr/>
      </xdr:nvSpPr>
      <xdr:spPr>
        <a:xfrm>
          <a:off x="16268700" y="576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127825</xdr:rowOff>
    </xdr:from>
    <xdr:ext cx="534377" cy="259045"/>
    <xdr:sp macro="" textlink="">
      <xdr:nvSpPr>
        <xdr:cNvPr id="537" name="消防費該当値テキスト"/>
        <xdr:cNvSpPr txBox="1"/>
      </xdr:nvSpPr>
      <xdr:spPr>
        <a:xfrm>
          <a:off x="16370300" y="561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33030</xdr:rowOff>
    </xdr:from>
    <xdr:to>
      <xdr:col>81</xdr:col>
      <xdr:colOff>101600</xdr:colOff>
      <xdr:row>33</xdr:row>
      <xdr:rowOff>134630</xdr:rowOff>
    </xdr:to>
    <xdr:sp macro="" textlink="">
      <xdr:nvSpPr>
        <xdr:cNvPr id="538" name="楕円 537"/>
        <xdr:cNvSpPr/>
      </xdr:nvSpPr>
      <xdr:spPr>
        <a:xfrm>
          <a:off x="15430500" y="569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151157</xdr:rowOff>
    </xdr:from>
    <xdr:ext cx="534377" cy="259045"/>
    <xdr:sp macro="" textlink="">
      <xdr:nvSpPr>
        <xdr:cNvPr id="539" name="テキスト ボックス 538"/>
        <xdr:cNvSpPr txBox="1"/>
      </xdr:nvSpPr>
      <xdr:spPr>
        <a:xfrm>
          <a:off x="15214111" y="5466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125476</xdr:rowOff>
    </xdr:from>
    <xdr:to>
      <xdr:col>76</xdr:col>
      <xdr:colOff>165100</xdr:colOff>
      <xdr:row>37</xdr:row>
      <xdr:rowOff>55626</xdr:rowOff>
    </xdr:to>
    <xdr:sp macro="" textlink="">
      <xdr:nvSpPr>
        <xdr:cNvPr id="540" name="楕円 539"/>
        <xdr:cNvSpPr/>
      </xdr:nvSpPr>
      <xdr:spPr>
        <a:xfrm>
          <a:off x="14541500" y="6297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46753</xdr:rowOff>
    </xdr:from>
    <xdr:ext cx="534377" cy="259045"/>
    <xdr:sp macro="" textlink="">
      <xdr:nvSpPr>
        <xdr:cNvPr id="541" name="テキスト ボックス 540"/>
        <xdr:cNvSpPr txBox="1"/>
      </xdr:nvSpPr>
      <xdr:spPr>
        <a:xfrm>
          <a:off x="14325111" y="6390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20914</xdr:rowOff>
    </xdr:from>
    <xdr:to>
      <xdr:col>72</xdr:col>
      <xdr:colOff>38100</xdr:colOff>
      <xdr:row>36</xdr:row>
      <xdr:rowOff>122514</xdr:rowOff>
    </xdr:to>
    <xdr:sp macro="" textlink="">
      <xdr:nvSpPr>
        <xdr:cNvPr id="542" name="楕円 541"/>
        <xdr:cNvSpPr/>
      </xdr:nvSpPr>
      <xdr:spPr>
        <a:xfrm>
          <a:off x="13652500" y="619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113641</xdr:rowOff>
    </xdr:from>
    <xdr:ext cx="534377" cy="259045"/>
    <xdr:sp macro="" textlink="">
      <xdr:nvSpPr>
        <xdr:cNvPr id="543" name="テキスト ボックス 542"/>
        <xdr:cNvSpPr txBox="1"/>
      </xdr:nvSpPr>
      <xdr:spPr>
        <a:xfrm>
          <a:off x="13436111" y="6285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37876</xdr:rowOff>
    </xdr:from>
    <xdr:to>
      <xdr:col>67</xdr:col>
      <xdr:colOff>101600</xdr:colOff>
      <xdr:row>37</xdr:row>
      <xdr:rowOff>139476</xdr:rowOff>
    </xdr:to>
    <xdr:sp macro="" textlink="">
      <xdr:nvSpPr>
        <xdr:cNvPr id="544" name="楕円 543"/>
        <xdr:cNvSpPr/>
      </xdr:nvSpPr>
      <xdr:spPr>
        <a:xfrm>
          <a:off x="12763500" y="638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130604</xdr:rowOff>
    </xdr:from>
    <xdr:ext cx="534377" cy="259045"/>
    <xdr:sp macro="" textlink="">
      <xdr:nvSpPr>
        <xdr:cNvPr id="545" name="テキスト ボックス 544"/>
        <xdr:cNvSpPr txBox="1"/>
      </xdr:nvSpPr>
      <xdr:spPr>
        <a:xfrm>
          <a:off x="12547111" y="6474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4" name="テキスト ボックス 563"/>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158597</xdr:rowOff>
    </xdr:from>
    <xdr:to>
      <xdr:col>85</xdr:col>
      <xdr:colOff>126364</xdr:colOff>
      <xdr:row>58</xdr:row>
      <xdr:rowOff>43612</xdr:rowOff>
    </xdr:to>
    <xdr:cxnSp macro="">
      <xdr:nvCxnSpPr>
        <xdr:cNvPr id="570" name="直線コネクタ 569"/>
        <xdr:cNvCxnSpPr/>
      </xdr:nvCxnSpPr>
      <xdr:spPr>
        <a:xfrm flipV="1">
          <a:off x="16317595" y="8559647"/>
          <a:ext cx="1269" cy="1428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47439</xdr:rowOff>
    </xdr:from>
    <xdr:ext cx="534377" cy="259045"/>
    <xdr:sp macro="" textlink="">
      <xdr:nvSpPr>
        <xdr:cNvPr id="571" name="教育費最小値テキスト"/>
        <xdr:cNvSpPr txBox="1"/>
      </xdr:nvSpPr>
      <xdr:spPr>
        <a:xfrm>
          <a:off x="16370300" y="999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43612</xdr:rowOff>
    </xdr:from>
    <xdr:to>
      <xdr:col>86</xdr:col>
      <xdr:colOff>25400</xdr:colOff>
      <xdr:row>58</xdr:row>
      <xdr:rowOff>43612</xdr:rowOff>
    </xdr:to>
    <xdr:cxnSp macro="">
      <xdr:nvCxnSpPr>
        <xdr:cNvPr id="572" name="直線コネクタ 571"/>
        <xdr:cNvCxnSpPr/>
      </xdr:nvCxnSpPr>
      <xdr:spPr>
        <a:xfrm>
          <a:off x="16230600" y="9987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105274</xdr:rowOff>
    </xdr:from>
    <xdr:ext cx="599010" cy="259045"/>
    <xdr:sp macro="" textlink="">
      <xdr:nvSpPr>
        <xdr:cNvPr id="573" name="教育費最大値テキスト"/>
        <xdr:cNvSpPr txBox="1"/>
      </xdr:nvSpPr>
      <xdr:spPr>
        <a:xfrm>
          <a:off x="16370300" y="8334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104,008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158597</xdr:rowOff>
    </xdr:from>
    <xdr:to>
      <xdr:col>86</xdr:col>
      <xdr:colOff>25400</xdr:colOff>
      <xdr:row>49</xdr:row>
      <xdr:rowOff>158597</xdr:rowOff>
    </xdr:to>
    <xdr:cxnSp macro="">
      <xdr:nvCxnSpPr>
        <xdr:cNvPr id="574" name="直線コネクタ 573"/>
        <xdr:cNvCxnSpPr/>
      </xdr:nvCxnSpPr>
      <xdr:spPr>
        <a:xfrm>
          <a:off x="16230600" y="8559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109258</xdr:rowOff>
    </xdr:from>
    <xdr:to>
      <xdr:col>85</xdr:col>
      <xdr:colOff>127000</xdr:colOff>
      <xdr:row>55</xdr:row>
      <xdr:rowOff>122822</xdr:rowOff>
    </xdr:to>
    <xdr:cxnSp macro="">
      <xdr:nvCxnSpPr>
        <xdr:cNvPr id="575" name="直線コネクタ 574"/>
        <xdr:cNvCxnSpPr/>
      </xdr:nvCxnSpPr>
      <xdr:spPr>
        <a:xfrm>
          <a:off x="15481300" y="9539008"/>
          <a:ext cx="838200" cy="1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169442</xdr:rowOff>
    </xdr:from>
    <xdr:ext cx="534377" cy="259045"/>
    <xdr:sp macro="" textlink="">
      <xdr:nvSpPr>
        <xdr:cNvPr id="576" name="教育費平均値テキスト"/>
        <xdr:cNvSpPr txBox="1"/>
      </xdr:nvSpPr>
      <xdr:spPr>
        <a:xfrm>
          <a:off x="16370300" y="9256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146565</xdr:rowOff>
    </xdr:from>
    <xdr:to>
      <xdr:col>85</xdr:col>
      <xdr:colOff>177800</xdr:colOff>
      <xdr:row>55</xdr:row>
      <xdr:rowOff>76715</xdr:rowOff>
    </xdr:to>
    <xdr:sp macro="" textlink="">
      <xdr:nvSpPr>
        <xdr:cNvPr id="577" name="フローチャート: 判断 576"/>
        <xdr:cNvSpPr/>
      </xdr:nvSpPr>
      <xdr:spPr>
        <a:xfrm>
          <a:off x="16268700" y="9404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6</xdr:rowOff>
    </xdr:from>
    <xdr:to>
      <xdr:col>81</xdr:col>
      <xdr:colOff>50800</xdr:colOff>
      <xdr:row>55</xdr:row>
      <xdr:rowOff>109258</xdr:rowOff>
    </xdr:to>
    <xdr:cxnSp macro="">
      <xdr:nvCxnSpPr>
        <xdr:cNvPr id="578" name="直線コネクタ 577"/>
        <xdr:cNvCxnSpPr/>
      </xdr:nvCxnSpPr>
      <xdr:spPr>
        <a:xfrm>
          <a:off x="14592300" y="9429756"/>
          <a:ext cx="889000" cy="109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122675</xdr:rowOff>
    </xdr:from>
    <xdr:to>
      <xdr:col>81</xdr:col>
      <xdr:colOff>101600</xdr:colOff>
      <xdr:row>55</xdr:row>
      <xdr:rowOff>52825</xdr:rowOff>
    </xdr:to>
    <xdr:sp macro="" textlink="">
      <xdr:nvSpPr>
        <xdr:cNvPr id="579" name="フローチャート: 判断 578"/>
        <xdr:cNvSpPr/>
      </xdr:nvSpPr>
      <xdr:spPr>
        <a:xfrm>
          <a:off x="15430500" y="938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69352</xdr:rowOff>
    </xdr:from>
    <xdr:ext cx="534377" cy="259045"/>
    <xdr:sp macro="" textlink="">
      <xdr:nvSpPr>
        <xdr:cNvPr id="580" name="テキスト ボックス 579"/>
        <xdr:cNvSpPr txBox="1"/>
      </xdr:nvSpPr>
      <xdr:spPr>
        <a:xfrm>
          <a:off x="15214111" y="915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57727</xdr:rowOff>
    </xdr:from>
    <xdr:to>
      <xdr:col>76</xdr:col>
      <xdr:colOff>114300</xdr:colOff>
      <xdr:row>55</xdr:row>
      <xdr:rowOff>6</xdr:rowOff>
    </xdr:to>
    <xdr:cxnSp macro="">
      <xdr:nvCxnSpPr>
        <xdr:cNvPr id="581" name="直線コネクタ 580"/>
        <xdr:cNvCxnSpPr/>
      </xdr:nvCxnSpPr>
      <xdr:spPr>
        <a:xfrm>
          <a:off x="13703300" y="9144577"/>
          <a:ext cx="889000" cy="28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98558</xdr:rowOff>
    </xdr:from>
    <xdr:to>
      <xdr:col>76</xdr:col>
      <xdr:colOff>165100</xdr:colOff>
      <xdr:row>55</xdr:row>
      <xdr:rowOff>28708</xdr:rowOff>
    </xdr:to>
    <xdr:sp macro="" textlink="">
      <xdr:nvSpPr>
        <xdr:cNvPr id="582" name="フローチャート: 判断 581"/>
        <xdr:cNvSpPr/>
      </xdr:nvSpPr>
      <xdr:spPr>
        <a:xfrm>
          <a:off x="14541500" y="935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45235</xdr:rowOff>
    </xdr:from>
    <xdr:ext cx="534377" cy="259045"/>
    <xdr:sp macro="" textlink="">
      <xdr:nvSpPr>
        <xdr:cNvPr id="583" name="テキスト ボックス 582"/>
        <xdr:cNvSpPr txBox="1"/>
      </xdr:nvSpPr>
      <xdr:spPr>
        <a:xfrm>
          <a:off x="14325111" y="913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57727</xdr:rowOff>
    </xdr:from>
    <xdr:to>
      <xdr:col>71</xdr:col>
      <xdr:colOff>177800</xdr:colOff>
      <xdr:row>55</xdr:row>
      <xdr:rowOff>45593</xdr:rowOff>
    </xdr:to>
    <xdr:cxnSp macro="">
      <xdr:nvCxnSpPr>
        <xdr:cNvPr id="584" name="直線コネクタ 583"/>
        <xdr:cNvCxnSpPr/>
      </xdr:nvCxnSpPr>
      <xdr:spPr>
        <a:xfrm flipV="1">
          <a:off x="12814300" y="9144577"/>
          <a:ext cx="889000" cy="330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95453</xdr:rowOff>
    </xdr:from>
    <xdr:to>
      <xdr:col>72</xdr:col>
      <xdr:colOff>38100</xdr:colOff>
      <xdr:row>55</xdr:row>
      <xdr:rowOff>25603</xdr:rowOff>
    </xdr:to>
    <xdr:sp macro="" textlink="">
      <xdr:nvSpPr>
        <xdr:cNvPr id="585" name="フローチャート: 判断 584"/>
        <xdr:cNvSpPr/>
      </xdr:nvSpPr>
      <xdr:spPr>
        <a:xfrm>
          <a:off x="13652500" y="9353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16730</xdr:rowOff>
    </xdr:from>
    <xdr:ext cx="534377" cy="259045"/>
    <xdr:sp macro="" textlink="">
      <xdr:nvSpPr>
        <xdr:cNvPr id="586" name="テキスト ボックス 585"/>
        <xdr:cNvSpPr txBox="1"/>
      </xdr:nvSpPr>
      <xdr:spPr>
        <a:xfrm>
          <a:off x="13436111" y="944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15329</xdr:rowOff>
    </xdr:from>
    <xdr:to>
      <xdr:col>67</xdr:col>
      <xdr:colOff>101600</xdr:colOff>
      <xdr:row>55</xdr:row>
      <xdr:rowOff>116929</xdr:rowOff>
    </xdr:to>
    <xdr:sp macro="" textlink="">
      <xdr:nvSpPr>
        <xdr:cNvPr id="587" name="フローチャート: 判断 586"/>
        <xdr:cNvSpPr/>
      </xdr:nvSpPr>
      <xdr:spPr>
        <a:xfrm>
          <a:off x="12763500" y="944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108056</xdr:rowOff>
    </xdr:from>
    <xdr:ext cx="534377" cy="259045"/>
    <xdr:sp macro="" textlink="">
      <xdr:nvSpPr>
        <xdr:cNvPr id="588" name="テキスト ボックス 587"/>
        <xdr:cNvSpPr txBox="1"/>
      </xdr:nvSpPr>
      <xdr:spPr>
        <a:xfrm>
          <a:off x="12547111" y="953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72022</xdr:rowOff>
    </xdr:from>
    <xdr:to>
      <xdr:col>85</xdr:col>
      <xdr:colOff>177800</xdr:colOff>
      <xdr:row>56</xdr:row>
      <xdr:rowOff>2172</xdr:rowOff>
    </xdr:to>
    <xdr:sp macro="" textlink="">
      <xdr:nvSpPr>
        <xdr:cNvPr id="594" name="楕円 593"/>
        <xdr:cNvSpPr/>
      </xdr:nvSpPr>
      <xdr:spPr>
        <a:xfrm>
          <a:off x="16268700" y="950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50449</xdr:rowOff>
    </xdr:from>
    <xdr:ext cx="534377" cy="259045"/>
    <xdr:sp macro="" textlink="">
      <xdr:nvSpPr>
        <xdr:cNvPr id="595" name="教育費該当値テキスト"/>
        <xdr:cNvSpPr txBox="1"/>
      </xdr:nvSpPr>
      <xdr:spPr>
        <a:xfrm>
          <a:off x="16370300" y="948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58458</xdr:rowOff>
    </xdr:from>
    <xdr:to>
      <xdr:col>81</xdr:col>
      <xdr:colOff>101600</xdr:colOff>
      <xdr:row>55</xdr:row>
      <xdr:rowOff>160058</xdr:rowOff>
    </xdr:to>
    <xdr:sp macro="" textlink="">
      <xdr:nvSpPr>
        <xdr:cNvPr id="596" name="楕円 595"/>
        <xdr:cNvSpPr/>
      </xdr:nvSpPr>
      <xdr:spPr>
        <a:xfrm>
          <a:off x="15430500" y="948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151185</xdr:rowOff>
    </xdr:from>
    <xdr:ext cx="534377" cy="259045"/>
    <xdr:sp macro="" textlink="">
      <xdr:nvSpPr>
        <xdr:cNvPr id="597" name="テキスト ボックス 596"/>
        <xdr:cNvSpPr txBox="1"/>
      </xdr:nvSpPr>
      <xdr:spPr>
        <a:xfrm>
          <a:off x="15214111" y="9580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120656</xdr:rowOff>
    </xdr:from>
    <xdr:to>
      <xdr:col>76</xdr:col>
      <xdr:colOff>165100</xdr:colOff>
      <xdr:row>55</xdr:row>
      <xdr:rowOff>50806</xdr:rowOff>
    </xdr:to>
    <xdr:sp macro="" textlink="">
      <xdr:nvSpPr>
        <xdr:cNvPr id="598" name="楕円 597"/>
        <xdr:cNvSpPr/>
      </xdr:nvSpPr>
      <xdr:spPr>
        <a:xfrm>
          <a:off x="14541500" y="937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41933</xdr:rowOff>
    </xdr:from>
    <xdr:ext cx="534377" cy="259045"/>
    <xdr:sp macro="" textlink="">
      <xdr:nvSpPr>
        <xdr:cNvPr id="599" name="テキスト ボックス 598"/>
        <xdr:cNvSpPr txBox="1"/>
      </xdr:nvSpPr>
      <xdr:spPr>
        <a:xfrm>
          <a:off x="14325111" y="947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6927</xdr:rowOff>
    </xdr:from>
    <xdr:to>
      <xdr:col>72</xdr:col>
      <xdr:colOff>38100</xdr:colOff>
      <xdr:row>53</xdr:row>
      <xdr:rowOff>108527</xdr:rowOff>
    </xdr:to>
    <xdr:sp macro="" textlink="">
      <xdr:nvSpPr>
        <xdr:cNvPr id="600" name="楕円 599"/>
        <xdr:cNvSpPr/>
      </xdr:nvSpPr>
      <xdr:spPr>
        <a:xfrm>
          <a:off x="13652500" y="9093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51</xdr:row>
      <xdr:rowOff>125054</xdr:rowOff>
    </xdr:from>
    <xdr:ext cx="534377" cy="259045"/>
    <xdr:sp macro="" textlink="">
      <xdr:nvSpPr>
        <xdr:cNvPr id="601" name="テキスト ボックス 600"/>
        <xdr:cNvSpPr txBox="1"/>
      </xdr:nvSpPr>
      <xdr:spPr>
        <a:xfrm>
          <a:off x="13436111" y="8869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166243</xdr:rowOff>
    </xdr:from>
    <xdr:to>
      <xdr:col>67</xdr:col>
      <xdr:colOff>101600</xdr:colOff>
      <xdr:row>55</xdr:row>
      <xdr:rowOff>96393</xdr:rowOff>
    </xdr:to>
    <xdr:sp macro="" textlink="">
      <xdr:nvSpPr>
        <xdr:cNvPr id="602" name="楕円 601"/>
        <xdr:cNvSpPr/>
      </xdr:nvSpPr>
      <xdr:spPr>
        <a:xfrm>
          <a:off x="12763500" y="942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112920</xdr:rowOff>
    </xdr:from>
    <xdr:ext cx="534377" cy="259045"/>
    <xdr:sp macro="" textlink="">
      <xdr:nvSpPr>
        <xdr:cNvPr id="603" name="テキスト ボックス 602"/>
        <xdr:cNvSpPr txBox="1"/>
      </xdr:nvSpPr>
      <xdr:spPr>
        <a:xfrm>
          <a:off x="12547111" y="919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3" name="テキスト ボックス 622"/>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18218</xdr:rowOff>
    </xdr:from>
    <xdr:to>
      <xdr:col>85</xdr:col>
      <xdr:colOff>126364</xdr:colOff>
      <xdr:row>79</xdr:row>
      <xdr:rowOff>44450</xdr:rowOff>
    </xdr:to>
    <xdr:cxnSp macro="">
      <xdr:nvCxnSpPr>
        <xdr:cNvPr id="627" name="直線コネクタ 626"/>
        <xdr:cNvCxnSpPr/>
      </xdr:nvCxnSpPr>
      <xdr:spPr>
        <a:xfrm flipV="1">
          <a:off x="16317595" y="12019718"/>
          <a:ext cx="1269" cy="1569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8"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9" name="直線コネクタ 628"/>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136345</xdr:rowOff>
    </xdr:from>
    <xdr:ext cx="534377" cy="259045"/>
    <xdr:sp macro="" textlink="">
      <xdr:nvSpPr>
        <xdr:cNvPr id="630" name="災害復旧費最大値テキスト"/>
        <xdr:cNvSpPr txBox="1"/>
      </xdr:nvSpPr>
      <xdr:spPr>
        <a:xfrm>
          <a:off x="16370300" y="1179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82,377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18218</xdr:rowOff>
    </xdr:from>
    <xdr:to>
      <xdr:col>86</xdr:col>
      <xdr:colOff>25400</xdr:colOff>
      <xdr:row>70</xdr:row>
      <xdr:rowOff>18218</xdr:rowOff>
    </xdr:to>
    <xdr:cxnSp macro="">
      <xdr:nvCxnSpPr>
        <xdr:cNvPr id="631" name="直線コネクタ 630"/>
        <xdr:cNvCxnSpPr/>
      </xdr:nvCxnSpPr>
      <xdr:spPr>
        <a:xfrm>
          <a:off x="16230600" y="12019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23228</xdr:rowOff>
    </xdr:from>
    <xdr:to>
      <xdr:col>85</xdr:col>
      <xdr:colOff>127000</xdr:colOff>
      <xdr:row>79</xdr:row>
      <xdr:rowOff>39915</xdr:rowOff>
    </xdr:to>
    <xdr:cxnSp macro="">
      <xdr:nvCxnSpPr>
        <xdr:cNvPr id="632" name="直線コネクタ 631"/>
        <xdr:cNvCxnSpPr/>
      </xdr:nvCxnSpPr>
      <xdr:spPr>
        <a:xfrm flipV="1">
          <a:off x="15481300" y="13567778"/>
          <a:ext cx="838200" cy="16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71335</xdr:rowOff>
    </xdr:from>
    <xdr:ext cx="469744" cy="259045"/>
    <xdr:sp macro="" textlink="">
      <xdr:nvSpPr>
        <xdr:cNvPr id="633" name="災害復旧費平均値テキスト"/>
        <xdr:cNvSpPr txBox="1"/>
      </xdr:nvSpPr>
      <xdr:spPr>
        <a:xfrm>
          <a:off x="16370300" y="132729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48458</xdr:rowOff>
    </xdr:from>
    <xdr:to>
      <xdr:col>85</xdr:col>
      <xdr:colOff>177800</xdr:colOff>
      <xdr:row>78</xdr:row>
      <xdr:rowOff>150058</xdr:rowOff>
    </xdr:to>
    <xdr:sp macro="" textlink="">
      <xdr:nvSpPr>
        <xdr:cNvPr id="634" name="フローチャート: 判断 633"/>
        <xdr:cNvSpPr/>
      </xdr:nvSpPr>
      <xdr:spPr>
        <a:xfrm>
          <a:off x="16268700" y="1342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28963</xdr:rowOff>
    </xdr:from>
    <xdr:to>
      <xdr:col>81</xdr:col>
      <xdr:colOff>50800</xdr:colOff>
      <xdr:row>79</xdr:row>
      <xdr:rowOff>39915</xdr:rowOff>
    </xdr:to>
    <xdr:cxnSp macro="">
      <xdr:nvCxnSpPr>
        <xdr:cNvPr id="635" name="直線コネクタ 634"/>
        <xdr:cNvCxnSpPr/>
      </xdr:nvCxnSpPr>
      <xdr:spPr>
        <a:xfrm>
          <a:off x="14592300" y="13573513"/>
          <a:ext cx="889000" cy="1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26073</xdr:rowOff>
    </xdr:from>
    <xdr:to>
      <xdr:col>81</xdr:col>
      <xdr:colOff>101600</xdr:colOff>
      <xdr:row>78</xdr:row>
      <xdr:rowOff>127673</xdr:rowOff>
    </xdr:to>
    <xdr:sp macro="" textlink="">
      <xdr:nvSpPr>
        <xdr:cNvPr id="636" name="フローチャート: 判断 635"/>
        <xdr:cNvSpPr/>
      </xdr:nvSpPr>
      <xdr:spPr>
        <a:xfrm>
          <a:off x="15430500" y="13399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144200</xdr:rowOff>
    </xdr:from>
    <xdr:ext cx="469744" cy="259045"/>
    <xdr:sp macro="" textlink="">
      <xdr:nvSpPr>
        <xdr:cNvPr id="637" name="テキスト ボックス 636"/>
        <xdr:cNvSpPr txBox="1"/>
      </xdr:nvSpPr>
      <xdr:spPr>
        <a:xfrm>
          <a:off x="15246428" y="13174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164522</xdr:rowOff>
    </xdr:from>
    <xdr:to>
      <xdr:col>76</xdr:col>
      <xdr:colOff>114300</xdr:colOff>
      <xdr:row>79</xdr:row>
      <xdr:rowOff>28963</xdr:rowOff>
    </xdr:to>
    <xdr:cxnSp macro="">
      <xdr:nvCxnSpPr>
        <xdr:cNvPr id="638" name="直線コネクタ 637"/>
        <xdr:cNvCxnSpPr/>
      </xdr:nvCxnSpPr>
      <xdr:spPr>
        <a:xfrm>
          <a:off x="13703300" y="13537622"/>
          <a:ext cx="889000" cy="35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103626</xdr:rowOff>
    </xdr:from>
    <xdr:to>
      <xdr:col>76</xdr:col>
      <xdr:colOff>165100</xdr:colOff>
      <xdr:row>79</xdr:row>
      <xdr:rowOff>33776</xdr:rowOff>
    </xdr:to>
    <xdr:sp macro="" textlink="">
      <xdr:nvSpPr>
        <xdr:cNvPr id="639" name="フローチャート: 判断 638"/>
        <xdr:cNvSpPr/>
      </xdr:nvSpPr>
      <xdr:spPr>
        <a:xfrm>
          <a:off x="14541500" y="13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50303</xdr:rowOff>
    </xdr:from>
    <xdr:ext cx="469744" cy="259045"/>
    <xdr:sp macro="" textlink="">
      <xdr:nvSpPr>
        <xdr:cNvPr id="640" name="テキスト ボックス 639"/>
        <xdr:cNvSpPr txBox="1"/>
      </xdr:nvSpPr>
      <xdr:spPr>
        <a:xfrm>
          <a:off x="14357428" y="13251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107677</xdr:rowOff>
    </xdr:from>
    <xdr:to>
      <xdr:col>71</xdr:col>
      <xdr:colOff>177800</xdr:colOff>
      <xdr:row>78</xdr:row>
      <xdr:rowOff>164522</xdr:rowOff>
    </xdr:to>
    <xdr:cxnSp macro="">
      <xdr:nvCxnSpPr>
        <xdr:cNvPr id="641" name="直線コネクタ 640"/>
        <xdr:cNvCxnSpPr/>
      </xdr:nvCxnSpPr>
      <xdr:spPr>
        <a:xfrm>
          <a:off x="12814300" y="13480777"/>
          <a:ext cx="889000" cy="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97853</xdr:rowOff>
    </xdr:from>
    <xdr:to>
      <xdr:col>72</xdr:col>
      <xdr:colOff>38100</xdr:colOff>
      <xdr:row>79</xdr:row>
      <xdr:rowOff>28003</xdr:rowOff>
    </xdr:to>
    <xdr:sp macro="" textlink="">
      <xdr:nvSpPr>
        <xdr:cNvPr id="642" name="フローチャート: 判断 641"/>
        <xdr:cNvSpPr/>
      </xdr:nvSpPr>
      <xdr:spPr>
        <a:xfrm>
          <a:off x="13652500" y="1347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44530</xdr:rowOff>
    </xdr:from>
    <xdr:ext cx="469744" cy="259045"/>
    <xdr:sp macro="" textlink="">
      <xdr:nvSpPr>
        <xdr:cNvPr id="643" name="テキスト ボックス 642"/>
        <xdr:cNvSpPr txBox="1"/>
      </xdr:nvSpPr>
      <xdr:spPr>
        <a:xfrm>
          <a:off x="13468428" y="13246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101416</xdr:rowOff>
    </xdr:from>
    <xdr:to>
      <xdr:col>67</xdr:col>
      <xdr:colOff>101600</xdr:colOff>
      <xdr:row>79</xdr:row>
      <xdr:rowOff>31566</xdr:rowOff>
    </xdr:to>
    <xdr:sp macro="" textlink="">
      <xdr:nvSpPr>
        <xdr:cNvPr id="644" name="フローチャート: 判断 643"/>
        <xdr:cNvSpPr/>
      </xdr:nvSpPr>
      <xdr:spPr>
        <a:xfrm>
          <a:off x="12763500" y="1347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22693</xdr:rowOff>
    </xdr:from>
    <xdr:ext cx="469744" cy="259045"/>
    <xdr:sp macro="" textlink="">
      <xdr:nvSpPr>
        <xdr:cNvPr id="645" name="テキスト ボックス 644"/>
        <xdr:cNvSpPr txBox="1"/>
      </xdr:nvSpPr>
      <xdr:spPr>
        <a:xfrm>
          <a:off x="12579428" y="13567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143878</xdr:rowOff>
    </xdr:from>
    <xdr:to>
      <xdr:col>85</xdr:col>
      <xdr:colOff>177800</xdr:colOff>
      <xdr:row>79</xdr:row>
      <xdr:rowOff>74028</xdr:rowOff>
    </xdr:to>
    <xdr:sp macro="" textlink="">
      <xdr:nvSpPr>
        <xdr:cNvPr id="651" name="楕円 650"/>
        <xdr:cNvSpPr/>
      </xdr:nvSpPr>
      <xdr:spPr>
        <a:xfrm>
          <a:off x="16268700" y="1351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58805</xdr:rowOff>
    </xdr:from>
    <xdr:ext cx="469744" cy="259045"/>
    <xdr:sp macro="" textlink="">
      <xdr:nvSpPr>
        <xdr:cNvPr id="652" name="災害復旧費該当値テキスト"/>
        <xdr:cNvSpPr txBox="1"/>
      </xdr:nvSpPr>
      <xdr:spPr>
        <a:xfrm>
          <a:off x="16370300" y="13431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160565</xdr:rowOff>
    </xdr:from>
    <xdr:to>
      <xdr:col>81</xdr:col>
      <xdr:colOff>101600</xdr:colOff>
      <xdr:row>79</xdr:row>
      <xdr:rowOff>90715</xdr:rowOff>
    </xdr:to>
    <xdr:sp macro="" textlink="">
      <xdr:nvSpPr>
        <xdr:cNvPr id="653" name="楕円 652"/>
        <xdr:cNvSpPr/>
      </xdr:nvSpPr>
      <xdr:spPr>
        <a:xfrm>
          <a:off x="15430500" y="1353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81842</xdr:rowOff>
    </xdr:from>
    <xdr:ext cx="378565" cy="259045"/>
    <xdr:sp macro="" textlink="">
      <xdr:nvSpPr>
        <xdr:cNvPr id="654" name="テキスト ボックス 653"/>
        <xdr:cNvSpPr txBox="1"/>
      </xdr:nvSpPr>
      <xdr:spPr>
        <a:xfrm>
          <a:off x="15292017" y="13626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149613</xdr:rowOff>
    </xdr:from>
    <xdr:to>
      <xdr:col>76</xdr:col>
      <xdr:colOff>165100</xdr:colOff>
      <xdr:row>79</xdr:row>
      <xdr:rowOff>79763</xdr:rowOff>
    </xdr:to>
    <xdr:sp macro="" textlink="">
      <xdr:nvSpPr>
        <xdr:cNvPr id="655" name="楕円 654"/>
        <xdr:cNvSpPr/>
      </xdr:nvSpPr>
      <xdr:spPr>
        <a:xfrm>
          <a:off x="14541500" y="1352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70890</xdr:rowOff>
    </xdr:from>
    <xdr:ext cx="378565" cy="259045"/>
    <xdr:sp macro="" textlink="">
      <xdr:nvSpPr>
        <xdr:cNvPr id="656" name="テキスト ボックス 655"/>
        <xdr:cNvSpPr txBox="1"/>
      </xdr:nvSpPr>
      <xdr:spPr>
        <a:xfrm>
          <a:off x="14403017" y="13615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113722</xdr:rowOff>
    </xdr:from>
    <xdr:to>
      <xdr:col>72</xdr:col>
      <xdr:colOff>38100</xdr:colOff>
      <xdr:row>79</xdr:row>
      <xdr:rowOff>43872</xdr:rowOff>
    </xdr:to>
    <xdr:sp macro="" textlink="">
      <xdr:nvSpPr>
        <xdr:cNvPr id="657" name="楕円 656"/>
        <xdr:cNvSpPr/>
      </xdr:nvSpPr>
      <xdr:spPr>
        <a:xfrm>
          <a:off x="13652500" y="1348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34999</xdr:rowOff>
    </xdr:from>
    <xdr:ext cx="469744" cy="259045"/>
    <xdr:sp macro="" textlink="">
      <xdr:nvSpPr>
        <xdr:cNvPr id="658" name="テキスト ボックス 657"/>
        <xdr:cNvSpPr txBox="1"/>
      </xdr:nvSpPr>
      <xdr:spPr>
        <a:xfrm>
          <a:off x="13468428" y="13579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56877</xdr:rowOff>
    </xdr:from>
    <xdr:to>
      <xdr:col>67</xdr:col>
      <xdr:colOff>101600</xdr:colOff>
      <xdr:row>78</xdr:row>
      <xdr:rowOff>158477</xdr:rowOff>
    </xdr:to>
    <xdr:sp macro="" textlink="">
      <xdr:nvSpPr>
        <xdr:cNvPr id="659" name="楕円 658"/>
        <xdr:cNvSpPr/>
      </xdr:nvSpPr>
      <xdr:spPr>
        <a:xfrm>
          <a:off x="12763500" y="1342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3554</xdr:rowOff>
    </xdr:from>
    <xdr:ext cx="469744" cy="259045"/>
    <xdr:sp macro="" textlink="">
      <xdr:nvSpPr>
        <xdr:cNvPr id="660" name="テキスト ボックス 659"/>
        <xdr:cNvSpPr txBox="1"/>
      </xdr:nvSpPr>
      <xdr:spPr>
        <a:xfrm>
          <a:off x="12579428" y="13205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1" name="テキスト ボックス 670"/>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73" name="テキスト ボックス 672"/>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5" name="テキスト ボックス 674"/>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7" name="テキスト ボックス 676"/>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9" name="テキスト ボックス 678"/>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49571</xdr:rowOff>
    </xdr:from>
    <xdr:to>
      <xdr:col>85</xdr:col>
      <xdr:colOff>126364</xdr:colOff>
      <xdr:row>99</xdr:row>
      <xdr:rowOff>72827</xdr:rowOff>
    </xdr:to>
    <xdr:cxnSp macro="">
      <xdr:nvCxnSpPr>
        <xdr:cNvPr id="683" name="直線コネクタ 682"/>
        <xdr:cNvCxnSpPr/>
      </xdr:nvCxnSpPr>
      <xdr:spPr>
        <a:xfrm flipV="1">
          <a:off x="16317595" y="15480071"/>
          <a:ext cx="1269" cy="1566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76654</xdr:rowOff>
    </xdr:from>
    <xdr:ext cx="534377" cy="259045"/>
    <xdr:sp macro="" textlink="">
      <xdr:nvSpPr>
        <xdr:cNvPr id="684" name="公債費最小値テキスト"/>
        <xdr:cNvSpPr txBox="1"/>
      </xdr:nvSpPr>
      <xdr:spPr>
        <a:xfrm>
          <a:off x="16370300" y="17050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72827</xdr:rowOff>
    </xdr:from>
    <xdr:to>
      <xdr:col>86</xdr:col>
      <xdr:colOff>25400</xdr:colOff>
      <xdr:row>99</xdr:row>
      <xdr:rowOff>72827</xdr:rowOff>
    </xdr:to>
    <xdr:cxnSp macro="">
      <xdr:nvCxnSpPr>
        <xdr:cNvPr id="685" name="直線コネクタ 684"/>
        <xdr:cNvCxnSpPr/>
      </xdr:nvCxnSpPr>
      <xdr:spPr>
        <a:xfrm>
          <a:off x="16230600" y="1704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167698</xdr:rowOff>
    </xdr:from>
    <xdr:ext cx="599010" cy="259045"/>
    <xdr:sp macro="" textlink="">
      <xdr:nvSpPr>
        <xdr:cNvPr id="686" name="公債費最大値テキスト"/>
        <xdr:cNvSpPr txBox="1"/>
      </xdr:nvSpPr>
      <xdr:spPr>
        <a:xfrm>
          <a:off x="16370300" y="15255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125,914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49571</xdr:rowOff>
    </xdr:from>
    <xdr:to>
      <xdr:col>86</xdr:col>
      <xdr:colOff>25400</xdr:colOff>
      <xdr:row>90</xdr:row>
      <xdr:rowOff>49571</xdr:rowOff>
    </xdr:to>
    <xdr:cxnSp macro="">
      <xdr:nvCxnSpPr>
        <xdr:cNvPr id="687" name="直線コネクタ 686"/>
        <xdr:cNvCxnSpPr/>
      </xdr:nvCxnSpPr>
      <xdr:spPr>
        <a:xfrm>
          <a:off x="16230600" y="1548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127433</xdr:rowOff>
    </xdr:from>
    <xdr:to>
      <xdr:col>85</xdr:col>
      <xdr:colOff>127000</xdr:colOff>
      <xdr:row>97</xdr:row>
      <xdr:rowOff>141407</xdr:rowOff>
    </xdr:to>
    <xdr:cxnSp macro="">
      <xdr:nvCxnSpPr>
        <xdr:cNvPr id="688" name="直線コネクタ 687"/>
        <xdr:cNvCxnSpPr/>
      </xdr:nvCxnSpPr>
      <xdr:spPr>
        <a:xfrm>
          <a:off x="15481300" y="16758083"/>
          <a:ext cx="838200" cy="13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78447</xdr:rowOff>
    </xdr:from>
    <xdr:ext cx="534377" cy="259045"/>
    <xdr:sp macro="" textlink="">
      <xdr:nvSpPr>
        <xdr:cNvPr id="689" name="公債費平均値テキスト"/>
        <xdr:cNvSpPr txBox="1"/>
      </xdr:nvSpPr>
      <xdr:spPr>
        <a:xfrm>
          <a:off x="16370300" y="163661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55570</xdr:rowOff>
    </xdr:from>
    <xdr:to>
      <xdr:col>85</xdr:col>
      <xdr:colOff>177800</xdr:colOff>
      <xdr:row>96</xdr:row>
      <xdr:rowOff>157170</xdr:rowOff>
    </xdr:to>
    <xdr:sp macro="" textlink="">
      <xdr:nvSpPr>
        <xdr:cNvPr id="690" name="フローチャート: 判断 689"/>
        <xdr:cNvSpPr/>
      </xdr:nvSpPr>
      <xdr:spPr>
        <a:xfrm>
          <a:off x="16268700" y="165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116703</xdr:rowOff>
    </xdr:from>
    <xdr:to>
      <xdr:col>81</xdr:col>
      <xdr:colOff>50800</xdr:colOff>
      <xdr:row>97</xdr:row>
      <xdr:rowOff>127433</xdr:rowOff>
    </xdr:to>
    <xdr:cxnSp macro="">
      <xdr:nvCxnSpPr>
        <xdr:cNvPr id="691" name="直線コネクタ 690"/>
        <xdr:cNvCxnSpPr/>
      </xdr:nvCxnSpPr>
      <xdr:spPr>
        <a:xfrm>
          <a:off x="14592300" y="16747353"/>
          <a:ext cx="889000" cy="10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55144</xdr:rowOff>
    </xdr:from>
    <xdr:to>
      <xdr:col>81</xdr:col>
      <xdr:colOff>101600</xdr:colOff>
      <xdr:row>96</xdr:row>
      <xdr:rowOff>156744</xdr:rowOff>
    </xdr:to>
    <xdr:sp macro="" textlink="">
      <xdr:nvSpPr>
        <xdr:cNvPr id="692" name="フローチャート: 判断 691"/>
        <xdr:cNvSpPr/>
      </xdr:nvSpPr>
      <xdr:spPr>
        <a:xfrm>
          <a:off x="15430500" y="1651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1821</xdr:rowOff>
    </xdr:from>
    <xdr:ext cx="534377" cy="259045"/>
    <xdr:sp macro="" textlink="">
      <xdr:nvSpPr>
        <xdr:cNvPr id="693" name="テキスト ボックス 692"/>
        <xdr:cNvSpPr txBox="1"/>
      </xdr:nvSpPr>
      <xdr:spPr>
        <a:xfrm>
          <a:off x="15214111" y="1628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85796</xdr:rowOff>
    </xdr:from>
    <xdr:to>
      <xdr:col>76</xdr:col>
      <xdr:colOff>114300</xdr:colOff>
      <xdr:row>97</xdr:row>
      <xdr:rowOff>116703</xdr:rowOff>
    </xdr:to>
    <xdr:cxnSp macro="">
      <xdr:nvCxnSpPr>
        <xdr:cNvPr id="694" name="直線コネクタ 693"/>
        <xdr:cNvCxnSpPr/>
      </xdr:nvCxnSpPr>
      <xdr:spPr>
        <a:xfrm>
          <a:off x="13703300" y="16716446"/>
          <a:ext cx="889000" cy="30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102296</xdr:rowOff>
    </xdr:from>
    <xdr:to>
      <xdr:col>76</xdr:col>
      <xdr:colOff>165100</xdr:colOff>
      <xdr:row>97</xdr:row>
      <xdr:rowOff>32446</xdr:rowOff>
    </xdr:to>
    <xdr:sp macro="" textlink="">
      <xdr:nvSpPr>
        <xdr:cNvPr id="695" name="フローチャート: 判断 694"/>
        <xdr:cNvSpPr/>
      </xdr:nvSpPr>
      <xdr:spPr>
        <a:xfrm>
          <a:off x="14541500" y="1656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48973</xdr:rowOff>
    </xdr:from>
    <xdr:ext cx="534377" cy="259045"/>
    <xdr:sp macro="" textlink="">
      <xdr:nvSpPr>
        <xdr:cNvPr id="696" name="テキスト ボックス 695"/>
        <xdr:cNvSpPr txBox="1"/>
      </xdr:nvSpPr>
      <xdr:spPr>
        <a:xfrm>
          <a:off x="14325111" y="16336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15677</xdr:rowOff>
    </xdr:from>
    <xdr:to>
      <xdr:col>71</xdr:col>
      <xdr:colOff>177800</xdr:colOff>
      <xdr:row>97</xdr:row>
      <xdr:rowOff>85796</xdr:rowOff>
    </xdr:to>
    <xdr:cxnSp macro="">
      <xdr:nvCxnSpPr>
        <xdr:cNvPr id="697" name="直線コネクタ 696"/>
        <xdr:cNvCxnSpPr/>
      </xdr:nvCxnSpPr>
      <xdr:spPr>
        <a:xfrm>
          <a:off x="12814300" y="16646327"/>
          <a:ext cx="889000" cy="70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55311</xdr:rowOff>
    </xdr:from>
    <xdr:to>
      <xdr:col>72</xdr:col>
      <xdr:colOff>38100</xdr:colOff>
      <xdr:row>96</xdr:row>
      <xdr:rowOff>156911</xdr:rowOff>
    </xdr:to>
    <xdr:sp macro="" textlink="">
      <xdr:nvSpPr>
        <xdr:cNvPr id="698" name="フローチャート: 判断 697"/>
        <xdr:cNvSpPr/>
      </xdr:nvSpPr>
      <xdr:spPr>
        <a:xfrm>
          <a:off x="13652500" y="16514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1988</xdr:rowOff>
    </xdr:from>
    <xdr:ext cx="534377" cy="259045"/>
    <xdr:sp macro="" textlink="">
      <xdr:nvSpPr>
        <xdr:cNvPr id="699" name="テキスト ボックス 698"/>
        <xdr:cNvSpPr txBox="1"/>
      </xdr:nvSpPr>
      <xdr:spPr>
        <a:xfrm>
          <a:off x="13436111" y="1628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21448</xdr:rowOff>
    </xdr:from>
    <xdr:to>
      <xdr:col>67</xdr:col>
      <xdr:colOff>101600</xdr:colOff>
      <xdr:row>96</xdr:row>
      <xdr:rowOff>123048</xdr:rowOff>
    </xdr:to>
    <xdr:sp macro="" textlink="">
      <xdr:nvSpPr>
        <xdr:cNvPr id="700" name="フローチャート: 判断 699"/>
        <xdr:cNvSpPr/>
      </xdr:nvSpPr>
      <xdr:spPr>
        <a:xfrm>
          <a:off x="12763500" y="16480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139575</xdr:rowOff>
    </xdr:from>
    <xdr:ext cx="534377" cy="259045"/>
    <xdr:sp macro="" textlink="">
      <xdr:nvSpPr>
        <xdr:cNvPr id="701" name="テキスト ボックス 700"/>
        <xdr:cNvSpPr txBox="1"/>
      </xdr:nvSpPr>
      <xdr:spPr>
        <a:xfrm>
          <a:off x="12547111" y="1625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90607</xdr:rowOff>
    </xdr:from>
    <xdr:to>
      <xdr:col>85</xdr:col>
      <xdr:colOff>177800</xdr:colOff>
      <xdr:row>98</xdr:row>
      <xdr:rowOff>20757</xdr:rowOff>
    </xdr:to>
    <xdr:sp macro="" textlink="">
      <xdr:nvSpPr>
        <xdr:cNvPr id="707" name="楕円 706"/>
        <xdr:cNvSpPr/>
      </xdr:nvSpPr>
      <xdr:spPr>
        <a:xfrm>
          <a:off x="16268700" y="1672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69034</xdr:rowOff>
    </xdr:from>
    <xdr:ext cx="534377" cy="259045"/>
    <xdr:sp macro="" textlink="">
      <xdr:nvSpPr>
        <xdr:cNvPr id="708" name="公債費該当値テキスト"/>
        <xdr:cNvSpPr txBox="1"/>
      </xdr:nvSpPr>
      <xdr:spPr>
        <a:xfrm>
          <a:off x="16370300" y="1669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76633</xdr:rowOff>
    </xdr:from>
    <xdr:to>
      <xdr:col>81</xdr:col>
      <xdr:colOff>101600</xdr:colOff>
      <xdr:row>98</xdr:row>
      <xdr:rowOff>6783</xdr:rowOff>
    </xdr:to>
    <xdr:sp macro="" textlink="">
      <xdr:nvSpPr>
        <xdr:cNvPr id="709" name="楕円 708"/>
        <xdr:cNvSpPr/>
      </xdr:nvSpPr>
      <xdr:spPr>
        <a:xfrm>
          <a:off x="15430500" y="16707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169360</xdr:rowOff>
    </xdr:from>
    <xdr:ext cx="534377" cy="259045"/>
    <xdr:sp macro="" textlink="">
      <xdr:nvSpPr>
        <xdr:cNvPr id="710" name="テキスト ボックス 709"/>
        <xdr:cNvSpPr txBox="1"/>
      </xdr:nvSpPr>
      <xdr:spPr>
        <a:xfrm>
          <a:off x="15214111" y="16800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65903</xdr:rowOff>
    </xdr:from>
    <xdr:to>
      <xdr:col>76</xdr:col>
      <xdr:colOff>165100</xdr:colOff>
      <xdr:row>97</xdr:row>
      <xdr:rowOff>167503</xdr:rowOff>
    </xdr:to>
    <xdr:sp macro="" textlink="">
      <xdr:nvSpPr>
        <xdr:cNvPr id="711" name="楕円 710"/>
        <xdr:cNvSpPr/>
      </xdr:nvSpPr>
      <xdr:spPr>
        <a:xfrm>
          <a:off x="14541500" y="16696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158630</xdr:rowOff>
    </xdr:from>
    <xdr:ext cx="534377" cy="259045"/>
    <xdr:sp macro="" textlink="">
      <xdr:nvSpPr>
        <xdr:cNvPr id="712" name="テキスト ボックス 711"/>
        <xdr:cNvSpPr txBox="1"/>
      </xdr:nvSpPr>
      <xdr:spPr>
        <a:xfrm>
          <a:off x="14325111" y="16789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34996</xdr:rowOff>
    </xdr:from>
    <xdr:to>
      <xdr:col>72</xdr:col>
      <xdr:colOff>38100</xdr:colOff>
      <xdr:row>97</xdr:row>
      <xdr:rowOff>136596</xdr:rowOff>
    </xdr:to>
    <xdr:sp macro="" textlink="">
      <xdr:nvSpPr>
        <xdr:cNvPr id="713" name="楕円 712"/>
        <xdr:cNvSpPr/>
      </xdr:nvSpPr>
      <xdr:spPr>
        <a:xfrm>
          <a:off x="13652500" y="1666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127723</xdr:rowOff>
    </xdr:from>
    <xdr:ext cx="534377" cy="259045"/>
    <xdr:sp macro="" textlink="">
      <xdr:nvSpPr>
        <xdr:cNvPr id="714" name="テキスト ボックス 713"/>
        <xdr:cNvSpPr txBox="1"/>
      </xdr:nvSpPr>
      <xdr:spPr>
        <a:xfrm>
          <a:off x="13436111" y="16758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136327</xdr:rowOff>
    </xdr:from>
    <xdr:to>
      <xdr:col>67</xdr:col>
      <xdr:colOff>101600</xdr:colOff>
      <xdr:row>97</xdr:row>
      <xdr:rowOff>66477</xdr:rowOff>
    </xdr:to>
    <xdr:sp macro="" textlink="">
      <xdr:nvSpPr>
        <xdr:cNvPr id="715" name="楕円 714"/>
        <xdr:cNvSpPr/>
      </xdr:nvSpPr>
      <xdr:spPr>
        <a:xfrm>
          <a:off x="12763500" y="16595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57604</xdr:rowOff>
    </xdr:from>
    <xdr:ext cx="534377" cy="259045"/>
    <xdr:sp macro="" textlink="">
      <xdr:nvSpPr>
        <xdr:cNvPr id="716" name="テキスト ボックス 715"/>
        <xdr:cNvSpPr txBox="1"/>
      </xdr:nvSpPr>
      <xdr:spPr>
        <a:xfrm>
          <a:off x="12547111" y="1668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0" name="テキスト ボックス 72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2" name="テキスト ボックス 73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4" name="テキスト ボックス 73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6" name="テキスト ボックス 73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127127</xdr:rowOff>
    </xdr:from>
    <xdr:to>
      <xdr:col>116</xdr:col>
      <xdr:colOff>62864</xdr:colOff>
      <xdr:row>39</xdr:row>
      <xdr:rowOff>44450</xdr:rowOff>
    </xdr:to>
    <xdr:cxnSp macro="">
      <xdr:nvCxnSpPr>
        <xdr:cNvPr id="740" name="直線コネクタ 739"/>
        <xdr:cNvCxnSpPr/>
      </xdr:nvCxnSpPr>
      <xdr:spPr>
        <a:xfrm flipV="1">
          <a:off x="22159595" y="5442077"/>
          <a:ext cx="1269" cy="1288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55567</xdr:rowOff>
    </xdr:from>
    <xdr:ext cx="249299" cy="259045"/>
    <xdr:sp macro="" textlink="">
      <xdr:nvSpPr>
        <xdr:cNvPr id="741" name="諸支出金最小値テキスト"/>
        <xdr:cNvSpPr txBox="1"/>
      </xdr:nvSpPr>
      <xdr:spPr>
        <a:xfrm>
          <a:off x="22212300" y="67421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73804</xdr:rowOff>
    </xdr:from>
    <xdr:ext cx="534377" cy="259045"/>
    <xdr:sp macro="" textlink="">
      <xdr:nvSpPr>
        <xdr:cNvPr id="743" name="諸支出金最大値テキスト"/>
        <xdr:cNvSpPr txBox="1"/>
      </xdr:nvSpPr>
      <xdr:spPr>
        <a:xfrm>
          <a:off x="22212300" y="521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127127</xdr:rowOff>
    </xdr:from>
    <xdr:to>
      <xdr:col>116</xdr:col>
      <xdr:colOff>152400</xdr:colOff>
      <xdr:row>31</xdr:row>
      <xdr:rowOff>127127</xdr:rowOff>
    </xdr:to>
    <xdr:cxnSp macro="">
      <xdr:nvCxnSpPr>
        <xdr:cNvPr id="744" name="直線コネクタ 743"/>
        <xdr:cNvCxnSpPr/>
      </xdr:nvCxnSpPr>
      <xdr:spPr>
        <a:xfrm>
          <a:off x="22072600" y="5442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144466</xdr:rowOff>
    </xdr:from>
    <xdr:ext cx="378565" cy="259045"/>
    <xdr:sp macro="" textlink="">
      <xdr:nvSpPr>
        <xdr:cNvPr id="746" name="諸支出金平均値テキスト"/>
        <xdr:cNvSpPr txBox="1"/>
      </xdr:nvSpPr>
      <xdr:spPr>
        <a:xfrm>
          <a:off x="22212300" y="64881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121589</xdr:rowOff>
    </xdr:from>
    <xdr:to>
      <xdr:col>116</xdr:col>
      <xdr:colOff>114300</xdr:colOff>
      <xdr:row>39</xdr:row>
      <xdr:rowOff>51739</xdr:rowOff>
    </xdr:to>
    <xdr:sp macro="" textlink="">
      <xdr:nvSpPr>
        <xdr:cNvPr id="747" name="フローチャート: 判断 746"/>
        <xdr:cNvSpPr/>
      </xdr:nvSpPr>
      <xdr:spPr>
        <a:xfrm>
          <a:off x="22110700" y="663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8" name="直線コネクタ 74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118694</xdr:rowOff>
    </xdr:from>
    <xdr:to>
      <xdr:col>112</xdr:col>
      <xdr:colOff>38100</xdr:colOff>
      <xdr:row>39</xdr:row>
      <xdr:rowOff>48844</xdr:rowOff>
    </xdr:to>
    <xdr:sp macro="" textlink="">
      <xdr:nvSpPr>
        <xdr:cNvPr id="749" name="フローチャート: 判断 748"/>
        <xdr:cNvSpPr/>
      </xdr:nvSpPr>
      <xdr:spPr>
        <a:xfrm>
          <a:off x="21272500" y="6633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65371</xdr:rowOff>
    </xdr:from>
    <xdr:ext cx="378565" cy="259045"/>
    <xdr:sp macro="" textlink="">
      <xdr:nvSpPr>
        <xdr:cNvPr id="750" name="テキスト ボックス 749"/>
        <xdr:cNvSpPr txBox="1"/>
      </xdr:nvSpPr>
      <xdr:spPr>
        <a:xfrm>
          <a:off x="21134017" y="64090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140945</xdr:rowOff>
    </xdr:from>
    <xdr:to>
      <xdr:col>107</xdr:col>
      <xdr:colOff>101600</xdr:colOff>
      <xdr:row>39</xdr:row>
      <xdr:rowOff>71095</xdr:rowOff>
    </xdr:to>
    <xdr:sp macro="" textlink="">
      <xdr:nvSpPr>
        <xdr:cNvPr id="752" name="フローチャート: 判断 751"/>
        <xdr:cNvSpPr/>
      </xdr:nvSpPr>
      <xdr:spPr>
        <a:xfrm>
          <a:off x="20383500" y="665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87621</xdr:rowOff>
    </xdr:from>
    <xdr:ext cx="378565" cy="259045"/>
    <xdr:sp macro="" textlink="">
      <xdr:nvSpPr>
        <xdr:cNvPr id="753" name="テキスト ボックス 752"/>
        <xdr:cNvSpPr txBox="1"/>
      </xdr:nvSpPr>
      <xdr:spPr>
        <a:xfrm>
          <a:off x="20245017" y="6431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148489</xdr:rowOff>
    </xdr:from>
    <xdr:to>
      <xdr:col>102</xdr:col>
      <xdr:colOff>165100</xdr:colOff>
      <xdr:row>39</xdr:row>
      <xdr:rowOff>78639</xdr:rowOff>
    </xdr:to>
    <xdr:sp macro="" textlink="">
      <xdr:nvSpPr>
        <xdr:cNvPr id="755" name="フローチャート: 判断 754"/>
        <xdr:cNvSpPr/>
      </xdr:nvSpPr>
      <xdr:spPr>
        <a:xfrm>
          <a:off x="19494500" y="66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95165</xdr:rowOff>
    </xdr:from>
    <xdr:ext cx="378565" cy="259045"/>
    <xdr:sp macro="" textlink="">
      <xdr:nvSpPr>
        <xdr:cNvPr id="756" name="テキスト ボックス 755"/>
        <xdr:cNvSpPr txBox="1"/>
      </xdr:nvSpPr>
      <xdr:spPr>
        <a:xfrm>
          <a:off x="19356017" y="6438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158852</xdr:rowOff>
    </xdr:from>
    <xdr:to>
      <xdr:col>98</xdr:col>
      <xdr:colOff>38100</xdr:colOff>
      <xdr:row>39</xdr:row>
      <xdr:rowOff>89002</xdr:rowOff>
    </xdr:to>
    <xdr:sp macro="" textlink="">
      <xdr:nvSpPr>
        <xdr:cNvPr id="757" name="フローチャート: 判断 756"/>
        <xdr:cNvSpPr/>
      </xdr:nvSpPr>
      <xdr:spPr>
        <a:xfrm>
          <a:off x="18605500" y="667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105529</xdr:rowOff>
    </xdr:from>
    <xdr:ext cx="313932" cy="259045"/>
    <xdr:sp macro="" textlink="">
      <xdr:nvSpPr>
        <xdr:cNvPr id="758" name="テキスト ボックス 757"/>
        <xdr:cNvSpPr txBox="1"/>
      </xdr:nvSpPr>
      <xdr:spPr>
        <a:xfrm>
          <a:off x="18499333" y="64491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100017</xdr:rowOff>
    </xdr:from>
    <xdr:ext cx="249299" cy="259045"/>
    <xdr:sp macro="" textlink="">
      <xdr:nvSpPr>
        <xdr:cNvPr id="765" name="諸支出金該当値テキスト"/>
        <xdr:cNvSpPr txBox="1"/>
      </xdr:nvSpPr>
      <xdr:spPr>
        <a:xfrm>
          <a:off x="22212300" y="66151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7" name="テキスト ボックス 766"/>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9" name="テキスト ボックス 768"/>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1" name="テキスト ボックス 770"/>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民生費は、昨年度と比較して</a:t>
          </a:r>
          <a:r>
            <a:rPr kumimoji="1" lang="en-US" altLang="ja-JP" sz="1300">
              <a:latin typeface="ＭＳ Ｐゴシック" panose="020B0600070205080204" pitchFamily="50" charset="-128"/>
              <a:ea typeface="ＭＳ Ｐゴシック" panose="020B0600070205080204" pitchFamily="50" charset="-128"/>
            </a:rPr>
            <a:t>130,029</a:t>
          </a:r>
          <a:r>
            <a:rPr kumimoji="1" lang="ja-JP" altLang="en-US" sz="1300">
              <a:latin typeface="ＭＳ Ｐゴシック" panose="020B0600070205080204" pitchFamily="50" charset="-128"/>
              <a:ea typeface="ＭＳ Ｐゴシック" panose="020B0600070205080204" pitchFamily="50" charset="-128"/>
            </a:rPr>
            <a:t>円減少したが、これは除染作業の終了に伴うものが大きな要因となっている。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構成項目別に類似団体平均と比較すると、消防費が</a:t>
          </a:r>
          <a:r>
            <a:rPr kumimoji="1" lang="en-US" altLang="ja-JP" sz="1300">
              <a:latin typeface="ＭＳ Ｐゴシック" panose="020B0600070205080204" pitchFamily="50" charset="-128"/>
              <a:ea typeface="ＭＳ Ｐゴシック" panose="020B0600070205080204" pitchFamily="50" charset="-128"/>
            </a:rPr>
            <a:t>6,401</a:t>
          </a:r>
          <a:r>
            <a:rPr kumimoji="1" lang="ja-JP" altLang="en-US" sz="1300">
              <a:latin typeface="ＭＳ Ｐゴシック" panose="020B0600070205080204" pitchFamily="50" charset="-128"/>
              <a:ea typeface="ＭＳ Ｐゴシック" panose="020B0600070205080204" pitchFamily="50" charset="-128"/>
            </a:rPr>
            <a:t>円上回っている。これは、田村消防署新築移転に係る負担金の増や老朽化した防火水槽等の更新を行っているためである。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また、類似団体と比較して土木費が低いことも特徴的であるが、今後橋梁の補修等で増加が見込まれる。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福島県三春町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年度については、町税収入が昨年度より</a:t>
          </a:r>
          <a:r>
            <a:rPr kumimoji="1" lang="en-US" altLang="ja-JP" sz="1400">
              <a:latin typeface="ＭＳ ゴシック" pitchFamily="49" charset="-128"/>
              <a:ea typeface="ＭＳ ゴシック" pitchFamily="49" charset="-128"/>
            </a:rPr>
            <a:t>43,770</a:t>
          </a:r>
          <a:r>
            <a:rPr kumimoji="1" lang="ja-JP" altLang="en-US" sz="1400">
              <a:latin typeface="ＭＳ ゴシック" pitchFamily="49" charset="-128"/>
              <a:ea typeface="ＭＳ ゴシック" pitchFamily="49" charset="-128"/>
            </a:rPr>
            <a:t>千円増加したほか、行財政改革に基づく取組みをはじめとした経費削減に努めたことなどにより、実質単年度収支が</a:t>
          </a:r>
          <a:r>
            <a:rPr kumimoji="1" lang="en-US" altLang="ja-JP" sz="1400">
              <a:latin typeface="ＭＳ ゴシック" pitchFamily="49" charset="-128"/>
              <a:ea typeface="ＭＳ ゴシック" pitchFamily="49" charset="-128"/>
            </a:rPr>
            <a:t>166,882</a:t>
          </a:r>
          <a:r>
            <a:rPr kumimoji="1" lang="ja-JP" altLang="en-US" sz="1400">
              <a:latin typeface="ＭＳ ゴシック" pitchFamily="49" charset="-128"/>
              <a:ea typeface="ＭＳ ゴシック" pitchFamily="49" charset="-128"/>
            </a:rPr>
            <a:t>千円の黒字に転じた。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財政調整基金についても、取崩額を上回る歳計剰余金を積み立てたため、前年度より</a:t>
          </a:r>
          <a:r>
            <a:rPr kumimoji="1" lang="en-US" altLang="ja-JP" sz="1400">
              <a:latin typeface="ＭＳ ゴシック" pitchFamily="49" charset="-128"/>
              <a:ea typeface="ＭＳ ゴシック" pitchFamily="49" charset="-128"/>
            </a:rPr>
            <a:t>3,073</a:t>
          </a:r>
          <a:r>
            <a:rPr kumimoji="1" lang="ja-JP" altLang="en-US" sz="1400">
              <a:latin typeface="ＭＳ ゴシック" pitchFamily="49" charset="-128"/>
              <a:ea typeface="ＭＳ ゴシック" pitchFamily="49" charset="-128"/>
            </a:rPr>
            <a:t>千円増加している。　</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福島県三春町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は、病院事業会計を除いて全て黒字となった。赤字となった病院事業会計については、ファイナンスリース取引による医療機器の大規模更新が要因となっている。赤字の解消にあっては、一般会計で保有している病院事業基金などからの負担金により解消する予定であり、実際に現金が不足する状態にはならないものと見込んでいる。なお、病院の運営については、利用料金制による指定管理者制度を導入しており、実際の病院運営に支障はない状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その他昨年度と比較して国民健康保険特別会計で黒字幅が大きく縮小しているが、これは例年</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億円程度あった繰越金を国保財政調整基金として基金に積み立てたことによるものである。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opLeftCell="AQ1" workbookViewId="0">
      <selection activeCell="BG39" sqref="BG39:BU39"/>
    </sheetView>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624" t="s">
        <v>73</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x14ac:dyDescent="0.2">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625" t="s">
        <v>75</v>
      </c>
      <c r="C3" s="626"/>
      <c r="D3" s="626"/>
      <c r="E3" s="627"/>
      <c r="F3" s="627"/>
      <c r="G3" s="627"/>
      <c r="H3" s="627"/>
      <c r="I3" s="627"/>
      <c r="J3" s="627"/>
      <c r="K3" s="627"/>
      <c r="L3" s="627" t="s">
        <v>76</v>
      </c>
      <c r="M3" s="627"/>
      <c r="N3" s="627"/>
      <c r="O3" s="627"/>
      <c r="P3" s="627"/>
      <c r="Q3" s="627"/>
      <c r="R3" s="630"/>
      <c r="S3" s="630"/>
      <c r="T3" s="630"/>
      <c r="U3" s="630"/>
      <c r="V3" s="631"/>
      <c r="W3" s="524" t="s">
        <v>77</v>
      </c>
      <c r="X3" s="525"/>
      <c r="Y3" s="525"/>
      <c r="Z3" s="525"/>
      <c r="AA3" s="525"/>
      <c r="AB3" s="626"/>
      <c r="AC3" s="630" t="s">
        <v>78</v>
      </c>
      <c r="AD3" s="525"/>
      <c r="AE3" s="525"/>
      <c r="AF3" s="525"/>
      <c r="AG3" s="525"/>
      <c r="AH3" s="525"/>
      <c r="AI3" s="525"/>
      <c r="AJ3" s="525"/>
      <c r="AK3" s="525"/>
      <c r="AL3" s="592"/>
      <c r="AM3" s="524" t="s">
        <v>79</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80</v>
      </c>
      <c r="BO3" s="525"/>
      <c r="BP3" s="525"/>
      <c r="BQ3" s="525"/>
      <c r="BR3" s="525"/>
      <c r="BS3" s="525"/>
      <c r="BT3" s="525"/>
      <c r="BU3" s="592"/>
      <c r="BV3" s="524" t="s">
        <v>81</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82</v>
      </c>
      <c r="CU3" s="525"/>
      <c r="CV3" s="525"/>
      <c r="CW3" s="525"/>
      <c r="CX3" s="525"/>
      <c r="CY3" s="525"/>
      <c r="CZ3" s="525"/>
      <c r="DA3" s="592"/>
      <c r="DB3" s="524" t="s">
        <v>83</v>
      </c>
      <c r="DC3" s="525"/>
      <c r="DD3" s="525"/>
      <c r="DE3" s="525"/>
      <c r="DF3" s="525"/>
      <c r="DG3" s="525"/>
      <c r="DH3" s="525"/>
      <c r="DI3" s="592"/>
      <c r="DJ3" s="165"/>
      <c r="DK3" s="165"/>
      <c r="DL3" s="165"/>
      <c r="DM3" s="165"/>
      <c r="DN3" s="165"/>
      <c r="DO3" s="165"/>
    </row>
    <row r="4" spans="1:119" ht="18.75" customHeight="1" x14ac:dyDescent="0.15">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84</v>
      </c>
      <c r="AZ4" s="438"/>
      <c r="BA4" s="438"/>
      <c r="BB4" s="438"/>
      <c r="BC4" s="438"/>
      <c r="BD4" s="438"/>
      <c r="BE4" s="438"/>
      <c r="BF4" s="438"/>
      <c r="BG4" s="438"/>
      <c r="BH4" s="438"/>
      <c r="BI4" s="438"/>
      <c r="BJ4" s="438"/>
      <c r="BK4" s="438"/>
      <c r="BL4" s="438"/>
      <c r="BM4" s="439"/>
      <c r="BN4" s="440">
        <v>8056892</v>
      </c>
      <c r="BO4" s="441"/>
      <c r="BP4" s="441"/>
      <c r="BQ4" s="441"/>
      <c r="BR4" s="441"/>
      <c r="BS4" s="441"/>
      <c r="BT4" s="441"/>
      <c r="BU4" s="442"/>
      <c r="BV4" s="440">
        <v>10595681</v>
      </c>
      <c r="BW4" s="441"/>
      <c r="BX4" s="441"/>
      <c r="BY4" s="441"/>
      <c r="BZ4" s="441"/>
      <c r="CA4" s="441"/>
      <c r="CB4" s="441"/>
      <c r="CC4" s="442"/>
      <c r="CD4" s="618" t="s">
        <v>85</v>
      </c>
      <c r="CE4" s="619"/>
      <c r="CF4" s="619"/>
      <c r="CG4" s="619"/>
      <c r="CH4" s="619"/>
      <c r="CI4" s="619"/>
      <c r="CJ4" s="619"/>
      <c r="CK4" s="619"/>
      <c r="CL4" s="619"/>
      <c r="CM4" s="619"/>
      <c r="CN4" s="619"/>
      <c r="CO4" s="619"/>
      <c r="CP4" s="619"/>
      <c r="CQ4" s="619"/>
      <c r="CR4" s="619"/>
      <c r="CS4" s="620"/>
      <c r="CT4" s="621">
        <v>7.7</v>
      </c>
      <c r="CU4" s="622"/>
      <c r="CV4" s="622"/>
      <c r="CW4" s="622"/>
      <c r="CX4" s="622"/>
      <c r="CY4" s="622"/>
      <c r="CZ4" s="622"/>
      <c r="DA4" s="623"/>
      <c r="DB4" s="621">
        <v>4.3</v>
      </c>
      <c r="DC4" s="622"/>
      <c r="DD4" s="622"/>
      <c r="DE4" s="622"/>
      <c r="DF4" s="622"/>
      <c r="DG4" s="622"/>
      <c r="DH4" s="622"/>
      <c r="DI4" s="623"/>
      <c r="DJ4" s="165"/>
      <c r="DK4" s="165"/>
      <c r="DL4" s="165"/>
      <c r="DM4" s="165"/>
      <c r="DN4" s="165"/>
      <c r="DO4" s="165"/>
    </row>
    <row r="5" spans="1:119" ht="18.75" customHeight="1" x14ac:dyDescent="0.15">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86</v>
      </c>
      <c r="AN5" s="419"/>
      <c r="AO5" s="419"/>
      <c r="AP5" s="419"/>
      <c r="AQ5" s="419"/>
      <c r="AR5" s="419"/>
      <c r="AS5" s="419"/>
      <c r="AT5" s="420"/>
      <c r="AU5" s="502" t="s">
        <v>87</v>
      </c>
      <c r="AV5" s="503"/>
      <c r="AW5" s="503"/>
      <c r="AX5" s="503"/>
      <c r="AY5" s="425" t="s">
        <v>88</v>
      </c>
      <c r="AZ5" s="426"/>
      <c r="BA5" s="426"/>
      <c r="BB5" s="426"/>
      <c r="BC5" s="426"/>
      <c r="BD5" s="426"/>
      <c r="BE5" s="426"/>
      <c r="BF5" s="426"/>
      <c r="BG5" s="426"/>
      <c r="BH5" s="426"/>
      <c r="BI5" s="426"/>
      <c r="BJ5" s="426"/>
      <c r="BK5" s="426"/>
      <c r="BL5" s="426"/>
      <c r="BM5" s="427"/>
      <c r="BN5" s="445">
        <v>7678406</v>
      </c>
      <c r="BO5" s="446"/>
      <c r="BP5" s="446"/>
      <c r="BQ5" s="446"/>
      <c r="BR5" s="446"/>
      <c r="BS5" s="446"/>
      <c r="BT5" s="446"/>
      <c r="BU5" s="447"/>
      <c r="BV5" s="445">
        <v>10159155</v>
      </c>
      <c r="BW5" s="446"/>
      <c r="BX5" s="446"/>
      <c r="BY5" s="446"/>
      <c r="BZ5" s="446"/>
      <c r="CA5" s="446"/>
      <c r="CB5" s="446"/>
      <c r="CC5" s="447"/>
      <c r="CD5" s="454" t="s">
        <v>89</v>
      </c>
      <c r="CE5" s="455"/>
      <c r="CF5" s="455"/>
      <c r="CG5" s="455"/>
      <c r="CH5" s="455"/>
      <c r="CI5" s="455"/>
      <c r="CJ5" s="455"/>
      <c r="CK5" s="455"/>
      <c r="CL5" s="455"/>
      <c r="CM5" s="455"/>
      <c r="CN5" s="455"/>
      <c r="CO5" s="455"/>
      <c r="CP5" s="455"/>
      <c r="CQ5" s="455"/>
      <c r="CR5" s="455"/>
      <c r="CS5" s="456"/>
      <c r="CT5" s="415">
        <v>91.3</v>
      </c>
      <c r="CU5" s="416"/>
      <c r="CV5" s="416"/>
      <c r="CW5" s="416"/>
      <c r="CX5" s="416"/>
      <c r="CY5" s="416"/>
      <c r="CZ5" s="416"/>
      <c r="DA5" s="417"/>
      <c r="DB5" s="415">
        <v>94</v>
      </c>
      <c r="DC5" s="416"/>
      <c r="DD5" s="416"/>
      <c r="DE5" s="416"/>
      <c r="DF5" s="416"/>
      <c r="DG5" s="416"/>
      <c r="DH5" s="416"/>
      <c r="DI5" s="417"/>
      <c r="DJ5" s="165"/>
      <c r="DK5" s="165"/>
      <c r="DL5" s="165"/>
      <c r="DM5" s="165"/>
      <c r="DN5" s="165"/>
      <c r="DO5" s="165"/>
    </row>
    <row r="6" spans="1:119" ht="18.75" customHeight="1" x14ac:dyDescent="0.15">
      <c r="A6" s="166"/>
      <c r="B6" s="598" t="s">
        <v>90</v>
      </c>
      <c r="C6" s="459"/>
      <c r="D6" s="459"/>
      <c r="E6" s="599"/>
      <c r="F6" s="599"/>
      <c r="G6" s="599"/>
      <c r="H6" s="599"/>
      <c r="I6" s="599"/>
      <c r="J6" s="599"/>
      <c r="K6" s="599"/>
      <c r="L6" s="599" t="s">
        <v>91</v>
      </c>
      <c r="M6" s="599"/>
      <c r="N6" s="599"/>
      <c r="O6" s="599"/>
      <c r="P6" s="599"/>
      <c r="Q6" s="599"/>
      <c r="R6" s="483"/>
      <c r="S6" s="483"/>
      <c r="T6" s="483"/>
      <c r="U6" s="483"/>
      <c r="V6" s="605"/>
      <c r="W6" s="536" t="s">
        <v>92</v>
      </c>
      <c r="X6" s="458"/>
      <c r="Y6" s="458"/>
      <c r="Z6" s="458"/>
      <c r="AA6" s="458"/>
      <c r="AB6" s="459"/>
      <c r="AC6" s="610" t="s">
        <v>93</v>
      </c>
      <c r="AD6" s="611"/>
      <c r="AE6" s="611"/>
      <c r="AF6" s="611"/>
      <c r="AG6" s="611"/>
      <c r="AH6" s="611"/>
      <c r="AI6" s="611"/>
      <c r="AJ6" s="611"/>
      <c r="AK6" s="611"/>
      <c r="AL6" s="612"/>
      <c r="AM6" s="514" t="s">
        <v>94</v>
      </c>
      <c r="AN6" s="419"/>
      <c r="AO6" s="419"/>
      <c r="AP6" s="419"/>
      <c r="AQ6" s="419"/>
      <c r="AR6" s="419"/>
      <c r="AS6" s="419"/>
      <c r="AT6" s="420"/>
      <c r="AU6" s="502" t="s">
        <v>95</v>
      </c>
      <c r="AV6" s="503"/>
      <c r="AW6" s="503"/>
      <c r="AX6" s="503"/>
      <c r="AY6" s="425" t="s">
        <v>96</v>
      </c>
      <c r="AZ6" s="426"/>
      <c r="BA6" s="426"/>
      <c r="BB6" s="426"/>
      <c r="BC6" s="426"/>
      <c r="BD6" s="426"/>
      <c r="BE6" s="426"/>
      <c r="BF6" s="426"/>
      <c r="BG6" s="426"/>
      <c r="BH6" s="426"/>
      <c r="BI6" s="426"/>
      <c r="BJ6" s="426"/>
      <c r="BK6" s="426"/>
      <c r="BL6" s="426"/>
      <c r="BM6" s="427"/>
      <c r="BN6" s="445">
        <v>378486</v>
      </c>
      <c r="BO6" s="446"/>
      <c r="BP6" s="446"/>
      <c r="BQ6" s="446"/>
      <c r="BR6" s="446"/>
      <c r="BS6" s="446"/>
      <c r="BT6" s="446"/>
      <c r="BU6" s="447"/>
      <c r="BV6" s="445">
        <v>436526</v>
      </c>
      <c r="BW6" s="446"/>
      <c r="BX6" s="446"/>
      <c r="BY6" s="446"/>
      <c r="BZ6" s="446"/>
      <c r="CA6" s="446"/>
      <c r="CB6" s="446"/>
      <c r="CC6" s="447"/>
      <c r="CD6" s="454" t="s">
        <v>97</v>
      </c>
      <c r="CE6" s="455"/>
      <c r="CF6" s="455"/>
      <c r="CG6" s="455"/>
      <c r="CH6" s="455"/>
      <c r="CI6" s="455"/>
      <c r="CJ6" s="455"/>
      <c r="CK6" s="455"/>
      <c r="CL6" s="455"/>
      <c r="CM6" s="455"/>
      <c r="CN6" s="455"/>
      <c r="CO6" s="455"/>
      <c r="CP6" s="455"/>
      <c r="CQ6" s="455"/>
      <c r="CR6" s="455"/>
      <c r="CS6" s="456"/>
      <c r="CT6" s="595">
        <v>95.9</v>
      </c>
      <c r="CU6" s="596"/>
      <c r="CV6" s="596"/>
      <c r="CW6" s="596"/>
      <c r="CX6" s="596"/>
      <c r="CY6" s="596"/>
      <c r="CZ6" s="596"/>
      <c r="DA6" s="597"/>
      <c r="DB6" s="595">
        <v>94</v>
      </c>
      <c r="DC6" s="596"/>
      <c r="DD6" s="596"/>
      <c r="DE6" s="596"/>
      <c r="DF6" s="596"/>
      <c r="DG6" s="596"/>
      <c r="DH6" s="596"/>
      <c r="DI6" s="597"/>
      <c r="DJ6" s="165"/>
      <c r="DK6" s="165"/>
      <c r="DL6" s="165"/>
      <c r="DM6" s="165"/>
      <c r="DN6" s="165"/>
      <c r="DO6" s="165"/>
    </row>
    <row r="7" spans="1:119" ht="18.75" customHeight="1" x14ac:dyDescent="0.15">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98</v>
      </c>
      <c r="AN7" s="419"/>
      <c r="AO7" s="419"/>
      <c r="AP7" s="419"/>
      <c r="AQ7" s="419"/>
      <c r="AR7" s="419"/>
      <c r="AS7" s="419"/>
      <c r="AT7" s="420"/>
      <c r="AU7" s="502" t="s">
        <v>99</v>
      </c>
      <c r="AV7" s="503"/>
      <c r="AW7" s="503"/>
      <c r="AX7" s="503"/>
      <c r="AY7" s="425" t="s">
        <v>100</v>
      </c>
      <c r="AZ7" s="426"/>
      <c r="BA7" s="426"/>
      <c r="BB7" s="426"/>
      <c r="BC7" s="426"/>
      <c r="BD7" s="426"/>
      <c r="BE7" s="426"/>
      <c r="BF7" s="426"/>
      <c r="BG7" s="426"/>
      <c r="BH7" s="426"/>
      <c r="BI7" s="426"/>
      <c r="BJ7" s="426"/>
      <c r="BK7" s="426"/>
      <c r="BL7" s="426"/>
      <c r="BM7" s="427"/>
      <c r="BN7" s="445">
        <v>7792</v>
      </c>
      <c r="BO7" s="446"/>
      <c r="BP7" s="446"/>
      <c r="BQ7" s="446"/>
      <c r="BR7" s="446"/>
      <c r="BS7" s="446"/>
      <c r="BT7" s="446"/>
      <c r="BU7" s="447"/>
      <c r="BV7" s="445">
        <v>229641</v>
      </c>
      <c r="BW7" s="446"/>
      <c r="BX7" s="446"/>
      <c r="BY7" s="446"/>
      <c r="BZ7" s="446"/>
      <c r="CA7" s="446"/>
      <c r="CB7" s="446"/>
      <c r="CC7" s="447"/>
      <c r="CD7" s="454" t="s">
        <v>101</v>
      </c>
      <c r="CE7" s="455"/>
      <c r="CF7" s="455"/>
      <c r="CG7" s="455"/>
      <c r="CH7" s="455"/>
      <c r="CI7" s="455"/>
      <c r="CJ7" s="455"/>
      <c r="CK7" s="455"/>
      <c r="CL7" s="455"/>
      <c r="CM7" s="455"/>
      <c r="CN7" s="455"/>
      <c r="CO7" s="455"/>
      <c r="CP7" s="455"/>
      <c r="CQ7" s="455"/>
      <c r="CR7" s="455"/>
      <c r="CS7" s="456"/>
      <c r="CT7" s="445">
        <v>4783373</v>
      </c>
      <c r="CU7" s="446"/>
      <c r="CV7" s="446"/>
      <c r="CW7" s="446"/>
      <c r="CX7" s="446"/>
      <c r="CY7" s="446"/>
      <c r="CZ7" s="446"/>
      <c r="DA7" s="447"/>
      <c r="DB7" s="445">
        <v>4784928</v>
      </c>
      <c r="DC7" s="446"/>
      <c r="DD7" s="446"/>
      <c r="DE7" s="446"/>
      <c r="DF7" s="446"/>
      <c r="DG7" s="446"/>
      <c r="DH7" s="446"/>
      <c r="DI7" s="447"/>
      <c r="DJ7" s="165"/>
      <c r="DK7" s="165"/>
      <c r="DL7" s="165"/>
      <c r="DM7" s="165"/>
      <c r="DN7" s="165"/>
      <c r="DO7" s="165"/>
    </row>
    <row r="8" spans="1:119" ht="18.75" customHeight="1" thickBot="1" x14ac:dyDescent="0.2">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102</v>
      </c>
      <c r="AN8" s="419"/>
      <c r="AO8" s="419"/>
      <c r="AP8" s="419"/>
      <c r="AQ8" s="419"/>
      <c r="AR8" s="419"/>
      <c r="AS8" s="419"/>
      <c r="AT8" s="420"/>
      <c r="AU8" s="502" t="s">
        <v>103</v>
      </c>
      <c r="AV8" s="503"/>
      <c r="AW8" s="503"/>
      <c r="AX8" s="503"/>
      <c r="AY8" s="425" t="s">
        <v>104</v>
      </c>
      <c r="AZ8" s="426"/>
      <c r="BA8" s="426"/>
      <c r="BB8" s="426"/>
      <c r="BC8" s="426"/>
      <c r="BD8" s="426"/>
      <c r="BE8" s="426"/>
      <c r="BF8" s="426"/>
      <c r="BG8" s="426"/>
      <c r="BH8" s="426"/>
      <c r="BI8" s="426"/>
      <c r="BJ8" s="426"/>
      <c r="BK8" s="426"/>
      <c r="BL8" s="426"/>
      <c r="BM8" s="427"/>
      <c r="BN8" s="445">
        <v>370694</v>
      </c>
      <c r="BO8" s="446"/>
      <c r="BP8" s="446"/>
      <c r="BQ8" s="446"/>
      <c r="BR8" s="446"/>
      <c r="BS8" s="446"/>
      <c r="BT8" s="446"/>
      <c r="BU8" s="447"/>
      <c r="BV8" s="445">
        <v>206885</v>
      </c>
      <c r="BW8" s="446"/>
      <c r="BX8" s="446"/>
      <c r="BY8" s="446"/>
      <c r="BZ8" s="446"/>
      <c r="CA8" s="446"/>
      <c r="CB8" s="446"/>
      <c r="CC8" s="447"/>
      <c r="CD8" s="454" t="s">
        <v>105</v>
      </c>
      <c r="CE8" s="455"/>
      <c r="CF8" s="455"/>
      <c r="CG8" s="455"/>
      <c r="CH8" s="455"/>
      <c r="CI8" s="455"/>
      <c r="CJ8" s="455"/>
      <c r="CK8" s="455"/>
      <c r="CL8" s="455"/>
      <c r="CM8" s="455"/>
      <c r="CN8" s="455"/>
      <c r="CO8" s="455"/>
      <c r="CP8" s="455"/>
      <c r="CQ8" s="455"/>
      <c r="CR8" s="455"/>
      <c r="CS8" s="456"/>
      <c r="CT8" s="558">
        <v>0.42</v>
      </c>
      <c r="CU8" s="559"/>
      <c r="CV8" s="559"/>
      <c r="CW8" s="559"/>
      <c r="CX8" s="559"/>
      <c r="CY8" s="559"/>
      <c r="CZ8" s="559"/>
      <c r="DA8" s="560"/>
      <c r="DB8" s="558">
        <v>0.41</v>
      </c>
      <c r="DC8" s="559"/>
      <c r="DD8" s="559"/>
      <c r="DE8" s="559"/>
      <c r="DF8" s="559"/>
      <c r="DG8" s="559"/>
      <c r="DH8" s="559"/>
      <c r="DI8" s="560"/>
      <c r="DJ8" s="165"/>
      <c r="DK8" s="165"/>
      <c r="DL8" s="165"/>
      <c r="DM8" s="165"/>
      <c r="DN8" s="165"/>
      <c r="DO8" s="165"/>
    </row>
    <row r="9" spans="1:119" ht="18.75" customHeight="1" thickBot="1" x14ac:dyDescent="0.2">
      <c r="A9" s="166"/>
      <c r="B9" s="584" t="s">
        <v>106</v>
      </c>
      <c r="C9" s="585"/>
      <c r="D9" s="585"/>
      <c r="E9" s="585"/>
      <c r="F9" s="585"/>
      <c r="G9" s="585"/>
      <c r="H9" s="585"/>
      <c r="I9" s="585"/>
      <c r="J9" s="585"/>
      <c r="K9" s="508"/>
      <c r="L9" s="586" t="s">
        <v>107</v>
      </c>
      <c r="M9" s="587"/>
      <c r="N9" s="587"/>
      <c r="O9" s="587"/>
      <c r="P9" s="587"/>
      <c r="Q9" s="588"/>
      <c r="R9" s="589">
        <v>18304</v>
      </c>
      <c r="S9" s="590"/>
      <c r="T9" s="590"/>
      <c r="U9" s="590"/>
      <c r="V9" s="591"/>
      <c r="W9" s="524" t="s">
        <v>108</v>
      </c>
      <c r="X9" s="525"/>
      <c r="Y9" s="525"/>
      <c r="Z9" s="525"/>
      <c r="AA9" s="525"/>
      <c r="AB9" s="525"/>
      <c r="AC9" s="525"/>
      <c r="AD9" s="525"/>
      <c r="AE9" s="525"/>
      <c r="AF9" s="525"/>
      <c r="AG9" s="525"/>
      <c r="AH9" s="525"/>
      <c r="AI9" s="525"/>
      <c r="AJ9" s="525"/>
      <c r="AK9" s="525"/>
      <c r="AL9" s="592"/>
      <c r="AM9" s="514" t="s">
        <v>109</v>
      </c>
      <c r="AN9" s="419"/>
      <c r="AO9" s="419"/>
      <c r="AP9" s="419"/>
      <c r="AQ9" s="419"/>
      <c r="AR9" s="419"/>
      <c r="AS9" s="419"/>
      <c r="AT9" s="420"/>
      <c r="AU9" s="502" t="s">
        <v>110</v>
      </c>
      <c r="AV9" s="503"/>
      <c r="AW9" s="503"/>
      <c r="AX9" s="503"/>
      <c r="AY9" s="425" t="s">
        <v>111</v>
      </c>
      <c r="AZ9" s="426"/>
      <c r="BA9" s="426"/>
      <c r="BB9" s="426"/>
      <c r="BC9" s="426"/>
      <c r="BD9" s="426"/>
      <c r="BE9" s="426"/>
      <c r="BF9" s="426"/>
      <c r="BG9" s="426"/>
      <c r="BH9" s="426"/>
      <c r="BI9" s="426"/>
      <c r="BJ9" s="426"/>
      <c r="BK9" s="426"/>
      <c r="BL9" s="426"/>
      <c r="BM9" s="427"/>
      <c r="BN9" s="445">
        <v>163809</v>
      </c>
      <c r="BO9" s="446"/>
      <c r="BP9" s="446"/>
      <c r="BQ9" s="446"/>
      <c r="BR9" s="446"/>
      <c r="BS9" s="446"/>
      <c r="BT9" s="446"/>
      <c r="BU9" s="447"/>
      <c r="BV9" s="445">
        <v>-31973</v>
      </c>
      <c r="BW9" s="446"/>
      <c r="BX9" s="446"/>
      <c r="BY9" s="446"/>
      <c r="BZ9" s="446"/>
      <c r="CA9" s="446"/>
      <c r="CB9" s="446"/>
      <c r="CC9" s="447"/>
      <c r="CD9" s="454" t="s">
        <v>112</v>
      </c>
      <c r="CE9" s="455"/>
      <c r="CF9" s="455"/>
      <c r="CG9" s="455"/>
      <c r="CH9" s="455"/>
      <c r="CI9" s="455"/>
      <c r="CJ9" s="455"/>
      <c r="CK9" s="455"/>
      <c r="CL9" s="455"/>
      <c r="CM9" s="455"/>
      <c r="CN9" s="455"/>
      <c r="CO9" s="455"/>
      <c r="CP9" s="455"/>
      <c r="CQ9" s="455"/>
      <c r="CR9" s="455"/>
      <c r="CS9" s="456"/>
      <c r="CT9" s="415">
        <v>12.4</v>
      </c>
      <c r="CU9" s="416"/>
      <c r="CV9" s="416"/>
      <c r="CW9" s="416"/>
      <c r="CX9" s="416"/>
      <c r="CY9" s="416"/>
      <c r="CZ9" s="416"/>
      <c r="DA9" s="417"/>
      <c r="DB9" s="415">
        <v>12.5</v>
      </c>
      <c r="DC9" s="416"/>
      <c r="DD9" s="416"/>
      <c r="DE9" s="416"/>
      <c r="DF9" s="416"/>
      <c r="DG9" s="416"/>
      <c r="DH9" s="416"/>
      <c r="DI9" s="417"/>
      <c r="DJ9" s="165"/>
      <c r="DK9" s="165"/>
      <c r="DL9" s="165"/>
      <c r="DM9" s="165"/>
      <c r="DN9" s="165"/>
      <c r="DO9" s="165"/>
    </row>
    <row r="10" spans="1:119" ht="18.75" customHeight="1" thickBot="1" x14ac:dyDescent="0.2">
      <c r="A10" s="166"/>
      <c r="B10" s="584"/>
      <c r="C10" s="585"/>
      <c r="D10" s="585"/>
      <c r="E10" s="585"/>
      <c r="F10" s="585"/>
      <c r="G10" s="585"/>
      <c r="H10" s="585"/>
      <c r="I10" s="585"/>
      <c r="J10" s="585"/>
      <c r="K10" s="508"/>
      <c r="L10" s="418" t="s">
        <v>113</v>
      </c>
      <c r="M10" s="419"/>
      <c r="N10" s="419"/>
      <c r="O10" s="419"/>
      <c r="P10" s="419"/>
      <c r="Q10" s="420"/>
      <c r="R10" s="421">
        <v>18191</v>
      </c>
      <c r="S10" s="422"/>
      <c r="T10" s="422"/>
      <c r="U10" s="422"/>
      <c r="V10" s="424"/>
      <c r="W10" s="593"/>
      <c r="X10" s="407"/>
      <c r="Y10" s="407"/>
      <c r="Z10" s="407"/>
      <c r="AA10" s="407"/>
      <c r="AB10" s="407"/>
      <c r="AC10" s="407"/>
      <c r="AD10" s="407"/>
      <c r="AE10" s="407"/>
      <c r="AF10" s="407"/>
      <c r="AG10" s="407"/>
      <c r="AH10" s="407"/>
      <c r="AI10" s="407"/>
      <c r="AJ10" s="407"/>
      <c r="AK10" s="407"/>
      <c r="AL10" s="594"/>
      <c r="AM10" s="514" t="s">
        <v>114</v>
      </c>
      <c r="AN10" s="419"/>
      <c r="AO10" s="419"/>
      <c r="AP10" s="419"/>
      <c r="AQ10" s="419"/>
      <c r="AR10" s="419"/>
      <c r="AS10" s="419"/>
      <c r="AT10" s="420"/>
      <c r="AU10" s="502" t="s">
        <v>115</v>
      </c>
      <c r="AV10" s="503"/>
      <c r="AW10" s="503"/>
      <c r="AX10" s="503"/>
      <c r="AY10" s="425" t="s">
        <v>116</v>
      </c>
      <c r="AZ10" s="426"/>
      <c r="BA10" s="426"/>
      <c r="BB10" s="426"/>
      <c r="BC10" s="426"/>
      <c r="BD10" s="426"/>
      <c r="BE10" s="426"/>
      <c r="BF10" s="426"/>
      <c r="BG10" s="426"/>
      <c r="BH10" s="426"/>
      <c r="BI10" s="426"/>
      <c r="BJ10" s="426"/>
      <c r="BK10" s="426"/>
      <c r="BL10" s="426"/>
      <c r="BM10" s="427"/>
      <c r="BN10" s="445">
        <v>106995</v>
      </c>
      <c r="BO10" s="446"/>
      <c r="BP10" s="446"/>
      <c r="BQ10" s="446"/>
      <c r="BR10" s="446"/>
      <c r="BS10" s="446"/>
      <c r="BT10" s="446"/>
      <c r="BU10" s="447"/>
      <c r="BV10" s="445">
        <v>151911</v>
      </c>
      <c r="BW10" s="446"/>
      <c r="BX10" s="446"/>
      <c r="BY10" s="446"/>
      <c r="BZ10" s="446"/>
      <c r="CA10" s="446"/>
      <c r="CB10" s="446"/>
      <c r="CC10" s="447"/>
      <c r="CD10" s="170" t="s">
        <v>117</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584"/>
      <c r="C11" s="585"/>
      <c r="D11" s="585"/>
      <c r="E11" s="585"/>
      <c r="F11" s="585"/>
      <c r="G11" s="585"/>
      <c r="H11" s="585"/>
      <c r="I11" s="585"/>
      <c r="J11" s="585"/>
      <c r="K11" s="508"/>
      <c r="L11" s="491" t="s">
        <v>118</v>
      </c>
      <c r="M11" s="492"/>
      <c r="N11" s="492"/>
      <c r="O11" s="492"/>
      <c r="P11" s="492"/>
      <c r="Q11" s="493"/>
      <c r="R11" s="581" t="s">
        <v>119</v>
      </c>
      <c r="S11" s="582"/>
      <c r="T11" s="582"/>
      <c r="U11" s="582"/>
      <c r="V11" s="583"/>
      <c r="W11" s="593"/>
      <c r="X11" s="407"/>
      <c r="Y11" s="407"/>
      <c r="Z11" s="407"/>
      <c r="AA11" s="407"/>
      <c r="AB11" s="407"/>
      <c r="AC11" s="407"/>
      <c r="AD11" s="407"/>
      <c r="AE11" s="407"/>
      <c r="AF11" s="407"/>
      <c r="AG11" s="407"/>
      <c r="AH11" s="407"/>
      <c r="AI11" s="407"/>
      <c r="AJ11" s="407"/>
      <c r="AK11" s="407"/>
      <c r="AL11" s="594"/>
      <c r="AM11" s="514" t="s">
        <v>120</v>
      </c>
      <c r="AN11" s="419"/>
      <c r="AO11" s="419"/>
      <c r="AP11" s="419"/>
      <c r="AQ11" s="419"/>
      <c r="AR11" s="419"/>
      <c r="AS11" s="419"/>
      <c r="AT11" s="420"/>
      <c r="AU11" s="502" t="s">
        <v>110</v>
      </c>
      <c r="AV11" s="503"/>
      <c r="AW11" s="503"/>
      <c r="AX11" s="503"/>
      <c r="AY11" s="425" t="s">
        <v>121</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122</v>
      </c>
      <c r="CE11" s="455"/>
      <c r="CF11" s="455"/>
      <c r="CG11" s="455"/>
      <c r="CH11" s="455"/>
      <c r="CI11" s="455"/>
      <c r="CJ11" s="455"/>
      <c r="CK11" s="455"/>
      <c r="CL11" s="455"/>
      <c r="CM11" s="455"/>
      <c r="CN11" s="455"/>
      <c r="CO11" s="455"/>
      <c r="CP11" s="455"/>
      <c r="CQ11" s="455"/>
      <c r="CR11" s="455"/>
      <c r="CS11" s="456"/>
      <c r="CT11" s="558" t="s">
        <v>123</v>
      </c>
      <c r="CU11" s="559"/>
      <c r="CV11" s="559"/>
      <c r="CW11" s="559"/>
      <c r="CX11" s="559"/>
      <c r="CY11" s="559"/>
      <c r="CZ11" s="559"/>
      <c r="DA11" s="560"/>
      <c r="DB11" s="558" t="s">
        <v>124</v>
      </c>
      <c r="DC11" s="559"/>
      <c r="DD11" s="559"/>
      <c r="DE11" s="559"/>
      <c r="DF11" s="559"/>
      <c r="DG11" s="559"/>
      <c r="DH11" s="559"/>
      <c r="DI11" s="560"/>
      <c r="DJ11" s="165"/>
      <c r="DK11" s="165"/>
      <c r="DL11" s="165"/>
      <c r="DM11" s="165"/>
      <c r="DN11" s="165"/>
      <c r="DO11" s="165"/>
    </row>
    <row r="12" spans="1:119" ht="18.75" customHeight="1" x14ac:dyDescent="0.15">
      <c r="A12" s="166"/>
      <c r="B12" s="561" t="s">
        <v>125</v>
      </c>
      <c r="C12" s="562"/>
      <c r="D12" s="562"/>
      <c r="E12" s="562"/>
      <c r="F12" s="562"/>
      <c r="G12" s="562"/>
      <c r="H12" s="562"/>
      <c r="I12" s="562"/>
      <c r="J12" s="562"/>
      <c r="K12" s="563"/>
      <c r="L12" s="570" t="s">
        <v>126</v>
      </c>
      <c r="M12" s="571"/>
      <c r="N12" s="571"/>
      <c r="O12" s="571"/>
      <c r="P12" s="571"/>
      <c r="Q12" s="572"/>
      <c r="R12" s="573">
        <v>17397</v>
      </c>
      <c r="S12" s="574"/>
      <c r="T12" s="574"/>
      <c r="U12" s="574"/>
      <c r="V12" s="575"/>
      <c r="W12" s="576" t="s">
        <v>1</v>
      </c>
      <c r="X12" s="503"/>
      <c r="Y12" s="503"/>
      <c r="Z12" s="503"/>
      <c r="AA12" s="503"/>
      <c r="AB12" s="577"/>
      <c r="AC12" s="502" t="s">
        <v>127</v>
      </c>
      <c r="AD12" s="503"/>
      <c r="AE12" s="503"/>
      <c r="AF12" s="503"/>
      <c r="AG12" s="577"/>
      <c r="AH12" s="502" t="s">
        <v>128</v>
      </c>
      <c r="AI12" s="503"/>
      <c r="AJ12" s="503"/>
      <c r="AK12" s="503"/>
      <c r="AL12" s="578"/>
      <c r="AM12" s="514" t="s">
        <v>129</v>
      </c>
      <c r="AN12" s="419"/>
      <c r="AO12" s="419"/>
      <c r="AP12" s="419"/>
      <c r="AQ12" s="419"/>
      <c r="AR12" s="419"/>
      <c r="AS12" s="419"/>
      <c r="AT12" s="420"/>
      <c r="AU12" s="502" t="s">
        <v>95</v>
      </c>
      <c r="AV12" s="503"/>
      <c r="AW12" s="503"/>
      <c r="AX12" s="503"/>
      <c r="AY12" s="425" t="s">
        <v>130</v>
      </c>
      <c r="AZ12" s="426"/>
      <c r="BA12" s="426"/>
      <c r="BB12" s="426"/>
      <c r="BC12" s="426"/>
      <c r="BD12" s="426"/>
      <c r="BE12" s="426"/>
      <c r="BF12" s="426"/>
      <c r="BG12" s="426"/>
      <c r="BH12" s="426"/>
      <c r="BI12" s="426"/>
      <c r="BJ12" s="426"/>
      <c r="BK12" s="426"/>
      <c r="BL12" s="426"/>
      <c r="BM12" s="427"/>
      <c r="BN12" s="445">
        <v>103922</v>
      </c>
      <c r="BO12" s="446"/>
      <c r="BP12" s="446"/>
      <c r="BQ12" s="446"/>
      <c r="BR12" s="446"/>
      <c r="BS12" s="446"/>
      <c r="BT12" s="446"/>
      <c r="BU12" s="447"/>
      <c r="BV12" s="445">
        <v>234597</v>
      </c>
      <c r="BW12" s="446"/>
      <c r="BX12" s="446"/>
      <c r="BY12" s="446"/>
      <c r="BZ12" s="446"/>
      <c r="CA12" s="446"/>
      <c r="CB12" s="446"/>
      <c r="CC12" s="447"/>
      <c r="CD12" s="454" t="s">
        <v>131</v>
      </c>
      <c r="CE12" s="455"/>
      <c r="CF12" s="455"/>
      <c r="CG12" s="455"/>
      <c r="CH12" s="455"/>
      <c r="CI12" s="455"/>
      <c r="CJ12" s="455"/>
      <c r="CK12" s="455"/>
      <c r="CL12" s="455"/>
      <c r="CM12" s="455"/>
      <c r="CN12" s="455"/>
      <c r="CO12" s="455"/>
      <c r="CP12" s="455"/>
      <c r="CQ12" s="455"/>
      <c r="CR12" s="455"/>
      <c r="CS12" s="456"/>
      <c r="CT12" s="558" t="s">
        <v>123</v>
      </c>
      <c r="CU12" s="559"/>
      <c r="CV12" s="559"/>
      <c r="CW12" s="559"/>
      <c r="CX12" s="559"/>
      <c r="CY12" s="559"/>
      <c r="CZ12" s="559"/>
      <c r="DA12" s="560"/>
      <c r="DB12" s="558" t="s">
        <v>132</v>
      </c>
      <c r="DC12" s="559"/>
      <c r="DD12" s="559"/>
      <c r="DE12" s="559"/>
      <c r="DF12" s="559"/>
      <c r="DG12" s="559"/>
      <c r="DH12" s="559"/>
      <c r="DI12" s="560"/>
      <c r="DJ12" s="165"/>
      <c r="DK12" s="165"/>
      <c r="DL12" s="165"/>
      <c r="DM12" s="165"/>
      <c r="DN12" s="165"/>
      <c r="DO12" s="165"/>
    </row>
    <row r="13" spans="1:119" ht="18.75" customHeight="1" x14ac:dyDescent="0.15">
      <c r="A13" s="166"/>
      <c r="B13" s="564"/>
      <c r="C13" s="565"/>
      <c r="D13" s="565"/>
      <c r="E13" s="565"/>
      <c r="F13" s="565"/>
      <c r="G13" s="565"/>
      <c r="H13" s="565"/>
      <c r="I13" s="565"/>
      <c r="J13" s="565"/>
      <c r="K13" s="566"/>
      <c r="L13" s="176"/>
      <c r="M13" s="545" t="s">
        <v>133</v>
      </c>
      <c r="N13" s="546"/>
      <c r="O13" s="546"/>
      <c r="P13" s="546"/>
      <c r="Q13" s="547"/>
      <c r="R13" s="548">
        <v>17331</v>
      </c>
      <c r="S13" s="549"/>
      <c r="T13" s="549"/>
      <c r="U13" s="549"/>
      <c r="V13" s="550"/>
      <c r="W13" s="536" t="s">
        <v>134</v>
      </c>
      <c r="X13" s="458"/>
      <c r="Y13" s="458"/>
      <c r="Z13" s="458"/>
      <c r="AA13" s="458"/>
      <c r="AB13" s="459"/>
      <c r="AC13" s="421">
        <v>658</v>
      </c>
      <c r="AD13" s="422"/>
      <c r="AE13" s="422"/>
      <c r="AF13" s="422"/>
      <c r="AG13" s="423"/>
      <c r="AH13" s="421">
        <v>733</v>
      </c>
      <c r="AI13" s="422"/>
      <c r="AJ13" s="422"/>
      <c r="AK13" s="422"/>
      <c r="AL13" s="424"/>
      <c r="AM13" s="514" t="s">
        <v>135</v>
      </c>
      <c r="AN13" s="419"/>
      <c r="AO13" s="419"/>
      <c r="AP13" s="419"/>
      <c r="AQ13" s="419"/>
      <c r="AR13" s="419"/>
      <c r="AS13" s="419"/>
      <c r="AT13" s="420"/>
      <c r="AU13" s="502" t="s">
        <v>136</v>
      </c>
      <c r="AV13" s="503"/>
      <c r="AW13" s="503"/>
      <c r="AX13" s="503"/>
      <c r="AY13" s="425" t="s">
        <v>137</v>
      </c>
      <c r="AZ13" s="426"/>
      <c r="BA13" s="426"/>
      <c r="BB13" s="426"/>
      <c r="BC13" s="426"/>
      <c r="BD13" s="426"/>
      <c r="BE13" s="426"/>
      <c r="BF13" s="426"/>
      <c r="BG13" s="426"/>
      <c r="BH13" s="426"/>
      <c r="BI13" s="426"/>
      <c r="BJ13" s="426"/>
      <c r="BK13" s="426"/>
      <c r="BL13" s="426"/>
      <c r="BM13" s="427"/>
      <c r="BN13" s="445">
        <v>166882</v>
      </c>
      <c r="BO13" s="446"/>
      <c r="BP13" s="446"/>
      <c r="BQ13" s="446"/>
      <c r="BR13" s="446"/>
      <c r="BS13" s="446"/>
      <c r="BT13" s="446"/>
      <c r="BU13" s="447"/>
      <c r="BV13" s="445">
        <v>-114659</v>
      </c>
      <c r="BW13" s="446"/>
      <c r="BX13" s="446"/>
      <c r="BY13" s="446"/>
      <c r="BZ13" s="446"/>
      <c r="CA13" s="446"/>
      <c r="CB13" s="446"/>
      <c r="CC13" s="447"/>
      <c r="CD13" s="454" t="s">
        <v>138</v>
      </c>
      <c r="CE13" s="455"/>
      <c r="CF13" s="455"/>
      <c r="CG13" s="455"/>
      <c r="CH13" s="455"/>
      <c r="CI13" s="455"/>
      <c r="CJ13" s="455"/>
      <c r="CK13" s="455"/>
      <c r="CL13" s="455"/>
      <c r="CM13" s="455"/>
      <c r="CN13" s="455"/>
      <c r="CO13" s="455"/>
      <c r="CP13" s="455"/>
      <c r="CQ13" s="455"/>
      <c r="CR13" s="455"/>
      <c r="CS13" s="456"/>
      <c r="CT13" s="415">
        <v>7.6</v>
      </c>
      <c r="CU13" s="416"/>
      <c r="CV13" s="416"/>
      <c r="CW13" s="416"/>
      <c r="CX13" s="416"/>
      <c r="CY13" s="416"/>
      <c r="CZ13" s="416"/>
      <c r="DA13" s="417"/>
      <c r="DB13" s="415">
        <v>7.1</v>
      </c>
      <c r="DC13" s="416"/>
      <c r="DD13" s="416"/>
      <c r="DE13" s="416"/>
      <c r="DF13" s="416"/>
      <c r="DG13" s="416"/>
      <c r="DH13" s="416"/>
      <c r="DI13" s="417"/>
      <c r="DJ13" s="165"/>
      <c r="DK13" s="165"/>
      <c r="DL13" s="165"/>
      <c r="DM13" s="165"/>
      <c r="DN13" s="165"/>
      <c r="DO13" s="165"/>
    </row>
    <row r="14" spans="1:119" ht="18.75" customHeight="1" thickBot="1" x14ac:dyDescent="0.2">
      <c r="A14" s="166"/>
      <c r="B14" s="564"/>
      <c r="C14" s="565"/>
      <c r="D14" s="565"/>
      <c r="E14" s="565"/>
      <c r="F14" s="565"/>
      <c r="G14" s="565"/>
      <c r="H14" s="565"/>
      <c r="I14" s="565"/>
      <c r="J14" s="565"/>
      <c r="K14" s="566"/>
      <c r="L14" s="538" t="s">
        <v>139</v>
      </c>
      <c r="M14" s="579"/>
      <c r="N14" s="579"/>
      <c r="O14" s="579"/>
      <c r="P14" s="579"/>
      <c r="Q14" s="580"/>
      <c r="R14" s="548">
        <v>17585</v>
      </c>
      <c r="S14" s="549"/>
      <c r="T14" s="549"/>
      <c r="U14" s="549"/>
      <c r="V14" s="550"/>
      <c r="W14" s="551"/>
      <c r="X14" s="461"/>
      <c r="Y14" s="461"/>
      <c r="Z14" s="461"/>
      <c r="AA14" s="461"/>
      <c r="AB14" s="462"/>
      <c r="AC14" s="541">
        <v>7.4</v>
      </c>
      <c r="AD14" s="542"/>
      <c r="AE14" s="542"/>
      <c r="AF14" s="542"/>
      <c r="AG14" s="543"/>
      <c r="AH14" s="541">
        <v>8.3000000000000007</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140</v>
      </c>
      <c r="CE14" s="452"/>
      <c r="CF14" s="452"/>
      <c r="CG14" s="452"/>
      <c r="CH14" s="452"/>
      <c r="CI14" s="452"/>
      <c r="CJ14" s="452"/>
      <c r="CK14" s="452"/>
      <c r="CL14" s="452"/>
      <c r="CM14" s="452"/>
      <c r="CN14" s="452"/>
      <c r="CO14" s="452"/>
      <c r="CP14" s="452"/>
      <c r="CQ14" s="452"/>
      <c r="CR14" s="452"/>
      <c r="CS14" s="453"/>
      <c r="CT14" s="552">
        <v>18.7</v>
      </c>
      <c r="CU14" s="553"/>
      <c r="CV14" s="553"/>
      <c r="CW14" s="553"/>
      <c r="CX14" s="553"/>
      <c r="CY14" s="553"/>
      <c r="CZ14" s="553"/>
      <c r="DA14" s="554"/>
      <c r="DB14" s="552">
        <v>20.7</v>
      </c>
      <c r="DC14" s="553"/>
      <c r="DD14" s="553"/>
      <c r="DE14" s="553"/>
      <c r="DF14" s="553"/>
      <c r="DG14" s="553"/>
      <c r="DH14" s="553"/>
      <c r="DI14" s="554"/>
      <c r="DJ14" s="165"/>
      <c r="DK14" s="165"/>
      <c r="DL14" s="165"/>
      <c r="DM14" s="165"/>
      <c r="DN14" s="165"/>
      <c r="DO14" s="165"/>
    </row>
    <row r="15" spans="1:119" ht="18.75" customHeight="1" x14ac:dyDescent="0.15">
      <c r="A15" s="166"/>
      <c r="B15" s="564"/>
      <c r="C15" s="565"/>
      <c r="D15" s="565"/>
      <c r="E15" s="565"/>
      <c r="F15" s="565"/>
      <c r="G15" s="565"/>
      <c r="H15" s="565"/>
      <c r="I15" s="565"/>
      <c r="J15" s="565"/>
      <c r="K15" s="566"/>
      <c r="L15" s="176"/>
      <c r="M15" s="545" t="s">
        <v>133</v>
      </c>
      <c r="N15" s="546"/>
      <c r="O15" s="546"/>
      <c r="P15" s="546"/>
      <c r="Q15" s="547"/>
      <c r="R15" s="548">
        <v>17518</v>
      </c>
      <c r="S15" s="549"/>
      <c r="T15" s="549"/>
      <c r="U15" s="549"/>
      <c r="V15" s="550"/>
      <c r="W15" s="536" t="s">
        <v>141</v>
      </c>
      <c r="X15" s="458"/>
      <c r="Y15" s="458"/>
      <c r="Z15" s="458"/>
      <c r="AA15" s="458"/>
      <c r="AB15" s="459"/>
      <c r="AC15" s="421">
        <v>2981</v>
      </c>
      <c r="AD15" s="422"/>
      <c r="AE15" s="422"/>
      <c r="AF15" s="422"/>
      <c r="AG15" s="423"/>
      <c r="AH15" s="421">
        <v>2928</v>
      </c>
      <c r="AI15" s="422"/>
      <c r="AJ15" s="422"/>
      <c r="AK15" s="422"/>
      <c r="AL15" s="424"/>
      <c r="AM15" s="514"/>
      <c r="AN15" s="419"/>
      <c r="AO15" s="419"/>
      <c r="AP15" s="419"/>
      <c r="AQ15" s="419"/>
      <c r="AR15" s="419"/>
      <c r="AS15" s="419"/>
      <c r="AT15" s="420"/>
      <c r="AU15" s="502"/>
      <c r="AV15" s="503"/>
      <c r="AW15" s="503"/>
      <c r="AX15" s="503"/>
      <c r="AY15" s="437" t="s">
        <v>142</v>
      </c>
      <c r="AZ15" s="438"/>
      <c r="BA15" s="438"/>
      <c r="BB15" s="438"/>
      <c r="BC15" s="438"/>
      <c r="BD15" s="438"/>
      <c r="BE15" s="438"/>
      <c r="BF15" s="438"/>
      <c r="BG15" s="438"/>
      <c r="BH15" s="438"/>
      <c r="BI15" s="438"/>
      <c r="BJ15" s="438"/>
      <c r="BK15" s="438"/>
      <c r="BL15" s="438"/>
      <c r="BM15" s="439"/>
      <c r="BN15" s="440">
        <v>1760985</v>
      </c>
      <c r="BO15" s="441"/>
      <c r="BP15" s="441"/>
      <c r="BQ15" s="441"/>
      <c r="BR15" s="441"/>
      <c r="BS15" s="441"/>
      <c r="BT15" s="441"/>
      <c r="BU15" s="442"/>
      <c r="BV15" s="440">
        <v>1720023</v>
      </c>
      <c r="BW15" s="441"/>
      <c r="BX15" s="441"/>
      <c r="BY15" s="441"/>
      <c r="BZ15" s="441"/>
      <c r="CA15" s="441"/>
      <c r="CB15" s="441"/>
      <c r="CC15" s="442"/>
      <c r="CD15" s="555" t="s">
        <v>143</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64"/>
      <c r="C16" s="565"/>
      <c r="D16" s="565"/>
      <c r="E16" s="565"/>
      <c r="F16" s="565"/>
      <c r="G16" s="565"/>
      <c r="H16" s="565"/>
      <c r="I16" s="565"/>
      <c r="J16" s="565"/>
      <c r="K16" s="566"/>
      <c r="L16" s="538" t="s">
        <v>144</v>
      </c>
      <c r="M16" s="539"/>
      <c r="N16" s="539"/>
      <c r="O16" s="539"/>
      <c r="P16" s="539"/>
      <c r="Q16" s="540"/>
      <c r="R16" s="533" t="s">
        <v>145</v>
      </c>
      <c r="S16" s="534"/>
      <c r="T16" s="534"/>
      <c r="U16" s="534"/>
      <c r="V16" s="535"/>
      <c r="W16" s="551"/>
      <c r="X16" s="461"/>
      <c r="Y16" s="461"/>
      <c r="Z16" s="461"/>
      <c r="AA16" s="461"/>
      <c r="AB16" s="462"/>
      <c r="AC16" s="541">
        <v>33.4</v>
      </c>
      <c r="AD16" s="542"/>
      <c r="AE16" s="542"/>
      <c r="AF16" s="542"/>
      <c r="AG16" s="543"/>
      <c r="AH16" s="541">
        <v>33.200000000000003</v>
      </c>
      <c r="AI16" s="542"/>
      <c r="AJ16" s="542"/>
      <c r="AK16" s="542"/>
      <c r="AL16" s="544"/>
      <c r="AM16" s="514"/>
      <c r="AN16" s="419"/>
      <c r="AO16" s="419"/>
      <c r="AP16" s="419"/>
      <c r="AQ16" s="419"/>
      <c r="AR16" s="419"/>
      <c r="AS16" s="419"/>
      <c r="AT16" s="420"/>
      <c r="AU16" s="502"/>
      <c r="AV16" s="503"/>
      <c r="AW16" s="503"/>
      <c r="AX16" s="503"/>
      <c r="AY16" s="425" t="s">
        <v>146</v>
      </c>
      <c r="AZ16" s="426"/>
      <c r="BA16" s="426"/>
      <c r="BB16" s="426"/>
      <c r="BC16" s="426"/>
      <c r="BD16" s="426"/>
      <c r="BE16" s="426"/>
      <c r="BF16" s="426"/>
      <c r="BG16" s="426"/>
      <c r="BH16" s="426"/>
      <c r="BI16" s="426"/>
      <c r="BJ16" s="426"/>
      <c r="BK16" s="426"/>
      <c r="BL16" s="426"/>
      <c r="BM16" s="427"/>
      <c r="BN16" s="445">
        <v>4093579</v>
      </c>
      <c r="BO16" s="446"/>
      <c r="BP16" s="446"/>
      <c r="BQ16" s="446"/>
      <c r="BR16" s="446"/>
      <c r="BS16" s="446"/>
      <c r="BT16" s="446"/>
      <c r="BU16" s="447"/>
      <c r="BV16" s="445">
        <v>4117358</v>
      </c>
      <c r="BW16" s="446"/>
      <c r="BX16" s="446"/>
      <c r="BY16" s="446"/>
      <c r="BZ16" s="446"/>
      <c r="CA16" s="446"/>
      <c r="CB16" s="446"/>
      <c r="CC16" s="447"/>
      <c r="CD16" s="180"/>
      <c r="CE16" s="443" t="s">
        <v>147</v>
      </c>
      <c r="CF16" s="443"/>
      <c r="CG16" s="443"/>
      <c r="CH16" s="443"/>
      <c r="CI16" s="443"/>
      <c r="CJ16" s="443"/>
      <c r="CK16" s="443"/>
      <c r="CL16" s="443"/>
      <c r="CM16" s="443"/>
      <c r="CN16" s="443"/>
      <c r="CO16" s="443"/>
      <c r="CP16" s="443"/>
      <c r="CQ16" s="443"/>
      <c r="CR16" s="443"/>
      <c r="CS16" s="444"/>
      <c r="CT16" s="415">
        <v>3.7</v>
      </c>
      <c r="CU16" s="416"/>
      <c r="CV16" s="416"/>
      <c r="CW16" s="416"/>
      <c r="CX16" s="416"/>
      <c r="CY16" s="416"/>
      <c r="CZ16" s="416"/>
      <c r="DA16" s="417"/>
      <c r="DB16" s="415" t="s">
        <v>132</v>
      </c>
      <c r="DC16" s="416"/>
      <c r="DD16" s="416"/>
      <c r="DE16" s="416"/>
      <c r="DF16" s="416"/>
      <c r="DG16" s="416"/>
      <c r="DH16" s="416"/>
      <c r="DI16" s="417"/>
      <c r="DJ16" s="165"/>
      <c r="DK16" s="165"/>
      <c r="DL16" s="165"/>
      <c r="DM16" s="165"/>
      <c r="DN16" s="165"/>
      <c r="DO16" s="165"/>
    </row>
    <row r="17" spans="1:119" ht="18.75" customHeight="1" thickBot="1" x14ac:dyDescent="0.2">
      <c r="A17" s="166"/>
      <c r="B17" s="567"/>
      <c r="C17" s="568"/>
      <c r="D17" s="568"/>
      <c r="E17" s="568"/>
      <c r="F17" s="568"/>
      <c r="G17" s="568"/>
      <c r="H17" s="568"/>
      <c r="I17" s="568"/>
      <c r="J17" s="568"/>
      <c r="K17" s="569"/>
      <c r="L17" s="181"/>
      <c r="M17" s="530" t="s">
        <v>148</v>
      </c>
      <c r="N17" s="531"/>
      <c r="O17" s="531"/>
      <c r="P17" s="531"/>
      <c r="Q17" s="532"/>
      <c r="R17" s="533" t="s">
        <v>145</v>
      </c>
      <c r="S17" s="534"/>
      <c r="T17" s="534"/>
      <c r="U17" s="534"/>
      <c r="V17" s="535"/>
      <c r="W17" s="536" t="s">
        <v>149</v>
      </c>
      <c r="X17" s="458"/>
      <c r="Y17" s="458"/>
      <c r="Z17" s="458"/>
      <c r="AA17" s="458"/>
      <c r="AB17" s="459"/>
      <c r="AC17" s="421">
        <v>5284</v>
      </c>
      <c r="AD17" s="422"/>
      <c r="AE17" s="422"/>
      <c r="AF17" s="422"/>
      <c r="AG17" s="423"/>
      <c r="AH17" s="421">
        <v>5150</v>
      </c>
      <c r="AI17" s="422"/>
      <c r="AJ17" s="422"/>
      <c r="AK17" s="422"/>
      <c r="AL17" s="424"/>
      <c r="AM17" s="514"/>
      <c r="AN17" s="419"/>
      <c r="AO17" s="419"/>
      <c r="AP17" s="419"/>
      <c r="AQ17" s="419"/>
      <c r="AR17" s="419"/>
      <c r="AS17" s="419"/>
      <c r="AT17" s="420"/>
      <c r="AU17" s="502"/>
      <c r="AV17" s="503"/>
      <c r="AW17" s="503"/>
      <c r="AX17" s="503"/>
      <c r="AY17" s="425" t="s">
        <v>150</v>
      </c>
      <c r="AZ17" s="426"/>
      <c r="BA17" s="426"/>
      <c r="BB17" s="426"/>
      <c r="BC17" s="426"/>
      <c r="BD17" s="426"/>
      <c r="BE17" s="426"/>
      <c r="BF17" s="426"/>
      <c r="BG17" s="426"/>
      <c r="BH17" s="426"/>
      <c r="BI17" s="426"/>
      <c r="BJ17" s="426"/>
      <c r="BK17" s="426"/>
      <c r="BL17" s="426"/>
      <c r="BM17" s="427"/>
      <c r="BN17" s="445">
        <v>2215421</v>
      </c>
      <c r="BO17" s="446"/>
      <c r="BP17" s="446"/>
      <c r="BQ17" s="446"/>
      <c r="BR17" s="446"/>
      <c r="BS17" s="446"/>
      <c r="BT17" s="446"/>
      <c r="BU17" s="447"/>
      <c r="BV17" s="445">
        <v>2160588</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x14ac:dyDescent="0.2">
      <c r="A18" s="166"/>
      <c r="B18" s="507" t="s">
        <v>151</v>
      </c>
      <c r="C18" s="508"/>
      <c r="D18" s="508"/>
      <c r="E18" s="509"/>
      <c r="F18" s="509"/>
      <c r="G18" s="509"/>
      <c r="H18" s="509"/>
      <c r="I18" s="509"/>
      <c r="J18" s="509"/>
      <c r="K18" s="509"/>
      <c r="L18" s="510">
        <v>72.760000000000005</v>
      </c>
      <c r="M18" s="510"/>
      <c r="N18" s="510"/>
      <c r="O18" s="510"/>
      <c r="P18" s="510"/>
      <c r="Q18" s="510"/>
      <c r="R18" s="511"/>
      <c r="S18" s="511"/>
      <c r="T18" s="511"/>
      <c r="U18" s="511"/>
      <c r="V18" s="512"/>
      <c r="W18" s="526"/>
      <c r="X18" s="527"/>
      <c r="Y18" s="527"/>
      <c r="Z18" s="527"/>
      <c r="AA18" s="527"/>
      <c r="AB18" s="537"/>
      <c r="AC18" s="409">
        <v>59.2</v>
      </c>
      <c r="AD18" s="410"/>
      <c r="AE18" s="410"/>
      <c r="AF18" s="410"/>
      <c r="AG18" s="513"/>
      <c r="AH18" s="409">
        <v>58.4</v>
      </c>
      <c r="AI18" s="410"/>
      <c r="AJ18" s="410"/>
      <c r="AK18" s="410"/>
      <c r="AL18" s="411"/>
      <c r="AM18" s="514"/>
      <c r="AN18" s="419"/>
      <c r="AO18" s="419"/>
      <c r="AP18" s="419"/>
      <c r="AQ18" s="419"/>
      <c r="AR18" s="419"/>
      <c r="AS18" s="419"/>
      <c r="AT18" s="420"/>
      <c r="AU18" s="502"/>
      <c r="AV18" s="503"/>
      <c r="AW18" s="503"/>
      <c r="AX18" s="503"/>
      <c r="AY18" s="425" t="s">
        <v>152</v>
      </c>
      <c r="AZ18" s="426"/>
      <c r="BA18" s="426"/>
      <c r="BB18" s="426"/>
      <c r="BC18" s="426"/>
      <c r="BD18" s="426"/>
      <c r="BE18" s="426"/>
      <c r="BF18" s="426"/>
      <c r="BG18" s="426"/>
      <c r="BH18" s="426"/>
      <c r="BI18" s="426"/>
      <c r="BJ18" s="426"/>
      <c r="BK18" s="426"/>
      <c r="BL18" s="426"/>
      <c r="BM18" s="427"/>
      <c r="BN18" s="445">
        <v>4353771</v>
      </c>
      <c r="BO18" s="446"/>
      <c r="BP18" s="446"/>
      <c r="BQ18" s="446"/>
      <c r="BR18" s="446"/>
      <c r="BS18" s="446"/>
      <c r="BT18" s="446"/>
      <c r="BU18" s="447"/>
      <c r="BV18" s="445">
        <v>4246027</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x14ac:dyDescent="0.2">
      <c r="A19" s="166"/>
      <c r="B19" s="507" t="s">
        <v>153</v>
      </c>
      <c r="C19" s="508"/>
      <c r="D19" s="508"/>
      <c r="E19" s="509"/>
      <c r="F19" s="509"/>
      <c r="G19" s="509"/>
      <c r="H19" s="509"/>
      <c r="I19" s="509"/>
      <c r="J19" s="509"/>
      <c r="K19" s="509"/>
      <c r="L19" s="515">
        <v>252</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154</v>
      </c>
      <c r="AZ19" s="426"/>
      <c r="BA19" s="426"/>
      <c r="BB19" s="426"/>
      <c r="BC19" s="426"/>
      <c r="BD19" s="426"/>
      <c r="BE19" s="426"/>
      <c r="BF19" s="426"/>
      <c r="BG19" s="426"/>
      <c r="BH19" s="426"/>
      <c r="BI19" s="426"/>
      <c r="BJ19" s="426"/>
      <c r="BK19" s="426"/>
      <c r="BL19" s="426"/>
      <c r="BM19" s="427"/>
      <c r="BN19" s="445">
        <v>5565070</v>
      </c>
      <c r="BO19" s="446"/>
      <c r="BP19" s="446"/>
      <c r="BQ19" s="446"/>
      <c r="BR19" s="446"/>
      <c r="BS19" s="446"/>
      <c r="BT19" s="446"/>
      <c r="BU19" s="447"/>
      <c r="BV19" s="445">
        <v>5646984</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x14ac:dyDescent="0.2">
      <c r="A20" s="166"/>
      <c r="B20" s="507" t="s">
        <v>155</v>
      </c>
      <c r="C20" s="508"/>
      <c r="D20" s="508"/>
      <c r="E20" s="509"/>
      <c r="F20" s="509"/>
      <c r="G20" s="509"/>
      <c r="H20" s="509"/>
      <c r="I20" s="509"/>
      <c r="J20" s="509"/>
      <c r="K20" s="509"/>
      <c r="L20" s="515">
        <v>6230</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x14ac:dyDescent="0.15">
      <c r="A21" s="166"/>
      <c r="B21" s="504" t="s">
        <v>156</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x14ac:dyDescent="0.2">
      <c r="A22" s="166"/>
      <c r="B22" s="474" t="s">
        <v>157</v>
      </c>
      <c r="C22" s="475"/>
      <c r="D22" s="476"/>
      <c r="E22" s="483" t="s">
        <v>1</v>
      </c>
      <c r="F22" s="458"/>
      <c r="G22" s="458"/>
      <c r="H22" s="458"/>
      <c r="I22" s="458"/>
      <c r="J22" s="458"/>
      <c r="K22" s="459"/>
      <c r="L22" s="483" t="s">
        <v>158</v>
      </c>
      <c r="M22" s="458"/>
      <c r="N22" s="458"/>
      <c r="O22" s="458"/>
      <c r="P22" s="459"/>
      <c r="Q22" s="468" t="s">
        <v>159</v>
      </c>
      <c r="R22" s="469"/>
      <c r="S22" s="469"/>
      <c r="T22" s="469"/>
      <c r="U22" s="469"/>
      <c r="V22" s="484"/>
      <c r="W22" s="486" t="s">
        <v>160</v>
      </c>
      <c r="X22" s="475"/>
      <c r="Y22" s="476"/>
      <c r="Z22" s="483" t="s">
        <v>1</v>
      </c>
      <c r="AA22" s="458"/>
      <c r="AB22" s="458"/>
      <c r="AC22" s="458"/>
      <c r="AD22" s="458"/>
      <c r="AE22" s="458"/>
      <c r="AF22" s="458"/>
      <c r="AG22" s="459"/>
      <c r="AH22" s="457" t="s">
        <v>161</v>
      </c>
      <c r="AI22" s="458"/>
      <c r="AJ22" s="458"/>
      <c r="AK22" s="458"/>
      <c r="AL22" s="459"/>
      <c r="AM22" s="457" t="s">
        <v>162</v>
      </c>
      <c r="AN22" s="463"/>
      <c r="AO22" s="463"/>
      <c r="AP22" s="463"/>
      <c r="AQ22" s="463"/>
      <c r="AR22" s="464"/>
      <c r="AS22" s="468" t="s">
        <v>159</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x14ac:dyDescent="0.15">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163</v>
      </c>
      <c r="AZ23" s="438"/>
      <c r="BA23" s="438"/>
      <c r="BB23" s="438"/>
      <c r="BC23" s="438"/>
      <c r="BD23" s="438"/>
      <c r="BE23" s="438"/>
      <c r="BF23" s="438"/>
      <c r="BG23" s="438"/>
      <c r="BH23" s="438"/>
      <c r="BI23" s="438"/>
      <c r="BJ23" s="438"/>
      <c r="BK23" s="438"/>
      <c r="BL23" s="438"/>
      <c r="BM23" s="439"/>
      <c r="BN23" s="445">
        <v>7131998</v>
      </c>
      <c r="BO23" s="446"/>
      <c r="BP23" s="446"/>
      <c r="BQ23" s="446"/>
      <c r="BR23" s="446"/>
      <c r="BS23" s="446"/>
      <c r="BT23" s="446"/>
      <c r="BU23" s="447"/>
      <c r="BV23" s="445">
        <v>7285890</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x14ac:dyDescent="0.2">
      <c r="A24" s="166"/>
      <c r="B24" s="477"/>
      <c r="C24" s="478"/>
      <c r="D24" s="479"/>
      <c r="E24" s="418" t="s">
        <v>164</v>
      </c>
      <c r="F24" s="419"/>
      <c r="G24" s="419"/>
      <c r="H24" s="419"/>
      <c r="I24" s="419"/>
      <c r="J24" s="419"/>
      <c r="K24" s="420"/>
      <c r="L24" s="421">
        <v>1</v>
      </c>
      <c r="M24" s="422"/>
      <c r="N24" s="422"/>
      <c r="O24" s="422"/>
      <c r="P24" s="423"/>
      <c r="Q24" s="421">
        <v>7950</v>
      </c>
      <c r="R24" s="422"/>
      <c r="S24" s="422"/>
      <c r="T24" s="422"/>
      <c r="U24" s="422"/>
      <c r="V24" s="423"/>
      <c r="W24" s="487"/>
      <c r="X24" s="478"/>
      <c r="Y24" s="479"/>
      <c r="Z24" s="418" t="s">
        <v>165</v>
      </c>
      <c r="AA24" s="419"/>
      <c r="AB24" s="419"/>
      <c r="AC24" s="419"/>
      <c r="AD24" s="419"/>
      <c r="AE24" s="419"/>
      <c r="AF24" s="419"/>
      <c r="AG24" s="420"/>
      <c r="AH24" s="421">
        <v>130</v>
      </c>
      <c r="AI24" s="422"/>
      <c r="AJ24" s="422"/>
      <c r="AK24" s="422"/>
      <c r="AL24" s="423"/>
      <c r="AM24" s="421">
        <v>379080</v>
      </c>
      <c r="AN24" s="422"/>
      <c r="AO24" s="422"/>
      <c r="AP24" s="422"/>
      <c r="AQ24" s="422"/>
      <c r="AR24" s="423"/>
      <c r="AS24" s="421">
        <v>2916</v>
      </c>
      <c r="AT24" s="422"/>
      <c r="AU24" s="422"/>
      <c r="AV24" s="422"/>
      <c r="AW24" s="422"/>
      <c r="AX24" s="424"/>
      <c r="AY24" s="412" t="s">
        <v>166</v>
      </c>
      <c r="AZ24" s="413"/>
      <c r="BA24" s="413"/>
      <c r="BB24" s="413"/>
      <c r="BC24" s="413"/>
      <c r="BD24" s="413"/>
      <c r="BE24" s="413"/>
      <c r="BF24" s="413"/>
      <c r="BG24" s="413"/>
      <c r="BH24" s="413"/>
      <c r="BI24" s="413"/>
      <c r="BJ24" s="413"/>
      <c r="BK24" s="413"/>
      <c r="BL24" s="413"/>
      <c r="BM24" s="414"/>
      <c r="BN24" s="445">
        <v>2489616</v>
      </c>
      <c r="BO24" s="446"/>
      <c r="BP24" s="446"/>
      <c r="BQ24" s="446"/>
      <c r="BR24" s="446"/>
      <c r="BS24" s="446"/>
      <c r="BT24" s="446"/>
      <c r="BU24" s="447"/>
      <c r="BV24" s="445">
        <v>2604729</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x14ac:dyDescent="0.15">
      <c r="A25" s="166"/>
      <c r="B25" s="477"/>
      <c r="C25" s="478"/>
      <c r="D25" s="479"/>
      <c r="E25" s="418" t="s">
        <v>167</v>
      </c>
      <c r="F25" s="419"/>
      <c r="G25" s="419"/>
      <c r="H25" s="419"/>
      <c r="I25" s="419"/>
      <c r="J25" s="419"/>
      <c r="K25" s="420"/>
      <c r="L25" s="421">
        <v>1</v>
      </c>
      <c r="M25" s="422"/>
      <c r="N25" s="422"/>
      <c r="O25" s="422"/>
      <c r="P25" s="423"/>
      <c r="Q25" s="421">
        <v>6340</v>
      </c>
      <c r="R25" s="422"/>
      <c r="S25" s="422"/>
      <c r="T25" s="422"/>
      <c r="U25" s="422"/>
      <c r="V25" s="423"/>
      <c r="W25" s="487"/>
      <c r="X25" s="478"/>
      <c r="Y25" s="479"/>
      <c r="Z25" s="418" t="s">
        <v>168</v>
      </c>
      <c r="AA25" s="419"/>
      <c r="AB25" s="419"/>
      <c r="AC25" s="419"/>
      <c r="AD25" s="419"/>
      <c r="AE25" s="419"/>
      <c r="AF25" s="419"/>
      <c r="AG25" s="420"/>
      <c r="AH25" s="421" t="s">
        <v>169</v>
      </c>
      <c r="AI25" s="422"/>
      <c r="AJ25" s="422"/>
      <c r="AK25" s="422"/>
      <c r="AL25" s="423"/>
      <c r="AM25" s="421" t="s">
        <v>124</v>
      </c>
      <c r="AN25" s="422"/>
      <c r="AO25" s="422"/>
      <c r="AP25" s="422"/>
      <c r="AQ25" s="422"/>
      <c r="AR25" s="423"/>
      <c r="AS25" s="421" t="s">
        <v>132</v>
      </c>
      <c r="AT25" s="422"/>
      <c r="AU25" s="422"/>
      <c r="AV25" s="422"/>
      <c r="AW25" s="422"/>
      <c r="AX25" s="424"/>
      <c r="AY25" s="437" t="s">
        <v>170</v>
      </c>
      <c r="AZ25" s="438"/>
      <c r="BA25" s="438"/>
      <c r="BB25" s="438"/>
      <c r="BC25" s="438"/>
      <c r="BD25" s="438"/>
      <c r="BE25" s="438"/>
      <c r="BF25" s="438"/>
      <c r="BG25" s="438"/>
      <c r="BH25" s="438"/>
      <c r="BI25" s="438"/>
      <c r="BJ25" s="438"/>
      <c r="BK25" s="438"/>
      <c r="BL25" s="438"/>
      <c r="BM25" s="439"/>
      <c r="BN25" s="440">
        <v>345658</v>
      </c>
      <c r="BO25" s="441"/>
      <c r="BP25" s="441"/>
      <c r="BQ25" s="441"/>
      <c r="BR25" s="441"/>
      <c r="BS25" s="441"/>
      <c r="BT25" s="441"/>
      <c r="BU25" s="442"/>
      <c r="BV25" s="440">
        <v>503544</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x14ac:dyDescent="0.15">
      <c r="A26" s="166"/>
      <c r="B26" s="477"/>
      <c r="C26" s="478"/>
      <c r="D26" s="479"/>
      <c r="E26" s="418" t="s">
        <v>171</v>
      </c>
      <c r="F26" s="419"/>
      <c r="G26" s="419"/>
      <c r="H26" s="419"/>
      <c r="I26" s="419"/>
      <c r="J26" s="419"/>
      <c r="K26" s="420"/>
      <c r="L26" s="421">
        <v>1</v>
      </c>
      <c r="M26" s="422"/>
      <c r="N26" s="422"/>
      <c r="O26" s="422"/>
      <c r="P26" s="423"/>
      <c r="Q26" s="421">
        <v>5910</v>
      </c>
      <c r="R26" s="422"/>
      <c r="S26" s="422"/>
      <c r="T26" s="422"/>
      <c r="U26" s="422"/>
      <c r="V26" s="423"/>
      <c r="W26" s="487"/>
      <c r="X26" s="478"/>
      <c r="Y26" s="479"/>
      <c r="Z26" s="418" t="s">
        <v>172</v>
      </c>
      <c r="AA26" s="500"/>
      <c r="AB26" s="500"/>
      <c r="AC26" s="500"/>
      <c r="AD26" s="500"/>
      <c r="AE26" s="500"/>
      <c r="AF26" s="500"/>
      <c r="AG26" s="501"/>
      <c r="AH26" s="421" t="s">
        <v>173</v>
      </c>
      <c r="AI26" s="422"/>
      <c r="AJ26" s="422"/>
      <c r="AK26" s="422"/>
      <c r="AL26" s="423"/>
      <c r="AM26" s="421" t="s">
        <v>173</v>
      </c>
      <c r="AN26" s="422"/>
      <c r="AO26" s="422"/>
      <c r="AP26" s="422"/>
      <c r="AQ26" s="422"/>
      <c r="AR26" s="423"/>
      <c r="AS26" s="421" t="s">
        <v>174</v>
      </c>
      <c r="AT26" s="422"/>
      <c r="AU26" s="422"/>
      <c r="AV26" s="422"/>
      <c r="AW26" s="422"/>
      <c r="AX26" s="424"/>
      <c r="AY26" s="454" t="s">
        <v>175</v>
      </c>
      <c r="AZ26" s="455"/>
      <c r="BA26" s="455"/>
      <c r="BB26" s="455"/>
      <c r="BC26" s="455"/>
      <c r="BD26" s="455"/>
      <c r="BE26" s="455"/>
      <c r="BF26" s="455"/>
      <c r="BG26" s="455"/>
      <c r="BH26" s="455"/>
      <c r="BI26" s="455"/>
      <c r="BJ26" s="455"/>
      <c r="BK26" s="455"/>
      <c r="BL26" s="455"/>
      <c r="BM26" s="456"/>
      <c r="BN26" s="445" t="s">
        <v>132</v>
      </c>
      <c r="BO26" s="446"/>
      <c r="BP26" s="446"/>
      <c r="BQ26" s="446"/>
      <c r="BR26" s="446"/>
      <c r="BS26" s="446"/>
      <c r="BT26" s="446"/>
      <c r="BU26" s="447"/>
      <c r="BV26" s="445" t="s">
        <v>132</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x14ac:dyDescent="0.2">
      <c r="A27" s="166"/>
      <c r="B27" s="477"/>
      <c r="C27" s="478"/>
      <c r="D27" s="479"/>
      <c r="E27" s="418" t="s">
        <v>176</v>
      </c>
      <c r="F27" s="419"/>
      <c r="G27" s="419"/>
      <c r="H27" s="419"/>
      <c r="I27" s="419"/>
      <c r="J27" s="419"/>
      <c r="K27" s="420"/>
      <c r="L27" s="421">
        <v>1</v>
      </c>
      <c r="M27" s="422"/>
      <c r="N27" s="422"/>
      <c r="O27" s="422"/>
      <c r="P27" s="423"/>
      <c r="Q27" s="421">
        <v>3100</v>
      </c>
      <c r="R27" s="422"/>
      <c r="S27" s="422"/>
      <c r="T27" s="422"/>
      <c r="U27" s="422"/>
      <c r="V27" s="423"/>
      <c r="W27" s="487"/>
      <c r="X27" s="478"/>
      <c r="Y27" s="479"/>
      <c r="Z27" s="418" t="s">
        <v>177</v>
      </c>
      <c r="AA27" s="419"/>
      <c r="AB27" s="419"/>
      <c r="AC27" s="419"/>
      <c r="AD27" s="419"/>
      <c r="AE27" s="419"/>
      <c r="AF27" s="419"/>
      <c r="AG27" s="420"/>
      <c r="AH27" s="421">
        <v>12</v>
      </c>
      <c r="AI27" s="422"/>
      <c r="AJ27" s="422"/>
      <c r="AK27" s="422"/>
      <c r="AL27" s="423"/>
      <c r="AM27" s="421">
        <v>34766</v>
      </c>
      <c r="AN27" s="422"/>
      <c r="AO27" s="422"/>
      <c r="AP27" s="422"/>
      <c r="AQ27" s="422"/>
      <c r="AR27" s="423"/>
      <c r="AS27" s="421">
        <v>2897</v>
      </c>
      <c r="AT27" s="422"/>
      <c r="AU27" s="422"/>
      <c r="AV27" s="422"/>
      <c r="AW27" s="422"/>
      <c r="AX27" s="424"/>
      <c r="AY27" s="451" t="s">
        <v>178</v>
      </c>
      <c r="AZ27" s="452"/>
      <c r="BA27" s="452"/>
      <c r="BB27" s="452"/>
      <c r="BC27" s="452"/>
      <c r="BD27" s="452"/>
      <c r="BE27" s="452"/>
      <c r="BF27" s="452"/>
      <c r="BG27" s="452"/>
      <c r="BH27" s="452"/>
      <c r="BI27" s="452"/>
      <c r="BJ27" s="452"/>
      <c r="BK27" s="452"/>
      <c r="BL27" s="452"/>
      <c r="BM27" s="453"/>
      <c r="BN27" s="448">
        <v>40000</v>
      </c>
      <c r="BO27" s="449"/>
      <c r="BP27" s="449"/>
      <c r="BQ27" s="449"/>
      <c r="BR27" s="449"/>
      <c r="BS27" s="449"/>
      <c r="BT27" s="449"/>
      <c r="BU27" s="450"/>
      <c r="BV27" s="448">
        <v>45000</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x14ac:dyDescent="0.15">
      <c r="A28" s="166"/>
      <c r="B28" s="477"/>
      <c r="C28" s="478"/>
      <c r="D28" s="479"/>
      <c r="E28" s="418" t="s">
        <v>179</v>
      </c>
      <c r="F28" s="419"/>
      <c r="G28" s="419"/>
      <c r="H28" s="419"/>
      <c r="I28" s="419"/>
      <c r="J28" s="419"/>
      <c r="K28" s="420"/>
      <c r="L28" s="421">
        <v>1</v>
      </c>
      <c r="M28" s="422"/>
      <c r="N28" s="422"/>
      <c r="O28" s="422"/>
      <c r="P28" s="423"/>
      <c r="Q28" s="421">
        <v>2460</v>
      </c>
      <c r="R28" s="422"/>
      <c r="S28" s="422"/>
      <c r="T28" s="422"/>
      <c r="U28" s="422"/>
      <c r="V28" s="423"/>
      <c r="W28" s="487"/>
      <c r="X28" s="478"/>
      <c r="Y28" s="479"/>
      <c r="Z28" s="418" t="s">
        <v>180</v>
      </c>
      <c r="AA28" s="419"/>
      <c r="AB28" s="419"/>
      <c r="AC28" s="419"/>
      <c r="AD28" s="419"/>
      <c r="AE28" s="419"/>
      <c r="AF28" s="419"/>
      <c r="AG28" s="420"/>
      <c r="AH28" s="421" t="s">
        <v>132</v>
      </c>
      <c r="AI28" s="422"/>
      <c r="AJ28" s="422"/>
      <c r="AK28" s="422"/>
      <c r="AL28" s="423"/>
      <c r="AM28" s="421" t="s">
        <v>124</v>
      </c>
      <c r="AN28" s="422"/>
      <c r="AO28" s="422"/>
      <c r="AP28" s="422"/>
      <c r="AQ28" s="422"/>
      <c r="AR28" s="423"/>
      <c r="AS28" s="421" t="s">
        <v>173</v>
      </c>
      <c r="AT28" s="422"/>
      <c r="AU28" s="422"/>
      <c r="AV28" s="422"/>
      <c r="AW28" s="422"/>
      <c r="AX28" s="424"/>
      <c r="AY28" s="428" t="s">
        <v>181</v>
      </c>
      <c r="AZ28" s="429"/>
      <c r="BA28" s="429"/>
      <c r="BB28" s="430"/>
      <c r="BC28" s="437" t="s">
        <v>41</v>
      </c>
      <c r="BD28" s="438"/>
      <c r="BE28" s="438"/>
      <c r="BF28" s="438"/>
      <c r="BG28" s="438"/>
      <c r="BH28" s="438"/>
      <c r="BI28" s="438"/>
      <c r="BJ28" s="438"/>
      <c r="BK28" s="438"/>
      <c r="BL28" s="438"/>
      <c r="BM28" s="439"/>
      <c r="BN28" s="440">
        <v>720526</v>
      </c>
      <c r="BO28" s="441"/>
      <c r="BP28" s="441"/>
      <c r="BQ28" s="441"/>
      <c r="BR28" s="441"/>
      <c r="BS28" s="441"/>
      <c r="BT28" s="441"/>
      <c r="BU28" s="442"/>
      <c r="BV28" s="440">
        <v>717453</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x14ac:dyDescent="0.15">
      <c r="A29" s="166"/>
      <c r="B29" s="477"/>
      <c r="C29" s="478"/>
      <c r="D29" s="479"/>
      <c r="E29" s="418" t="s">
        <v>182</v>
      </c>
      <c r="F29" s="419"/>
      <c r="G29" s="419"/>
      <c r="H29" s="419"/>
      <c r="I29" s="419"/>
      <c r="J29" s="419"/>
      <c r="K29" s="420"/>
      <c r="L29" s="421">
        <v>14</v>
      </c>
      <c r="M29" s="422"/>
      <c r="N29" s="422"/>
      <c r="O29" s="422"/>
      <c r="P29" s="423"/>
      <c r="Q29" s="421">
        <v>2240</v>
      </c>
      <c r="R29" s="422"/>
      <c r="S29" s="422"/>
      <c r="T29" s="422"/>
      <c r="U29" s="422"/>
      <c r="V29" s="423"/>
      <c r="W29" s="488"/>
      <c r="X29" s="489"/>
      <c r="Y29" s="490"/>
      <c r="Z29" s="418" t="s">
        <v>183</v>
      </c>
      <c r="AA29" s="419"/>
      <c r="AB29" s="419"/>
      <c r="AC29" s="419"/>
      <c r="AD29" s="419"/>
      <c r="AE29" s="419"/>
      <c r="AF29" s="419"/>
      <c r="AG29" s="420"/>
      <c r="AH29" s="421">
        <v>142</v>
      </c>
      <c r="AI29" s="422"/>
      <c r="AJ29" s="422"/>
      <c r="AK29" s="422"/>
      <c r="AL29" s="423"/>
      <c r="AM29" s="421">
        <v>413846</v>
      </c>
      <c r="AN29" s="422"/>
      <c r="AO29" s="422"/>
      <c r="AP29" s="422"/>
      <c r="AQ29" s="422"/>
      <c r="AR29" s="423"/>
      <c r="AS29" s="421">
        <v>2914</v>
      </c>
      <c r="AT29" s="422"/>
      <c r="AU29" s="422"/>
      <c r="AV29" s="422"/>
      <c r="AW29" s="422"/>
      <c r="AX29" s="424"/>
      <c r="AY29" s="431"/>
      <c r="AZ29" s="432"/>
      <c r="BA29" s="432"/>
      <c r="BB29" s="433"/>
      <c r="BC29" s="425" t="s">
        <v>184</v>
      </c>
      <c r="BD29" s="426"/>
      <c r="BE29" s="426"/>
      <c r="BF29" s="426"/>
      <c r="BG29" s="426"/>
      <c r="BH29" s="426"/>
      <c r="BI29" s="426"/>
      <c r="BJ29" s="426"/>
      <c r="BK29" s="426"/>
      <c r="BL29" s="426"/>
      <c r="BM29" s="427"/>
      <c r="BN29" s="445">
        <v>7987</v>
      </c>
      <c r="BO29" s="446"/>
      <c r="BP29" s="446"/>
      <c r="BQ29" s="446"/>
      <c r="BR29" s="446"/>
      <c r="BS29" s="446"/>
      <c r="BT29" s="446"/>
      <c r="BU29" s="447"/>
      <c r="BV29" s="445">
        <v>7978</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x14ac:dyDescent="0.2">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185</v>
      </c>
      <c r="X30" s="498"/>
      <c r="Y30" s="498"/>
      <c r="Z30" s="498"/>
      <c r="AA30" s="498"/>
      <c r="AB30" s="498"/>
      <c r="AC30" s="498"/>
      <c r="AD30" s="498"/>
      <c r="AE30" s="498"/>
      <c r="AF30" s="498"/>
      <c r="AG30" s="499"/>
      <c r="AH30" s="409">
        <v>96.6</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43</v>
      </c>
      <c r="BD30" s="413"/>
      <c r="BE30" s="413"/>
      <c r="BF30" s="413"/>
      <c r="BG30" s="413"/>
      <c r="BH30" s="413"/>
      <c r="BI30" s="413"/>
      <c r="BJ30" s="413"/>
      <c r="BK30" s="413"/>
      <c r="BL30" s="413"/>
      <c r="BM30" s="414"/>
      <c r="BN30" s="448">
        <v>2495339</v>
      </c>
      <c r="BO30" s="449"/>
      <c r="BP30" s="449"/>
      <c r="BQ30" s="449"/>
      <c r="BR30" s="449"/>
      <c r="BS30" s="449"/>
      <c r="BT30" s="449"/>
      <c r="BU30" s="450"/>
      <c r="BV30" s="448">
        <v>2538608</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186</v>
      </c>
      <c r="D32" s="193"/>
      <c r="E32" s="193"/>
      <c r="F32" s="190"/>
      <c r="G32" s="190"/>
      <c r="H32" s="190"/>
      <c r="I32" s="190"/>
      <c r="J32" s="190"/>
      <c r="K32" s="190"/>
      <c r="L32" s="190"/>
      <c r="M32" s="190"/>
      <c r="N32" s="190"/>
      <c r="O32" s="190"/>
      <c r="P32" s="190"/>
      <c r="Q32" s="190"/>
      <c r="R32" s="190"/>
      <c r="S32" s="190"/>
      <c r="T32" s="190"/>
      <c r="U32" s="190" t="s">
        <v>187</v>
      </c>
      <c r="V32" s="190"/>
      <c r="W32" s="190"/>
      <c r="X32" s="190"/>
      <c r="Y32" s="190"/>
      <c r="Z32" s="190"/>
      <c r="AA32" s="190"/>
      <c r="AB32" s="190"/>
      <c r="AC32" s="190"/>
      <c r="AD32" s="190"/>
      <c r="AE32" s="190"/>
      <c r="AF32" s="190"/>
      <c r="AG32" s="190"/>
      <c r="AH32" s="190"/>
      <c r="AI32" s="190"/>
      <c r="AJ32" s="190"/>
      <c r="AK32" s="190"/>
      <c r="AL32" s="190"/>
      <c r="AM32" s="194" t="s">
        <v>188</v>
      </c>
      <c r="AN32" s="190"/>
      <c r="AO32" s="190"/>
      <c r="AP32" s="190"/>
      <c r="AQ32" s="190"/>
      <c r="AR32" s="190"/>
      <c r="AS32" s="194"/>
      <c r="AT32" s="194"/>
      <c r="AU32" s="194"/>
      <c r="AV32" s="194"/>
      <c r="AW32" s="194"/>
      <c r="AX32" s="194"/>
      <c r="AY32" s="194"/>
      <c r="AZ32" s="194"/>
      <c r="BA32" s="194"/>
      <c r="BB32" s="190"/>
      <c r="BC32" s="194"/>
      <c r="BD32" s="190"/>
      <c r="BE32" s="194" t="s">
        <v>189</v>
      </c>
      <c r="BF32" s="190"/>
      <c r="BG32" s="190"/>
      <c r="BH32" s="190"/>
      <c r="BI32" s="190"/>
      <c r="BJ32" s="194"/>
      <c r="BK32" s="194"/>
      <c r="BL32" s="194"/>
      <c r="BM32" s="194"/>
      <c r="BN32" s="194"/>
      <c r="BO32" s="194"/>
      <c r="BP32" s="194"/>
      <c r="BQ32" s="194"/>
      <c r="BR32" s="190"/>
      <c r="BS32" s="190"/>
      <c r="BT32" s="190"/>
      <c r="BU32" s="190"/>
      <c r="BV32" s="190"/>
      <c r="BW32" s="190" t="s">
        <v>190</v>
      </c>
      <c r="BX32" s="190"/>
      <c r="BY32" s="190"/>
      <c r="BZ32" s="190"/>
      <c r="CA32" s="190"/>
      <c r="CB32" s="194"/>
      <c r="CC32" s="194"/>
      <c r="CD32" s="194"/>
      <c r="CE32" s="194"/>
      <c r="CF32" s="194"/>
      <c r="CG32" s="194"/>
      <c r="CH32" s="194"/>
      <c r="CI32" s="194"/>
      <c r="CJ32" s="194"/>
      <c r="CK32" s="194"/>
      <c r="CL32" s="194"/>
      <c r="CM32" s="194"/>
      <c r="CN32" s="194"/>
      <c r="CO32" s="194" t="s">
        <v>191</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08" t="s">
        <v>192</v>
      </c>
      <c r="D33" s="408"/>
      <c r="E33" s="407" t="s">
        <v>193</v>
      </c>
      <c r="F33" s="407"/>
      <c r="G33" s="407"/>
      <c r="H33" s="407"/>
      <c r="I33" s="407"/>
      <c r="J33" s="407"/>
      <c r="K33" s="407"/>
      <c r="L33" s="407"/>
      <c r="M33" s="407"/>
      <c r="N33" s="407"/>
      <c r="O33" s="407"/>
      <c r="P33" s="407"/>
      <c r="Q33" s="407"/>
      <c r="R33" s="407"/>
      <c r="S33" s="407"/>
      <c r="T33" s="195"/>
      <c r="U33" s="408" t="s">
        <v>194</v>
      </c>
      <c r="V33" s="408"/>
      <c r="W33" s="407" t="s">
        <v>195</v>
      </c>
      <c r="X33" s="407"/>
      <c r="Y33" s="407"/>
      <c r="Z33" s="407"/>
      <c r="AA33" s="407"/>
      <c r="AB33" s="407"/>
      <c r="AC33" s="407"/>
      <c r="AD33" s="407"/>
      <c r="AE33" s="407"/>
      <c r="AF33" s="407"/>
      <c r="AG33" s="407"/>
      <c r="AH33" s="407"/>
      <c r="AI33" s="407"/>
      <c r="AJ33" s="407"/>
      <c r="AK33" s="407"/>
      <c r="AL33" s="195"/>
      <c r="AM33" s="408" t="s">
        <v>196</v>
      </c>
      <c r="AN33" s="408"/>
      <c r="AO33" s="407" t="s">
        <v>195</v>
      </c>
      <c r="AP33" s="407"/>
      <c r="AQ33" s="407"/>
      <c r="AR33" s="407"/>
      <c r="AS33" s="407"/>
      <c r="AT33" s="407"/>
      <c r="AU33" s="407"/>
      <c r="AV33" s="407"/>
      <c r="AW33" s="407"/>
      <c r="AX33" s="407"/>
      <c r="AY33" s="407"/>
      <c r="AZ33" s="407"/>
      <c r="BA33" s="407"/>
      <c r="BB33" s="407"/>
      <c r="BC33" s="407"/>
      <c r="BD33" s="196"/>
      <c r="BE33" s="407" t="s">
        <v>197</v>
      </c>
      <c r="BF33" s="407"/>
      <c r="BG33" s="407" t="s">
        <v>198</v>
      </c>
      <c r="BH33" s="407"/>
      <c r="BI33" s="407"/>
      <c r="BJ33" s="407"/>
      <c r="BK33" s="407"/>
      <c r="BL33" s="407"/>
      <c r="BM33" s="407"/>
      <c r="BN33" s="407"/>
      <c r="BO33" s="407"/>
      <c r="BP33" s="407"/>
      <c r="BQ33" s="407"/>
      <c r="BR33" s="407"/>
      <c r="BS33" s="407"/>
      <c r="BT33" s="407"/>
      <c r="BU33" s="407"/>
      <c r="BV33" s="196"/>
      <c r="BW33" s="408" t="s">
        <v>197</v>
      </c>
      <c r="BX33" s="408"/>
      <c r="BY33" s="407" t="s">
        <v>199</v>
      </c>
      <c r="BZ33" s="407"/>
      <c r="CA33" s="407"/>
      <c r="CB33" s="407"/>
      <c r="CC33" s="407"/>
      <c r="CD33" s="407"/>
      <c r="CE33" s="407"/>
      <c r="CF33" s="407"/>
      <c r="CG33" s="407"/>
      <c r="CH33" s="407"/>
      <c r="CI33" s="407"/>
      <c r="CJ33" s="407"/>
      <c r="CK33" s="407"/>
      <c r="CL33" s="407"/>
      <c r="CM33" s="407"/>
      <c r="CN33" s="195"/>
      <c r="CO33" s="408" t="s">
        <v>196</v>
      </c>
      <c r="CP33" s="408"/>
      <c r="CQ33" s="407" t="s">
        <v>200</v>
      </c>
      <c r="CR33" s="407"/>
      <c r="CS33" s="407"/>
      <c r="CT33" s="407"/>
      <c r="CU33" s="407"/>
      <c r="CV33" s="407"/>
      <c r="CW33" s="407"/>
      <c r="CX33" s="407"/>
      <c r="CY33" s="407"/>
      <c r="CZ33" s="407"/>
      <c r="DA33" s="407"/>
      <c r="DB33" s="407"/>
      <c r="DC33" s="407"/>
      <c r="DD33" s="407"/>
      <c r="DE33" s="407"/>
      <c r="DF33" s="195"/>
      <c r="DG33" s="406" t="s">
        <v>201</v>
      </c>
      <c r="DH33" s="406"/>
      <c r="DI33" s="197"/>
      <c r="DJ33" s="165"/>
      <c r="DK33" s="165"/>
      <c r="DL33" s="165"/>
      <c r="DM33" s="165"/>
      <c r="DN33" s="165"/>
      <c r="DO33" s="165"/>
    </row>
    <row r="34" spans="1:119" ht="32.25" customHeight="1" x14ac:dyDescent="0.15">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4</v>
      </c>
      <c r="V34" s="404"/>
      <c r="W34" s="403" t="str">
        <f>IF('各会計、関係団体の財政状況及び健全化判断比率'!B28="","",'各会計、関係団体の財政状況及び健全化判断比率'!B28)</f>
        <v>国民健康保険特別会計</v>
      </c>
      <c r="X34" s="403"/>
      <c r="Y34" s="403"/>
      <c r="Z34" s="403"/>
      <c r="AA34" s="403"/>
      <c r="AB34" s="403"/>
      <c r="AC34" s="403"/>
      <c r="AD34" s="403"/>
      <c r="AE34" s="403"/>
      <c r="AF34" s="403"/>
      <c r="AG34" s="403"/>
      <c r="AH34" s="403"/>
      <c r="AI34" s="403"/>
      <c r="AJ34" s="403"/>
      <c r="AK34" s="403"/>
      <c r="AL34" s="193"/>
      <c r="AM34" s="404">
        <f>IF(AO34="","",MAX(C34:D43,U34:V43)+1)</f>
        <v>7</v>
      </c>
      <c r="AN34" s="404"/>
      <c r="AO34" s="403" t="str">
        <f>IF('各会計、関係団体の財政状況及び健全化判断比率'!B31="","",'各会計、関係団体の財政状況及び健全化判断比率'!B31)</f>
        <v>水道事業会計</v>
      </c>
      <c r="AP34" s="403"/>
      <c r="AQ34" s="403"/>
      <c r="AR34" s="403"/>
      <c r="AS34" s="403"/>
      <c r="AT34" s="403"/>
      <c r="AU34" s="403"/>
      <c r="AV34" s="403"/>
      <c r="AW34" s="403"/>
      <c r="AX34" s="403"/>
      <c r="AY34" s="403"/>
      <c r="AZ34" s="403"/>
      <c r="BA34" s="403"/>
      <c r="BB34" s="403"/>
      <c r="BC34" s="403"/>
      <c r="BD34" s="193"/>
      <c r="BE34" s="404" t="str">
        <f>IF(BG34="","",MAX(C34:D43,U34:V43,AM34:AN43)+1)</f>
        <v/>
      </c>
      <c r="BF34" s="404"/>
      <c r="BG34" s="403"/>
      <c r="BH34" s="403"/>
      <c r="BI34" s="403"/>
      <c r="BJ34" s="403"/>
      <c r="BK34" s="403"/>
      <c r="BL34" s="403"/>
      <c r="BM34" s="403"/>
      <c r="BN34" s="403"/>
      <c r="BO34" s="403"/>
      <c r="BP34" s="403"/>
      <c r="BQ34" s="403"/>
      <c r="BR34" s="403"/>
      <c r="BS34" s="403"/>
      <c r="BT34" s="403"/>
      <c r="BU34" s="403"/>
      <c r="BV34" s="193"/>
      <c r="BW34" s="404">
        <f>IF(BY34="","",MAX(C34:D43,U34:V43,AM34:AN43,BE34:BF43)+1)</f>
        <v>11</v>
      </c>
      <c r="BX34" s="404"/>
      <c r="BY34" s="403" t="str">
        <f>IF('各会計、関係団体の財政状況及び健全化判断比率'!B68="","",'各会計、関係団体の財政状況及び健全化判断比率'!B68)</f>
        <v>田村広域行政組合　一般会計</v>
      </c>
      <c r="BZ34" s="403"/>
      <c r="CA34" s="403"/>
      <c r="CB34" s="403"/>
      <c r="CC34" s="403"/>
      <c r="CD34" s="403"/>
      <c r="CE34" s="403"/>
      <c r="CF34" s="403"/>
      <c r="CG34" s="403"/>
      <c r="CH34" s="403"/>
      <c r="CI34" s="403"/>
      <c r="CJ34" s="403"/>
      <c r="CK34" s="403"/>
      <c r="CL34" s="403"/>
      <c r="CM34" s="403"/>
      <c r="CN34" s="193"/>
      <c r="CO34" s="404">
        <f>IF(CQ34="","",MAX(C34:D43,U34:V43,AM34:AN43,BE34:BF43,BW34:BX43)+1)</f>
        <v>20</v>
      </c>
      <c r="CP34" s="404"/>
      <c r="CQ34" s="403" t="str">
        <f>IF('各会計、関係団体の財政状況及び健全化判断比率'!BS7="","",'各会計、関係団体の財政状況及び健全化判断比率'!BS7)</f>
        <v>㈱三春まちづくり公社</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v>
      </c>
      <c r="DH34" s="405"/>
      <c r="DI34" s="197"/>
      <c r="DJ34" s="165"/>
      <c r="DK34" s="165"/>
      <c r="DL34" s="165"/>
      <c r="DM34" s="165"/>
      <c r="DN34" s="165"/>
      <c r="DO34" s="165"/>
    </row>
    <row r="35" spans="1:119" ht="32.25" customHeight="1" x14ac:dyDescent="0.15">
      <c r="A35" s="166"/>
      <c r="B35" s="192"/>
      <c r="C35" s="404">
        <f>IF(E35="","",C34+1)</f>
        <v>2</v>
      </c>
      <c r="D35" s="404"/>
      <c r="E35" s="403" t="str">
        <f>IF('各会計、関係団体の財政状況及び健全化判断比率'!B8="","",'各会計、関係団体の財政状況及び健全化判断比率'!B8)</f>
        <v>町営バス事業特別会計</v>
      </c>
      <c r="F35" s="403"/>
      <c r="G35" s="403"/>
      <c r="H35" s="403"/>
      <c r="I35" s="403"/>
      <c r="J35" s="403"/>
      <c r="K35" s="403"/>
      <c r="L35" s="403"/>
      <c r="M35" s="403"/>
      <c r="N35" s="403"/>
      <c r="O35" s="403"/>
      <c r="P35" s="403"/>
      <c r="Q35" s="403"/>
      <c r="R35" s="403"/>
      <c r="S35" s="403"/>
      <c r="T35" s="193"/>
      <c r="U35" s="404">
        <f>IF(W35="","",U34+1)</f>
        <v>5</v>
      </c>
      <c r="V35" s="404"/>
      <c r="W35" s="403" t="str">
        <f>IF('各会計、関係団体の財政状況及び健全化判断比率'!B29="","",'各会計、関係団体の財政状況及び健全化判断比率'!B29)</f>
        <v>後期高齢者医療特別会計</v>
      </c>
      <c r="X35" s="403"/>
      <c r="Y35" s="403"/>
      <c r="Z35" s="403"/>
      <c r="AA35" s="403"/>
      <c r="AB35" s="403"/>
      <c r="AC35" s="403"/>
      <c r="AD35" s="403"/>
      <c r="AE35" s="403"/>
      <c r="AF35" s="403"/>
      <c r="AG35" s="403"/>
      <c r="AH35" s="403"/>
      <c r="AI35" s="403"/>
      <c r="AJ35" s="403"/>
      <c r="AK35" s="403"/>
      <c r="AL35" s="193"/>
      <c r="AM35" s="404">
        <f t="shared" ref="AM35:AM43" si="0">IF(AO35="","",AM34+1)</f>
        <v>8</v>
      </c>
      <c r="AN35" s="404"/>
      <c r="AO35" s="403" t="str">
        <f>IF('各会計、関係団体の財政状況及び健全化判断比率'!B32="","",'各会計、関係団体の財政状況及び健全化判断比率'!B32)</f>
        <v>下水道事業等会計</v>
      </c>
      <c r="AP35" s="403"/>
      <c r="AQ35" s="403"/>
      <c r="AR35" s="403"/>
      <c r="AS35" s="403"/>
      <c r="AT35" s="403"/>
      <c r="AU35" s="403"/>
      <c r="AV35" s="403"/>
      <c r="AW35" s="403"/>
      <c r="AX35" s="403"/>
      <c r="AY35" s="403"/>
      <c r="AZ35" s="403"/>
      <c r="BA35" s="403"/>
      <c r="BB35" s="403"/>
      <c r="BC35" s="403"/>
      <c r="BD35" s="193"/>
      <c r="BE35" s="404" t="str">
        <f t="shared" ref="BE35:BE43" si="1">IF(BG35="","",BE34+1)</f>
        <v/>
      </c>
      <c r="BF35" s="404"/>
      <c r="BG35" s="403"/>
      <c r="BH35" s="403"/>
      <c r="BI35" s="403"/>
      <c r="BJ35" s="403"/>
      <c r="BK35" s="403"/>
      <c r="BL35" s="403"/>
      <c r="BM35" s="403"/>
      <c r="BN35" s="403"/>
      <c r="BO35" s="403"/>
      <c r="BP35" s="403"/>
      <c r="BQ35" s="403"/>
      <c r="BR35" s="403"/>
      <c r="BS35" s="403"/>
      <c r="BT35" s="403"/>
      <c r="BU35" s="403"/>
      <c r="BV35" s="193"/>
      <c r="BW35" s="404">
        <f t="shared" ref="BW35:BW43" si="2">IF(BY35="","",BW34+1)</f>
        <v>12</v>
      </c>
      <c r="BX35" s="404"/>
      <c r="BY35" s="403" t="str">
        <f>IF('各会計、関係団体の財政状況及び健全化判断比率'!B69="","",'各会計、関係団体の財政状況及び健全化判断比率'!B69)</f>
        <v>郡山地方広域消防組合　一般会計</v>
      </c>
      <c r="BZ35" s="403"/>
      <c r="CA35" s="403"/>
      <c r="CB35" s="403"/>
      <c r="CC35" s="403"/>
      <c r="CD35" s="403"/>
      <c r="CE35" s="403"/>
      <c r="CF35" s="403"/>
      <c r="CG35" s="403"/>
      <c r="CH35" s="403"/>
      <c r="CI35" s="403"/>
      <c r="CJ35" s="403"/>
      <c r="CK35" s="403"/>
      <c r="CL35" s="403"/>
      <c r="CM35" s="403"/>
      <c r="CN35" s="193"/>
      <c r="CO35" s="404" t="str">
        <f t="shared" ref="CO35:CO43" si="3">IF(CQ35="","",CO34+1)</f>
        <v/>
      </c>
      <c r="CP35" s="404"/>
      <c r="CQ35" s="403" t="str">
        <f>IF('各会計、関係団体の財政状況及び健全化判断比率'!BS8="","",'各会計、関係団体の財政状況及び健全化判断比率'!BS8)</f>
        <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x14ac:dyDescent="0.15">
      <c r="A36" s="166"/>
      <c r="B36" s="192"/>
      <c r="C36" s="404">
        <f>IF(E36="","",C35+1)</f>
        <v>3</v>
      </c>
      <c r="D36" s="404"/>
      <c r="E36" s="403" t="str">
        <f>IF('各会計、関係団体の財政状況及び健全化判断比率'!B9="","",'各会計、関係団体の財政状況及び健全化判断比率'!B9)</f>
        <v>放射性物質対策特別会計</v>
      </c>
      <c r="F36" s="403"/>
      <c r="G36" s="403"/>
      <c r="H36" s="403"/>
      <c r="I36" s="403"/>
      <c r="J36" s="403"/>
      <c r="K36" s="403"/>
      <c r="L36" s="403"/>
      <c r="M36" s="403"/>
      <c r="N36" s="403"/>
      <c r="O36" s="403"/>
      <c r="P36" s="403"/>
      <c r="Q36" s="403"/>
      <c r="R36" s="403"/>
      <c r="S36" s="403"/>
      <c r="T36" s="193"/>
      <c r="U36" s="404">
        <f t="shared" ref="U36:U43" si="4">IF(W36="","",U35+1)</f>
        <v>6</v>
      </c>
      <c r="V36" s="404"/>
      <c r="W36" s="403" t="str">
        <f>IF('各会計、関係団体の財政状況及び健全化判断比率'!B30="","",'各会計、関係団体の財政状況及び健全化判断比率'!B30)</f>
        <v>介護保険特別会計</v>
      </c>
      <c r="X36" s="403"/>
      <c r="Y36" s="403"/>
      <c r="Z36" s="403"/>
      <c r="AA36" s="403"/>
      <c r="AB36" s="403"/>
      <c r="AC36" s="403"/>
      <c r="AD36" s="403"/>
      <c r="AE36" s="403"/>
      <c r="AF36" s="403"/>
      <c r="AG36" s="403"/>
      <c r="AH36" s="403"/>
      <c r="AI36" s="403"/>
      <c r="AJ36" s="403"/>
      <c r="AK36" s="403"/>
      <c r="AL36" s="193"/>
      <c r="AM36" s="404">
        <f t="shared" si="0"/>
        <v>9</v>
      </c>
      <c r="AN36" s="404"/>
      <c r="AO36" s="403" t="str">
        <f>IF('各会計、関係団体の財政状況及び健全化判断比率'!B33="","",'各会計、関係団体の財政状況及び健全化判断比率'!B33)</f>
        <v>病院事業会計</v>
      </c>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13</v>
      </c>
      <c r="BX36" s="404"/>
      <c r="BY36" s="403" t="str">
        <f>IF('各会計、関係団体の財政状況及び健全化判断比率'!B70="","",'各会計、関係団体の財政状況及び健全化判断比率'!B70)</f>
        <v>福島県市町村総合事務組合　一般会計</v>
      </c>
      <c r="BZ36" s="403"/>
      <c r="CA36" s="403"/>
      <c r="CB36" s="403"/>
      <c r="CC36" s="403"/>
      <c r="CD36" s="403"/>
      <c r="CE36" s="403"/>
      <c r="CF36" s="403"/>
      <c r="CG36" s="403"/>
      <c r="CH36" s="403"/>
      <c r="CI36" s="403"/>
      <c r="CJ36" s="403"/>
      <c r="CK36" s="403"/>
      <c r="CL36" s="403"/>
      <c r="CM36" s="403"/>
      <c r="CN36" s="193"/>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x14ac:dyDescent="0.15">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t="str">
        <f t="shared" si="4"/>
        <v/>
      </c>
      <c r="V37" s="404"/>
      <c r="W37" s="403"/>
      <c r="X37" s="403"/>
      <c r="Y37" s="403"/>
      <c r="Z37" s="403"/>
      <c r="AA37" s="403"/>
      <c r="AB37" s="403"/>
      <c r="AC37" s="403"/>
      <c r="AD37" s="403"/>
      <c r="AE37" s="403"/>
      <c r="AF37" s="403"/>
      <c r="AG37" s="403"/>
      <c r="AH37" s="403"/>
      <c r="AI37" s="403"/>
      <c r="AJ37" s="403"/>
      <c r="AK37" s="403"/>
      <c r="AL37" s="193"/>
      <c r="AM37" s="404">
        <f t="shared" si="0"/>
        <v>10</v>
      </c>
      <c r="AN37" s="404"/>
      <c r="AO37" s="403" t="str">
        <f>IF('各会計、関係団体の財政状況及び健全化判断比率'!B34="","",'各会計、関係団体の財政状況及び健全化判断比率'!B34)</f>
        <v>宅地造成事業会計</v>
      </c>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14</v>
      </c>
      <c r="BX37" s="404"/>
      <c r="BY37" s="403" t="str">
        <f>IF('各会計、関係団体の財政状況及び健全化判断比率'!B71="","",'各会計、関係団体の財政状況及び健全化判断比率'!B71)</f>
        <v>福島県市町村総合事務組合　消防補償等特別会計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x14ac:dyDescent="0.15">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15</v>
      </c>
      <c r="BX38" s="404"/>
      <c r="BY38" s="403" t="str">
        <f>IF('各会計、関係団体の財政状況及び健全化判断比率'!B72="","",'各会計、関係団体の財政状況及び健全化判断比率'!B72)</f>
        <v>福島県市町村総合事務組合　消防費じゅつ金特別会計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x14ac:dyDescent="0.15">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16</v>
      </c>
      <c r="BX39" s="404"/>
      <c r="BY39" s="403" t="str">
        <f>IF('各会計、関係団体の財政状況及び健全化判断比率'!B73="","",'各会計、関係団体の財政状況及び健全化判断比率'!B73)</f>
        <v>福島県市町村総合事務組合　非常勤職員公務災害補償特別会計</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x14ac:dyDescent="0.15">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17</v>
      </c>
      <c r="BX40" s="404"/>
      <c r="BY40" s="403" t="str">
        <f>IF('各会計、関係団体の財政状況及び健全化判断比率'!B74="","",'各会計、関係団体の財政状況及び健全化判断比率'!B74)</f>
        <v>福島県市町村総合事務組合　自治会館管理特別会計</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x14ac:dyDescent="0.15">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f t="shared" si="2"/>
        <v>18</v>
      </c>
      <c r="BX41" s="404"/>
      <c r="BY41" s="403" t="str">
        <f>IF('各会計、関係団体の財政状況及び健全化判断比率'!B75="","",'各会計、関係団体の財政状況及び健全化判断比率'!B75)</f>
        <v>福島県後期高齢者医療広域連合　一般会計</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x14ac:dyDescent="0.15">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f t="shared" si="2"/>
        <v>19</v>
      </c>
      <c r="BX42" s="404"/>
      <c r="BY42" s="403" t="str">
        <f>IF('各会計、関係団体の財政状況及び健全化判断比率'!B76="","",'各会計、関係団体の財政状況及び健全化判断比率'!B76)</f>
        <v>福島県後期高齢者医療広域連合　後期高齢者医療特別会計</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x14ac:dyDescent="0.15">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t="str">
        <f t="shared" si="2"/>
        <v/>
      </c>
      <c r="BX43" s="404"/>
      <c r="BY43" s="403" t="str">
        <f>IF('各会計、関係団体の財政状況及び健全化判断比率'!B77="","",'各会計、関係団体の財政状況及び健全化判断比率'!B77)</f>
        <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202</v>
      </c>
      <c r="C46" s="165"/>
      <c r="D46" s="165"/>
      <c r="E46" s="165" t="s">
        <v>203</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204</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205</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206</v>
      </c>
    </row>
    <row r="50" spans="5:5" x14ac:dyDescent="0.15">
      <c r="E50" s="167" t="s">
        <v>207</v>
      </c>
    </row>
    <row r="51" spans="5:5" x14ac:dyDescent="0.15">
      <c r="E51" s="167" t="s">
        <v>208</v>
      </c>
    </row>
    <row r="52" spans="5:5" x14ac:dyDescent="0.15">
      <c r="E52" s="167" t="s">
        <v>209</v>
      </c>
    </row>
    <row r="53" spans="5:5" x14ac:dyDescent="0.15">
      <c r="E53" s="167" t="s">
        <v>210</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Nme9FrgxU0jGsr4yKM7CBP165d5al4dUTWZiCTukR3e0OuADVueCwrV+UZXdXRgrmDaTG4Yv2DGnN6nKtg+TA==" saltValue="DFDpQjbxtkVVMONN6OWQB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F24" zoomScaleSheetLayoutView="100" workbookViewId="0">
      <selection activeCell="BQ104" sqref="BQ104:DZ104"/>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554</v>
      </c>
      <c r="G33" s="29" t="s">
        <v>555</v>
      </c>
      <c r="H33" s="29" t="s">
        <v>556</v>
      </c>
      <c r="I33" s="29" t="s">
        <v>557</v>
      </c>
      <c r="J33" s="30" t="s">
        <v>558</v>
      </c>
      <c r="K33" s="22"/>
      <c r="L33" s="22"/>
      <c r="M33" s="22"/>
      <c r="N33" s="22"/>
      <c r="O33" s="22"/>
      <c r="P33" s="22"/>
    </row>
    <row r="34" spans="1:16" ht="39" customHeight="1" x14ac:dyDescent="0.15">
      <c r="A34" s="22"/>
      <c r="B34" s="31"/>
      <c r="C34" s="1224" t="s">
        <v>563</v>
      </c>
      <c r="D34" s="1224"/>
      <c r="E34" s="1225"/>
      <c r="F34" s="32">
        <v>0.04</v>
      </c>
      <c r="G34" s="33">
        <v>0.04</v>
      </c>
      <c r="H34" s="33">
        <v>0.05</v>
      </c>
      <c r="I34" s="33">
        <v>0.05</v>
      </c>
      <c r="J34" s="34" t="s">
        <v>564</v>
      </c>
      <c r="K34" s="22"/>
      <c r="L34" s="22"/>
      <c r="M34" s="22"/>
      <c r="N34" s="22"/>
      <c r="O34" s="22"/>
      <c r="P34" s="22"/>
    </row>
    <row r="35" spans="1:16" ht="39" customHeight="1" x14ac:dyDescent="0.15">
      <c r="A35" s="22"/>
      <c r="B35" s="35"/>
      <c r="C35" s="1218" t="s">
        <v>565</v>
      </c>
      <c r="D35" s="1219"/>
      <c r="E35" s="1220"/>
      <c r="F35" s="36">
        <v>7.51</v>
      </c>
      <c r="G35" s="37">
        <v>7.47</v>
      </c>
      <c r="H35" s="37">
        <v>4.93</v>
      </c>
      <c r="I35" s="37">
        <v>4.32</v>
      </c>
      <c r="J35" s="38">
        <v>7.74</v>
      </c>
      <c r="K35" s="22"/>
      <c r="L35" s="22"/>
      <c r="M35" s="22"/>
      <c r="N35" s="22"/>
      <c r="O35" s="22"/>
      <c r="P35" s="22"/>
    </row>
    <row r="36" spans="1:16" ht="39" customHeight="1" x14ac:dyDescent="0.15">
      <c r="A36" s="22"/>
      <c r="B36" s="35"/>
      <c r="C36" s="1218" t="s">
        <v>566</v>
      </c>
      <c r="D36" s="1219"/>
      <c r="E36" s="1220"/>
      <c r="F36" s="36">
        <v>1.39</v>
      </c>
      <c r="G36" s="37">
        <v>4.8</v>
      </c>
      <c r="H36" s="37">
        <v>4.3600000000000003</v>
      </c>
      <c r="I36" s="37">
        <v>4.26</v>
      </c>
      <c r="J36" s="38">
        <v>4.24</v>
      </c>
      <c r="K36" s="22"/>
      <c r="L36" s="22"/>
      <c r="M36" s="22"/>
      <c r="N36" s="22"/>
      <c r="O36" s="22"/>
      <c r="P36" s="22"/>
    </row>
    <row r="37" spans="1:16" ht="39" customHeight="1" x14ac:dyDescent="0.15">
      <c r="A37" s="22"/>
      <c r="B37" s="35"/>
      <c r="C37" s="1218" t="s">
        <v>567</v>
      </c>
      <c r="D37" s="1219"/>
      <c r="E37" s="1220"/>
      <c r="F37" s="36">
        <v>6.28</v>
      </c>
      <c r="G37" s="37">
        <v>4.18</v>
      </c>
      <c r="H37" s="37">
        <v>3.99</v>
      </c>
      <c r="I37" s="37">
        <v>3.55</v>
      </c>
      <c r="J37" s="38">
        <v>3.8</v>
      </c>
      <c r="K37" s="22"/>
      <c r="L37" s="22"/>
      <c r="M37" s="22"/>
      <c r="N37" s="22"/>
      <c r="O37" s="22"/>
      <c r="P37" s="22"/>
    </row>
    <row r="38" spans="1:16" ht="39" customHeight="1" x14ac:dyDescent="0.15">
      <c r="A38" s="22"/>
      <c r="B38" s="35"/>
      <c r="C38" s="1218" t="s">
        <v>568</v>
      </c>
      <c r="D38" s="1219"/>
      <c r="E38" s="1220"/>
      <c r="F38" s="36">
        <v>5.53</v>
      </c>
      <c r="G38" s="37">
        <v>4.12</v>
      </c>
      <c r="H38" s="37">
        <v>2.68</v>
      </c>
      <c r="I38" s="37">
        <v>3.09</v>
      </c>
      <c r="J38" s="38">
        <v>2.5</v>
      </c>
      <c r="K38" s="22"/>
      <c r="L38" s="22"/>
      <c r="M38" s="22"/>
      <c r="N38" s="22"/>
      <c r="O38" s="22"/>
      <c r="P38" s="22"/>
    </row>
    <row r="39" spans="1:16" ht="39" customHeight="1" x14ac:dyDescent="0.15">
      <c r="A39" s="22"/>
      <c r="B39" s="35"/>
      <c r="C39" s="1218" t="s">
        <v>569</v>
      </c>
      <c r="D39" s="1219"/>
      <c r="E39" s="1220"/>
      <c r="F39" s="36">
        <v>1.27</v>
      </c>
      <c r="G39" s="37">
        <v>1.1599999999999999</v>
      </c>
      <c r="H39" s="37">
        <v>1.43</v>
      </c>
      <c r="I39" s="37">
        <v>1.82</v>
      </c>
      <c r="J39" s="38">
        <v>1.56</v>
      </c>
      <c r="K39" s="22"/>
      <c r="L39" s="22"/>
      <c r="M39" s="22"/>
      <c r="N39" s="22"/>
      <c r="O39" s="22"/>
      <c r="P39" s="22"/>
    </row>
    <row r="40" spans="1:16" ht="39" customHeight="1" x14ac:dyDescent="0.15">
      <c r="A40" s="22"/>
      <c r="B40" s="35"/>
      <c r="C40" s="1218" t="s">
        <v>570</v>
      </c>
      <c r="D40" s="1219"/>
      <c r="E40" s="1220"/>
      <c r="F40" s="36">
        <v>3.9</v>
      </c>
      <c r="G40" s="37">
        <v>5</v>
      </c>
      <c r="H40" s="37">
        <v>4.93</v>
      </c>
      <c r="I40" s="37">
        <v>5.39</v>
      </c>
      <c r="J40" s="38">
        <v>1.1499999999999999</v>
      </c>
      <c r="K40" s="22"/>
      <c r="L40" s="22"/>
      <c r="M40" s="22"/>
      <c r="N40" s="22"/>
      <c r="O40" s="22"/>
      <c r="P40" s="22"/>
    </row>
    <row r="41" spans="1:16" ht="39" customHeight="1" x14ac:dyDescent="0.15">
      <c r="A41" s="22"/>
      <c r="B41" s="35"/>
      <c r="C41" s="1218" t="s">
        <v>571</v>
      </c>
      <c r="D41" s="1219"/>
      <c r="E41" s="1220"/>
      <c r="F41" s="36">
        <v>0</v>
      </c>
      <c r="G41" s="37">
        <v>0</v>
      </c>
      <c r="H41" s="37">
        <v>0</v>
      </c>
      <c r="I41" s="37">
        <v>0.01</v>
      </c>
      <c r="J41" s="38">
        <v>0</v>
      </c>
      <c r="K41" s="22"/>
      <c r="L41" s="22"/>
      <c r="M41" s="22"/>
      <c r="N41" s="22"/>
      <c r="O41" s="22"/>
      <c r="P41" s="22"/>
    </row>
    <row r="42" spans="1:16" ht="39" customHeight="1" x14ac:dyDescent="0.15">
      <c r="A42" s="22"/>
      <c r="B42" s="39"/>
      <c r="C42" s="1218" t="s">
        <v>572</v>
      </c>
      <c r="D42" s="1219"/>
      <c r="E42" s="1220"/>
      <c r="F42" s="36" t="s">
        <v>511</v>
      </c>
      <c r="G42" s="37" t="s">
        <v>511</v>
      </c>
      <c r="H42" s="37" t="s">
        <v>511</v>
      </c>
      <c r="I42" s="37" t="s">
        <v>511</v>
      </c>
      <c r="J42" s="38" t="s">
        <v>511</v>
      </c>
      <c r="K42" s="22"/>
      <c r="L42" s="22"/>
      <c r="M42" s="22"/>
      <c r="N42" s="22"/>
      <c r="O42" s="22"/>
      <c r="P42" s="22"/>
    </row>
    <row r="43" spans="1:16" ht="39" customHeight="1" thickBot="1" x14ac:dyDescent="0.2">
      <c r="A43" s="22"/>
      <c r="B43" s="40"/>
      <c r="C43" s="1221" t="s">
        <v>573</v>
      </c>
      <c r="D43" s="1222"/>
      <c r="E43" s="1223"/>
      <c r="F43" s="41">
        <v>0</v>
      </c>
      <c r="G43" s="42">
        <v>0</v>
      </c>
      <c r="H43" s="42">
        <v>0</v>
      </c>
      <c r="I43" s="42">
        <v>0</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k9W4S7ACsmY/yDj/HMyMM5mmdYegTax9vZ385YE7fCwZCEs0sNcK3VFGflKGDOXUtosbkbF7rcKAcw7tJv/CmA==" saltValue="bv6NaS9CX/sWhum0Q2q56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E41" zoomScale="80" zoomScaleNormal="80" zoomScaleSheetLayoutView="55" workbookViewId="0">
      <selection activeCell="T55" sqref="T55"/>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x14ac:dyDescent="0.15">
      <c r="A45" s="48"/>
      <c r="B45" s="1234" t="s">
        <v>10</v>
      </c>
      <c r="C45" s="1235"/>
      <c r="D45" s="58"/>
      <c r="E45" s="1240" t="s">
        <v>11</v>
      </c>
      <c r="F45" s="1240"/>
      <c r="G45" s="1240"/>
      <c r="H45" s="1240"/>
      <c r="I45" s="1240"/>
      <c r="J45" s="1241"/>
      <c r="K45" s="59">
        <v>900</v>
      </c>
      <c r="L45" s="60">
        <v>797</v>
      </c>
      <c r="M45" s="60">
        <v>758</v>
      </c>
      <c r="N45" s="60">
        <v>739</v>
      </c>
      <c r="O45" s="61">
        <v>716</v>
      </c>
      <c r="P45" s="48"/>
      <c r="Q45" s="48"/>
      <c r="R45" s="48"/>
      <c r="S45" s="48"/>
      <c r="T45" s="48"/>
      <c r="U45" s="48"/>
    </row>
    <row r="46" spans="1:21" ht="30.75" customHeight="1" x14ac:dyDescent="0.15">
      <c r="A46" s="48"/>
      <c r="B46" s="1236"/>
      <c r="C46" s="1237"/>
      <c r="D46" s="62"/>
      <c r="E46" s="1228" t="s">
        <v>12</v>
      </c>
      <c r="F46" s="1228"/>
      <c r="G46" s="1228"/>
      <c r="H46" s="1228"/>
      <c r="I46" s="1228"/>
      <c r="J46" s="1229"/>
      <c r="K46" s="63" t="s">
        <v>511</v>
      </c>
      <c r="L46" s="64" t="s">
        <v>511</v>
      </c>
      <c r="M46" s="64" t="s">
        <v>511</v>
      </c>
      <c r="N46" s="64" t="s">
        <v>511</v>
      </c>
      <c r="O46" s="65" t="s">
        <v>511</v>
      </c>
      <c r="P46" s="48"/>
      <c r="Q46" s="48"/>
      <c r="R46" s="48"/>
      <c r="S46" s="48"/>
      <c r="T46" s="48"/>
      <c r="U46" s="48"/>
    </row>
    <row r="47" spans="1:21" ht="30.75" customHeight="1" x14ac:dyDescent="0.15">
      <c r="A47" s="48"/>
      <c r="B47" s="1236"/>
      <c r="C47" s="1237"/>
      <c r="D47" s="62"/>
      <c r="E47" s="1228" t="s">
        <v>13</v>
      </c>
      <c r="F47" s="1228"/>
      <c r="G47" s="1228"/>
      <c r="H47" s="1228"/>
      <c r="I47" s="1228"/>
      <c r="J47" s="1229"/>
      <c r="K47" s="63" t="s">
        <v>511</v>
      </c>
      <c r="L47" s="64" t="s">
        <v>511</v>
      </c>
      <c r="M47" s="64" t="s">
        <v>511</v>
      </c>
      <c r="N47" s="64" t="s">
        <v>511</v>
      </c>
      <c r="O47" s="65" t="s">
        <v>511</v>
      </c>
      <c r="P47" s="48"/>
      <c r="Q47" s="48"/>
      <c r="R47" s="48"/>
      <c r="S47" s="48"/>
      <c r="T47" s="48"/>
      <c r="U47" s="48"/>
    </row>
    <row r="48" spans="1:21" ht="30.75" customHeight="1" x14ac:dyDescent="0.15">
      <c r="A48" s="48"/>
      <c r="B48" s="1236"/>
      <c r="C48" s="1237"/>
      <c r="D48" s="62"/>
      <c r="E48" s="1228" t="s">
        <v>14</v>
      </c>
      <c r="F48" s="1228"/>
      <c r="G48" s="1228"/>
      <c r="H48" s="1228"/>
      <c r="I48" s="1228"/>
      <c r="J48" s="1229"/>
      <c r="K48" s="63">
        <v>144</v>
      </c>
      <c r="L48" s="64">
        <v>157</v>
      </c>
      <c r="M48" s="64">
        <v>191</v>
      </c>
      <c r="N48" s="64">
        <v>202</v>
      </c>
      <c r="O48" s="65">
        <v>215</v>
      </c>
      <c r="P48" s="48"/>
      <c r="Q48" s="48"/>
      <c r="R48" s="48"/>
      <c r="S48" s="48"/>
      <c r="T48" s="48"/>
      <c r="U48" s="48"/>
    </row>
    <row r="49" spans="1:21" ht="30.75" customHeight="1" x14ac:dyDescent="0.15">
      <c r="A49" s="48"/>
      <c r="B49" s="1236"/>
      <c r="C49" s="1237"/>
      <c r="D49" s="62"/>
      <c r="E49" s="1228" t="s">
        <v>15</v>
      </c>
      <c r="F49" s="1228"/>
      <c r="G49" s="1228"/>
      <c r="H49" s="1228"/>
      <c r="I49" s="1228"/>
      <c r="J49" s="1229"/>
      <c r="K49" s="63">
        <v>5</v>
      </c>
      <c r="L49" s="64">
        <v>5</v>
      </c>
      <c r="M49" s="64">
        <v>5</v>
      </c>
      <c r="N49" s="64">
        <v>6</v>
      </c>
      <c r="O49" s="65">
        <v>7</v>
      </c>
      <c r="P49" s="48"/>
      <c r="Q49" s="48"/>
      <c r="R49" s="48"/>
      <c r="S49" s="48"/>
      <c r="T49" s="48"/>
      <c r="U49" s="48"/>
    </row>
    <row r="50" spans="1:21" ht="30.75" customHeight="1" x14ac:dyDescent="0.15">
      <c r="A50" s="48"/>
      <c r="B50" s="1236"/>
      <c r="C50" s="1237"/>
      <c r="D50" s="62"/>
      <c r="E50" s="1228" t="s">
        <v>16</v>
      </c>
      <c r="F50" s="1228"/>
      <c r="G50" s="1228"/>
      <c r="H50" s="1228"/>
      <c r="I50" s="1228"/>
      <c r="J50" s="1229"/>
      <c r="K50" s="63">
        <v>145</v>
      </c>
      <c r="L50" s="64">
        <v>136</v>
      </c>
      <c r="M50" s="64">
        <v>101</v>
      </c>
      <c r="N50" s="64">
        <v>95</v>
      </c>
      <c r="O50" s="65">
        <v>84</v>
      </c>
      <c r="P50" s="48"/>
      <c r="Q50" s="48"/>
      <c r="R50" s="48"/>
      <c r="S50" s="48"/>
      <c r="T50" s="48"/>
      <c r="U50" s="48"/>
    </row>
    <row r="51" spans="1:21" ht="30.75" customHeight="1" x14ac:dyDescent="0.15">
      <c r="A51" s="48"/>
      <c r="B51" s="1238"/>
      <c r="C51" s="1239"/>
      <c r="D51" s="66"/>
      <c r="E51" s="1228" t="s">
        <v>17</v>
      </c>
      <c r="F51" s="1228"/>
      <c r="G51" s="1228"/>
      <c r="H51" s="1228"/>
      <c r="I51" s="1228"/>
      <c r="J51" s="1229"/>
      <c r="K51" s="63">
        <v>0</v>
      </c>
      <c r="L51" s="64">
        <v>0</v>
      </c>
      <c r="M51" s="64" t="s">
        <v>511</v>
      </c>
      <c r="N51" s="64">
        <v>0</v>
      </c>
      <c r="O51" s="65">
        <v>0</v>
      </c>
      <c r="P51" s="48"/>
      <c r="Q51" s="48"/>
      <c r="R51" s="48"/>
      <c r="S51" s="48"/>
      <c r="T51" s="48"/>
      <c r="U51" s="48"/>
    </row>
    <row r="52" spans="1:21" ht="30.75" customHeight="1" x14ac:dyDescent="0.15">
      <c r="A52" s="48"/>
      <c r="B52" s="1226" t="s">
        <v>18</v>
      </c>
      <c r="C52" s="1227"/>
      <c r="D52" s="66"/>
      <c r="E52" s="1228" t="s">
        <v>19</v>
      </c>
      <c r="F52" s="1228"/>
      <c r="G52" s="1228"/>
      <c r="H52" s="1228"/>
      <c r="I52" s="1228"/>
      <c r="J52" s="1229"/>
      <c r="K52" s="63">
        <v>791</v>
      </c>
      <c r="L52" s="64">
        <v>811</v>
      </c>
      <c r="M52" s="64">
        <v>781</v>
      </c>
      <c r="N52" s="64">
        <v>726</v>
      </c>
      <c r="O52" s="65">
        <v>662</v>
      </c>
      <c r="P52" s="48"/>
      <c r="Q52" s="48"/>
      <c r="R52" s="48"/>
      <c r="S52" s="48"/>
      <c r="T52" s="48"/>
      <c r="U52" s="48"/>
    </row>
    <row r="53" spans="1:21" ht="30.75" customHeight="1" thickBot="1" x14ac:dyDescent="0.2">
      <c r="A53" s="48"/>
      <c r="B53" s="1230" t="s">
        <v>20</v>
      </c>
      <c r="C53" s="1231"/>
      <c r="D53" s="67"/>
      <c r="E53" s="1232" t="s">
        <v>21</v>
      </c>
      <c r="F53" s="1232"/>
      <c r="G53" s="1232"/>
      <c r="H53" s="1232"/>
      <c r="I53" s="1232"/>
      <c r="J53" s="1233"/>
      <c r="K53" s="68">
        <v>403</v>
      </c>
      <c r="L53" s="69">
        <v>284</v>
      </c>
      <c r="M53" s="69">
        <v>274</v>
      </c>
      <c r="N53" s="69">
        <v>316</v>
      </c>
      <c r="O53" s="70">
        <v>360</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nj1VBIWEiQ3NE460pPWuH21eXGyxKbFqVCCV0BNr4CfaQoLmxfDQ7jXg2/h79ngrfaUOZI0xiMrw6TM0ZV+w4A==" saltValue="jJBZMiih0/42Vy0XFxcdn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H28" zoomScaleSheetLayoutView="100" workbookViewId="0">
      <selection activeCell="S45" sqref="S45"/>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554</v>
      </c>
      <c r="J40" s="79" t="s">
        <v>555</v>
      </c>
      <c r="K40" s="79" t="s">
        <v>556</v>
      </c>
      <c r="L40" s="79" t="s">
        <v>557</v>
      </c>
      <c r="M40" s="80" t="s">
        <v>558</v>
      </c>
    </row>
    <row r="41" spans="2:13" ht="27.75" customHeight="1" x14ac:dyDescent="0.15">
      <c r="B41" s="1254" t="s">
        <v>23</v>
      </c>
      <c r="C41" s="1255"/>
      <c r="D41" s="81"/>
      <c r="E41" s="1256" t="s">
        <v>24</v>
      </c>
      <c r="F41" s="1256"/>
      <c r="G41" s="1256"/>
      <c r="H41" s="1257"/>
      <c r="I41" s="82">
        <v>8138</v>
      </c>
      <c r="J41" s="83">
        <v>7875</v>
      </c>
      <c r="K41" s="83">
        <v>7353</v>
      </c>
      <c r="L41" s="83">
        <v>7285</v>
      </c>
      <c r="M41" s="84">
        <v>7132</v>
      </c>
    </row>
    <row r="42" spans="2:13" ht="27.75" customHeight="1" x14ac:dyDescent="0.15">
      <c r="B42" s="1244"/>
      <c r="C42" s="1245"/>
      <c r="D42" s="85"/>
      <c r="E42" s="1248" t="s">
        <v>25</v>
      </c>
      <c r="F42" s="1248"/>
      <c r="G42" s="1248"/>
      <c r="H42" s="1249"/>
      <c r="I42" s="86">
        <v>165</v>
      </c>
      <c r="J42" s="87">
        <v>99</v>
      </c>
      <c r="K42" s="87">
        <v>69</v>
      </c>
      <c r="L42" s="87">
        <v>45</v>
      </c>
      <c r="M42" s="88">
        <v>30</v>
      </c>
    </row>
    <row r="43" spans="2:13" ht="27.75" customHeight="1" x14ac:dyDescent="0.15">
      <c r="B43" s="1244"/>
      <c r="C43" s="1245"/>
      <c r="D43" s="85"/>
      <c r="E43" s="1248" t="s">
        <v>26</v>
      </c>
      <c r="F43" s="1248"/>
      <c r="G43" s="1248"/>
      <c r="H43" s="1249"/>
      <c r="I43" s="86">
        <v>1469</v>
      </c>
      <c r="J43" s="87">
        <v>1402</v>
      </c>
      <c r="K43" s="87">
        <v>1656</v>
      </c>
      <c r="L43" s="87">
        <v>1579</v>
      </c>
      <c r="M43" s="88">
        <v>1606</v>
      </c>
    </row>
    <row r="44" spans="2:13" ht="27.75" customHeight="1" x14ac:dyDescent="0.15">
      <c r="B44" s="1244"/>
      <c r="C44" s="1245"/>
      <c r="D44" s="85"/>
      <c r="E44" s="1248" t="s">
        <v>27</v>
      </c>
      <c r="F44" s="1248"/>
      <c r="G44" s="1248"/>
      <c r="H44" s="1249"/>
      <c r="I44" s="86">
        <v>508</v>
      </c>
      <c r="J44" s="87">
        <v>444</v>
      </c>
      <c r="K44" s="87">
        <v>380</v>
      </c>
      <c r="L44" s="87">
        <v>353</v>
      </c>
      <c r="M44" s="88">
        <v>327</v>
      </c>
    </row>
    <row r="45" spans="2:13" ht="27.75" customHeight="1" x14ac:dyDescent="0.15">
      <c r="B45" s="1244"/>
      <c r="C45" s="1245"/>
      <c r="D45" s="85"/>
      <c r="E45" s="1248" t="s">
        <v>28</v>
      </c>
      <c r="F45" s="1248"/>
      <c r="G45" s="1248"/>
      <c r="H45" s="1249"/>
      <c r="I45" s="86">
        <v>1422</v>
      </c>
      <c r="J45" s="87">
        <v>1214</v>
      </c>
      <c r="K45" s="87">
        <v>1142</v>
      </c>
      <c r="L45" s="87">
        <v>1061</v>
      </c>
      <c r="M45" s="88">
        <v>982</v>
      </c>
    </row>
    <row r="46" spans="2:13" ht="27.75" customHeight="1" x14ac:dyDescent="0.15">
      <c r="B46" s="1244"/>
      <c r="C46" s="1245"/>
      <c r="D46" s="89"/>
      <c r="E46" s="1248" t="s">
        <v>29</v>
      </c>
      <c r="F46" s="1248"/>
      <c r="G46" s="1248"/>
      <c r="H46" s="1249"/>
      <c r="I46" s="86">
        <v>111</v>
      </c>
      <c r="J46" s="87">
        <v>104</v>
      </c>
      <c r="K46" s="87">
        <v>97</v>
      </c>
      <c r="L46" s="87">
        <v>91</v>
      </c>
      <c r="M46" s="88">
        <v>81</v>
      </c>
    </row>
    <row r="47" spans="2:13" ht="27.75" customHeight="1" x14ac:dyDescent="0.15">
      <c r="B47" s="1244"/>
      <c r="C47" s="1245"/>
      <c r="D47" s="90"/>
      <c r="E47" s="1258" t="s">
        <v>30</v>
      </c>
      <c r="F47" s="1259"/>
      <c r="G47" s="1259"/>
      <c r="H47" s="1260"/>
      <c r="I47" s="86" t="s">
        <v>511</v>
      </c>
      <c r="J47" s="87" t="s">
        <v>511</v>
      </c>
      <c r="K47" s="87" t="s">
        <v>511</v>
      </c>
      <c r="L47" s="87" t="s">
        <v>511</v>
      </c>
      <c r="M47" s="88" t="s">
        <v>511</v>
      </c>
    </row>
    <row r="48" spans="2:13" ht="27.75" customHeight="1" x14ac:dyDescent="0.15">
      <c r="B48" s="1244"/>
      <c r="C48" s="1245"/>
      <c r="D48" s="85"/>
      <c r="E48" s="1248" t="s">
        <v>31</v>
      </c>
      <c r="F48" s="1248"/>
      <c r="G48" s="1248"/>
      <c r="H48" s="1249"/>
      <c r="I48" s="86" t="s">
        <v>511</v>
      </c>
      <c r="J48" s="87" t="s">
        <v>511</v>
      </c>
      <c r="K48" s="87" t="s">
        <v>511</v>
      </c>
      <c r="L48" s="87" t="s">
        <v>511</v>
      </c>
      <c r="M48" s="88" t="s">
        <v>511</v>
      </c>
    </row>
    <row r="49" spans="2:13" ht="27.75" customHeight="1" x14ac:dyDescent="0.15">
      <c r="B49" s="1246"/>
      <c r="C49" s="1247"/>
      <c r="D49" s="85"/>
      <c r="E49" s="1248" t="s">
        <v>32</v>
      </c>
      <c r="F49" s="1248"/>
      <c r="G49" s="1248"/>
      <c r="H49" s="1249"/>
      <c r="I49" s="86" t="s">
        <v>511</v>
      </c>
      <c r="J49" s="87" t="s">
        <v>511</v>
      </c>
      <c r="K49" s="87" t="s">
        <v>511</v>
      </c>
      <c r="L49" s="87" t="s">
        <v>511</v>
      </c>
      <c r="M49" s="88" t="s">
        <v>511</v>
      </c>
    </row>
    <row r="50" spans="2:13" ht="27.75" customHeight="1" x14ac:dyDescent="0.15">
      <c r="B50" s="1242" t="s">
        <v>33</v>
      </c>
      <c r="C50" s="1243"/>
      <c r="D50" s="91"/>
      <c r="E50" s="1248" t="s">
        <v>34</v>
      </c>
      <c r="F50" s="1248"/>
      <c r="G50" s="1248"/>
      <c r="H50" s="1249"/>
      <c r="I50" s="86">
        <v>2827</v>
      </c>
      <c r="J50" s="87">
        <v>2903</v>
      </c>
      <c r="K50" s="87">
        <v>3120</v>
      </c>
      <c r="L50" s="87">
        <v>3079</v>
      </c>
      <c r="M50" s="88">
        <v>3164</v>
      </c>
    </row>
    <row r="51" spans="2:13" ht="27.75" customHeight="1" x14ac:dyDescent="0.15">
      <c r="B51" s="1244"/>
      <c r="C51" s="1245"/>
      <c r="D51" s="85"/>
      <c r="E51" s="1248" t="s">
        <v>35</v>
      </c>
      <c r="F51" s="1248"/>
      <c r="G51" s="1248"/>
      <c r="H51" s="1249"/>
      <c r="I51" s="86">
        <v>154</v>
      </c>
      <c r="J51" s="87">
        <v>127</v>
      </c>
      <c r="K51" s="87">
        <v>108</v>
      </c>
      <c r="L51" s="87">
        <v>97</v>
      </c>
      <c r="M51" s="88">
        <v>92</v>
      </c>
    </row>
    <row r="52" spans="2:13" ht="27.75" customHeight="1" x14ac:dyDescent="0.15">
      <c r="B52" s="1246"/>
      <c r="C52" s="1247"/>
      <c r="D52" s="85"/>
      <c r="E52" s="1248" t="s">
        <v>36</v>
      </c>
      <c r="F52" s="1248"/>
      <c r="G52" s="1248"/>
      <c r="H52" s="1249"/>
      <c r="I52" s="86">
        <v>6964</v>
      </c>
      <c r="J52" s="87">
        <v>6789</v>
      </c>
      <c r="K52" s="87">
        <v>6425</v>
      </c>
      <c r="L52" s="87">
        <v>6389</v>
      </c>
      <c r="M52" s="88">
        <v>6123</v>
      </c>
    </row>
    <row r="53" spans="2:13" ht="27.75" customHeight="1" thickBot="1" x14ac:dyDescent="0.2">
      <c r="B53" s="1250" t="s">
        <v>37</v>
      </c>
      <c r="C53" s="1251"/>
      <c r="D53" s="92"/>
      <c r="E53" s="1252" t="s">
        <v>38</v>
      </c>
      <c r="F53" s="1252"/>
      <c r="G53" s="1252"/>
      <c r="H53" s="1253"/>
      <c r="I53" s="93">
        <v>1867</v>
      </c>
      <c r="J53" s="94">
        <v>1318</v>
      </c>
      <c r="K53" s="94">
        <v>1045</v>
      </c>
      <c r="L53" s="94">
        <v>848</v>
      </c>
      <c r="M53" s="95">
        <v>778</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C3f6Rpo0P7T07V0rD03x+SafGqqAJRiopU6gVwzu9X1pb6RP91OIbPC/Jh2dIBalBIdqscOG6i6PGznyDh5CDQ==" saltValue="X5cg7bOPHyED/4IYzV5+R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election activeCell="H64" sqref="H64"/>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40</v>
      </c>
    </row>
    <row r="54" spans="2:8" ht="29.25" customHeight="1" thickBot="1" x14ac:dyDescent="0.25">
      <c r="B54" s="101" t="s">
        <v>1</v>
      </c>
      <c r="C54" s="102"/>
      <c r="D54" s="102"/>
      <c r="E54" s="103" t="s">
        <v>2</v>
      </c>
      <c r="F54" s="104" t="s">
        <v>556</v>
      </c>
      <c r="G54" s="104" t="s">
        <v>557</v>
      </c>
      <c r="H54" s="105" t="s">
        <v>558</v>
      </c>
    </row>
    <row r="55" spans="2:8" ht="52.5" customHeight="1" x14ac:dyDescent="0.15">
      <c r="B55" s="106"/>
      <c r="C55" s="1269" t="s">
        <v>41</v>
      </c>
      <c r="D55" s="1269"/>
      <c r="E55" s="1270"/>
      <c r="F55" s="107">
        <v>800</v>
      </c>
      <c r="G55" s="107">
        <v>717</v>
      </c>
      <c r="H55" s="108">
        <v>721</v>
      </c>
    </row>
    <row r="56" spans="2:8" ht="52.5" customHeight="1" x14ac:dyDescent="0.15">
      <c r="B56" s="109"/>
      <c r="C56" s="1271" t="s">
        <v>42</v>
      </c>
      <c r="D56" s="1271"/>
      <c r="E56" s="1272"/>
      <c r="F56" s="110">
        <v>8</v>
      </c>
      <c r="G56" s="110">
        <v>8</v>
      </c>
      <c r="H56" s="111">
        <v>8</v>
      </c>
    </row>
    <row r="57" spans="2:8" ht="53.25" customHeight="1" x14ac:dyDescent="0.15">
      <c r="B57" s="109"/>
      <c r="C57" s="1273" t="s">
        <v>43</v>
      </c>
      <c r="D57" s="1273"/>
      <c r="E57" s="1274"/>
      <c r="F57" s="112">
        <v>2516</v>
      </c>
      <c r="G57" s="112">
        <v>2539</v>
      </c>
      <c r="H57" s="113">
        <v>2495</v>
      </c>
    </row>
    <row r="58" spans="2:8" ht="45.75" customHeight="1" x14ac:dyDescent="0.15">
      <c r="B58" s="114"/>
      <c r="C58" s="1261" t="s">
        <v>588</v>
      </c>
      <c r="D58" s="1262"/>
      <c r="E58" s="1263"/>
      <c r="F58" s="115">
        <v>1051</v>
      </c>
      <c r="G58" s="115">
        <v>1035</v>
      </c>
      <c r="H58" s="116">
        <v>1017</v>
      </c>
    </row>
    <row r="59" spans="2:8" ht="45.75" customHeight="1" x14ac:dyDescent="0.15">
      <c r="B59" s="114"/>
      <c r="C59" s="1261" t="s">
        <v>589</v>
      </c>
      <c r="D59" s="1262"/>
      <c r="E59" s="1263"/>
      <c r="F59" s="115">
        <v>766</v>
      </c>
      <c r="G59" s="115">
        <v>762</v>
      </c>
      <c r="H59" s="116">
        <v>729</v>
      </c>
    </row>
    <row r="60" spans="2:8" ht="45.75" customHeight="1" x14ac:dyDescent="0.15">
      <c r="B60" s="114"/>
      <c r="C60" s="1261" t="s">
        <v>590</v>
      </c>
      <c r="D60" s="1262"/>
      <c r="E60" s="1263"/>
      <c r="F60" s="115">
        <v>359</v>
      </c>
      <c r="G60" s="115">
        <v>387</v>
      </c>
      <c r="H60" s="116">
        <v>391</v>
      </c>
    </row>
    <row r="61" spans="2:8" ht="45.75" customHeight="1" x14ac:dyDescent="0.15">
      <c r="B61" s="114"/>
      <c r="C61" s="1261" t="s">
        <v>591</v>
      </c>
      <c r="D61" s="1262"/>
      <c r="E61" s="1263"/>
      <c r="F61" s="115">
        <v>175</v>
      </c>
      <c r="G61" s="115">
        <v>135</v>
      </c>
      <c r="H61" s="116">
        <v>113</v>
      </c>
    </row>
    <row r="62" spans="2:8" ht="45.75" customHeight="1" thickBot="1" x14ac:dyDescent="0.2">
      <c r="B62" s="117"/>
      <c r="C62" s="1264" t="s">
        <v>592</v>
      </c>
      <c r="D62" s="1265"/>
      <c r="E62" s="1266"/>
      <c r="F62" s="118">
        <v>21</v>
      </c>
      <c r="G62" s="118">
        <v>73</v>
      </c>
      <c r="H62" s="119">
        <v>101</v>
      </c>
    </row>
    <row r="63" spans="2:8" ht="52.5" customHeight="1" thickBot="1" x14ac:dyDescent="0.2">
      <c r="B63" s="120"/>
      <c r="C63" s="1267" t="s">
        <v>44</v>
      </c>
      <c r="D63" s="1267"/>
      <c r="E63" s="1268"/>
      <c r="F63" s="121">
        <v>3324</v>
      </c>
      <c r="G63" s="121">
        <v>3264</v>
      </c>
      <c r="H63" s="122">
        <v>3224</v>
      </c>
    </row>
    <row r="64" spans="2:8" ht="15" customHeight="1" x14ac:dyDescent="0.15"/>
    <row r="65" ht="0" hidden="1" customHeight="1" x14ac:dyDescent="0.15"/>
    <row r="66" ht="0" hidden="1" customHeight="1" x14ac:dyDescent="0.15"/>
  </sheetData>
  <sheetProtection algorithmName="SHA-512" hashValue="SkDuFXNZ+owqQpDPC+f9Dw4C8hwIVxs4Lj6OGtwaIqBmRqdH8CsKihnWyE4xvMHFDqd7lwqgM0gH34f5F8TQ7Q==" saltValue="LlAa6ukix+9C0N1T9/Low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abSelected="1" topLeftCell="S15" zoomScale="70" zoomScaleNormal="70" zoomScaleSheetLayoutView="55" workbookViewId="0">
      <selection activeCell="BR41" sqref="BR41"/>
    </sheetView>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595</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595</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596</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597</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83" t="s">
        <v>606</v>
      </c>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x14ac:dyDescent="0.15">
      <c r="B44" s="374"/>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x14ac:dyDescent="0.15">
      <c r="B45" s="374"/>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x14ac:dyDescent="0.15">
      <c r="B46" s="374"/>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x14ac:dyDescent="0.15">
      <c r="B47" s="374"/>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598</v>
      </c>
    </row>
    <row r="50" spans="1:109" x14ac:dyDescent="0.15">
      <c r="B50" s="374"/>
      <c r="G50" s="1275"/>
      <c r="H50" s="1275"/>
      <c r="I50" s="1275"/>
      <c r="J50" s="1275"/>
      <c r="K50" s="384"/>
      <c r="L50" s="384"/>
      <c r="M50" s="385"/>
      <c r="N50" s="385"/>
      <c r="AN50" s="1294"/>
      <c r="AO50" s="1295"/>
      <c r="AP50" s="1295"/>
      <c r="AQ50" s="1295"/>
      <c r="AR50" s="1295"/>
      <c r="AS50" s="1295"/>
      <c r="AT50" s="1295"/>
      <c r="AU50" s="1295"/>
      <c r="AV50" s="1295"/>
      <c r="AW50" s="1295"/>
      <c r="AX50" s="1295"/>
      <c r="AY50" s="1295"/>
      <c r="AZ50" s="1295"/>
      <c r="BA50" s="1295"/>
      <c r="BB50" s="1295"/>
      <c r="BC50" s="1295"/>
      <c r="BD50" s="1295"/>
      <c r="BE50" s="1295"/>
      <c r="BF50" s="1295"/>
      <c r="BG50" s="1295"/>
      <c r="BH50" s="1295"/>
      <c r="BI50" s="1295"/>
      <c r="BJ50" s="1295"/>
      <c r="BK50" s="1295"/>
      <c r="BL50" s="1295"/>
      <c r="BM50" s="1295"/>
      <c r="BN50" s="1295"/>
      <c r="BO50" s="1296"/>
      <c r="BP50" s="1281" t="s">
        <v>554</v>
      </c>
      <c r="BQ50" s="1281"/>
      <c r="BR50" s="1281"/>
      <c r="BS50" s="1281"/>
      <c r="BT50" s="1281"/>
      <c r="BU50" s="1281"/>
      <c r="BV50" s="1281"/>
      <c r="BW50" s="1281"/>
      <c r="BX50" s="1281" t="s">
        <v>555</v>
      </c>
      <c r="BY50" s="1281"/>
      <c r="BZ50" s="1281"/>
      <c r="CA50" s="1281"/>
      <c r="CB50" s="1281"/>
      <c r="CC50" s="1281"/>
      <c r="CD50" s="1281"/>
      <c r="CE50" s="1281"/>
      <c r="CF50" s="1281" t="s">
        <v>556</v>
      </c>
      <c r="CG50" s="1281"/>
      <c r="CH50" s="1281"/>
      <c r="CI50" s="1281"/>
      <c r="CJ50" s="1281"/>
      <c r="CK50" s="1281"/>
      <c r="CL50" s="1281"/>
      <c r="CM50" s="1281"/>
      <c r="CN50" s="1281" t="s">
        <v>557</v>
      </c>
      <c r="CO50" s="1281"/>
      <c r="CP50" s="1281"/>
      <c r="CQ50" s="1281"/>
      <c r="CR50" s="1281"/>
      <c r="CS50" s="1281"/>
      <c r="CT50" s="1281"/>
      <c r="CU50" s="1281"/>
      <c r="CV50" s="1281" t="s">
        <v>558</v>
      </c>
      <c r="CW50" s="1281"/>
      <c r="CX50" s="1281"/>
      <c r="CY50" s="1281"/>
      <c r="CZ50" s="1281"/>
      <c r="DA50" s="1281"/>
      <c r="DB50" s="1281"/>
      <c r="DC50" s="1281"/>
    </row>
    <row r="51" spans="1:109" ht="13.5" customHeight="1" x14ac:dyDescent="0.15">
      <c r="B51" s="374"/>
      <c r="G51" s="1293"/>
      <c r="H51" s="1293"/>
      <c r="I51" s="1297"/>
      <c r="J51" s="1297"/>
      <c r="K51" s="1282"/>
      <c r="L51" s="1282"/>
      <c r="M51" s="1282"/>
      <c r="N51" s="1282"/>
      <c r="AM51" s="383"/>
      <c r="AN51" s="1280" t="s">
        <v>599</v>
      </c>
      <c r="AO51" s="1280"/>
      <c r="AP51" s="1280"/>
      <c r="AQ51" s="1280"/>
      <c r="AR51" s="1280"/>
      <c r="AS51" s="1280"/>
      <c r="AT51" s="1280"/>
      <c r="AU51" s="1280"/>
      <c r="AV51" s="1280"/>
      <c r="AW51" s="1280"/>
      <c r="AX51" s="1280"/>
      <c r="AY51" s="1280"/>
      <c r="AZ51" s="1280"/>
      <c r="BA51" s="1280"/>
      <c r="BB51" s="1280" t="s">
        <v>600</v>
      </c>
      <c r="BC51" s="1280"/>
      <c r="BD51" s="1280"/>
      <c r="BE51" s="1280"/>
      <c r="BF51" s="1280"/>
      <c r="BG51" s="1280"/>
      <c r="BH51" s="1280"/>
      <c r="BI51" s="1280"/>
      <c r="BJ51" s="1280"/>
      <c r="BK51" s="1280"/>
      <c r="BL51" s="1280"/>
      <c r="BM51" s="1280"/>
      <c r="BN51" s="1280"/>
      <c r="BO51" s="1280"/>
      <c r="BP51" s="1292"/>
      <c r="BQ51" s="1277"/>
      <c r="BR51" s="1277"/>
      <c r="BS51" s="1277"/>
      <c r="BT51" s="1277"/>
      <c r="BU51" s="1277"/>
      <c r="BV51" s="1277"/>
      <c r="BW51" s="1277"/>
      <c r="BX51" s="1292"/>
      <c r="BY51" s="1277"/>
      <c r="BZ51" s="1277"/>
      <c r="CA51" s="1277"/>
      <c r="CB51" s="1277"/>
      <c r="CC51" s="1277"/>
      <c r="CD51" s="1277"/>
      <c r="CE51" s="1277"/>
      <c r="CF51" s="1292"/>
      <c r="CG51" s="1277"/>
      <c r="CH51" s="1277"/>
      <c r="CI51" s="1277"/>
      <c r="CJ51" s="1277"/>
      <c r="CK51" s="1277"/>
      <c r="CL51" s="1277"/>
      <c r="CM51" s="1277"/>
      <c r="CN51" s="1277">
        <v>20.7</v>
      </c>
      <c r="CO51" s="1277"/>
      <c r="CP51" s="1277"/>
      <c r="CQ51" s="1277"/>
      <c r="CR51" s="1277"/>
      <c r="CS51" s="1277"/>
      <c r="CT51" s="1277"/>
      <c r="CU51" s="1277"/>
      <c r="CV51" s="1292"/>
      <c r="CW51" s="1277"/>
      <c r="CX51" s="1277"/>
      <c r="CY51" s="1277"/>
      <c r="CZ51" s="1277"/>
      <c r="DA51" s="1277"/>
      <c r="DB51" s="1277"/>
      <c r="DC51" s="1277"/>
    </row>
    <row r="52" spans="1:109" x14ac:dyDescent="0.15">
      <c r="B52" s="374"/>
      <c r="G52" s="1293"/>
      <c r="H52" s="1293"/>
      <c r="I52" s="1297"/>
      <c r="J52" s="1297"/>
      <c r="K52" s="1282"/>
      <c r="L52" s="1282"/>
      <c r="M52" s="1282"/>
      <c r="N52" s="1282"/>
      <c r="AM52" s="383"/>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x14ac:dyDescent="0.15">
      <c r="A53" s="382"/>
      <c r="B53" s="374"/>
      <c r="G53" s="1293"/>
      <c r="H53" s="1293"/>
      <c r="I53" s="1275"/>
      <c r="J53" s="1275"/>
      <c r="K53" s="1282"/>
      <c r="L53" s="1282"/>
      <c r="M53" s="1282"/>
      <c r="N53" s="1282"/>
      <c r="AM53" s="383"/>
      <c r="AN53" s="1280"/>
      <c r="AO53" s="1280"/>
      <c r="AP53" s="1280"/>
      <c r="AQ53" s="1280"/>
      <c r="AR53" s="1280"/>
      <c r="AS53" s="1280"/>
      <c r="AT53" s="1280"/>
      <c r="AU53" s="1280"/>
      <c r="AV53" s="1280"/>
      <c r="AW53" s="1280"/>
      <c r="AX53" s="1280"/>
      <c r="AY53" s="1280"/>
      <c r="AZ53" s="1280"/>
      <c r="BA53" s="1280"/>
      <c r="BB53" s="1280" t="s">
        <v>601</v>
      </c>
      <c r="BC53" s="1280"/>
      <c r="BD53" s="1280"/>
      <c r="BE53" s="1280"/>
      <c r="BF53" s="1280"/>
      <c r="BG53" s="1280"/>
      <c r="BH53" s="1280"/>
      <c r="BI53" s="1280"/>
      <c r="BJ53" s="1280"/>
      <c r="BK53" s="1280"/>
      <c r="BL53" s="1280"/>
      <c r="BM53" s="1280"/>
      <c r="BN53" s="1280"/>
      <c r="BO53" s="1280"/>
      <c r="BP53" s="1292"/>
      <c r="BQ53" s="1277"/>
      <c r="BR53" s="1277"/>
      <c r="BS53" s="1277"/>
      <c r="BT53" s="1277"/>
      <c r="BU53" s="1277"/>
      <c r="BV53" s="1277"/>
      <c r="BW53" s="1277"/>
      <c r="BX53" s="1292"/>
      <c r="BY53" s="1277"/>
      <c r="BZ53" s="1277"/>
      <c r="CA53" s="1277"/>
      <c r="CB53" s="1277"/>
      <c r="CC53" s="1277"/>
      <c r="CD53" s="1277"/>
      <c r="CE53" s="1277"/>
      <c r="CF53" s="1292"/>
      <c r="CG53" s="1277"/>
      <c r="CH53" s="1277"/>
      <c r="CI53" s="1277"/>
      <c r="CJ53" s="1277"/>
      <c r="CK53" s="1277"/>
      <c r="CL53" s="1277"/>
      <c r="CM53" s="1277"/>
      <c r="CN53" s="1277">
        <v>56</v>
      </c>
      <c r="CO53" s="1277"/>
      <c r="CP53" s="1277"/>
      <c r="CQ53" s="1277"/>
      <c r="CR53" s="1277"/>
      <c r="CS53" s="1277"/>
      <c r="CT53" s="1277"/>
      <c r="CU53" s="1277"/>
      <c r="CV53" s="1292"/>
      <c r="CW53" s="1277"/>
      <c r="CX53" s="1277"/>
      <c r="CY53" s="1277"/>
      <c r="CZ53" s="1277"/>
      <c r="DA53" s="1277"/>
      <c r="DB53" s="1277"/>
      <c r="DC53" s="1277"/>
    </row>
    <row r="54" spans="1:109" x14ac:dyDescent="0.15">
      <c r="A54" s="382"/>
      <c r="B54" s="374"/>
      <c r="G54" s="1293"/>
      <c r="H54" s="1293"/>
      <c r="I54" s="1275"/>
      <c r="J54" s="1275"/>
      <c r="K54" s="1282"/>
      <c r="L54" s="1282"/>
      <c r="M54" s="1282"/>
      <c r="N54" s="1282"/>
      <c r="AM54" s="383"/>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x14ac:dyDescent="0.15">
      <c r="A55" s="382"/>
      <c r="B55" s="374"/>
      <c r="G55" s="1275"/>
      <c r="H55" s="1275"/>
      <c r="I55" s="1275"/>
      <c r="J55" s="1275"/>
      <c r="K55" s="1282"/>
      <c r="L55" s="1282"/>
      <c r="M55" s="1282"/>
      <c r="N55" s="1282"/>
      <c r="AN55" s="1281" t="s">
        <v>602</v>
      </c>
      <c r="AO55" s="1281"/>
      <c r="AP55" s="1281"/>
      <c r="AQ55" s="1281"/>
      <c r="AR55" s="1281"/>
      <c r="AS55" s="1281"/>
      <c r="AT55" s="1281"/>
      <c r="AU55" s="1281"/>
      <c r="AV55" s="1281"/>
      <c r="AW55" s="1281"/>
      <c r="AX55" s="1281"/>
      <c r="AY55" s="1281"/>
      <c r="AZ55" s="1281"/>
      <c r="BA55" s="1281"/>
      <c r="BB55" s="1280" t="s">
        <v>600</v>
      </c>
      <c r="BC55" s="1280"/>
      <c r="BD55" s="1280"/>
      <c r="BE55" s="1280"/>
      <c r="BF55" s="1280"/>
      <c r="BG55" s="1280"/>
      <c r="BH55" s="1280"/>
      <c r="BI55" s="1280"/>
      <c r="BJ55" s="1280"/>
      <c r="BK55" s="1280"/>
      <c r="BL55" s="1280"/>
      <c r="BM55" s="1280"/>
      <c r="BN55" s="1280"/>
      <c r="BO55" s="1280"/>
      <c r="BP55" s="1292"/>
      <c r="BQ55" s="1277"/>
      <c r="BR55" s="1277"/>
      <c r="BS55" s="1277"/>
      <c r="BT55" s="1277"/>
      <c r="BU55" s="1277"/>
      <c r="BV55" s="1277"/>
      <c r="BW55" s="1277"/>
      <c r="BX55" s="1292"/>
      <c r="BY55" s="1277"/>
      <c r="BZ55" s="1277"/>
      <c r="CA55" s="1277"/>
      <c r="CB55" s="1277"/>
      <c r="CC55" s="1277"/>
      <c r="CD55" s="1277"/>
      <c r="CE55" s="1277"/>
      <c r="CF55" s="1292"/>
      <c r="CG55" s="1277"/>
      <c r="CH55" s="1277"/>
      <c r="CI55" s="1277"/>
      <c r="CJ55" s="1277"/>
      <c r="CK55" s="1277"/>
      <c r="CL55" s="1277"/>
      <c r="CM55" s="1277"/>
      <c r="CN55" s="1277">
        <v>44.9</v>
      </c>
      <c r="CO55" s="1277"/>
      <c r="CP55" s="1277"/>
      <c r="CQ55" s="1277"/>
      <c r="CR55" s="1277"/>
      <c r="CS55" s="1277"/>
      <c r="CT55" s="1277"/>
      <c r="CU55" s="1277"/>
      <c r="CV55" s="1292"/>
      <c r="CW55" s="1277"/>
      <c r="CX55" s="1277"/>
      <c r="CY55" s="1277"/>
      <c r="CZ55" s="1277"/>
      <c r="DA55" s="1277"/>
      <c r="DB55" s="1277"/>
      <c r="DC55" s="1277"/>
    </row>
    <row r="56" spans="1:109" x14ac:dyDescent="0.15">
      <c r="A56" s="382"/>
      <c r="B56" s="374"/>
      <c r="G56" s="1275"/>
      <c r="H56" s="1275"/>
      <c r="I56" s="1275"/>
      <c r="J56" s="1275"/>
      <c r="K56" s="1282"/>
      <c r="L56" s="1282"/>
      <c r="M56" s="1282"/>
      <c r="N56" s="1282"/>
      <c r="AN56" s="1281"/>
      <c r="AO56" s="1281"/>
      <c r="AP56" s="1281"/>
      <c r="AQ56" s="1281"/>
      <c r="AR56" s="1281"/>
      <c r="AS56" s="1281"/>
      <c r="AT56" s="1281"/>
      <c r="AU56" s="1281"/>
      <c r="AV56" s="1281"/>
      <c r="AW56" s="1281"/>
      <c r="AX56" s="1281"/>
      <c r="AY56" s="1281"/>
      <c r="AZ56" s="1281"/>
      <c r="BA56" s="1281"/>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2" customFormat="1" x14ac:dyDescent="0.15">
      <c r="B57" s="386"/>
      <c r="G57" s="1275"/>
      <c r="H57" s="1275"/>
      <c r="I57" s="1278"/>
      <c r="J57" s="1278"/>
      <c r="K57" s="1282"/>
      <c r="L57" s="1282"/>
      <c r="M57" s="1282"/>
      <c r="N57" s="1282"/>
      <c r="AM57" s="367"/>
      <c r="AN57" s="1281"/>
      <c r="AO57" s="1281"/>
      <c r="AP57" s="1281"/>
      <c r="AQ57" s="1281"/>
      <c r="AR57" s="1281"/>
      <c r="AS57" s="1281"/>
      <c r="AT57" s="1281"/>
      <c r="AU57" s="1281"/>
      <c r="AV57" s="1281"/>
      <c r="AW57" s="1281"/>
      <c r="AX57" s="1281"/>
      <c r="AY57" s="1281"/>
      <c r="AZ57" s="1281"/>
      <c r="BA57" s="1281"/>
      <c r="BB57" s="1280" t="s">
        <v>601</v>
      </c>
      <c r="BC57" s="1280"/>
      <c r="BD57" s="1280"/>
      <c r="BE57" s="1280"/>
      <c r="BF57" s="1280"/>
      <c r="BG57" s="1280"/>
      <c r="BH57" s="1280"/>
      <c r="BI57" s="1280"/>
      <c r="BJ57" s="1280"/>
      <c r="BK57" s="1280"/>
      <c r="BL57" s="1280"/>
      <c r="BM57" s="1280"/>
      <c r="BN57" s="1280"/>
      <c r="BO57" s="1280"/>
      <c r="BP57" s="1292"/>
      <c r="BQ57" s="1277"/>
      <c r="BR57" s="1277"/>
      <c r="BS57" s="1277"/>
      <c r="BT57" s="1277"/>
      <c r="BU57" s="1277"/>
      <c r="BV57" s="1277"/>
      <c r="BW57" s="1277"/>
      <c r="BX57" s="1292"/>
      <c r="BY57" s="1277"/>
      <c r="BZ57" s="1277"/>
      <c r="CA57" s="1277"/>
      <c r="CB57" s="1277"/>
      <c r="CC57" s="1277"/>
      <c r="CD57" s="1277"/>
      <c r="CE57" s="1277"/>
      <c r="CF57" s="1292"/>
      <c r="CG57" s="1277"/>
      <c r="CH57" s="1277"/>
      <c r="CI57" s="1277"/>
      <c r="CJ57" s="1277"/>
      <c r="CK57" s="1277"/>
      <c r="CL57" s="1277"/>
      <c r="CM57" s="1277"/>
      <c r="CN57" s="1277">
        <v>62.6</v>
      </c>
      <c r="CO57" s="1277"/>
      <c r="CP57" s="1277"/>
      <c r="CQ57" s="1277"/>
      <c r="CR57" s="1277"/>
      <c r="CS57" s="1277"/>
      <c r="CT57" s="1277"/>
      <c r="CU57" s="1277"/>
      <c r="CV57" s="1292"/>
      <c r="CW57" s="1277"/>
      <c r="CX57" s="1277"/>
      <c r="CY57" s="1277"/>
      <c r="CZ57" s="1277"/>
      <c r="DA57" s="1277"/>
      <c r="DB57" s="1277"/>
      <c r="DC57" s="1277"/>
      <c r="DD57" s="387"/>
      <c r="DE57" s="386"/>
    </row>
    <row r="58" spans="1:109" s="382" customFormat="1" x14ac:dyDescent="0.15">
      <c r="A58" s="367"/>
      <c r="B58" s="386"/>
      <c r="G58" s="1275"/>
      <c r="H58" s="1275"/>
      <c r="I58" s="1278"/>
      <c r="J58" s="1278"/>
      <c r="K58" s="1282"/>
      <c r="L58" s="1282"/>
      <c r="M58" s="1282"/>
      <c r="N58" s="1282"/>
      <c r="AM58" s="367"/>
      <c r="AN58" s="1281"/>
      <c r="AO58" s="1281"/>
      <c r="AP58" s="1281"/>
      <c r="AQ58" s="1281"/>
      <c r="AR58" s="1281"/>
      <c r="AS58" s="1281"/>
      <c r="AT58" s="1281"/>
      <c r="AU58" s="1281"/>
      <c r="AV58" s="1281"/>
      <c r="AW58" s="1281"/>
      <c r="AX58" s="1281"/>
      <c r="AY58" s="1281"/>
      <c r="AZ58" s="1281"/>
      <c r="BA58" s="1281"/>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603</v>
      </c>
    </row>
    <row r="64" spans="1:109" x14ac:dyDescent="0.15">
      <c r="B64" s="374"/>
      <c r="G64" s="381"/>
      <c r="I64" s="394"/>
      <c r="J64" s="394"/>
      <c r="K64" s="394"/>
      <c r="L64" s="394"/>
      <c r="M64" s="394"/>
      <c r="N64" s="395"/>
      <c r="AM64" s="381"/>
      <c r="AN64" s="381" t="s">
        <v>597</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83" t="s">
        <v>607</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x14ac:dyDescent="0.15">
      <c r="B66" s="374"/>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x14ac:dyDescent="0.15">
      <c r="B67" s="374"/>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x14ac:dyDescent="0.15">
      <c r="B68" s="374"/>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x14ac:dyDescent="0.15">
      <c r="B69" s="374"/>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598</v>
      </c>
    </row>
    <row r="72" spans="2:107" x14ac:dyDescent="0.15">
      <c r="B72" s="374"/>
      <c r="G72" s="1275"/>
      <c r="H72" s="1275"/>
      <c r="I72" s="1275"/>
      <c r="J72" s="1275"/>
      <c r="K72" s="384"/>
      <c r="L72" s="384"/>
      <c r="M72" s="385"/>
      <c r="N72" s="385"/>
      <c r="AN72" s="1294"/>
      <c r="AO72" s="1295"/>
      <c r="AP72" s="1295"/>
      <c r="AQ72" s="1295"/>
      <c r="AR72" s="1295"/>
      <c r="AS72" s="1295"/>
      <c r="AT72" s="1295"/>
      <c r="AU72" s="1295"/>
      <c r="AV72" s="1295"/>
      <c r="AW72" s="1295"/>
      <c r="AX72" s="1295"/>
      <c r="AY72" s="1295"/>
      <c r="AZ72" s="1295"/>
      <c r="BA72" s="1295"/>
      <c r="BB72" s="1295"/>
      <c r="BC72" s="1295"/>
      <c r="BD72" s="1295"/>
      <c r="BE72" s="1295"/>
      <c r="BF72" s="1295"/>
      <c r="BG72" s="1295"/>
      <c r="BH72" s="1295"/>
      <c r="BI72" s="1295"/>
      <c r="BJ72" s="1295"/>
      <c r="BK72" s="1295"/>
      <c r="BL72" s="1295"/>
      <c r="BM72" s="1295"/>
      <c r="BN72" s="1295"/>
      <c r="BO72" s="1296"/>
      <c r="BP72" s="1281" t="s">
        <v>554</v>
      </c>
      <c r="BQ72" s="1281"/>
      <c r="BR72" s="1281"/>
      <c r="BS72" s="1281"/>
      <c r="BT72" s="1281"/>
      <c r="BU72" s="1281"/>
      <c r="BV72" s="1281"/>
      <c r="BW72" s="1281"/>
      <c r="BX72" s="1281" t="s">
        <v>555</v>
      </c>
      <c r="BY72" s="1281"/>
      <c r="BZ72" s="1281"/>
      <c r="CA72" s="1281"/>
      <c r="CB72" s="1281"/>
      <c r="CC72" s="1281"/>
      <c r="CD72" s="1281"/>
      <c r="CE72" s="1281"/>
      <c r="CF72" s="1281" t="s">
        <v>556</v>
      </c>
      <c r="CG72" s="1281"/>
      <c r="CH72" s="1281"/>
      <c r="CI72" s="1281"/>
      <c r="CJ72" s="1281"/>
      <c r="CK72" s="1281"/>
      <c r="CL72" s="1281"/>
      <c r="CM72" s="1281"/>
      <c r="CN72" s="1281" t="s">
        <v>557</v>
      </c>
      <c r="CO72" s="1281"/>
      <c r="CP72" s="1281"/>
      <c r="CQ72" s="1281"/>
      <c r="CR72" s="1281"/>
      <c r="CS72" s="1281"/>
      <c r="CT72" s="1281"/>
      <c r="CU72" s="1281"/>
      <c r="CV72" s="1281" t="s">
        <v>558</v>
      </c>
      <c r="CW72" s="1281"/>
      <c r="CX72" s="1281"/>
      <c r="CY72" s="1281"/>
      <c r="CZ72" s="1281"/>
      <c r="DA72" s="1281"/>
      <c r="DB72" s="1281"/>
      <c r="DC72" s="1281"/>
    </row>
    <row r="73" spans="2:107" x14ac:dyDescent="0.15">
      <c r="B73" s="374"/>
      <c r="G73" s="1293"/>
      <c r="H73" s="1293"/>
      <c r="I73" s="1293"/>
      <c r="J73" s="1293"/>
      <c r="K73" s="1276"/>
      <c r="L73" s="1276"/>
      <c r="M73" s="1276"/>
      <c r="N73" s="1276"/>
      <c r="AM73" s="383"/>
      <c r="AN73" s="1280" t="s">
        <v>599</v>
      </c>
      <c r="AO73" s="1280"/>
      <c r="AP73" s="1280"/>
      <c r="AQ73" s="1280"/>
      <c r="AR73" s="1280"/>
      <c r="AS73" s="1280"/>
      <c r="AT73" s="1280"/>
      <c r="AU73" s="1280"/>
      <c r="AV73" s="1280"/>
      <c r="AW73" s="1280"/>
      <c r="AX73" s="1280"/>
      <c r="AY73" s="1280"/>
      <c r="AZ73" s="1280"/>
      <c r="BA73" s="1280"/>
      <c r="BB73" s="1280" t="s">
        <v>600</v>
      </c>
      <c r="BC73" s="1280"/>
      <c r="BD73" s="1280"/>
      <c r="BE73" s="1280"/>
      <c r="BF73" s="1280"/>
      <c r="BG73" s="1280"/>
      <c r="BH73" s="1280"/>
      <c r="BI73" s="1280"/>
      <c r="BJ73" s="1280"/>
      <c r="BK73" s="1280"/>
      <c r="BL73" s="1280"/>
      <c r="BM73" s="1280"/>
      <c r="BN73" s="1280"/>
      <c r="BO73" s="1280"/>
      <c r="BP73" s="1277">
        <v>46.8</v>
      </c>
      <c r="BQ73" s="1277"/>
      <c r="BR73" s="1277"/>
      <c r="BS73" s="1277"/>
      <c r="BT73" s="1277"/>
      <c r="BU73" s="1277"/>
      <c r="BV73" s="1277"/>
      <c r="BW73" s="1277"/>
      <c r="BX73" s="1277">
        <v>33.299999999999997</v>
      </c>
      <c r="BY73" s="1277"/>
      <c r="BZ73" s="1277"/>
      <c r="CA73" s="1277"/>
      <c r="CB73" s="1277"/>
      <c r="CC73" s="1277"/>
      <c r="CD73" s="1277"/>
      <c r="CE73" s="1277"/>
      <c r="CF73" s="1277">
        <v>25.5</v>
      </c>
      <c r="CG73" s="1277"/>
      <c r="CH73" s="1277"/>
      <c r="CI73" s="1277"/>
      <c r="CJ73" s="1277"/>
      <c r="CK73" s="1277"/>
      <c r="CL73" s="1277"/>
      <c r="CM73" s="1277"/>
      <c r="CN73" s="1277">
        <v>20.7</v>
      </c>
      <c r="CO73" s="1277"/>
      <c r="CP73" s="1277"/>
      <c r="CQ73" s="1277"/>
      <c r="CR73" s="1277"/>
      <c r="CS73" s="1277"/>
      <c r="CT73" s="1277"/>
      <c r="CU73" s="1277"/>
      <c r="CV73" s="1277">
        <v>18.7</v>
      </c>
      <c r="CW73" s="1277"/>
      <c r="CX73" s="1277"/>
      <c r="CY73" s="1277"/>
      <c r="CZ73" s="1277"/>
      <c r="DA73" s="1277"/>
      <c r="DB73" s="1277"/>
      <c r="DC73" s="1277"/>
    </row>
    <row r="74" spans="2:107" x14ac:dyDescent="0.15">
      <c r="B74" s="374"/>
      <c r="G74" s="1293"/>
      <c r="H74" s="1293"/>
      <c r="I74" s="1293"/>
      <c r="J74" s="1293"/>
      <c r="K74" s="1276"/>
      <c r="L74" s="1276"/>
      <c r="M74" s="1276"/>
      <c r="N74" s="1276"/>
      <c r="AM74" s="383"/>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x14ac:dyDescent="0.15">
      <c r="B75" s="374"/>
      <c r="G75" s="1293"/>
      <c r="H75" s="1293"/>
      <c r="I75" s="1275"/>
      <c r="J75" s="1275"/>
      <c r="K75" s="1282"/>
      <c r="L75" s="1282"/>
      <c r="M75" s="1282"/>
      <c r="N75" s="1282"/>
      <c r="AM75" s="383"/>
      <c r="AN75" s="1280"/>
      <c r="AO75" s="1280"/>
      <c r="AP75" s="1280"/>
      <c r="AQ75" s="1280"/>
      <c r="AR75" s="1280"/>
      <c r="AS75" s="1280"/>
      <c r="AT75" s="1280"/>
      <c r="AU75" s="1280"/>
      <c r="AV75" s="1280"/>
      <c r="AW75" s="1280"/>
      <c r="AX75" s="1280"/>
      <c r="AY75" s="1280"/>
      <c r="AZ75" s="1280"/>
      <c r="BA75" s="1280"/>
      <c r="BB75" s="1280" t="s">
        <v>604</v>
      </c>
      <c r="BC75" s="1280"/>
      <c r="BD75" s="1280"/>
      <c r="BE75" s="1280"/>
      <c r="BF75" s="1280"/>
      <c r="BG75" s="1280"/>
      <c r="BH75" s="1280"/>
      <c r="BI75" s="1280"/>
      <c r="BJ75" s="1280"/>
      <c r="BK75" s="1280"/>
      <c r="BL75" s="1280"/>
      <c r="BM75" s="1280"/>
      <c r="BN75" s="1280"/>
      <c r="BO75" s="1280"/>
      <c r="BP75" s="1277">
        <v>10.8</v>
      </c>
      <c r="BQ75" s="1277"/>
      <c r="BR75" s="1277"/>
      <c r="BS75" s="1277"/>
      <c r="BT75" s="1277"/>
      <c r="BU75" s="1277"/>
      <c r="BV75" s="1277"/>
      <c r="BW75" s="1277"/>
      <c r="BX75" s="1277">
        <v>9.1999999999999993</v>
      </c>
      <c r="BY75" s="1277"/>
      <c r="BZ75" s="1277"/>
      <c r="CA75" s="1277"/>
      <c r="CB75" s="1277"/>
      <c r="CC75" s="1277"/>
      <c r="CD75" s="1277"/>
      <c r="CE75" s="1277"/>
      <c r="CF75" s="1277">
        <v>7.9</v>
      </c>
      <c r="CG75" s="1277"/>
      <c r="CH75" s="1277"/>
      <c r="CI75" s="1277"/>
      <c r="CJ75" s="1277"/>
      <c r="CK75" s="1277"/>
      <c r="CL75" s="1277"/>
      <c r="CM75" s="1277"/>
      <c r="CN75" s="1277">
        <v>7.1</v>
      </c>
      <c r="CO75" s="1277"/>
      <c r="CP75" s="1277"/>
      <c r="CQ75" s="1277"/>
      <c r="CR75" s="1277"/>
      <c r="CS75" s="1277"/>
      <c r="CT75" s="1277"/>
      <c r="CU75" s="1277"/>
      <c r="CV75" s="1277">
        <v>7.6</v>
      </c>
      <c r="CW75" s="1277"/>
      <c r="CX75" s="1277"/>
      <c r="CY75" s="1277"/>
      <c r="CZ75" s="1277"/>
      <c r="DA75" s="1277"/>
      <c r="DB75" s="1277"/>
      <c r="DC75" s="1277"/>
    </row>
    <row r="76" spans="2:107" x14ac:dyDescent="0.15">
      <c r="B76" s="374"/>
      <c r="G76" s="1293"/>
      <c r="H76" s="1293"/>
      <c r="I76" s="1275"/>
      <c r="J76" s="1275"/>
      <c r="K76" s="1282"/>
      <c r="L76" s="1282"/>
      <c r="M76" s="1282"/>
      <c r="N76" s="1282"/>
      <c r="AM76" s="383"/>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x14ac:dyDescent="0.15">
      <c r="B77" s="374"/>
      <c r="G77" s="1275"/>
      <c r="H77" s="1275"/>
      <c r="I77" s="1275"/>
      <c r="J77" s="1275"/>
      <c r="K77" s="1276"/>
      <c r="L77" s="1276"/>
      <c r="M77" s="1276"/>
      <c r="N77" s="1276"/>
      <c r="AN77" s="1281" t="s">
        <v>602</v>
      </c>
      <c r="AO77" s="1281"/>
      <c r="AP77" s="1281"/>
      <c r="AQ77" s="1281"/>
      <c r="AR77" s="1281"/>
      <c r="AS77" s="1281"/>
      <c r="AT77" s="1281"/>
      <c r="AU77" s="1281"/>
      <c r="AV77" s="1281"/>
      <c r="AW77" s="1281"/>
      <c r="AX77" s="1281"/>
      <c r="AY77" s="1281"/>
      <c r="AZ77" s="1281"/>
      <c r="BA77" s="1281"/>
      <c r="BB77" s="1280" t="s">
        <v>600</v>
      </c>
      <c r="BC77" s="1280"/>
      <c r="BD77" s="1280"/>
      <c r="BE77" s="1280"/>
      <c r="BF77" s="1280"/>
      <c r="BG77" s="1280"/>
      <c r="BH77" s="1280"/>
      <c r="BI77" s="1280"/>
      <c r="BJ77" s="1280"/>
      <c r="BK77" s="1280"/>
      <c r="BL77" s="1280"/>
      <c r="BM77" s="1280"/>
      <c r="BN77" s="1280"/>
      <c r="BO77" s="1280"/>
      <c r="BP77" s="1277">
        <v>54.6</v>
      </c>
      <c r="BQ77" s="1277"/>
      <c r="BR77" s="1277"/>
      <c r="BS77" s="1277"/>
      <c r="BT77" s="1277"/>
      <c r="BU77" s="1277"/>
      <c r="BV77" s="1277"/>
      <c r="BW77" s="1277"/>
      <c r="BX77" s="1277">
        <v>48.7</v>
      </c>
      <c r="BY77" s="1277"/>
      <c r="BZ77" s="1277"/>
      <c r="CA77" s="1277"/>
      <c r="CB77" s="1277"/>
      <c r="CC77" s="1277"/>
      <c r="CD77" s="1277"/>
      <c r="CE77" s="1277"/>
      <c r="CF77" s="1277">
        <v>44.9</v>
      </c>
      <c r="CG77" s="1277"/>
      <c r="CH77" s="1277"/>
      <c r="CI77" s="1277"/>
      <c r="CJ77" s="1277"/>
      <c r="CK77" s="1277"/>
      <c r="CL77" s="1277"/>
      <c r="CM77" s="1277"/>
      <c r="CN77" s="1277">
        <v>44.9</v>
      </c>
      <c r="CO77" s="1277"/>
      <c r="CP77" s="1277"/>
      <c r="CQ77" s="1277"/>
      <c r="CR77" s="1277"/>
      <c r="CS77" s="1277"/>
      <c r="CT77" s="1277"/>
      <c r="CU77" s="1277"/>
      <c r="CV77" s="1277">
        <v>40.799999999999997</v>
      </c>
      <c r="CW77" s="1277"/>
      <c r="CX77" s="1277"/>
      <c r="CY77" s="1277"/>
      <c r="CZ77" s="1277"/>
      <c r="DA77" s="1277"/>
      <c r="DB77" s="1277"/>
      <c r="DC77" s="1277"/>
    </row>
    <row r="78" spans="2:107" x14ac:dyDescent="0.15">
      <c r="B78" s="374"/>
      <c r="G78" s="1275"/>
      <c r="H78" s="1275"/>
      <c r="I78" s="1275"/>
      <c r="J78" s="1275"/>
      <c r="K78" s="1276"/>
      <c r="L78" s="1276"/>
      <c r="M78" s="1276"/>
      <c r="N78" s="1276"/>
      <c r="AN78" s="1281"/>
      <c r="AO78" s="1281"/>
      <c r="AP78" s="1281"/>
      <c r="AQ78" s="1281"/>
      <c r="AR78" s="1281"/>
      <c r="AS78" s="1281"/>
      <c r="AT78" s="1281"/>
      <c r="AU78" s="1281"/>
      <c r="AV78" s="1281"/>
      <c r="AW78" s="1281"/>
      <c r="AX78" s="1281"/>
      <c r="AY78" s="1281"/>
      <c r="AZ78" s="1281"/>
      <c r="BA78" s="1281"/>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x14ac:dyDescent="0.15">
      <c r="B79" s="374"/>
      <c r="G79" s="1275"/>
      <c r="H79" s="1275"/>
      <c r="I79" s="1278"/>
      <c r="J79" s="1278"/>
      <c r="K79" s="1279"/>
      <c r="L79" s="1279"/>
      <c r="M79" s="1279"/>
      <c r="N79" s="1279"/>
      <c r="AN79" s="1281"/>
      <c r="AO79" s="1281"/>
      <c r="AP79" s="1281"/>
      <c r="AQ79" s="1281"/>
      <c r="AR79" s="1281"/>
      <c r="AS79" s="1281"/>
      <c r="AT79" s="1281"/>
      <c r="AU79" s="1281"/>
      <c r="AV79" s="1281"/>
      <c r="AW79" s="1281"/>
      <c r="AX79" s="1281"/>
      <c r="AY79" s="1281"/>
      <c r="AZ79" s="1281"/>
      <c r="BA79" s="1281"/>
      <c r="BB79" s="1280" t="s">
        <v>604</v>
      </c>
      <c r="BC79" s="1280"/>
      <c r="BD79" s="1280"/>
      <c r="BE79" s="1280"/>
      <c r="BF79" s="1280"/>
      <c r="BG79" s="1280"/>
      <c r="BH79" s="1280"/>
      <c r="BI79" s="1280"/>
      <c r="BJ79" s="1280"/>
      <c r="BK79" s="1280"/>
      <c r="BL79" s="1280"/>
      <c r="BM79" s="1280"/>
      <c r="BN79" s="1280"/>
      <c r="BO79" s="1280"/>
      <c r="BP79" s="1277">
        <v>11.2</v>
      </c>
      <c r="BQ79" s="1277"/>
      <c r="BR79" s="1277"/>
      <c r="BS79" s="1277"/>
      <c r="BT79" s="1277"/>
      <c r="BU79" s="1277"/>
      <c r="BV79" s="1277"/>
      <c r="BW79" s="1277"/>
      <c r="BX79" s="1277">
        <v>10.4</v>
      </c>
      <c r="BY79" s="1277"/>
      <c r="BZ79" s="1277"/>
      <c r="CA79" s="1277"/>
      <c r="CB79" s="1277"/>
      <c r="CC79" s="1277"/>
      <c r="CD79" s="1277"/>
      <c r="CE79" s="1277"/>
      <c r="CF79" s="1277">
        <v>8.5</v>
      </c>
      <c r="CG79" s="1277"/>
      <c r="CH79" s="1277"/>
      <c r="CI79" s="1277"/>
      <c r="CJ79" s="1277"/>
      <c r="CK79" s="1277"/>
      <c r="CL79" s="1277"/>
      <c r="CM79" s="1277"/>
      <c r="CN79" s="1277">
        <v>9.1</v>
      </c>
      <c r="CO79" s="1277"/>
      <c r="CP79" s="1277"/>
      <c r="CQ79" s="1277"/>
      <c r="CR79" s="1277"/>
      <c r="CS79" s="1277"/>
      <c r="CT79" s="1277"/>
      <c r="CU79" s="1277"/>
      <c r="CV79" s="1277">
        <v>8.9</v>
      </c>
      <c r="CW79" s="1277"/>
      <c r="CX79" s="1277"/>
      <c r="CY79" s="1277"/>
      <c r="CZ79" s="1277"/>
      <c r="DA79" s="1277"/>
      <c r="DB79" s="1277"/>
      <c r="DC79" s="1277"/>
    </row>
    <row r="80" spans="2:107" x14ac:dyDescent="0.15">
      <c r="B80" s="374"/>
      <c r="G80" s="1275"/>
      <c r="H80" s="1275"/>
      <c r="I80" s="1278"/>
      <c r="J80" s="1278"/>
      <c r="K80" s="1279"/>
      <c r="L80" s="1279"/>
      <c r="M80" s="1279"/>
      <c r="N80" s="1279"/>
      <c r="AN80" s="1281"/>
      <c r="AO80" s="1281"/>
      <c r="AP80" s="1281"/>
      <c r="AQ80" s="1281"/>
      <c r="AR80" s="1281"/>
      <c r="AS80" s="1281"/>
      <c r="AT80" s="1281"/>
      <c r="AU80" s="1281"/>
      <c r="AV80" s="1281"/>
      <c r="AW80" s="1281"/>
      <c r="AX80" s="1281"/>
      <c r="AY80" s="1281"/>
      <c r="AZ80" s="1281"/>
      <c r="BA80" s="1281"/>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EAo6VxahXEm5dhVSgiNIlwicxZGbyQGaPBP227qF6rKXl1LwUS3OdiSx0P5eNOCSTvDK9/Bg6s8I5yHJ4hln7g==" saltValue="hwhDWC8SQDs164U8f2viYg=="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4"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abSelected="1" topLeftCell="A91" zoomScale="60" zoomScaleNormal="60" zoomScaleSheetLayoutView="70" workbookViewId="0">
      <selection activeCell="BR41" sqref="BR41"/>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605</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aWvhYprFVMDg9Bu4mnihFk6vd44Tc+5vM/ffLmM8oViLe3Ti59xpOGNk/vWNNPS2dibeD+AHYHdbChdJQEGyDw==" saltValue="BW8kAxzajeTymxWJvdzChQ==" spinCount="100000" sheet="1" objects="1" scenarios="1"/>
  <dataConsolidate/>
  <phoneticPr fontId="2"/>
  <printOptions horizontalCentered="1" verticalCentered="1"/>
  <pageMargins left="0" right="0" top="0.19685039370078741" bottom="0" header="0.39370078740157483" footer="0"/>
  <pageSetup paperSize="8" scale="5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abSelected="1" topLeftCell="I97" zoomScale="70" zoomScaleNormal="70" zoomScaleSheetLayoutView="55" workbookViewId="0">
      <selection activeCell="BR41" sqref="BR41"/>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605</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xteMZSdgBQn/fY6vJ/JQ67+y0H/JD+E3hc4gDeF7ugaSHuRRl1zZfDMbXjCeffgIcRMXC0lQlaxys1BFH7DcLw==" saltValue="Q06auoLamL2MEIlst9f6Xw==" spinCount="100000" sheet="1" objects="1" scenarios="1"/>
  <dataConsolidate/>
  <phoneticPr fontId="2"/>
  <printOptions horizontalCentered="1" verticalCentered="1"/>
  <pageMargins left="0" right="0" top="0.19685039370078741" bottom="0" header="0.39370078740157483" footer="0"/>
  <pageSetup paperSize="8" scale="5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45</v>
      </c>
      <c r="E2" s="134"/>
      <c r="F2" s="135" t="s">
        <v>551</v>
      </c>
      <c r="G2" s="136"/>
      <c r="H2" s="137"/>
    </row>
    <row r="3" spans="1:8" x14ac:dyDescent="0.15">
      <c r="A3" s="133" t="s">
        <v>544</v>
      </c>
      <c r="B3" s="138"/>
      <c r="C3" s="139"/>
      <c r="D3" s="140">
        <v>86294</v>
      </c>
      <c r="E3" s="141"/>
      <c r="F3" s="142">
        <v>74444</v>
      </c>
      <c r="G3" s="143"/>
      <c r="H3" s="144"/>
    </row>
    <row r="4" spans="1:8" x14ac:dyDescent="0.15">
      <c r="A4" s="145"/>
      <c r="B4" s="146"/>
      <c r="C4" s="147"/>
      <c r="D4" s="148">
        <v>20857</v>
      </c>
      <c r="E4" s="149"/>
      <c r="F4" s="150">
        <v>34175</v>
      </c>
      <c r="G4" s="151"/>
      <c r="H4" s="152"/>
    </row>
    <row r="5" spans="1:8" x14ac:dyDescent="0.15">
      <c r="A5" s="133" t="s">
        <v>546</v>
      </c>
      <c r="B5" s="138"/>
      <c r="C5" s="139"/>
      <c r="D5" s="140">
        <v>103591</v>
      </c>
      <c r="E5" s="141"/>
      <c r="F5" s="142">
        <v>85205</v>
      </c>
      <c r="G5" s="143"/>
      <c r="H5" s="144"/>
    </row>
    <row r="6" spans="1:8" x14ac:dyDescent="0.15">
      <c r="A6" s="145"/>
      <c r="B6" s="146"/>
      <c r="C6" s="147"/>
      <c r="D6" s="148">
        <v>25871</v>
      </c>
      <c r="E6" s="149"/>
      <c r="F6" s="150">
        <v>38847</v>
      </c>
      <c r="G6" s="151"/>
      <c r="H6" s="152"/>
    </row>
    <row r="7" spans="1:8" x14ac:dyDescent="0.15">
      <c r="A7" s="133" t="s">
        <v>547</v>
      </c>
      <c r="B7" s="138"/>
      <c r="C7" s="139"/>
      <c r="D7" s="140">
        <v>64160</v>
      </c>
      <c r="E7" s="141"/>
      <c r="F7" s="142">
        <v>77577</v>
      </c>
      <c r="G7" s="143"/>
      <c r="H7" s="144"/>
    </row>
    <row r="8" spans="1:8" x14ac:dyDescent="0.15">
      <c r="A8" s="145"/>
      <c r="B8" s="146"/>
      <c r="C8" s="147"/>
      <c r="D8" s="148">
        <v>27905</v>
      </c>
      <c r="E8" s="149"/>
      <c r="F8" s="150">
        <v>40870</v>
      </c>
      <c r="G8" s="151"/>
      <c r="H8" s="152"/>
    </row>
    <row r="9" spans="1:8" x14ac:dyDescent="0.15">
      <c r="A9" s="133" t="s">
        <v>548</v>
      </c>
      <c r="B9" s="138"/>
      <c r="C9" s="139"/>
      <c r="D9" s="140">
        <v>57794</v>
      </c>
      <c r="E9" s="141"/>
      <c r="F9" s="142">
        <v>115123</v>
      </c>
      <c r="G9" s="143"/>
      <c r="H9" s="144"/>
    </row>
    <row r="10" spans="1:8" x14ac:dyDescent="0.15">
      <c r="A10" s="145"/>
      <c r="B10" s="146"/>
      <c r="C10" s="147"/>
      <c r="D10" s="148">
        <v>35072</v>
      </c>
      <c r="E10" s="149"/>
      <c r="F10" s="150">
        <v>46026</v>
      </c>
      <c r="G10" s="151"/>
      <c r="H10" s="152"/>
    </row>
    <row r="11" spans="1:8" x14ac:dyDescent="0.15">
      <c r="A11" s="133" t="s">
        <v>549</v>
      </c>
      <c r="B11" s="138"/>
      <c r="C11" s="139"/>
      <c r="D11" s="140">
        <v>47584</v>
      </c>
      <c r="E11" s="141"/>
      <c r="F11" s="142">
        <v>98899</v>
      </c>
      <c r="G11" s="143"/>
      <c r="H11" s="144"/>
    </row>
    <row r="12" spans="1:8" x14ac:dyDescent="0.15">
      <c r="A12" s="145"/>
      <c r="B12" s="146"/>
      <c r="C12" s="153"/>
      <c r="D12" s="148">
        <v>33765</v>
      </c>
      <c r="E12" s="149"/>
      <c r="F12" s="150">
        <v>43734</v>
      </c>
      <c r="G12" s="151"/>
      <c r="H12" s="152"/>
    </row>
    <row r="13" spans="1:8" x14ac:dyDescent="0.15">
      <c r="A13" s="133"/>
      <c r="B13" s="138"/>
      <c r="C13" s="154"/>
      <c r="D13" s="155">
        <v>71885</v>
      </c>
      <c r="E13" s="156"/>
      <c r="F13" s="157">
        <v>90250</v>
      </c>
      <c r="G13" s="158"/>
      <c r="H13" s="144"/>
    </row>
    <row r="14" spans="1:8" x14ac:dyDescent="0.15">
      <c r="A14" s="145"/>
      <c r="B14" s="146"/>
      <c r="C14" s="147"/>
      <c r="D14" s="148">
        <v>28694</v>
      </c>
      <c r="E14" s="149"/>
      <c r="F14" s="150">
        <v>40730</v>
      </c>
      <c r="G14" s="151"/>
      <c r="H14" s="152"/>
    </row>
    <row r="17" spans="1:11" x14ac:dyDescent="0.15">
      <c r="A17" s="129" t="s">
        <v>46</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47</v>
      </c>
      <c r="B19" s="159">
        <f>ROUND(VALUE(SUBSTITUTE(実質収支比率等に係る経年分析!F$48,"▲","-")),2)</f>
        <v>7.51</v>
      </c>
      <c r="C19" s="159">
        <f>ROUND(VALUE(SUBSTITUTE(実質収支比率等に係る経年分析!G$48,"▲","-")),2)</f>
        <v>7.42</v>
      </c>
      <c r="D19" s="159">
        <f>ROUND(VALUE(SUBSTITUTE(実質収支比率等に係る経年分析!H$48,"▲","-")),2)</f>
        <v>4.9400000000000004</v>
      </c>
      <c r="E19" s="159">
        <f>ROUND(VALUE(SUBSTITUTE(実質収支比率等に係る経年分析!I$48,"▲","-")),2)</f>
        <v>4.32</v>
      </c>
      <c r="F19" s="159">
        <f>ROUND(VALUE(SUBSTITUTE(実質収支比率等に係る経年分析!J$48,"▲","-")),2)</f>
        <v>7.75</v>
      </c>
    </row>
    <row r="20" spans="1:11" x14ac:dyDescent="0.15">
      <c r="A20" s="159" t="s">
        <v>48</v>
      </c>
      <c r="B20" s="159">
        <f>ROUND(VALUE(SUBSTITUTE(実質収支比率等に係る経年分析!F$47,"▲","-")),2)</f>
        <v>16.350000000000001</v>
      </c>
      <c r="C20" s="159">
        <f>ROUND(VALUE(SUBSTITUTE(実質収支比率等に係る経年分析!G$47,"▲","-")),2)</f>
        <v>16.670000000000002</v>
      </c>
      <c r="D20" s="159">
        <f>ROUND(VALUE(SUBSTITUTE(実質収支比率等に係る経年分析!H$47,"▲","-")),2)</f>
        <v>16.54</v>
      </c>
      <c r="E20" s="159">
        <f>ROUND(VALUE(SUBSTITUTE(実質収支比率等に係る経年分析!I$47,"▲","-")),2)</f>
        <v>14.99</v>
      </c>
      <c r="F20" s="159">
        <f>ROUND(VALUE(SUBSTITUTE(実質収支比率等に係る経年分析!J$47,"▲","-")),2)</f>
        <v>15.06</v>
      </c>
    </row>
    <row r="21" spans="1:11" x14ac:dyDescent="0.15">
      <c r="A21" s="159" t="s">
        <v>49</v>
      </c>
      <c r="B21" s="159">
        <f>IF(ISNUMBER(VALUE(SUBSTITUTE(実質収支比率等に係る経年分析!F$49,"▲","-"))),ROUND(VALUE(SUBSTITUTE(実質収支比率等に係る経年分析!F$49,"▲","-")),2),NA())</f>
        <v>-5.42</v>
      </c>
      <c r="C21" s="159">
        <f>IF(ISNUMBER(VALUE(SUBSTITUTE(実質収支比率等に係る経年分析!G$49,"▲","-"))),ROUND(VALUE(SUBSTITUTE(実質収支比率等に係る経年分析!G$49,"▲","-")),2),NA())</f>
        <v>-3.85</v>
      </c>
      <c r="D21" s="159">
        <f>IF(ISNUMBER(VALUE(SUBSTITUTE(実質収支比率等に係る経年分析!H$49,"▲","-"))),ROUND(VALUE(SUBSTITUTE(実質収支比率等に係る経年分析!H$49,"▲","-")),2),NA())</f>
        <v>-2</v>
      </c>
      <c r="E21" s="159">
        <f>IF(ISNUMBER(VALUE(SUBSTITUTE(実質収支比率等に係る経年分析!I$49,"▲","-"))),ROUND(VALUE(SUBSTITUTE(実質収支比率等に係る経年分析!I$49,"▲","-")),2),NA())</f>
        <v>-2.4</v>
      </c>
      <c r="F21" s="159">
        <f>IF(ISNUMBER(VALUE(SUBSTITUTE(実質収支比率等に係る経年分析!J$49,"▲","-"))),ROUND(VALUE(SUBSTITUTE(実質収支比率等に係る経年分析!J$49,"▲","-")),2),NA())</f>
        <v>3.49</v>
      </c>
    </row>
    <row r="24" spans="1:11" x14ac:dyDescent="0.15">
      <c r="A24" s="129" t="s">
        <v>50</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51</v>
      </c>
      <c r="C26" s="160" t="s">
        <v>52</v>
      </c>
      <c r="D26" s="160" t="s">
        <v>51</v>
      </c>
      <c r="E26" s="160" t="s">
        <v>52</v>
      </c>
      <c r="F26" s="160" t="s">
        <v>51</v>
      </c>
      <c r="G26" s="160" t="s">
        <v>52</v>
      </c>
      <c r="H26" s="160" t="s">
        <v>51</v>
      </c>
      <c r="I26" s="160" t="s">
        <v>52</v>
      </c>
      <c r="J26" s="160" t="s">
        <v>51</v>
      </c>
      <c r="K26" s="160" t="s">
        <v>52</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後期高齢者医療特別会計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0.01</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x14ac:dyDescent="0.15">
      <c r="A30" s="160" t="str">
        <f>IF(連結実質赤字比率に係る赤字・黒字の構成分析!C$40="",NA(),連結実質赤字比率に係る赤字・黒字の構成分析!C$40)</f>
        <v>国民健康保険特別会計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3.9</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5</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4.93</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5.39</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1.1499999999999999</v>
      </c>
    </row>
    <row r="31" spans="1:11" x14ac:dyDescent="0.15">
      <c r="A31" s="160" t="str">
        <f>IF(連結実質赤字比率に係る赤字・黒字の構成分析!C$39="",NA(),連結実質赤字比率に係る赤字・黒字の構成分析!C$39)</f>
        <v>介護保険特別会計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1.27</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1.1599999999999999</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1.43</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1.82</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1.56</v>
      </c>
    </row>
    <row r="32" spans="1:11" x14ac:dyDescent="0.15">
      <c r="A32" s="160" t="str">
        <f>IF(連結実質赤字比率に係る赤字・黒字の構成分析!C$38="",NA(),連結実質赤字比率に係る赤字・黒字の構成分析!C$38)</f>
        <v>水道事業会計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5.53</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4.12</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2.68</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3.09</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2.5</v>
      </c>
    </row>
    <row r="33" spans="1:16" x14ac:dyDescent="0.15">
      <c r="A33" s="160" t="str">
        <f>IF(連結実質赤字比率に係る赤字・黒字の構成分析!C$37="",NA(),連結実質赤字比率に係る赤字・黒字の構成分析!C$37)</f>
        <v>下水道事業等会計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6.28</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4.18</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3.99</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3.55</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3.8</v>
      </c>
    </row>
    <row r="34" spans="1:16" x14ac:dyDescent="0.15">
      <c r="A34" s="160" t="str">
        <f>IF(連結実質赤字比率に係る赤字・黒字の構成分析!C$36="",NA(),連結実質赤字比率に係る赤字・黒字の構成分析!C$36)</f>
        <v>宅地造成事業会計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1.39</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4.8</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4.3600000000000003</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4.26</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4.24</v>
      </c>
    </row>
    <row r="35" spans="1:16" x14ac:dyDescent="0.15">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7.51</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7.47</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4.93</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4.32</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7.74</v>
      </c>
    </row>
    <row r="36" spans="1:16" x14ac:dyDescent="0.15">
      <c r="A36" s="160" t="str">
        <f>IF(連結実質赤字比率に係る赤字・黒字の構成分析!C$34="",NA(),連結実質赤字比率に係る赤字・黒字の構成分析!C$34)</f>
        <v>病院事業会計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0.04</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0.04</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0.05</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0.05</v>
      </c>
      <c r="J36" s="160">
        <f>IF(ROUND(VALUE(SUBSTITUTE(連結実質赤字比率に係る赤字・黒字の構成分析!J$34,"▲", "-")), 2) &lt; 0, ABS(ROUND(VALUE(SUBSTITUTE(連結実質赤字比率に係る赤字・黒字の構成分析!J$34,"▲", "-")), 2)), NA())</f>
        <v>0.85</v>
      </c>
      <c r="K36" s="160" t="e">
        <f>IF(ROUND(VALUE(SUBSTITUTE(連結実質赤字比率に係る赤字・黒字の構成分析!J$34,"▲", "-")), 2) &gt;= 0, ABS(ROUND(VALUE(SUBSTITUTE(連結実質赤字比率に係る赤字・黒字の構成分析!J$34,"▲", "-")), 2)), NA())</f>
        <v>#N/A</v>
      </c>
    </row>
    <row r="39" spans="1:16" x14ac:dyDescent="0.15">
      <c r="A39" s="129" t="s">
        <v>53</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54</v>
      </c>
      <c r="C41" s="161"/>
      <c r="D41" s="161" t="s">
        <v>55</v>
      </c>
      <c r="E41" s="161" t="s">
        <v>54</v>
      </c>
      <c r="F41" s="161"/>
      <c r="G41" s="161" t="s">
        <v>55</v>
      </c>
      <c r="H41" s="161" t="s">
        <v>54</v>
      </c>
      <c r="I41" s="161"/>
      <c r="J41" s="161" t="s">
        <v>55</v>
      </c>
      <c r="K41" s="161" t="s">
        <v>54</v>
      </c>
      <c r="L41" s="161"/>
      <c r="M41" s="161" t="s">
        <v>55</v>
      </c>
      <c r="N41" s="161" t="s">
        <v>54</v>
      </c>
      <c r="O41" s="161"/>
      <c r="P41" s="161" t="s">
        <v>55</v>
      </c>
    </row>
    <row r="42" spans="1:16" x14ac:dyDescent="0.15">
      <c r="A42" s="161" t="s">
        <v>56</v>
      </c>
      <c r="B42" s="161"/>
      <c r="C42" s="161"/>
      <c r="D42" s="161">
        <f>'実質公債費比率（分子）の構造'!K$52</f>
        <v>791</v>
      </c>
      <c r="E42" s="161"/>
      <c r="F42" s="161"/>
      <c r="G42" s="161">
        <f>'実質公債費比率（分子）の構造'!L$52</f>
        <v>811</v>
      </c>
      <c r="H42" s="161"/>
      <c r="I42" s="161"/>
      <c r="J42" s="161">
        <f>'実質公債費比率（分子）の構造'!M$52</f>
        <v>781</v>
      </c>
      <c r="K42" s="161"/>
      <c r="L42" s="161"/>
      <c r="M42" s="161">
        <f>'実質公債費比率（分子）の構造'!N$52</f>
        <v>726</v>
      </c>
      <c r="N42" s="161"/>
      <c r="O42" s="161"/>
      <c r="P42" s="161">
        <f>'実質公債費比率（分子）の構造'!O$52</f>
        <v>662</v>
      </c>
    </row>
    <row r="43" spans="1:16" x14ac:dyDescent="0.15">
      <c r="A43" s="161" t="s">
        <v>57</v>
      </c>
      <c r="B43" s="161">
        <f>'実質公債費比率（分子）の構造'!K$51</f>
        <v>0</v>
      </c>
      <c r="C43" s="161"/>
      <c r="D43" s="161"/>
      <c r="E43" s="161">
        <f>'実質公債費比率（分子）の構造'!L$51</f>
        <v>0</v>
      </c>
      <c r="F43" s="161"/>
      <c r="G43" s="161"/>
      <c r="H43" s="161" t="str">
        <f>'実質公債費比率（分子）の構造'!M$51</f>
        <v>-</v>
      </c>
      <c r="I43" s="161"/>
      <c r="J43" s="161"/>
      <c r="K43" s="161">
        <f>'実質公債費比率（分子）の構造'!N$51</f>
        <v>0</v>
      </c>
      <c r="L43" s="161"/>
      <c r="M43" s="161"/>
      <c r="N43" s="161">
        <f>'実質公債費比率（分子）の構造'!O$51</f>
        <v>0</v>
      </c>
      <c r="O43" s="161"/>
      <c r="P43" s="161"/>
    </row>
    <row r="44" spans="1:16" x14ac:dyDescent="0.15">
      <c r="A44" s="161" t="s">
        <v>58</v>
      </c>
      <c r="B44" s="161">
        <f>'実質公債費比率（分子）の構造'!K$50</f>
        <v>145</v>
      </c>
      <c r="C44" s="161"/>
      <c r="D44" s="161"/>
      <c r="E44" s="161">
        <f>'実質公債費比率（分子）の構造'!L$50</f>
        <v>136</v>
      </c>
      <c r="F44" s="161"/>
      <c r="G44" s="161"/>
      <c r="H44" s="161">
        <f>'実質公債費比率（分子）の構造'!M$50</f>
        <v>101</v>
      </c>
      <c r="I44" s="161"/>
      <c r="J44" s="161"/>
      <c r="K44" s="161">
        <f>'実質公債費比率（分子）の構造'!N$50</f>
        <v>95</v>
      </c>
      <c r="L44" s="161"/>
      <c r="M44" s="161"/>
      <c r="N44" s="161">
        <f>'実質公債費比率（分子）の構造'!O$50</f>
        <v>84</v>
      </c>
      <c r="O44" s="161"/>
      <c r="P44" s="161"/>
    </row>
    <row r="45" spans="1:16" x14ac:dyDescent="0.15">
      <c r="A45" s="161" t="s">
        <v>59</v>
      </c>
      <c r="B45" s="161">
        <f>'実質公債費比率（分子）の構造'!K$49</f>
        <v>5</v>
      </c>
      <c r="C45" s="161"/>
      <c r="D45" s="161"/>
      <c r="E45" s="161">
        <f>'実質公債費比率（分子）の構造'!L$49</f>
        <v>5</v>
      </c>
      <c r="F45" s="161"/>
      <c r="G45" s="161"/>
      <c r="H45" s="161">
        <f>'実質公債費比率（分子）の構造'!M$49</f>
        <v>5</v>
      </c>
      <c r="I45" s="161"/>
      <c r="J45" s="161"/>
      <c r="K45" s="161">
        <f>'実質公債費比率（分子）の構造'!N$49</f>
        <v>6</v>
      </c>
      <c r="L45" s="161"/>
      <c r="M45" s="161"/>
      <c r="N45" s="161">
        <f>'実質公債費比率（分子）の構造'!O$49</f>
        <v>7</v>
      </c>
      <c r="O45" s="161"/>
      <c r="P45" s="161"/>
    </row>
    <row r="46" spans="1:16" x14ac:dyDescent="0.15">
      <c r="A46" s="161" t="s">
        <v>60</v>
      </c>
      <c r="B46" s="161">
        <f>'実質公債費比率（分子）の構造'!K$48</f>
        <v>144</v>
      </c>
      <c r="C46" s="161"/>
      <c r="D46" s="161"/>
      <c r="E46" s="161">
        <f>'実質公債費比率（分子）の構造'!L$48</f>
        <v>157</v>
      </c>
      <c r="F46" s="161"/>
      <c r="G46" s="161"/>
      <c r="H46" s="161">
        <f>'実質公債費比率（分子）の構造'!M$48</f>
        <v>191</v>
      </c>
      <c r="I46" s="161"/>
      <c r="J46" s="161"/>
      <c r="K46" s="161">
        <f>'実質公債費比率（分子）の構造'!N$48</f>
        <v>202</v>
      </c>
      <c r="L46" s="161"/>
      <c r="M46" s="161"/>
      <c r="N46" s="161">
        <f>'実質公債費比率（分子）の構造'!O$48</f>
        <v>215</v>
      </c>
      <c r="O46" s="161"/>
      <c r="P46" s="161"/>
    </row>
    <row r="47" spans="1:16" x14ac:dyDescent="0.15">
      <c r="A47" s="161" t="s">
        <v>61</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63</v>
      </c>
      <c r="B49" s="161">
        <f>'実質公債費比率（分子）の構造'!K$45</f>
        <v>900</v>
      </c>
      <c r="C49" s="161"/>
      <c r="D49" s="161"/>
      <c r="E49" s="161">
        <f>'実質公債費比率（分子）の構造'!L$45</f>
        <v>797</v>
      </c>
      <c r="F49" s="161"/>
      <c r="G49" s="161"/>
      <c r="H49" s="161">
        <f>'実質公債費比率（分子）の構造'!M$45</f>
        <v>758</v>
      </c>
      <c r="I49" s="161"/>
      <c r="J49" s="161"/>
      <c r="K49" s="161">
        <f>'実質公債費比率（分子）の構造'!N$45</f>
        <v>739</v>
      </c>
      <c r="L49" s="161"/>
      <c r="M49" s="161"/>
      <c r="N49" s="161">
        <f>'実質公債費比率（分子）の構造'!O$45</f>
        <v>716</v>
      </c>
      <c r="O49" s="161"/>
      <c r="P49" s="161"/>
    </row>
    <row r="50" spans="1:16" x14ac:dyDescent="0.15">
      <c r="A50" s="161" t="s">
        <v>64</v>
      </c>
      <c r="B50" s="161" t="e">
        <f>NA()</f>
        <v>#N/A</v>
      </c>
      <c r="C50" s="161">
        <f>IF(ISNUMBER('実質公債費比率（分子）の構造'!K$53),'実質公債費比率（分子）の構造'!K$53,NA())</f>
        <v>403</v>
      </c>
      <c r="D50" s="161" t="e">
        <f>NA()</f>
        <v>#N/A</v>
      </c>
      <c r="E50" s="161" t="e">
        <f>NA()</f>
        <v>#N/A</v>
      </c>
      <c r="F50" s="161">
        <f>IF(ISNUMBER('実質公債費比率（分子）の構造'!L$53),'実質公債費比率（分子）の構造'!L$53,NA())</f>
        <v>284</v>
      </c>
      <c r="G50" s="161" t="e">
        <f>NA()</f>
        <v>#N/A</v>
      </c>
      <c r="H50" s="161" t="e">
        <f>NA()</f>
        <v>#N/A</v>
      </c>
      <c r="I50" s="161">
        <f>IF(ISNUMBER('実質公債費比率（分子）の構造'!M$53),'実質公債費比率（分子）の構造'!M$53,NA())</f>
        <v>274</v>
      </c>
      <c r="J50" s="161" t="e">
        <f>NA()</f>
        <v>#N/A</v>
      </c>
      <c r="K50" s="161" t="e">
        <f>NA()</f>
        <v>#N/A</v>
      </c>
      <c r="L50" s="161">
        <f>IF(ISNUMBER('実質公債費比率（分子）の構造'!N$53),'実質公債費比率（分子）の構造'!N$53,NA())</f>
        <v>316</v>
      </c>
      <c r="M50" s="161" t="e">
        <f>NA()</f>
        <v>#N/A</v>
      </c>
      <c r="N50" s="161" t="e">
        <f>NA()</f>
        <v>#N/A</v>
      </c>
      <c r="O50" s="161">
        <f>IF(ISNUMBER('実質公債費比率（分子）の構造'!O$53),'実質公債費比率（分子）の構造'!O$53,NA())</f>
        <v>360</v>
      </c>
      <c r="P50" s="161" t="e">
        <f>NA()</f>
        <v>#N/A</v>
      </c>
    </row>
    <row r="53" spans="1:16" x14ac:dyDescent="0.15">
      <c r="A53" s="129" t="s">
        <v>65</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x14ac:dyDescent="0.15">
      <c r="A56" s="160" t="s">
        <v>36</v>
      </c>
      <c r="B56" s="160"/>
      <c r="C56" s="160"/>
      <c r="D56" s="160">
        <f>'将来負担比率（分子）の構造'!I$52</f>
        <v>6964</v>
      </c>
      <c r="E56" s="160"/>
      <c r="F56" s="160"/>
      <c r="G56" s="160">
        <f>'将来負担比率（分子）の構造'!J$52</f>
        <v>6789</v>
      </c>
      <c r="H56" s="160"/>
      <c r="I56" s="160"/>
      <c r="J56" s="160">
        <f>'将来負担比率（分子）の構造'!K$52</f>
        <v>6425</v>
      </c>
      <c r="K56" s="160"/>
      <c r="L56" s="160"/>
      <c r="M56" s="160">
        <f>'将来負担比率（分子）の構造'!L$52</f>
        <v>6389</v>
      </c>
      <c r="N56" s="160"/>
      <c r="O56" s="160"/>
      <c r="P56" s="160">
        <f>'将来負担比率（分子）の構造'!M$52</f>
        <v>6123</v>
      </c>
    </row>
    <row r="57" spans="1:16" x14ac:dyDescent="0.15">
      <c r="A57" s="160" t="s">
        <v>35</v>
      </c>
      <c r="B57" s="160"/>
      <c r="C57" s="160"/>
      <c r="D57" s="160">
        <f>'将来負担比率（分子）の構造'!I$51</f>
        <v>154</v>
      </c>
      <c r="E57" s="160"/>
      <c r="F57" s="160"/>
      <c r="G57" s="160">
        <f>'将来負担比率（分子）の構造'!J$51</f>
        <v>127</v>
      </c>
      <c r="H57" s="160"/>
      <c r="I57" s="160"/>
      <c r="J57" s="160">
        <f>'将来負担比率（分子）の構造'!K$51</f>
        <v>108</v>
      </c>
      <c r="K57" s="160"/>
      <c r="L57" s="160"/>
      <c r="M57" s="160">
        <f>'将来負担比率（分子）の構造'!L$51</f>
        <v>97</v>
      </c>
      <c r="N57" s="160"/>
      <c r="O57" s="160"/>
      <c r="P57" s="160">
        <f>'将来負担比率（分子）の構造'!M$51</f>
        <v>92</v>
      </c>
    </row>
    <row r="58" spans="1:16" x14ac:dyDescent="0.15">
      <c r="A58" s="160" t="s">
        <v>34</v>
      </c>
      <c r="B58" s="160"/>
      <c r="C58" s="160"/>
      <c r="D58" s="160">
        <f>'将来負担比率（分子）の構造'!I$50</f>
        <v>2827</v>
      </c>
      <c r="E58" s="160"/>
      <c r="F58" s="160"/>
      <c r="G58" s="160">
        <f>'将来負担比率（分子）の構造'!J$50</f>
        <v>2903</v>
      </c>
      <c r="H58" s="160"/>
      <c r="I58" s="160"/>
      <c r="J58" s="160">
        <f>'将来負担比率（分子）の構造'!K$50</f>
        <v>3120</v>
      </c>
      <c r="K58" s="160"/>
      <c r="L58" s="160"/>
      <c r="M58" s="160">
        <f>'将来負担比率（分子）の構造'!L$50</f>
        <v>3079</v>
      </c>
      <c r="N58" s="160"/>
      <c r="O58" s="160"/>
      <c r="P58" s="160">
        <f>'将来負担比率（分子）の構造'!M$50</f>
        <v>3164</v>
      </c>
    </row>
    <row r="59" spans="1:16" x14ac:dyDescent="0.15">
      <c r="A59" s="160" t="s">
        <v>32</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31</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29</v>
      </c>
      <c r="B61" s="160">
        <f>'将来負担比率（分子）の構造'!I$46</f>
        <v>111</v>
      </c>
      <c r="C61" s="160"/>
      <c r="D61" s="160"/>
      <c r="E61" s="160">
        <f>'将来負担比率（分子）の構造'!J$46</f>
        <v>104</v>
      </c>
      <c r="F61" s="160"/>
      <c r="G61" s="160"/>
      <c r="H61" s="160">
        <f>'将来負担比率（分子）の構造'!K$46</f>
        <v>97</v>
      </c>
      <c r="I61" s="160"/>
      <c r="J61" s="160"/>
      <c r="K61" s="160">
        <f>'将来負担比率（分子）の構造'!L$46</f>
        <v>91</v>
      </c>
      <c r="L61" s="160"/>
      <c r="M61" s="160"/>
      <c r="N61" s="160">
        <f>'将来負担比率（分子）の構造'!M$46</f>
        <v>81</v>
      </c>
      <c r="O61" s="160"/>
      <c r="P61" s="160"/>
    </row>
    <row r="62" spans="1:16" x14ac:dyDescent="0.15">
      <c r="A62" s="160" t="s">
        <v>28</v>
      </c>
      <c r="B62" s="160">
        <f>'将来負担比率（分子）の構造'!I$45</f>
        <v>1422</v>
      </c>
      <c r="C62" s="160"/>
      <c r="D62" s="160"/>
      <c r="E62" s="160">
        <f>'将来負担比率（分子）の構造'!J$45</f>
        <v>1214</v>
      </c>
      <c r="F62" s="160"/>
      <c r="G62" s="160"/>
      <c r="H62" s="160">
        <f>'将来負担比率（分子）の構造'!K$45</f>
        <v>1142</v>
      </c>
      <c r="I62" s="160"/>
      <c r="J62" s="160"/>
      <c r="K62" s="160">
        <f>'将来負担比率（分子）の構造'!L$45</f>
        <v>1061</v>
      </c>
      <c r="L62" s="160"/>
      <c r="M62" s="160"/>
      <c r="N62" s="160">
        <f>'将来負担比率（分子）の構造'!M$45</f>
        <v>982</v>
      </c>
      <c r="O62" s="160"/>
      <c r="P62" s="160"/>
    </row>
    <row r="63" spans="1:16" x14ac:dyDescent="0.15">
      <c r="A63" s="160" t="s">
        <v>27</v>
      </c>
      <c r="B63" s="160">
        <f>'将来負担比率（分子）の構造'!I$44</f>
        <v>508</v>
      </c>
      <c r="C63" s="160"/>
      <c r="D63" s="160"/>
      <c r="E63" s="160">
        <f>'将来負担比率（分子）の構造'!J$44</f>
        <v>444</v>
      </c>
      <c r="F63" s="160"/>
      <c r="G63" s="160"/>
      <c r="H63" s="160">
        <f>'将来負担比率（分子）の構造'!K$44</f>
        <v>380</v>
      </c>
      <c r="I63" s="160"/>
      <c r="J63" s="160"/>
      <c r="K63" s="160">
        <f>'将来負担比率（分子）の構造'!L$44</f>
        <v>353</v>
      </c>
      <c r="L63" s="160"/>
      <c r="M63" s="160"/>
      <c r="N63" s="160">
        <f>'将来負担比率（分子）の構造'!M$44</f>
        <v>327</v>
      </c>
      <c r="O63" s="160"/>
      <c r="P63" s="160"/>
    </row>
    <row r="64" spans="1:16" x14ac:dyDescent="0.15">
      <c r="A64" s="160" t="s">
        <v>26</v>
      </c>
      <c r="B64" s="160">
        <f>'将来負担比率（分子）の構造'!I$43</f>
        <v>1469</v>
      </c>
      <c r="C64" s="160"/>
      <c r="D64" s="160"/>
      <c r="E64" s="160">
        <f>'将来負担比率（分子）の構造'!J$43</f>
        <v>1402</v>
      </c>
      <c r="F64" s="160"/>
      <c r="G64" s="160"/>
      <c r="H64" s="160">
        <f>'将来負担比率（分子）の構造'!K$43</f>
        <v>1656</v>
      </c>
      <c r="I64" s="160"/>
      <c r="J64" s="160"/>
      <c r="K64" s="160">
        <f>'将来負担比率（分子）の構造'!L$43</f>
        <v>1579</v>
      </c>
      <c r="L64" s="160"/>
      <c r="M64" s="160"/>
      <c r="N64" s="160">
        <f>'将来負担比率（分子）の構造'!M$43</f>
        <v>1606</v>
      </c>
      <c r="O64" s="160"/>
      <c r="P64" s="160"/>
    </row>
    <row r="65" spans="1:16" x14ac:dyDescent="0.15">
      <c r="A65" s="160" t="s">
        <v>25</v>
      </c>
      <c r="B65" s="160">
        <f>'将来負担比率（分子）の構造'!I$42</f>
        <v>165</v>
      </c>
      <c r="C65" s="160"/>
      <c r="D65" s="160"/>
      <c r="E65" s="160">
        <f>'将来負担比率（分子）の構造'!J$42</f>
        <v>99</v>
      </c>
      <c r="F65" s="160"/>
      <c r="G65" s="160"/>
      <c r="H65" s="160">
        <f>'将来負担比率（分子）の構造'!K$42</f>
        <v>69</v>
      </c>
      <c r="I65" s="160"/>
      <c r="J65" s="160"/>
      <c r="K65" s="160">
        <f>'将来負担比率（分子）の構造'!L$42</f>
        <v>45</v>
      </c>
      <c r="L65" s="160"/>
      <c r="M65" s="160"/>
      <c r="N65" s="160">
        <f>'将来負担比率（分子）の構造'!M$42</f>
        <v>30</v>
      </c>
      <c r="O65" s="160"/>
      <c r="P65" s="160"/>
    </row>
    <row r="66" spans="1:16" x14ac:dyDescent="0.15">
      <c r="A66" s="160" t="s">
        <v>24</v>
      </c>
      <c r="B66" s="160">
        <f>'将来負担比率（分子）の構造'!I$41</f>
        <v>8138</v>
      </c>
      <c r="C66" s="160"/>
      <c r="D66" s="160"/>
      <c r="E66" s="160">
        <f>'将来負担比率（分子）の構造'!J$41</f>
        <v>7875</v>
      </c>
      <c r="F66" s="160"/>
      <c r="G66" s="160"/>
      <c r="H66" s="160">
        <f>'将来負担比率（分子）の構造'!K$41</f>
        <v>7353</v>
      </c>
      <c r="I66" s="160"/>
      <c r="J66" s="160"/>
      <c r="K66" s="160">
        <f>'将来負担比率（分子）の構造'!L$41</f>
        <v>7285</v>
      </c>
      <c r="L66" s="160"/>
      <c r="M66" s="160"/>
      <c r="N66" s="160">
        <f>'将来負担比率（分子）の構造'!M$41</f>
        <v>7132</v>
      </c>
      <c r="O66" s="160"/>
      <c r="P66" s="160"/>
    </row>
    <row r="67" spans="1:16" x14ac:dyDescent="0.15">
      <c r="A67" s="160" t="s">
        <v>68</v>
      </c>
      <c r="B67" s="160" t="e">
        <f>NA()</f>
        <v>#N/A</v>
      </c>
      <c r="C67" s="160">
        <f>IF(ISNUMBER('将来負担比率（分子）の構造'!I$53), IF('将来負担比率（分子）の構造'!I$53 &lt; 0, 0, '将来負担比率（分子）の構造'!I$53), NA())</f>
        <v>1867</v>
      </c>
      <c r="D67" s="160" t="e">
        <f>NA()</f>
        <v>#N/A</v>
      </c>
      <c r="E67" s="160" t="e">
        <f>NA()</f>
        <v>#N/A</v>
      </c>
      <c r="F67" s="160">
        <f>IF(ISNUMBER('将来負担比率（分子）の構造'!J$53), IF('将来負担比率（分子）の構造'!J$53 &lt; 0, 0, '将来負担比率（分子）の構造'!J$53), NA())</f>
        <v>1318</v>
      </c>
      <c r="G67" s="160" t="e">
        <f>NA()</f>
        <v>#N/A</v>
      </c>
      <c r="H67" s="160" t="e">
        <f>NA()</f>
        <v>#N/A</v>
      </c>
      <c r="I67" s="160">
        <f>IF(ISNUMBER('将来負担比率（分子）の構造'!K$53), IF('将来負担比率（分子）の構造'!K$53 &lt; 0, 0, '将来負担比率（分子）の構造'!K$53), NA())</f>
        <v>1045</v>
      </c>
      <c r="J67" s="160" t="e">
        <f>NA()</f>
        <v>#N/A</v>
      </c>
      <c r="K67" s="160" t="e">
        <f>NA()</f>
        <v>#N/A</v>
      </c>
      <c r="L67" s="160">
        <f>IF(ISNUMBER('将来負担比率（分子）の構造'!L$53), IF('将来負担比率（分子）の構造'!L$53 &lt; 0, 0, '将来負担比率（分子）の構造'!L$53), NA())</f>
        <v>848</v>
      </c>
      <c r="M67" s="160" t="e">
        <f>NA()</f>
        <v>#N/A</v>
      </c>
      <c r="N67" s="160" t="e">
        <f>NA()</f>
        <v>#N/A</v>
      </c>
      <c r="O67" s="160">
        <f>IF(ISNUMBER('将来負担比率（分子）の構造'!M$53), IF('将来負担比率（分子）の構造'!M$53 &lt; 0, 0, '将来負担比率（分子）の構造'!M$53), NA())</f>
        <v>778</v>
      </c>
      <c r="P67" s="160" t="e">
        <f>NA()</f>
        <v>#N/A</v>
      </c>
    </row>
    <row r="70" spans="1:16" x14ac:dyDescent="0.15">
      <c r="A70" s="162" t="s">
        <v>69</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70</v>
      </c>
      <c r="B72" s="164">
        <f>基金残高に係る経年分析!F55</f>
        <v>800</v>
      </c>
      <c r="C72" s="164">
        <f>基金残高に係る経年分析!G55</f>
        <v>717</v>
      </c>
      <c r="D72" s="164">
        <f>基金残高に係る経年分析!H55</f>
        <v>721</v>
      </c>
    </row>
    <row r="73" spans="1:16" x14ac:dyDescent="0.15">
      <c r="A73" s="163" t="s">
        <v>71</v>
      </c>
      <c r="B73" s="164">
        <f>基金残高に係る経年分析!F56</f>
        <v>8</v>
      </c>
      <c r="C73" s="164">
        <f>基金残高に係る経年分析!G56</f>
        <v>8</v>
      </c>
      <c r="D73" s="164">
        <f>基金残高に係る経年分析!H56</f>
        <v>8</v>
      </c>
    </row>
    <row r="74" spans="1:16" x14ac:dyDescent="0.15">
      <c r="A74" s="163" t="s">
        <v>72</v>
      </c>
      <c r="B74" s="164">
        <f>基金残高に係る経年分析!F57</f>
        <v>2516</v>
      </c>
      <c r="C74" s="164">
        <f>基金残高に係る経年分析!G57</f>
        <v>2539</v>
      </c>
      <c r="D74" s="164">
        <f>基金残高に係る経年分析!H57</f>
        <v>2495</v>
      </c>
    </row>
  </sheetData>
  <sheetProtection algorithmName="SHA-512" hashValue="GHVF0Ss5Sff4HnkHAFI6bhFmW1d3D3RrY3QeTtWXZtRX20wU2DS3olGLriHMcSt2Ee4iVF6qAEUG1jsFSSy7GA==" saltValue="bZryR4osEDDAJFUFnzZj0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211</v>
      </c>
      <c r="DI1" s="774"/>
      <c r="DJ1" s="774"/>
      <c r="DK1" s="774"/>
      <c r="DL1" s="774"/>
      <c r="DM1" s="774"/>
      <c r="DN1" s="775"/>
      <c r="DO1" s="205"/>
      <c r="DP1" s="773" t="s">
        <v>212</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x14ac:dyDescent="0.15">
      <c r="B2" s="206" t="s">
        <v>213</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715" t="s">
        <v>214</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215</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216</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x14ac:dyDescent="0.15">
      <c r="B4" s="715" t="s">
        <v>1</v>
      </c>
      <c r="C4" s="716"/>
      <c r="D4" s="716"/>
      <c r="E4" s="716"/>
      <c r="F4" s="716"/>
      <c r="G4" s="716"/>
      <c r="H4" s="716"/>
      <c r="I4" s="716"/>
      <c r="J4" s="716"/>
      <c r="K4" s="716"/>
      <c r="L4" s="716"/>
      <c r="M4" s="716"/>
      <c r="N4" s="716"/>
      <c r="O4" s="716"/>
      <c r="P4" s="716"/>
      <c r="Q4" s="717"/>
      <c r="R4" s="715" t="s">
        <v>217</v>
      </c>
      <c r="S4" s="716"/>
      <c r="T4" s="716"/>
      <c r="U4" s="716"/>
      <c r="V4" s="716"/>
      <c r="W4" s="716"/>
      <c r="X4" s="716"/>
      <c r="Y4" s="717"/>
      <c r="Z4" s="715" t="s">
        <v>218</v>
      </c>
      <c r="AA4" s="716"/>
      <c r="AB4" s="716"/>
      <c r="AC4" s="717"/>
      <c r="AD4" s="715" t="s">
        <v>219</v>
      </c>
      <c r="AE4" s="716"/>
      <c r="AF4" s="716"/>
      <c r="AG4" s="716"/>
      <c r="AH4" s="716"/>
      <c r="AI4" s="716"/>
      <c r="AJ4" s="716"/>
      <c r="AK4" s="717"/>
      <c r="AL4" s="715" t="s">
        <v>218</v>
      </c>
      <c r="AM4" s="716"/>
      <c r="AN4" s="716"/>
      <c r="AO4" s="717"/>
      <c r="AP4" s="776" t="s">
        <v>220</v>
      </c>
      <c r="AQ4" s="776"/>
      <c r="AR4" s="776"/>
      <c r="AS4" s="776"/>
      <c r="AT4" s="776"/>
      <c r="AU4" s="776"/>
      <c r="AV4" s="776"/>
      <c r="AW4" s="776"/>
      <c r="AX4" s="776"/>
      <c r="AY4" s="776"/>
      <c r="AZ4" s="776"/>
      <c r="BA4" s="776"/>
      <c r="BB4" s="776"/>
      <c r="BC4" s="776"/>
      <c r="BD4" s="776"/>
      <c r="BE4" s="776"/>
      <c r="BF4" s="776"/>
      <c r="BG4" s="776" t="s">
        <v>221</v>
      </c>
      <c r="BH4" s="776"/>
      <c r="BI4" s="776"/>
      <c r="BJ4" s="776"/>
      <c r="BK4" s="776"/>
      <c r="BL4" s="776"/>
      <c r="BM4" s="776"/>
      <c r="BN4" s="776"/>
      <c r="BO4" s="776" t="s">
        <v>218</v>
      </c>
      <c r="BP4" s="776"/>
      <c r="BQ4" s="776"/>
      <c r="BR4" s="776"/>
      <c r="BS4" s="776" t="s">
        <v>222</v>
      </c>
      <c r="BT4" s="776"/>
      <c r="BU4" s="776"/>
      <c r="BV4" s="776"/>
      <c r="BW4" s="776"/>
      <c r="BX4" s="776"/>
      <c r="BY4" s="776"/>
      <c r="BZ4" s="776"/>
      <c r="CA4" s="776"/>
      <c r="CB4" s="776"/>
      <c r="CD4" s="758" t="s">
        <v>223</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x14ac:dyDescent="0.15">
      <c r="B5" s="740" t="s">
        <v>224</v>
      </c>
      <c r="C5" s="741"/>
      <c r="D5" s="741"/>
      <c r="E5" s="741"/>
      <c r="F5" s="741"/>
      <c r="G5" s="741"/>
      <c r="H5" s="741"/>
      <c r="I5" s="741"/>
      <c r="J5" s="741"/>
      <c r="K5" s="741"/>
      <c r="L5" s="741"/>
      <c r="M5" s="741"/>
      <c r="N5" s="741"/>
      <c r="O5" s="741"/>
      <c r="P5" s="741"/>
      <c r="Q5" s="742"/>
      <c r="R5" s="706">
        <v>1725453</v>
      </c>
      <c r="S5" s="707"/>
      <c r="T5" s="707"/>
      <c r="U5" s="707"/>
      <c r="V5" s="707"/>
      <c r="W5" s="707"/>
      <c r="X5" s="707"/>
      <c r="Y5" s="753"/>
      <c r="Z5" s="771">
        <v>21.4</v>
      </c>
      <c r="AA5" s="771"/>
      <c r="AB5" s="771"/>
      <c r="AC5" s="771"/>
      <c r="AD5" s="772">
        <v>1725453</v>
      </c>
      <c r="AE5" s="772"/>
      <c r="AF5" s="772"/>
      <c r="AG5" s="772"/>
      <c r="AH5" s="772"/>
      <c r="AI5" s="772"/>
      <c r="AJ5" s="772"/>
      <c r="AK5" s="772"/>
      <c r="AL5" s="754">
        <v>38</v>
      </c>
      <c r="AM5" s="723"/>
      <c r="AN5" s="723"/>
      <c r="AO5" s="755"/>
      <c r="AP5" s="740" t="s">
        <v>225</v>
      </c>
      <c r="AQ5" s="741"/>
      <c r="AR5" s="741"/>
      <c r="AS5" s="741"/>
      <c r="AT5" s="741"/>
      <c r="AU5" s="741"/>
      <c r="AV5" s="741"/>
      <c r="AW5" s="741"/>
      <c r="AX5" s="741"/>
      <c r="AY5" s="741"/>
      <c r="AZ5" s="741"/>
      <c r="BA5" s="741"/>
      <c r="BB5" s="741"/>
      <c r="BC5" s="741"/>
      <c r="BD5" s="741"/>
      <c r="BE5" s="741"/>
      <c r="BF5" s="742"/>
      <c r="BG5" s="641">
        <v>1721533</v>
      </c>
      <c r="BH5" s="644"/>
      <c r="BI5" s="644"/>
      <c r="BJ5" s="644"/>
      <c r="BK5" s="644"/>
      <c r="BL5" s="644"/>
      <c r="BM5" s="644"/>
      <c r="BN5" s="645"/>
      <c r="BO5" s="703">
        <v>99.8</v>
      </c>
      <c r="BP5" s="703"/>
      <c r="BQ5" s="703"/>
      <c r="BR5" s="703"/>
      <c r="BS5" s="704" t="s">
        <v>169</v>
      </c>
      <c r="BT5" s="704"/>
      <c r="BU5" s="704"/>
      <c r="BV5" s="704"/>
      <c r="BW5" s="704"/>
      <c r="BX5" s="704"/>
      <c r="BY5" s="704"/>
      <c r="BZ5" s="704"/>
      <c r="CA5" s="704"/>
      <c r="CB5" s="745"/>
      <c r="CD5" s="758" t="s">
        <v>220</v>
      </c>
      <c r="CE5" s="759"/>
      <c r="CF5" s="759"/>
      <c r="CG5" s="759"/>
      <c r="CH5" s="759"/>
      <c r="CI5" s="759"/>
      <c r="CJ5" s="759"/>
      <c r="CK5" s="759"/>
      <c r="CL5" s="759"/>
      <c r="CM5" s="759"/>
      <c r="CN5" s="759"/>
      <c r="CO5" s="759"/>
      <c r="CP5" s="759"/>
      <c r="CQ5" s="760"/>
      <c r="CR5" s="758" t="s">
        <v>226</v>
      </c>
      <c r="CS5" s="759"/>
      <c r="CT5" s="759"/>
      <c r="CU5" s="759"/>
      <c r="CV5" s="759"/>
      <c r="CW5" s="759"/>
      <c r="CX5" s="759"/>
      <c r="CY5" s="760"/>
      <c r="CZ5" s="758" t="s">
        <v>218</v>
      </c>
      <c r="DA5" s="759"/>
      <c r="DB5" s="759"/>
      <c r="DC5" s="760"/>
      <c r="DD5" s="758" t="s">
        <v>227</v>
      </c>
      <c r="DE5" s="759"/>
      <c r="DF5" s="759"/>
      <c r="DG5" s="759"/>
      <c r="DH5" s="759"/>
      <c r="DI5" s="759"/>
      <c r="DJ5" s="759"/>
      <c r="DK5" s="759"/>
      <c r="DL5" s="759"/>
      <c r="DM5" s="759"/>
      <c r="DN5" s="759"/>
      <c r="DO5" s="759"/>
      <c r="DP5" s="760"/>
      <c r="DQ5" s="758" t="s">
        <v>228</v>
      </c>
      <c r="DR5" s="759"/>
      <c r="DS5" s="759"/>
      <c r="DT5" s="759"/>
      <c r="DU5" s="759"/>
      <c r="DV5" s="759"/>
      <c r="DW5" s="759"/>
      <c r="DX5" s="759"/>
      <c r="DY5" s="759"/>
      <c r="DZ5" s="759"/>
      <c r="EA5" s="759"/>
      <c r="EB5" s="759"/>
      <c r="EC5" s="760"/>
    </row>
    <row r="6" spans="2:143" ht="11.25" customHeight="1" x14ac:dyDescent="0.15">
      <c r="B6" s="638" t="s">
        <v>229</v>
      </c>
      <c r="C6" s="639"/>
      <c r="D6" s="639"/>
      <c r="E6" s="639"/>
      <c r="F6" s="639"/>
      <c r="G6" s="639"/>
      <c r="H6" s="639"/>
      <c r="I6" s="639"/>
      <c r="J6" s="639"/>
      <c r="K6" s="639"/>
      <c r="L6" s="639"/>
      <c r="M6" s="639"/>
      <c r="N6" s="639"/>
      <c r="O6" s="639"/>
      <c r="P6" s="639"/>
      <c r="Q6" s="640"/>
      <c r="R6" s="641">
        <v>104466</v>
      </c>
      <c r="S6" s="644"/>
      <c r="T6" s="644"/>
      <c r="U6" s="644"/>
      <c r="V6" s="644"/>
      <c r="W6" s="644"/>
      <c r="X6" s="644"/>
      <c r="Y6" s="645"/>
      <c r="Z6" s="703">
        <v>1.3</v>
      </c>
      <c r="AA6" s="703"/>
      <c r="AB6" s="703"/>
      <c r="AC6" s="703"/>
      <c r="AD6" s="704">
        <v>104466</v>
      </c>
      <c r="AE6" s="704"/>
      <c r="AF6" s="704"/>
      <c r="AG6" s="704"/>
      <c r="AH6" s="704"/>
      <c r="AI6" s="704"/>
      <c r="AJ6" s="704"/>
      <c r="AK6" s="704"/>
      <c r="AL6" s="646">
        <v>2.2999999999999998</v>
      </c>
      <c r="AM6" s="647"/>
      <c r="AN6" s="647"/>
      <c r="AO6" s="705"/>
      <c r="AP6" s="638" t="s">
        <v>230</v>
      </c>
      <c r="AQ6" s="639"/>
      <c r="AR6" s="639"/>
      <c r="AS6" s="639"/>
      <c r="AT6" s="639"/>
      <c r="AU6" s="639"/>
      <c r="AV6" s="639"/>
      <c r="AW6" s="639"/>
      <c r="AX6" s="639"/>
      <c r="AY6" s="639"/>
      <c r="AZ6" s="639"/>
      <c r="BA6" s="639"/>
      <c r="BB6" s="639"/>
      <c r="BC6" s="639"/>
      <c r="BD6" s="639"/>
      <c r="BE6" s="639"/>
      <c r="BF6" s="640"/>
      <c r="BG6" s="641">
        <v>1721533</v>
      </c>
      <c r="BH6" s="644"/>
      <c r="BI6" s="644"/>
      <c r="BJ6" s="644"/>
      <c r="BK6" s="644"/>
      <c r="BL6" s="644"/>
      <c r="BM6" s="644"/>
      <c r="BN6" s="645"/>
      <c r="BO6" s="703">
        <v>99.8</v>
      </c>
      <c r="BP6" s="703"/>
      <c r="BQ6" s="703"/>
      <c r="BR6" s="703"/>
      <c r="BS6" s="704" t="s">
        <v>231</v>
      </c>
      <c r="BT6" s="704"/>
      <c r="BU6" s="704"/>
      <c r="BV6" s="704"/>
      <c r="BW6" s="704"/>
      <c r="BX6" s="704"/>
      <c r="BY6" s="704"/>
      <c r="BZ6" s="704"/>
      <c r="CA6" s="704"/>
      <c r="CB6" s="745"/>
      <c r="CD6" s="712" t="s">
        <v>232</v>
      </c>
      <c r="CE6" s="713"/>
      <c r="CF6" s="713"/>
      <c r="CG6" s="713"/>
      <c r="CH6" s="713"/>
      <c r="CI6" s="713"/>
      <c r="CJ6" s="713"/>
      <c r="CK6" s="713"/>
      <c r="CL6" s="713"/>
      <c r="CM6" s="713"/>
      <c r="CN6" s="713"/>
      <c r="CO6" s="713"/>
      <c r="CP6" s="713"/>
      <c r="CQ6" s="714"/>
      <c r="CR6" s="641">
        <v>104654</v>
      </c>
      <c r="CS6" s="644"/>
      <c r="CT6" s="644"/>
      <c r="CU6" s="644"/>
      <c r="CV6" s="644"/>
      <c r="CW6" s="644"/>
      <c r="CX6" s="644"/>
      <c r="CY6" s="645"/>
      <c r="CZ6" s="754">
        <v>1.4</v>
      </c>
      <c r="DA6" s="723"/>
      <c r="DB6" s="723"/>
      <c r="DC6" s="757"/>
      <c r="DD6" s="649" t="s">
        <v>169</v>
      </c>
      <c r="DE6" s="644"/>
      <c r="DF6" s="644"/>
      <c r="DG6" s="644"/>
      <c r="DH6" s="644"/>
      <c r="DI6" s="644"/>
      <c r="DJ6" s="644"/>
      <c r="DK6" s="644"/>
      <c r="DL6" s="644"/>
      <c r="DM6" s="644"/>
      <c r="DN6" s="644"/>
      <c r="DO6" s="644"/>
      <c r="DP6" s="645"/>
      <c r="DQ6" s="649">
        <v>104653</v>
      </c>
      <c r="DR6" s="644"/>
      <c r="DS6" s="644"/>
      <c r="DT6" s="644"/>
      <c r="DU6" s="644"/>
      <c r="DV6" s="644"/>
      <c r="DW6" s="644"/>
      <c r="DX6" s="644"/>
      <c r="DY6" s="644"/>
      <c r="DZ6" s="644"/>
      <c r="EA6" s="644"/>
      <c r="EB6" s="644"/>
      <c r="EC6" s="684"/>
    </row>
    <row r="7" spans="2:143" ht="11.25" customHeight="1" x14ac:dyDescent="0.15">
      <c r="B7" s="638" t="s">
        <v>233</v>
      </c>
      <c r="C7" s="639"/>
      <c r="D7" s="639"/>
      <c r="E7" s="639"/>
      <c r="F7" s="639"/>
      <c r="G7" s="639"/>
      <c r="H7" s="639"/>
      <c r="I7" s="639"/>
      <c r="J7" s="639"/>
      <c r="K7" s="639"/>
      <c r="L7" s="639"/>
      <c r="M7" s="639"/>
      <c r="N7" s="639"/>
      <c r="O7" s="639"/>
      <c r="P7" s="639"/>
      <c r="Q7" s="640"/>
      <c r="R7" s="641">
        <v>2751</v>
      </c>
      <c r="S7" s="644"/>
      <c r="T7" s="644"/>
      <c r="U7" s="644"/>
      <c r="V7" s="644"/>
      <c r="W7" s="644"/>
      <c r="X7" s="644"/>
      <c r="Y7" s="645"/>
      <c r="Z7" s="703">
        <v>0</v>
      </c>
      <c r="AA7" s="703"/>
      <c r="AB7" s="703"/>
      <c r="AC7" s="703"/>
      <c r="AD7" s="704">
        <v>2751</v>
      </c>
      <c r="AE7" s="704"/>
      <c r="AF7" s="704"/>
      <c r="AG7" s="704"/>
      <c r="AH7" s="704"/>
      <c r="AI7" s="704"/>
      <c r="AJ7" s="704"/>
      <c r="AK7" s="704"/>
      <c r="AL7" s="646">
        <v>0.1</v>
      </c>
      <c r="AM7" s="647"/>
      <c r="AN7" s="647"/>
      <c r="AO7" s="705"/>
      <c r="AP7" s="638" t="s">
        <v>234</v>
      </c>
      <c r="AQ7" s="639"/>
      <c r="AR7" s="639"/>
      <c r="AS7" s="639"/>
      <c r="AT7" s="639"/>
      <c r="AU7" s="639"/>
      <c r="AV7" s="639"/>
      <c r="AW7" s="639"/>
      <c r="AX7" s="639"/>
      <c r="AY7" s="639"/>
      <c r="AZ7" s="639"/>
      <c r="BA7" s="639"/>
      <c r="BB7" s="639"/>
      <c r="BC7" s="639"/>
      <c r="BD7" s="639"/>
      <c r="BE7" s="639"/>
      <c r="BF7" s="640"/>
      <c r="BG7" s="641">
        <v>823645</v>
      </c>
      <c r="BH7" s="644"/>
      <c r="BI7" s="644"/>
      <c r="BJ7" s="644"/>
      <c r="BK7" s="644"/>
      <c r="BL7" s="644"/>
      <c r="BM7" s="644"/>
      <c r="BN7" s="645"/>
      <c r="BO7" s="703">
        <v>47.7</v>
      </c>
      <c r="BP7" s="703"/>
      <c r="BQ7" s="703"/>
      <c r="BR7" s="703"/>
      <c r="BS7" s="704" t="s">
        <v>169</v>
      </c>
      <c r="BT7" s="704"/>
      <c r="BU7" s="704"/>
      <c r="BV7" s="704"/>
      <c r="BW7" s="704"/>
      <c r="BX7" s="704"/>
      <c r="BY7" s="704"/>
      <c r="BZ7" s="704"/>
      <c r="CA7" s="704"/>
      <c r="CB7" s="745"/>
      <c r="CD7" s="685" t="s">
        <v>235</v>
      </c>
      <c r="CE7" s="682"/>
      <c r="CF7" s="682"/>
      <c r="CG7" s="682"/>
      <c r="CH7" s="682"/>
      <c r="CI7" s="682"/>
      <c r="CJ7" s="682"/>
      <c r="CK7" s="682"/>
      <c r="CL7" s="682"/>
      <c r="CM7" s="682"/>
      <c r="CN7" s="682"/>
      <c r="CO7" s="682"/>
      <c r="CP7" s="682"/>
      <c r="CQ7" s="683"/>
      <c r="CR7" s="641">
        <v>976196</v>
      </c>
      <c r="CS7" s="644"/>
      <c r="CT7" s="644"/>
      <c r="CU7" s="644"/>
      <c r="CV7" s="644"/>
      <c r="CW7" s="644"/>
      <c r="CX7" s="644"/>
      <c r="CY7" s="645"/>
      <c r="CZ7" s="703">
        <v>12.7</v>
      </c>
      <c r="DA7" s="703"/>
      <c r="DB7" s="703"/>
      <c r="DC7" s="703"/>
      <c r="DD7" s="649">
        <v>14171</v>
      </c>
      <c r="DE7" s="644"/>
      <c r="DF7" s="644"/>
      <c r="DG7" s="644"/>
      <c r="DH7" s="644"/>
      <c r="DI7" s="644"/>
      <c r="DJ7" s="644"/>
      <c r="DK7" s="644"/>
      <c r="DL7" s="644"/>
      <c r="DM7" s="644"/>
      <c r="DN7" s="644"/>
      <c r="DO7" s="644"/>
      <c r="DP7" s="645"/>
      <c r="DQ7" s="649">
        <v>819642</v>
      </c>
      <c r="DR7" s="644"/>
      <c r="DS7" s="644"/>
      <c r="DT7" s="644"/>
      <c r="DU7" s="644"/>
      <c r="DV7" s="644"/>
      <c r="DW7" s="644"/>
      <c r="DX7" s="644"/>
      <c r="DY7" s="644"/>
      <c r="DZ7" s="644"/>
      <c r="EA7" s="644"/>
      <c r="EB7" s="644"/>
      <c r="EC7" s="684"/>
    </row>
    <row r="8" spans="2:143" ht="11.25" customHeight="1" x14ac:dyDescent="0.15">
      <c r="B8" s="638" t="s">
        <v>236</v>
      </c>
      <c r="C8" s="639"/>
      <c r="D8" s="639"/>
      <c r="E8" s="639"/>
      <c r="F8" s="639"/>
      <c r="G8" s="639"/>
      <c r="H8" s="639"/>
      <c r="I8" s="639"/>
      <c r="J8" s="639"/>
      <c r="K8" s="639"/>
      <c r="L8" s="639"/>
      <c r="M8" s="639"/>
      <c r="N8" s="639"/>
      <c r="O8" s="639"/>
      <c r="P8" s="639"/>
      <c r="Q8" s="640"/>
      <c r="R8" s="641">
        <v>5857</v>
      </c>
      <c r="S8" s="644"/>
      <c r="T8" s="644"/>
      <c r="U8" s="644"/>
      <c r="V8" s="644"/>
      <c r="W8" s="644"/>
      <c r="X8" s="644"/>
      <c r="Y8" s="645"/>
      <c r="Z8" s="703">
        <v>0.1</v>
      </c>
      <c r="AA8" s="703"/>
      <c r="AB8" s="703"/>
      <c r="AC8" s="703"/>
      <c r="AD8" s="704">
        <v>5857</v>
      </c>
      <c r="AE8" s="704"/>
      <c r="AF8" s="704"/>
      <c r="AG8" s="704"/>
      <c r="AH8" s="704"/>
      <c r="AI8" s="704"/>
      <c r="AJ8" s="704"/>
      <c r="AK8" s="704"/>
      <c r="AL8" s="646">
        <v>0.1</v>
      </c>
      <c r="AM8" s="647"/>
      <c r="AN8" s="647"/>
      <c r="AO8" s="705"/>
      <c r="AP8" s="638" t="s">
        <v>237</v>
      </c>
      <c r="AQ8" s="639"/>
      <c r="AR8" s="639"/>
      <c r="AS8" s="639"/>
      <c r="AT8" s="639"/>
      <c r="AU8" s="639"/>
      <c r="AV8" s="639"/>
      <c r="AW8" s="639"/>
      <c r="AX8" s="639"/>
      <c r="AY8" s="639"/>
      <c r="AZ8" s="639"/>
      <c r="BA8" s="639"/>
      <c r="BB8" s="639"/>
      <c r="BC8" s="639"/>
      <c r="BD8" s="639"/>
      <c r="BE8" s="639"/>
      <c r="BF8" s="640"/>
      <c r="BG8" s="641">
        <v>30205</v>
      </c>
      <c r="BH8" s="644"/>
      <c r="BI8" s="644"/>
      <c r="BJ8" s="644"/>
      <c r="BK8" s="644"/>
      <c r="BL8" s="644"/>
      <c r="BM8" s="644"/>
      <c r="BN8" s="645"/>
      <c r="BO8" s="703">
        <v>1.8</v>
      </c>
      <c r="BP8" s="703"/>
      <c r="BQ8" s="703"/>
      <c r="BR8" s="703"/>
      <c r="BS8" s="649" t="s">
        <v>169</v>
      </c>
      <c r="BT8" s="644"/>
      <c r="BU8" s="644"/>
      <c r="BV8" s="644"/>
      <c r="BW8" s="644"/>
      <c r="BX8" s="644"/>
      <c r="BY8" s="644"/>
      <c r="BZ8" s="644"/>
      <c r="CA8" s="644"/>
      <c r="CB8" s="684"/>
      <c r="CD8" s="685" t="s">
        <v>238</v>
      </c>
      <c r="CE8" s="682"/>
      <c r="CF8" s="682"/>
      <c r="CG8" s="682"/>
      <c r="CH8" s="682"/>
      <c r="CI8" s="682"/>
      <c r="CJ8" s="682"/>
      <c r="CK8" s="682"/>
      <c r="CL8" s="682"/>
      <c r="CM8" s="682"/>
      <c r="CN8" s="682"/>
      <c r="CO8" s="682"/>
      <c r="CP8" s="682"/>
      <c r="CQ8" s="683"/>
      <c r="CR8" s="641">
        <v>2188270</v>
      </c>
      <c r="CS8" s="644"/>
      <c r="CT8" s="644"/>
      <c r="CU8" s="644"/>
      <c r="CV8" s="644"/>
      <c r="CW8" s="644"/>
      <c r="CX8" s="644"/>
      <c r="CY8" s="645"/>
      <c r="CZ8" s="703">
        <v>28.5</v>
      </c>
      <c r="DA8" s="703"/>
      <c r="DB8" s="703"/>
      <c r="DC8" s="703"/>
      <c r="DD8" s="649">
        <v>68335</v>
      </c>
      <c r="DE8" s="644"/>
      <c r="DF8" s="644"/>
      <c r="DG8" s="644"/>
      <c r="DH8" s="644"/>
      <c r="DI8" s="644"/>
      <c r="DJ8" s="644"/>
      <c r="DK8" s="644"/>
      <c r="DL8" s="644"/>
      <c r="DM8" s="644"/>
      <c r="DN8" s="644"/>
      <c r="DO8" s="644"/>
      <c r="DP8" s="645"/>
      <c r="DQ8" s="649">
        <v>1155245</v>
      </c>
      <c r="DR8" s="644"/>
      <c r="DS8" s="644"/>
      <c r="DT8" s="644"/>
      <c r="DU8" s="644"/>
      <c r="DV8" s="644"/>
      <c r="DW8" s="644"/>
      <c r="DX8" s="644"/>
      <c r="DY8" s="644"/>
      <c r="DZ8" s="644"/>
      <c r="EA8" s="644"/>
      <c r="EB8" s="644"/>
      <c r="EC8" s="684"/>
    </row>
    <row r="9" spans="2:143" ht="11.25" customHeight="1" x14ac:dyDescent="0.15">
      <c r="B9" s="638" t="s">
        <v>239</v>
      </c>
      <c r="C9" s="639"/>
      <c r="D9" s="639"/>
      <c r="E9" s="639"/>
      <c r="F9" s="639"/>
      <c r="G9" s="639"/>
      <c r="H9" s="639"/>
      <c r="I9" s="639"/>
      <c r="J9" s="639"/>
      <c r="K9" s="639"/>
      <c r="L9" s="639"/>
      <c r="M9" s="639"/>
      <c r="N9" s="639"/>
      <c r="O9" s="639"/>
      <c r="P9" s="639"/>
      <c r="Q9" s="640"/>
      <c r="R9" s="641">
        <v>5516</v>
      </c>
      <c r="S9" s="644"/>
      <c r="T9" s="644"/>
      <c r="U9" s="644"/>
      <c r="V9" s="644"/>
      <c r="W9" s="644"/>
      <c r="X9" s="644"/>
      <c r="Y9" s="645"/>
      <c r="Z9" s="703">
        <v>0.1</v>
      </c>
      <c r="AA9" s="703"/>
      <c r="AB9" s="703"/>
      <c r="AC9" s="703"/>
      <c r="AD9" s="704">
        <v>5516</v>
      </c>
      <c r="AE9" s="704"/>
      <c r="AF9" s="704"/>
      <c r="AG9" s="704"/>
      <c r="AH9" s="704"/>
      <c r="AI9" s="704"/>
      <c r="AJ9" s="704"/>
      <c r="AK9" s="704"/>
      <c r="AL9" s="646">
        <v>0.1</v>
      </c>
      <c r="AM9" s="647"/>
      <c r="AN9" s="647"/>
      <c r="AO9" s="705"/>
      <c r="AP9" s="638" t="s">
        <v>240</v>
      </c>
      <c r="AQ9" s="639"/>
      <c r="AR9" s="639"/>
      <c r="AS9" s="639"/>
      <c r="AT9" s="639"/>
      <c r="AU9" s="639"/>
      <c r="AV9" s="639"/>
      <c r="AW9" s="639"/>
      <c r="AX9" s="639"/>
      <c r="AY9" s="639"/>
      <c r="AZ9" s="639"/>
      <c r="BA9" s="639"/>
      <c r="BB9" s="639"/>
      <c r="BC9" s="639"/>
      <c r="BD9" s="639"/>
      <c r="BE9" s="639"/>
      <c r="BF9" s="640"/>
      <c r="BG9" s="641">
        <v>662026</v>
      </c>
      <c r="BH9" s="644"/>
      <c r="BI9" s="644"/>
      <c r="BJ9" s="644"/>
      <c r="BK9" s="644"/>
      <c r="BL9" s="644"/>
      <c r="BM9" s="644"/>
      <c r="BN9" s="645"/>
      <c r="BO9" s="703">
        <v>38.4</v>
      </c>
      <c r="BP9" s="703"/>
      <c r="BQ9" s="703"/>
      <c r="BR9" s="703"/>
      <c r="BS9" s="649" t="s">
        <v>169</v>
      </c>
      <c r="BT9" s="644"/>
      <c r="BU9" s="644"/>
      <c r="BV9" s="644"/>
      <c r="BW9" s="644"/>
      <c r="BX9" s="644"/>
      <c r="BY9" s="644"/>
      <c r="BZ9" s="644"/>
      <c r="CA9" s="644"/>
      <c r="CB9" s="684"/>
      <c r="CD9" s="685" t="s">
        <v>241</v>
      </c>
      <c r="CE9" s="682"/>
      <c r="CF9" s="682"/>
      <c r="CG9" s="682"/>
      <c r="CH9" s="682"/>
      <c r="CI9" s="682"/>
      <c r="CJ9" s="682"/>
      <c r="CK9" s="682"/>
      <c r="CL9" s="682"/>
      <c r="CM9" s="682"/>
      <c r="CN9" s="682"/>
      <c r="CO9" s="682"/>
      <c r="CP9" s="682"/>
      <c r="CQ9" s="683"/>
      <c r="CR9" s="641">
        <v>790096</v>
      </c>
      <c r="CS9" s="644"/>
      <c r="CT9" s="644"/>
      <c r="CU9" s="644"/>
      <c r="CV9" s="644"/>
      <c r="CW9" s="644"/>
      <c r="CX9" s="644"/>
      <c r="CY9" s="645"/>
      <c r="CZ9" s="703">
        <v>10.3</v>
      </c>
      <c r="DA9" s="703"/>
      <c r="DB9" s="703"/>
      <c r="DC9" s="703"/>
      <c r="DD9" s="649">
        <v>18288</v>
      </c>
      <c r="DE9" s="644"/>
      <c r="DF9" s="644"/>
      <c r="DG9" s="644"/>
      <c r="DH9" s="644"/>
      <c r="DI9" s="644"/>
      <c r="DJ9" s="644"/>
      <c r="DK9" s="644"/>
      <c r="DL9" s="644"/>
      <c r="DM9" s="644"/>
      <c r="DN9" s="644"/>
      <c r="DO9" s="644"/>
      <c r="DP9" s="645"/>
      <c r="DQ9" s="649">
        <v>642123</v>
      </c>
      <c r="DR9" s="644"/>
      <c r="DS9" s="644"/>
      <c r="DT9" s="644"/>
      <c r="DU9" s="644"/>
      <c r="DV9" s="644"/>
      <c r="DW9" s="644"/>
      <c r="DX9" s="644"/>
      <c r="DY9" s="644"/>
      <c r="DZ9" s="644"/>
      <c r="EA9" s="644"/>
      <c r="EB9" s="644"/>
      <c r="EC9" s="684"/>
    </row>
    <row r="10" spans="2:143" ht="11.25" customHeight="1" x14ac:dyDescent="0.15">
      <c r="B10" s="638" t="s">
        <v>242</v>
      </c>
      <c r="C10" s="639"/>
      <c r="D10" s="639"/>
      <c r="E10" s="639"/>
      <c r="F10" s="639"/>
      <c r="G10" s="639"/>
      <c r="H10" s="639"/>
      <c r="I10" s="639"/>
      <c r="J10" s="639"/>
      <c r="K10" s="639"/>
      <c r="L10" s="639"/>
      <c r="M10" s="639"/>
      <c r="N10" s="639"/>
      <c r="O10" s="639"/>
      <c r="P10" s="639"/>
      <c r="Q10" s="640"/>
      <c r="R10" s="641" t="s">
        <v>169</v>
      </c>
      <c r="S10" s="644"/>
      <c r="T10" s="644"/>
      <c r="U10" s="644"/>
      <c r="V10" s="644"/>
      <c r="W10" s="644"/>
      <c r="X10" s="644"/>
      <c r="Y10" s="645"/>
      <c r="Z10" s="703" t="s">
        <v>231</v>
      </c>
      <c r="AA10" s="703"/>
      <c r="AB10" s="703"/>
      <c r="AC10" s="703"/>
      <c r="AD10" s="704" t="s">
        <v>169</v>
      </c>
      <c r="AE10" s="704"/>
      <c r="AF10" s="704"/>
      <c r="AG10" s="704"/>
      <c r="AH10" s="704"/>
      <c r="AI10" s="704"/>
      <c r="AJ10" s="704"/>
      <c r="AK10" s="704"/>
      <c r="AL10" s="646" t="s">
        <v>132</v>
      </c>
      <c r="AM10" s="647"/>
      <c r="AN10" s="647"/>
      <c r="AO10" s="705"/>
      <c r="AP10" s="638" t="s">
        <v>243</v>
      </c>
      <c r="AQ10" s="639"/>
      <c r="AR10" s="639"/>
      <c r="AS10" s="639"/>
      <c r="AT10" s="639"/>
      <c r="AU10" s="639"/>
      <c r="AV10" s="639"/>
      <c r="AW10" s="639"/>
      <c r="AX10" s="639"/>
      <c r="AY10" s="639"/>
      <c r="AZ10" s="639"/>
      <c r="BA10" s="639"/>
      <c r="BB10" s="639"/>
      <c r="BC10" s="639"/>
      <c r="BD10" s="639"/>
      <c r="BE10" s="639"/>
      <c r="BF10" s="640"/>
      <c r="BG10" s="641">
        <v>52978</v>
      </c>
      <c r="BH10" s="644"/>
      <c r="BI10" s="644"/>
      <c r="BJ10" s="644"/>
      <c r="BK10" s="644"/>
      <c r="BL10" s="644"/>
      <c r="BM10" s="644"/>
      <c r="BN10" s="645"/>
      <c r="BO10" s="703">
        <v>3.1</v>
      </c>
      <c r="BP10" s="703"/>
      <c r="BQ10" s="703"/>
      <c r="BR10" s="703"/>
      <c r="BS10" s="649" t="s">
        <v>169</v>
      </c>
      <c r="BT10" s="644"/>
      <c r="BU10" s="644"/>
      <c r="BV10" s="644"/>
      <c r="BW10" s="644"/>
      <c r="BX10" s="644"/>
      <c r="BY10" s="644"/>
      <c r="BZ10" s="644"/>
      <c r="CA10" s="644"/>
      <c r="CB10" s="684"/>
      <c r="CD10" s="685" t="s">
        <v>244</v>
      </c>
      <c r="CE10" s="682"/>
      <c r="CF10" s="682"/>
      <c r="CG10" s="682"/>
      <c r="CH10" s="682"/>
      <c r="CI10" s="682"/>
      <c r="CJ10" s="682"/>
      <c r="CK10" s="682"/>
      <c r="CL10" s="682"/>
      <c r="CM10" s="682"/>
      <c r="CN10" s="682"/>
      <c r="CO10" s="682"/>
      <c r="CP10" s="682"/>
      <c r="CQ10" s="683"/>
      <c r="CR10" s="641">
        <v>4437</v>
      </c>
      <c r="CS10" s="644"/>
      <c r="CT10" s="644"/>
      <c r="CU10" s="644"/>
      <c r="CV10" s="644"/>
      <c r="CW10" s="644"/>
      <c r="CX10" s="644"/>
      <c r="CY10" s="645"/>
      <c r="CZ10" s="703">
        <v>0.1</v>
      </c>
      <c r="DA10" s="703"/>
      <c r="DB10" s="703"/>
      <c r="DC10" s="703"/>
      <c r="DD10" s="649" t="s">
        <v>169</v>
      </c>
      <c r="DE10" s="644"/>
      <c r="DF10" s="644"/>
      <c r="DG10" s="644"/>
      <c r="DH10" s="644"/>
      <c r="DI10" s="644"/>
      <c r="DJ10" s="644"/>
      <c r="DK10" s="644"/>
      <c r="DL10" s="644"/>
      <c r="DM10" s="644"/>
      <c r="DN10" s="644"/>
      <c r="DO10" s="644"/>
      <c r="DP10" s="645"/>
      <c r="DQ10" s="649">
        <v>4437</v>
      </c>
      <c r="DR10" s="644"/>
      <c r="DS10" s="644"/>
      <c r="DT10" s="644"/>
      <c r="DU10" s="644"/>
      <c r="DV10" s="644"/>
      <c r="DW10" s="644"/>
      <c r="DX10" s="644"/>
      <c r="DY10" s="644"/>
      <c r="DZ10" s="644"/>
      <c r="EA10" s="644"/>
      <c r="EB10" s="644"/>
      <c r="EC10" s="684"/>
    </row>
    <row r="11" spans="2:143" ht="11.25" customHeight="1" x14ac:dyDescent="0.15">
      <c r="B11" s="638" t="s">
        <v>245</v>
      </c>
      <c r="C11" s="639"/>
      <c r="D11" s="639"/>
      <c r="E11" s="639"/>
      <c r="F11" s="639"/>
      <c r="G11" s="639"/>
      <c r="H11" s="639"/>
      <c r="I11" s="639"/>
      <c r="J11" s="639"/>
      <c r="K11" s="639"/>
      <c r="L11" s="639"/>
      <c r="M11" s="639"/>
      <c r="N11" s="639"/>
      <c r="O11" s="639"/>
      <c r="P11" s="639"/>
      <c r="Q11" s="640"/>
      <c r="R11" s="641" t="s">
        <v>169</v>
      </c>
      <c r="S11" s="644"/>
      <c r="T11" s="644"/>
      <c r="U11" s="644"/>
      <c r="V11" s="644"/>
      <c r="W11" s="644"/>
      <c r="X11" s="644"/>
      <c r="Y11" s="645"/>
      <c r="Z11" s="703" t="s">
        <v>132</v>
      </c>
      <c r="AA11" s="703"/>
      <c r="AB11" s="703"/>
      <c r="AC11" s="703"/>
      <c r="AD11" s="704" t="s">
        <v>231</v>
      </c>
      <c r="AE11" s="704"/>
      <c r="AF11" s="704"/>
      <c r="AG11" s="704"/>
      <c r="AH11" s="704"/>
      <c r="AI11" s="704"/>
      <c r="AJ11" s="704"/>
      <c r="AK11" s="704"/>
      <c r="AL11" s="646" t="s">
        <v>132</v>
      </c>
      <c r="AM11" s="647"/>
      <c r="AN11" s="647"/>
      <c r="AO11" s="705"/>
      <c r="AP11" s="638" t="s">
        <v>246</v>
      </c>
      <c r="AQ11" s="639"/>
      <c r="AR11" s="639"/>
      <c r="AS11" s="639"/>
      <c r="AT11" s="639"/>
      <c r="AU11" s="639"/>
      <c r="AV11" s="639"/>
      <c r="AW11" s="639"/>
      <c r="AX11" s="639"/>
      <c r="AY11" s="639"/>
      <c r="AZ11" s="639"/>
      <c r="BA11" s="639"/>
      <c r="BB11" s="639"/>
      <c r="BC11" s="639"/>
      <c r="BD11" s="639"/>
      <c r="BE11" s="639"/>
      <c r="BF11" s="640"/>
      <c r="BG11" s="641">
        <v>78436</v>
      </c>
      <c r="BH11" s="644"/>
      <c r="BI11" s="644"/>
      <c r="BJ11" s="644"/>
      <c r="BK11" s="644"/>
      <c r="BL11" s="644"/>
      <c r="BM11" s="644"/>
      <c r="BN11" s="645"/>
      <c r="BO11" s="703">
        <v>4.5</v>
      </c>
      <c r="BP11" s="703"/>
      <c r="BQ11" s="703"/>
      <c r="BR11" s="703"/>
      <c r="BS11" s="649" t="s">
        <v>169</v>
      </c>
      <c r="BT11" s="644"/>
      <c r="BU11" s="644"/>
      <c r="BV11" s="644"/>
      <c r="BW11" s="644"/>
      <c r="BX11" s="644"/>
      <c r="BY11" s="644"/>
      <c r="BZ11" s="644"/>
      <c r="CA11" s="644"/>
      <c r="CB11" s="684"/>
      <c r="CD11" s="685" t="s">
        <v>247</v>
      </c>
      <c r="CE11" s="682"/>
      <c r="CF11" s="682"/>
      <c r="CG11" s="682"/>
      <c r="CH11" s="682"/>
      <c r="CI11" s="682"/>
      <c r="CJ11" s="682"/>
      <c r="CK11" s="682"/>
      <c r="CL11" s="682"/>
      <c r="CM11" s="682"/>
      <c r="CN11" s="682"/>
      <c r="CO11" s="682"/>
      <c r="CP11" s="682"/>
      <c r="CQ11" s="683"/>
      <c r="CR11" s="641">
        <v>508773</v>
      </c>
      <c r="CS11" s="644"/>
      <c r="CT11" s="644"/>
      <c r="CU11" s="644"/>
      <c r="CV11" s="644"/>
      <c r="CW11" s="644"/>
      <c r="CX11" s="644"/>
      <c r="CY11" s="645"/>
      <c r="CZ11" s="703">
        <v>6.6</v>
      </c>
      <c r="DA11" s="703"/>
      <c r="DB11" s="703"/>
      <c r="DC11" s="703"/>
      <c r="DD11" s="649">
        <v>38364</v>
      </c>
      <c r="DE11" s="644"/>
      <c r="DF11" s="644"/>
      <c r="DG11" s="644"/>
      <c r="DH11" s="644"/>
      <c r="DI11" s="644"/>
      <c r="DJ11" s="644"/>
      <c r="DK11" s="644"/>
      <c r="DL11" s="644"/>
      <c r="DM11" s="644"/>
      <c r="DN11" s="644"/>
      <c r="DO11" s="644"/>
      <c r="DP11" s="645"/>
      <c r="DQ11" s="649">
        <v>142340</v>
      </c>
      <c r="DR11" s="644"/>
      <c r="DS11" s="644"/>
      <c r="DT11" s="644"/>
      <c r="DU11" s="644"/>
      <c r="DV11" s="644"/>
      <c r="DW11" s="644"/>
      <c r="DX11" s="644"/>
      <c r="DY11" s="644"/>
      <c r="DZ11" s="644"/>
      <c r="EA11" s="644"/>
      <c r="EB11" s="644"/>
      <c r="EC11" s="684"/>
    </row>
    <row r="12" spans="2:143" ht="11.25" customHeight="1" x14ac:dyDescent="0.15">
      <c r="B12" s="638" t="s">
        <v>248</v>
      </c>
      <c r="C12" s="639"/>
      <c r="D12" s="639"/>
      <c r="E12" s="639"/>
      <c r="F12" s="639"/>
      <c r="G12" s="639"/>
      <c r="H12" s="639"/>
      <c r="I12" s="639"/>
      <c r="J12" s="639"/>
      <c r="K12" s="639"/>
      <c r="L12" s="639"/>
      <c r="M12" s="639"/>
      <c r="N12" s="639"/>
      <c r="O12" s="639"/>
      <c r="P12" s="639"/>
      <c r="Q12" s="640"/>
      <c r="R12" s="641">
        <v>301421</v>
      </c>
      <c r="S12" s="644"/>
      <c r="T12" s="644"/>
      <c r="U12" s="644"/>
      <c r="V12" s="644"/>
      <c r="W12" s="644"/>
      <c r="X12" s="644"/>
      <c r="Y12" s="645"/>
      <c r="Z12" s="703">
        <v>3.7</v>
      </c>
      <c r="AA12" s="703"/>
      <c r="AB12" s="703"/>
      <c r="AC12" s="703"/>
      <c r="AD12" s="704">
        <v>301421</v>
      </c>
      <c r="AE12" s="704"/>
      <c r="AF12" s="704"/>
      <c r="AG12" s="704"/>
      <c r="AH12" s="704"/>
      <c r="AI12" s="704"/>
      <c r="AJ12" s="704"/>
      <c r="AK12" s="704"/>
      <c r="AL12" s="646">
        <v>6.6</v>
      </c>
      <c r="AM12" s="647"/>
      <c r="AN12" s="647"/>
      <c r="AO12" s="705"/>
      <c r="AP12" s="638" t="s">
        <v>249</v>
      </c>
      <c r="AQ12" s="639"/>
      <c r="AR12" s="639"/>
      <c r="AS12" s="639"/>
      <c r="AT12" s="639"/>
      <c r="AU12" s="639"/>
      <c r="AV12" s="639"/>
      <c r="AW12" s="639"/>
      <c r="AX12" s="639"/>
      <c r="AY12" s="639"/>
      <c r="AZ12" s="639"/>
      <c r="BA12" s="639"/>
      <c r="BB12" s="639"/>
      <c r="BC12" s="639"/>
      <c r="BD12" s="639"/>
      <c r="BE12" s="639"/>
      <c r="BF12" s="640"/>
      <c r="BG12" s="641">
        <v>753123</v>
      </c>
      <c r="BH12" s="644"/>
      <c r="BI12" s="644"/>
      <c r="BJ12" s="644"/>
      <c r="BK12" s="644"/>
      <c r="BL12" s="644"/>
      <c r="BM12" s="644"/>
      <c r="BN12" s="645"/>
      <c r="BO12" s="703">
        <v>43.6</v>
      </c>
      <c r="BP12" s="703"/>
      <c r="BQ12" s="703"/>
      <c r="BR12" s="703"/>
      <c r="BS12" s="649" t="s">
        <v>132</v>
      </c>
      <c r="BT12" s="644"/>
      <c r="BU12" s="644"/>
      <c r="BV12" s="644"/>
      <c r="BW12" s="644"/>
      <c r="BX12" s="644"/>
      <c r="BY12" s="644"/>
      <c r="BZ12" s="644"/>
      <c r="CA12" s="644"/>
      <c r="CB12" s="684"/>
      <c r="CD12" s="685" t="s">
        <v>250</v>
      </c>
      <c r="CE12" s="682"/>
      <c r="CF12" s="682"/>
      <c r="CG12" s="682"/>
      <c r="CH12" s="682"/>
      <c r="CI12" s="682"/>
      <c r="CJ12" s="682"/>
      <c r="CK12" s="682"/>
      <c r="CL12" s="682"/>
      <c r="CM12" s="682"/>
      <c r="CN12" s="682"/>
      <c r="CO12" s="682"/>
      <c r="CP12" s="682"/>
      <c r="CQ12" s="683"/>
      <c r="CR12" s="641">
        <v>274835</v>
      </c>
      <c r="CS12" s="644"/>
      <c r="CT12" s="644"/>
      <c r="CU12" s="644"/>
      <c r="CV12" s="644"/>
      <c r="CW12" s="644"/>
      <c r="CX12" s="644"/>
      <c r="CY12" s="645"/>
      <c r="CZ12" s="703">
        <v>3.6</v>
      </c>
      <c r="DA12" s="703"/>
      <c r="DB12" s="703"/>
      <c r="DC12" s="703"/>
      <c r="DD12" s="649">
        <v>45478</v>
      </c>
      <c r="DE12" s="644"/>
      <c r="DF12" s="644"/>
      <c r="DG12" s="644"/>
      <c r="DH12" s="644"/>
      <c r="DI12" s="644"/>
      <c r="DJ12" s="644"/>
      <c r="DK12" s="644"/>
      <c r="DL12" s="644"/>
      <c r="DM12" s="644"/>
      <c r="DN12" s="644"/>
      <c r="DO12" s="644"/>
      <c r="DP12" s="645"/>
      <c r="DQ12" s="649">
        <v>106752</v>
      </c>
      <c r="DR12" s="644"/>
      <c r="DS12" s="644"/>
      <c r="DT12" s="644"/>
      <c r="DU12" s="644"/>
      <c r="DV12" s="644"/>
      <c r="DW12" s="644"/>
      <c r="DX12" s="644"/>
      <c r="DY12" s="644"/>
      <c r="DZ12" s="644"/>
      <c r="EA12" s="644"/>
      <c r="EB12" s="644"/>
      <c r="EC12" s="684"/>
    </row>
    <row r="13" spans="2:143" ht="11.25" customHeight="1" x14ac:dyDescent="0.15">
      <c r="B13" s="638" t="s">
        <v>251</v>
      </c>
      <c r="C13" s="639"/>
      <c r="D13" s="639"/>
      <c r="E13" s="639"/>
      <c r="F13" s="639"/>
      <c r="G13" s="639"/>
      <c r="H13" s="639"/>
      <c r="I13" s="639"/>
      <c r="J13" s="639"/>
      <c r="K13" s="639"/>
      <c r="L13" s="639"/>
      <c r="M13" s="639"/>
      <c r="N13" s="639"/>
      <c r="O13" s="639"/>
      <c r="P13" s="639"/>
      <c r="Q13" s="640"/>
      <c r="R13" s="641" t="s">
        <v>169</v>
      </c>
      <c r="S13" s="644"/>
      <c r="T13" s="644"/>
      <c r="U13" s="644"/>
      <c r="V13" s="644"/>
      <c r="W13" s="644"/>
      <c r="X13" s="644"/>
      <c r="Y13" s="645"/>
      <c r="Z13" s="703" t="s">
        <v>169</v>
      </c>
      <c r="AA13" s="703"/>
      <c r="AB13" s="703"/>
      <c r="AC13" s="703"/>
      <c r="AD13" s="704" t="s">
        <v>169</v>
      </c>
      <c r="AE13" s="704"/>
      <c r="AF13" s="704"/>
      <c r="AG13" s="704"/>
      <c r="AH13" s="704"/>
      <c r="AI13" s="704"/>
      <c r="AJ13" s="704"/>
      <c r="AK13" s="704"/>
      <c r="AL13" s="646" t="s">
        <v>169</v>
      </c>
      <c r="AM13" s="647"/>
      <c r="AN13" s="647"/>
      <c r="AO13" s="705"/>
      <c r="AP13" s="638" t="s">
        <v>252</v>
      </c>
      <c r="AQ13" s="639"/>
      <c r="AR13" s="639"/>
      <c r="AS13" s="639"/>
      <c r="AT13" s="639"/>
      <c r="AU13" s="639"/>
      <c r="AV13" s="639"/>
      <c r="AW13" s="639"/>
      <c r="AX13" s="639"/>
      <c r="AY13" s="639"/>
      <c r="AZ13" s="639"/>
      <c r="BA13" s="639"/>
      <c r="BB13" s="639"/>
      <c r="BC13" s="639"/>
      <c r="BD13" s="639"/>
      <c r="BE13" s="639"/>
      <c r="BF13" s="640"/>
      <c r="BG13" s="641">
        <v>642870</v>
      </c>
      <c r="BH13" s="644"/>
      <c r="BI13" s="644"/>
      <c r="BJ13" s="644"/>
      <c r="BK13" s="644"/>
      <c r="BL13" s="644"/>
      <c r="BM13" s="644"/>
      <c r="BN13" s="645"/>
      <c r="BO13" s="703">
        <v>37.299999999999997</v>
      </c>
      <c r="BP13" s="703"/>
      <c r="BQ13" s="703"/>
      <c r="BR13" s="703"/>
      <c r="BS13" s="649" t="s">
        <v>169</v>
      </c>
      <c r="BT13" s="644"/>
      <c r="BU13" s="644"/>
      <c r="BV13" s="644"/>
      <c r="BW13" s="644"/>
      <c r="BX13" s="644"/>
      <c r="BY13" s="644"/>
      <c r="BZ13" s="644"/>
      <c r="CA13" s="644"/>
      <c r="CB13" s="684"/>
      <c r="CD13" s="685" t="s">
        <v>253</v>
      </c>
      <c r="CE13" s="682"/>
      <c r="CF13" s="682"/>
      <c r="CG13" s="682"/>
      <c r="CH13" s="682"/>
      <c r="CI13" s="682"/>
      <c r="CJ13" s="682"/>
      <c r="CK13" s="682"/>
      <c r="CL13" s="682"/>
      <c r="CM13" s="682"/>
      <c r="CN13" s="682"/>
      <c r="CO13" s="682"/>
      <c r="CP13" s="682"/>
      <c r="CQ13" s="683"/>
      <c r="CR13" s="641">
        <v>699354</v>
      </c>
      <c r="CS13" s="644"/>
      <c r="CT13" s="644"/>
      <c r="CU13" s="644"/>
      <c r="CV13" s="644"/>
      <c r="CW13" s="644"/>
      <c r="CX13" s="644"/>
      <c r="CY13" s="645"/>
      <c r="CZ13" s="703">
        <v>9.1</v>
      </c>
      <c r="DA13" s="703"/>
      <c r="DB13" s="703"/>
      <c r="DC13" s="703"/>
      <c r="DD13" s="649">
        <v>274356</v>
      </c>
      <c r="DE13" s="644"/>
      <c r="DF13" s="644"/>
      <c r="DG13" s="644"/>
      <c r="DH13" s="644"/>
      <c r="DI13" s="644"/>
      <c r="DJ13" s="644"/>
      <c r="DK13" s="644"/>
      <c r="DL13" s="644"/>
      <c r="DM13" s="644"/>
      <c r="DN13" s="644"/>
      <c r="DO13" s="644"/>
      <c r="DP13" s="645"/>
      <c r="DQ13" s="649">
        <v>459038</v>
      </c>
      <c r="DR13" s="644"/>
      <c r="DS13" s="644"/>
      <c r="DT13" s="644"/>
      <c r="DU13" s="644"/>
      <c r="DV13" s="644"/>
      <c r="DW13" s="644"/>
      <c r="DX13" s="644"/>
      <c r="DY13" s="644"/>
      <c r="DZ13" s="644"/>
      <c r="EA13" s="644"/>
      <c r="EB13" s="644"/>
      <c r="EC13" s="684"/>
    </row>
    <row r="14" spans="2:143" ht="11.25" customHeight="1" x14ac:dyDescent="0.15">
      <c r="B14" s="638" t="s">
        <v>254</v>
      </c>
      <c r="C14" s="639"/>
      <c r="D14" s="639"/>
      <c r="E14" s="639"/>
      <c r="F14" s="639"/>
      <c r="G14" s="639"/>
      <c r="H14" s="639"/>
      <c r="I14" s="639"/>
      <c r="J14" s="639"/>
      <c r="K14" s="639"/>
      <c r="L14" s="639"/>
      <c r="M14" s="639"/>
      <c r="N14" s="639"/>
      <c r="O14" s="639"/>
      <c r="P14" s="639"/>
      <c r="Q14" s="640"/>
      <c r="R14" s="641" t="s">
        <v>231</v>
      </c>
      <c r="S14" s="644"/>
      <c r="T14" s="644"/>
      <c r="U14" s="644"/>
      <c r="V14" s="644"/>
      <c r="W14" s="644"/>
      <c r="X14" s="644"/>
      <c r="Y14" s="645"/>
      <c r="Z14" s="703" t="s">
        <v>132</v>
      </c>
      <c r="AA14" s="703"/>
      <c r="AB14" s="703"/>
      <c r="AC14" s="703"/>
      <c r="AD14" s="704" t="s">
        <v>169</v>
      </c>
      <c r="AE14" s="704"/>
      <c r="AF14" s="704"/>
      <c r="AG14" s="704"/>
      <c r="AH14" s="704"/>
      <c r="AI14" s="704"/>
      <c r="AJ14" s="704"/>
      <c r="AK14" s="704"/>
      <c r="AL14" s="646" t="s">
        <v>169</v>
      </c>
      <c r="AM14" s="647"/>
      <c r="AN14" s="647"/>
      <c r="AO14" s="705"/>
      <c r="AP14" s="638" t="s">
        <v>255</v>
      </c>
      <c r="AQ14" s="639"/>
      <c r="AR14" s="639"/>
      <c r="AS14" s="639"/>
      <c r="AT14" s="639"/>
      <c r="AU14" s="639"/>
      <c r="AV14" s="639"/>
      <c r="AW14" s="639"/>
      <c r="AX14" s="639"/>
      <c r="AY14" s="639"/>
      <c r="AZ14" s="639"/>
      <c r="BA14" s="639"/>
      <c r="BB14" s="639"/>
      <c r="BC14" s="639"/>
      <c r="BD14" s="639"/>
      <c r="BE14" s="639"/>
      <c r="BF14" s="640"/>
      <c r="BG14" s="641">
        <v>58135</v>
      </c>
      <c r="BH14" s="644"/>
      <c r="BI14" s="644"/>
      <c r="BJ14" s="644"/>
      <c r="BK14" s="644"/>
      <c r="BL14" s="644"/>
      <c r="BM14" s="644"/>
      <c r="BN14" s="645"/>
      <c r="BO14" s="703">
        <v>3.4</v>
      </c>
      <c r="BP14" s="703"/>
      <c r="BQ14" s="703"/>
      <c r="BR14" s="703"/>
      <c r="BS14" s="649" t="s">
        <v>169</v>
      </c>
      <c r="BT14" s="644"/>
      <c r="BU14" s="644"/>
      <c r="BV14" s="644"/>
      <c r="BW14" s="644"/>
      <c r="BX14" s="644"/>
      <c r="BY14" s="644"/>
      <c r="BZ14" s="644"/>
      <c r="CA14" s="644"/>
      <c r="CB14" s="684"/>
      <c r="CD14" s="685" t="s">
        <v>256</v>
      </c>
      <c r="CE14" s="682"/>
      <c r="CF14" s="682"/>
      <c r="CG14" s="682"/>
      <c r="CH14" s="682"/>
      <c r="CI14" s="682"/>
      <c r="CJ14" s="682"/>
      <c r="CK14" s="682"/>
      <c r="CL14" s="682"/>
      <c r="CM14" s="682"/>
      <c r="CN14" s="682"/>
      <c r="CO14" s="682"/>
      <c r="CP14" s="682"/>
      <c r="CQ14" s="683"/>
      <c r="CR14" s="641">
        <v>494060</v>
      </c>
      <c r="CS14" s="644"/>
      <c r="CT14" s="644"/>
      <c r="CU14" s="644"/>
      <c r="CV14" s="644"/>
      <c r="CW14" s="644"/>
      <c r="CX14" s="644"/>
      <c r="CY14" s="645"/>
      <c r="CZ14" s="703">
        <v>6.4</v>
      </c>
      <c r="DA14" s="703"/>
      <c r="DB14" s="703"/>
      <c r="DC14" s="703"/>
      <c r="DD14" s="649">
        <v>226045</v>
      </c>
      <c r="DE14" s="644"/>
      <c r="DF14" s="644"/>
      <c r="DG14" s="644"/>
      <c r="DH14" s="644"/>
      <c r="DI14" s="644"/>
      <c r="DJ14" s="644"/>
      <c r="DK14" s="644"/>
      <c r="DL14" s="644"/>
      <c r="DM14" s="644"/>
      <c r="DN14" s="644"/>
      <c r="DO14" s="644"/>
      <c r="DP14" s="645"/>
      <c r="DQ14" s="649">
        <v>274324</v>
      </c>
      <c r="DR14" s="644"/>
      <c r="DS14" s="644"/>
      <c r="DT14" s="644"/>
      <c r="DU14" s="644"/>
      <c r="DV14" s="644"/>
      <c r="DW14" s="644"/>
      <c r="DX14" s="644"/>
      <c r="DY14" s="644"/>
      <c r="DZ14" s="644"/>
      <c r="EA14" s="644"/>
      <c r="EB14" s="644"/>
      <c r="EC14" s="684"/>
    </row>
    <row r="15" spans="2:143" ht="11.25" customHeight="1" x14ac:dyDescent="0.15">
      <c r="B15" s="638" t="s">
        <v>257</v>
      </c>
      <c r="C15" s="639"/>
      <c r="D15" s="639"/>
      <c r="E15" s="639"/>
      <c r="F15" s="639"/>
      <c r="G15" s="639"/>
      <c r="H15" s="639"/>
      <c r="I15" s="639"/>
      <c r="J15" s="639"/>
      <c r="K15" s="639"/>
      <c r="L15" s="639"/>
      <c r="M15" s="639"/>
      <c r="N15" s="639"/>
      <c r="O15" s="639"/>
      <c r="P15" s="639"/>
      <c r="Q15" s="640"/>
      <c r="R15" s="641">
        <v>24905</v>
      </c>
      <c r="S15" s="644"/>
      <c r="T15" s="644"/>
      <c r="U15" s="644"/>
      <c r="V15" s="644"/>
      <c r="W15" s="644"/>
      <c r="X15" s="644"/>
      <c r="Y15" s="645"/>
      <c r="Z15" s="703">
        <v>0.3</v>
      </c>
      <c r="AA15" s="703"/>
      <c r="AB15" s="703"/>
      <c r="AC15" s="703"/>
      <c r="AD15" s="704">
        <v>24905</v>
      </c>
      <c r="AE15" s="704"/>
      <c r="AF15" s="704"/>
      <c r="AG15" s="704"/>
      <c r="AH15" s="704"/>
      <c r="AI15" s="704"/>
      <c r="AJ15" s="704"/>
      <c r="AK15" s="704"/>
      <c r="AL15" s="646">
        <v>0.5</v>
      </c>
      <c r="AM15" s="647"/>
      <c r="AN15" s="647"/>
      <c r="AO15" s="705"/>
      <c r="AP15" s="638" t="s">
        <v>258</v>
      </c>
      <c r="AQ15" s="639"/>
      <c r="AR15" s="639"/>
      <c r="AS15" s="639"/>
      <c r="AT15" s="639"/>
      <c r="AU15" s="639"/>
      <c r="AV15" s="639"/>
      <c r="AW15" s="639"/>
      <c r="AX15" s="639"/>
      <c r="AY15" s="639"/>
      <c r="AZ15" s="639"/>
      <c r="BA15" s="639"/>
      <c r="BB15" s="639"/>
      <c r="BC15" s="639"/>
      <c r="BD15" s="639"/>
      <c r="BE15" s="639"/>
      <c r="BF15" s="640"/>
      <c r="BG15" s="641">
        <v>86630</v>
      </c>
      <c r="BH15" s="644"/>
      <c r="BI15" s="644"/>
      <c r="BJ15" s="644"/>
      <c r="BK15" s="644"/>
      <c r="BL15" s="644"/>
      <c r="BM15" s="644"/>
      <c r="BN15" s="645"/>
      <c r="BO15" s="703">
        <v>5</v>
      </c>
      <c r="BP15" s="703"/>
      <c r="BQ15" s="703"/>
      <c r="BR15" s="703"/>
      <c r="BS15" s="649" t="s">
        <v>132</v>
      </c>
      <c r="BT15" s="644"/>
      <c r="BU15" s="644"/>
      <c r="BV15" s="644"/>
      <c r="BW15" s="644"/>
      <c r="BX15" s="644"/>
      <c r="BY15" s="644"/>
      <c r="BZ15" s="644"/>
      <c r="CA15" s="644"/>
      <c r="CB15" s="684"/>
      <c r="CD15" s="685" t="s">
        <v>259</v>
      </c>
      <c r="CE15" s="682"/>
      <c r="CF15" s="682"/>
      <c r="CG15" s="682"/>
      <c r="CH15" s="682"/>
      <c r="CI15" s="682"/>
      <c r="CJ15" s="682"/>
      <c r="CK15" s="682"/>
      <c r="CL15" s="682"/>
      <c r="CM15" s="682"/>
      <c r="CN15" s="682"/>
      <c r="CO15" s="682"/>
      <c r="CP15" s="682"/>
      <c r="CQ15" s="683"/>
      <c r="CR15" s="641">
        <v>902664</v>
      </c>
      <c r="CS15" s="644"/>
      <c r="CT15" s="644"/>
      <c r="CU15" s="644"/>
      <c r="CV15" s="644"/>
      <c r="CW15" s="644"/>
      <c r="CX15" s="644"/>
      <c r="CY15" s="645"/>
      <c r="CZ15" s="703">
        <v>11.8</v>
      </c>
      <c r="DA15" s="703"/>
      <c r="DB15" s="703"/>
      <c r="DC15" s="703"/>
      <c r="DD15" s="649">
        <v>142776</v>
      </c>
      <c r="DE15" s="644"/>
      <c r="DF15" s="644"/>
      <c r="DG15" s="644"/>
      <c r="DH15" s="644"/>
      <c r="DI15" s="644"/>
      <c r="DJ15" s="644"/>
      <c r="DK15" s="644"/>
      <c r="DL15" s="644"/>
      <c r="DM15" s="644"/>
      <c r="DN15" s="644"/>
      <c r="DO15" s="644"/>
      <c r="DP15" s="645"/>
      <c r="DQ15" s="649">
        <v>785440</v>
      </c>
      <c r="DR15" s="644"/>
      <c r="DS15" s="644"/>
      <c r="DT15" s="644"/>
      <c r="DU15" s="644"/>
      <c r="DV15" s="644"/>
      <c r="DW15" s="644"/>
      <c r="DX15" s="644"/>
      <c r="DY15" s="644"/>
      <c r="DZ15" s="644"/>
      <c r="EA15" s="644"/>
      <c r="EB15" s="644"/>
      <c r="EC15" s="684"/>
    </row>
    <row r="16" spans="2:143" ht="11.25" customHeight="1" x14ac:dyDescent="0.15">
      <c r="B16" s="638" t="s">
        <v>260</v>
      </c>
      <c r="C16" s="639"/>
      <c r="D16" s="639"/>
      <c r="E16" s="639"/>
      <c r="F16" s="639"/>
      <c r="G16" s="639"/>
      <c r="H16" s="639"/>
      <c r="I16" s="639"/>
      <c r="J16" s="639"/>
      <c r="K16" s="639"/>
      <c r="L16" s="639"/>
      <c r="M16" s="639"/>
      <c r="N16" s="639"/>
      <c r="O16" s="639"/>
      <c r="P16" s="639"/>
      <c r="Q16" s="640"/>
      <c r="R16" s="641" t="s">
        <v>169</v>
      </c>
      <c r="S16" s="644"/>
      <c r="T16" s="644"/>
      <c r="U16" s="644"/>
      <c r="V16" s="644"/>
      <c r="W16" s="644"/>
      <c r="X16" s="644"/>
      <c r="Y16" s="645"/>
      <c r="Z16" s="703" t="s">
        <v>169</v>
      </c>
      <c r="AA16" s="703"/>
      <c r="AB16" s="703"/>
      <c r="AC16" s="703"/>
      <c r="AD16" s="704" t="s">
        <v>169</v>
      </c>
      <c r="AE16" s="704"/>
      <c r="AF16" s="704"/>
      <c r="AG16" s="704"/>
      <c r="AH16" s="704"/>
      <c r="AI16" s="704"/>
      <c r="AJ16" s="704"/>
      <c r="AK16" s="704"/>
      <c r="AL16" s="646" t="s">
        <v>132</v>
      </c>
      <c r="AM16" s="647"/>
      <c r="AN16" s="647"/>
      <c r="AO16" s="705"/>
      <c r="AP16" s="638" t="s">
        <v>261</v>
      </c>
      <c r="AQ16" s="639"/>
      <c r="AR16" s="639"/>
      <c r="AS16" s="639"/>
      <c r="AT16" s="639"/>
      <c r="AU16" s="639"/>
      <c r="AV16" s="639"/>
      <c r="AW16" s="639"/>
      <c r="AX16" s="639"/>
      <c r="AY16" s="639"/>
      <c r="AZ16" s="639"/>
      <c r="BA16" s="639"/>
      <c r="BB16" s="639"/>
      <c r="BC16" s="639"/>
      <c r="BD16" s="639"/>
      <c r="BE16" s="639"/>
      <c r="BF16" s="640"/>
      <c r="BG16" s="641" t="s">
        <v>169</v>
      </c>
      <c r="BH16" s="644"/>
      <c r="BI16" s="644"/>
      <c r="BJ16" s="644"/>
      <c r="BK16" s="644"/>
      <c r="BL16" s="644"/>
      <c r="BM16" s="644"/>
      <c r="BN16" s="645"/>
      <c r="BO16" s="703" t="s">
        <v>231</v>
      </c>
      <c r="BP16" s="703"/>
      <c r="BQ16" s="703"/>
      <c r="BR16" s="703"/>
      <c r="BS16" s="649" t="s">
        <v>169</v>
      </c>
      <c r="BT16" s="644"/>
      <c r="BU16" s="644"/>
      <c r="BV16" s="644"/>
      <c r="BW16" s="644"/>
      <c r="BX16" s="644"/>
      <c r="BY16" s="644"/>
      <c r="BZ16" s="644"/>
      <c r="CA16" s="644"/>
      <c r="CB16" s="684"/>
      <c r="CD16" s="685" t="s">
        <v>262</v>
      </c>
      <c r="CE16" s="682"/>
      <c r="CF16" s="682"/>
      <c r="CG16" s="682"/>
      <c r="CH16" s="682"/>
      <c r="CI16" s="682"/>
      <c r="CJ16" s="682"/>
      <c r="CK16" s="682"/>
      <c r="CL16" s="682"/>
      <c r="CM16" s="682"/>
      <c r="CN16" s="682"/>
      <c r="CO16" s="682"/>
      <c r="CP16" s="682"/>
      <c r="CQ16" s="683"/>
      <c r="CR16" s="641">
        <v>19382</v>
      </c>
      <c r="CS16" s="644"/>
      <c r="CT16" s="644"/>
      <c r="CU16" s="644"/>
      <c r="CV16" s="644"/>
      <c r="CW16" s="644"/>
      <c r="CX16" s="644"/>
      <c r="CY16" s="645"/>
      <c r="CZ16" s="703">
        <v>0.3</v>
      </c>
      <c r="DA16" s="703"/>
      <c r="DB16" s="703"/>
      <c r="DC16" s="703"/>
      <c r="DD16" s="649" t="s">
        <v>169</v>
      </c>
      <c r="DE16" s="644"/>
      <c r="DF16" s="644"/>
      <c r="DG16" s="644"/>
      <c r="DH16" s="644"/>
      <c r="DI16" s="644"/>
      <c r="DJ16" s="644"/>
      <c r="DK16" s="644"/>
      <c r="DL16" s="644"/>
      <c r="DM16" s="644"/>
      <c r="DN16" s="644"/>
      <c r="DO16" s="644"/>
      <c r="DP16" s="645"/>
      <c r="DQ16" s="649">
        <v>3660</v>
      </c>
      <c r="DR16" s="644"/>
      <c r="DS16" s="644"/>
      <c r="DT16" s="644"/>
      <c r="DU16" s="644"/>
      <c r="DV16" s="644"/>
      <c r="DW16" s="644"/>
      <c r="DX16" s="644"/>
      <c r="DY16" s="644"/>
      <c r="DZ16" s="644"/>
      <c r="EA16" s="644"/>
      <c r="EB16" s="644"/>
      <c r="EC16" s="684"/>
    </row>
    <row r="17" spans="2:133" ht="11.25" customHeight="1" x14ac:dyDescent="0.15">
      <c r="B17" s="638" t="s">
        <v>263</v>
      </c>
      <c r="C17" s="639"/>
      <c r="D17" s="639"/>
      <c r="E17" s="639"/>
      <c r="F17" s="639"/>
      <c r="G17" s="639"/>
      <c r="H17" s="639"/>
      <c r="I17" s="639"/>
      <c r="J17" s="639"/>
      <c r="K17" s="639"/>
      <c r="L17" s="639"/>
      <c r="M17" s="639"/>
      <c r="N17" s="639"/>
      <c r="O17" s="639"/>
      <c r="P17" s="639"/>
      <c r="Q17" s="640"/>
      <c r="R17" s="641">
        <v>8438</v>
      </c>
      <c r="S17" s="644"/>
      <c r="T17" s="644"/>
      <c r="U17" s="644"/>
      <c r="V17" s="644"/>
      <c r="W17" s="644"/>
      <c r="X17" s="644"/>
      <c r="Y17" s="645"/>
      <c r="Z17" s="703">
        <v>0.1</v>
      </c>
      <c r="AA17" s="703"/>
      <c r="AB17" s="703"/>
      <c r="AC17" s="703"/>
      <c r="AD17" s="704">
        <v>8438</v>
      </c>
      <c r="AE17" s="704"/>
      <c r="AF17" s="704"/>
      <c r="AG17" s="704"/>
      <c r="AH17" s="704"/>
      <c r="AI17" s="704"/>
      <c r="AJ17" s="704"/>
      <c r="AK17" s="704"/>
      <c r="AL17" s="646">
        <v>0.2</v>
      </c>
      <c r="AM17" s="647"/>
      <c r="AN17" s="647"/>
      <c r="AO17" s="705"/>
      <c r="AP17" s="638" t="s">
        <v>264</v>
      </c>
      <c r="AQ17" s="639"/>
      <c r="AR17" s="639"/>
      <c r="AS17" s="639"/>
      <c r="AT17" s="639"/>
      <c r="AU17" s="639"/>
      <c r="AV17" s="639"/>
      <c r="AW17" s="639"/>
      <c r="AX17" s="639"/>
      <c r="AY17" s="639"/>
      <c r="AZ17" s="639"/>
      <c r="BA17" s="639"/>
      <c r="BB17" s="639"/>
      <c r="BC17" s="639"/>
      <c r="BD17" s="639"/>
      <c r="BE17" s="639"/>
      <c r="BF17" s="640"/>
      <c r="BG17" s="641" t="s">
        <v>169</v>
      </c>
      <c r="BH17" s="644"/>
      <c r="BI17" s="644"/>
      <c r="BJ17" s="644"/>
      <c r="BK17" s="644"/>
      <c r="BL17" s="644"/>
      <c r="BM17" s="644"/>
      <c r="BN17" s="645"/>
      <c r="BO17" s="703" t="s">
        <v>169</v>
      </c>
      <c r="BP17" s="703"/>
      <c r="BQ17" s="703"/>
      <c r="BR17" s="703"/>
      <c r="BS17" s="649" t="s">
        <v>169</v>
      </c>
      <c r="BT17" s="644"/>
      <c r="BU17" s="644"/>
      <c r="BV17" s="644"/>
      <c r="BW17" s="644"/>
      <c r="BX17" s="644"/>
      <c r="BY17" s="644"/>
      <c r="BZ17" s="644"/>
      <c r="CA17" s="644"/>
      <c r="CB17" s="684"/>
      <c r="CD17" s="685" t="s">
        <v>265</v>
      </c>
      <c r="CE17" s="682"/>
      <c r="CF17" s="682"/>
      <c r="CG17" s="682"/>
      <c r="CH17" s="682"/>
      <c r="CI17" s="682"/>
      <c r="CJ17" s="682"/>
      <c r="CK17" s="682"/>
      <c r="CL17" s="682"/>
      <c r="CM17" s="682"/>
      <c r="CN17" s="682"/>
      <c r="CO17" s="682"/>
      <c r="CP17" s="682"/>
      <c r="CQ17" s="683"/>
      <c r="CR17" s="641">
        <v>715685</v>
      </c>
      <c r="CS17" s="644"/>
      <c r="CT17" s="644"/>
      <c r="CU17" s="644"/>
      <c r="CV17" s="644"/>
      <c r="CW17" s="644"/>
      <c r="CX17" s="644"/>
      <c r="CY17" s="645"/>
      <c r="CZ17" s="703">
        <v>9.3000000000000007</v>
      </c>
      <c r="DA17" s="703"/>
      <c r="DB17" s="703"/>
      <c r="DC17" s="703"/>
      <c r="DD17" s="649" t="s">
        <v>169</v>
      </c>
      <c r="DE17" s="644"/>
      <c r="DF17" s="644"/>
      <c r="DG17" s="644"/>
      <c r="DH17" s="644"/>
      <c r="DI17" s="644"/>
      <c r="DJ17" s="644"/>
      <c r="DK17" s="644"/>
      <c r="DL17" s="644"/>
      <c r="DM17" s="644"/>
      <c r="DN17" s="644"/>
      <c r="DO17" s="644"/>
      <c r="DP17" s="645"/>
      <c r="DQ17" s="649">
        <v>688930</v>
      </c>
      <c r="DR17" s="644"/>
      <c r="DS17" s="644"/>
      <c r="DT17" s="644"/>
      <c r="DU17" s="644"/>
      <c r="DV17" s="644"/>
      <c r="DW17" s="644"/>
      <c r="DX17" s="644"/>
      <c r="DY17" s="644"/>
      <c r="DZ17" s="644"/>
      <c r="EA17" s="644"/>
      <c r="EB17" s="644"/>
      <c r="EC17" s="684"/>
    </row>
    <row r="18" spans="2:133" ht="11.25" customHeight="1" x14ac:dyDescent="0.15">
      <c r="B18" s="638" t="s">
        <v>266</v>
      </c>
      <c r="C18" s="639"/>
      <c r="D18" s="639"/>
      <c r="E18" s="639"/>
      <c r="F18" s="639"/>
      <c r="G18" s="639"/>
      <c r="H18" s="639"/>
      <c r="I18" s="639"/>
      <c r="J18" s="639"/>
      <c r="K18" s="639"/>
      <c r="L18" s="639"/>
      <c r="M18" s="639"/>
      <c r="N18" s="639"/>
      <c r="O18" s="639"/>
      <c r="P18" s="639"/>
      <c r="Q18" s="640"/>
      <c r="R18" s="641">
        <v>2769109</v>
      </c>
      <c r="S18" s="644"/>
      <c r="T18" s="644"/>
      <c r="U18" s="644"/>
      <c r="V18" s="644"/>
      <c r="W18" s="644"/>
      <c r="X18" s="644"/>
      <c r="Y18" s="645"/>
      <c r="Z18" s="703">
        <v>34.4</v>
      </c>
      <c r="AA18" s="703"/>
      <c r="AB18" s="703"/>
      <c r="AC18" s="703"/>
      <c r="AD18" s="704">
        <v>2329108</v>
      </c>
      <c r="AE18" s="704"/>
      <c r="AF18" s="704"/>
      <c r="AG18" s="704"/>
      <c r="AH18" s="704"/>
      <c r="AI18" s="704"/>
      <c r="AJ18" s="704"/>
      <c r="AK18" s="704"/>
      <c r="AL18" s="646">
        <v>51.3</v>
      </c>
      <c r="AM18" s="647"/>
      <c r="AN18" s="647"/>
      <c r="AO18" s="705"/>
      <c r="AP18" s="638" t="s">
        <v>267</v>
      </c>
      <c r="AQ18" s="639"/>
      <c r="AR18" s="639"/>
      <c r="AS18" s="639"/>
      <c r="AT18" s="639"/>
      <c r="AU18" s="639"/>
      <c r="AV18" s="639"/>
      <c r="AW18" s="639"/>
      <c r="AX18" s="639"/>
      <c r="AY18" s="639"/>
      <c r="AZ18" s="639"/>
      <c r="BA18" s="639"/>
      <c r="BB18" s="639"/>
      <c r="BC18" s="639"/>
      <c r="BD18" s="639"/>
      <c r="BE18" s="639"/>
      <c r="BF18" s="640"/>
      <c r="BG18" s="641" t="s">
        <v>169</v>
      </c>
      <c r="BH18" s="644"/>
      <c r="BI18" s="644"/>
      <c r="BJ18" s="644"/>
      <c r="BK18" s="644"/>
      <c r="BL18" s="644"/>
      <c r="BM18" s="644"/>
      <c r="BN18" s="645"/>
      <c r="BO18" s="703" t="s">
        <v>169</v>
      </c>
      <c r="BP18" s="703"/>
      <c r="BQ18" s="703"/>
      <c r="BR18" s="703"/>
      <c r="BS18" s="649" t="s">
        <v>132</v>
      </c>
      <c r="BT18" s="644"/>
      <c r="BU18" s="644"/>
      <c r="BV18" s="644"/>
      <c r="BW18" s="644"/>
      <c r="BX18" s="644"/>
      <c r="BY18" s="644"/>
      <c r="BZ18" s="644"/>
      <c r="CA18" s="644"/>
      <c r="CB18" s="684"/>
      <c r="CD18" s="685" t="s">
        <v>268</v>
      </c>
      <c r="CE18" s="682"/>
      <c r="CF18" s="682"/>
      <c r="CG18" s="682"/>
      <c r="CH18" s="682"/>
      <c r="CI18" s="682"/>
      <c r="CJ18" s="682"/>
      <c r="CK18" s="682"/>
      <c r="CL18" s="682"/>
      <c r="CM18" s="682"/>
      <c r="CN18" s="682"/>
      <c r="CO18" s="682"/>
      <c r="CP18" s="682"/>
      <c r="CQ18" s="683"/>
      <c r="CR18" s="641" t="s">
        <v>169</v>
      </c>
      <c r="CS18" s="644"/>
      <c r="CT18" s="644"/>
      <c r="CU18" s="644"/>
      <c r="CV18" s="644"/>
      <c r="CW18" s="644"/>
      <c r="CX18" s="644"/>
      <c r="CY18" s="645"/>
      <c r="CZ18" s="703" t="s">
        <v>231</v>
      </c>
      <c r="DA18" s="703"/>
      <c r="DB18" s="703"/>
      <c r="DC18" s="703"/>
      <c r="DD18" s="649" t="s">
        <v>132</v>
      </c>
      <c r="DE18" s="644"/>
      <c r="DF18" s="644"/>
      <c r="DG18" s="644"/>
      <c r="DH18" s="644"/>
      <c r="DI18" s="644"/>
      <c r="DJ18" s="644"/>
      <c r="DK18" s="644"/>
      <c r="DL18" s="644"/>
      <c r="DM18" s="644"/>
      <c r="DN18" s="644"/>
      <c r="DO18" s="644"/>
      <c r="DP18" s="645"/>
      <c r="DQ18" s="649" t="s">
        <v>169</v>
      </c>
      <c r="DR18" s="644"/>
      <c r="DS18" s="644"/>
      <c r="DT18" s="644"/>
      <c r="DU18" s="644"/>
      <c r="DV18" s="644"/>
      <c r="DW18" s="644"/>
      <c r="DX18" s="644"/>
      <c r="DY18" s="644"/>
      <c r="DZ18" s="644"/>
      <c r="EA18" s="644"/>
      <c r="EB18" s="644"/>
      <c r="EC18" s="684"/>
    </row>
    <row r="19" spans="2:133" ht="11.25" customHeight="1" x14ac:dyDescent="0.15">
      <c r="B19" s="638" t="s">
        <v>269</v>
      </c>
      <c r="C19" s="639"/>
      <c r="D19" s="639"/>
      <c r="E19" s="639"/>
      <c r="F19" s="639"/>
      <c r="G19" s="639"/>
      <c r="H19" s="639"/>
      <c r="I19" s="639"/>
      <c r="J19" s="639"/>
      <c r="K19" s="639"/>
      <c r="L19" s="639"/>
      <c r="M19" s="639"/>
      <c r="N19" s="639"/>
      <c r="O19" s="639"/>
      <c r="P19" s="639"/>
      <c r="Q19" s="640"/>
      <c r="R19" s="641">
        <v>2329108</v>
      </c>
      <c r="S19" s="644"/>
      <c r="T19" s="644"/>
      <c r="U19" s="644"/>
      <c r="V19" s="644"/>
      <c r="W19" s="644"/>
      <c r="X19" s="644"/>
      <c r="Y19" s="645"/>
      <c r="Z19" s="703">
        <v>28.9</v>
      </c>
      <c r="AA19" s="703"/>
      <c r="AB19" s="703"/>
      <c r="AC19" s="703"/>
      <c r="AD19" s="704">
        <v>2329108</v>
      </c>
      <c r="AE19" s="704"/>
      <c r="AF19" s="704"/>
      <c r="AG19" s="704"/>
      <c r="AH19" s="704"/>
      <c r="AI19" s="704"/>
      <c r="AJ19" s="704"/>
      <c r="AK19" s="704"/>
      <c r="AL19" s="646">
        <v>51.3</v>
      </c>
      <c r="AM19" s="647"/>
      <c r="AN19" s="647"/>
      <c r="AO19" s="705"/>
      <c r="AP19" s="638" t="s">
        <v>270</v>
      </c>
      <c r="AQ19" s="639"/>
      <c r="AR19" s="639"/>
      <c r="AS19" s="639"/>
      <c r="AT19" s="639"/>
      <c r="AU19" s="639"/>
      <c r="AV19" s="639"/>
      <c r="AW19" s="639"/>
      <c r="AX19" s="639"/>
      <c r="AY19" s="639"/>
      <c r="AZ19" s="639"/>
      <c r="BA19" s="639"/>
      <c r="BB19" s="639"/>
      <c r="BC19" s="639"/>
      <c r="BD19" s="639"/>
      <c r="BE19" s="639"/>
      <c r="BF19" s="640"/>
      <c r="BG19" s="641">
        <v>3920</v>
      </c>
      <c r="BH19" s="644"/>
      <c r="BI19" s="644"/>
      <c r="BJ19" s="644"/>
      <c r="BK19" s="644"/>
      <c r="BL19" s="644"/>
      <c r="BM19" s="644"/>
      <c r="BN19" s="645"/>
      <c r="BO19" s="703">
        <v>0.2</v>
      </c>
      <c r="BP19" s="703"/>
      <c r="BQ19" s="703"/>
      <c r="BR19" s="703"/>
      <c r="BS19" s="649" t="s">
        <v>231</v>
      </c>
      <c r="BT19" s="644"/>
      <c r="BU19" s="644"/>
      <c r="BV19" s="644"/>
      <c r="BW19" s="644"/>
      <c r="BX19" s="644"/>
      <c r="BY19" s="644"/>
      <c r="BZ19" s="644"/>
      <c r="CA19" s="644"/>
      <c r="CB19" s="684"/>
      <c r="CD19" s="685" t="s">
        <v>271</v>
      </c>
      <c r="CE19" s="682"/>
      <c r="CF19" s="682"/>
      <c r="CG19" s="682"/>
      <c r="CH19" s="682"/>
      <c r="CI19" s="682"/>
      <c r="CJ19" s="682"/>
      <c r="CK19" s="682"/>
      <c r="CL19" s="682"/>
      <c r="CM19" s="682"/>
      <c r="CN19" s="682"/>
      <c r="CO19" s="682"/>
      <c r="CP19" s="682"/>
      <c r="CQ19" s="683"/>
      <c r="CR19" s="641" t="s">
        <v>169</v>
      </c>
      <c r="CS19" s="644"/>
      <c r="CT19" s="644"/>
      <c r="CU19" s="644"/>
      <c r="CV19" s="644"/>
      <c r="CW19" s="644"/>
      <c r="CX19" s="644"/>
      <c r="CY19" s="645"/>
      <c r="CZ19" s="703" t="s">
        <v>169</v>
      </c>
      <c r="DA19" s="703"/>
      <c r="DB19" s="703"/>
      <c r="DC19" s="703"/>
      <c r="DD19" s="649" t="s">
        <v>231</v>
      </c>
      <c r="DE19" s="644"/>
      <c r="DF19" s="644"/>
      <c r="DG19" s="644"/>
      <c r="DH19" s="644"/>
      <c r="DI19" s="644"/>
      <c r="DJ19" s="644"/>
      <c r="DK19" s="644"/>
      <c r="DL19" s="644"/>
      <c r="DM19" s="644"/>
      <c r="DN19" s="644"/>
      <c r="DO19" s="644"/>
      <c r="DP19" s="645"/>
      <c r="DQ19" s="649" t="s">
        <v>169</v>
      </c>
      <c r="DR19" s="644"/>
      <c r="DS19" s="644"/>
      <c r="DT19" s="644"/>
      <c r="DU19" s="644"/>
      <c r="DV19" s="644"/>
      <c r="DW19" s="644"/>
      <c r="DX19" s="644"/>
      <c r="DY19" s="644"/>
      <c r="DZ19" s="644"/>
      <c r="EA19" s="644"/>
      <c r="EB19" s="644"/>
      <c r="EC19" s="684"/>
    </row>
    <row r="20" spans="2:133" ht="11.25" customHeight="1" x14ac:dyDescent="0.15">
      <c r="B20" s="638" t="s">
        <v>272</v>
      </c>
      <c r="C20" s="639"/>
      <c r="D20" s="639"/>
      <c r="E20" s="639"/>
      <c r="F20" s="639"/>
      <c r="G20" s="639"/>
      <c r="H20" s="639"/>
      <c r="I20" s="639"/>
      <c r="J20" s="639"/>
      <c r="K20" s="639"/>
      <c r="L20" s="639"/>
      <c r="M20" s="639"/>
      <c r="N20" s="639"/>
      <c r="O20" s="639"/>
      <c r="P20" s="639"/>
      <c r="Q20" s="640"/>
      <c r="R20" s="641">
        <v>287532</v>
      </c>
      <c r="S20" s="644"/>
      <c r="T20" s="644"/>
      <c r="U20" s="644"/>
      <c r="V20" s="644"/>
      <c r="W20" s="644"/>
      <c r="X20" s="644"/>
      <c r="Y20" s="645"/>
      <c r="Z20" s="703">
        <v>3.6</v>
      </c>
      <c r="AA20" s="703"/>
      <c r="AB20" s="703"/>
      <c r="AC20" s="703"/>
      <c r="AD20" s="704" t="s">
        <v>169</v>
      </c>
      <c r="AE20" s="704"/>
      <c r="AF20" s="704"/>
      <c r="AG20" s="704"/>
      <c r="AH20" s="704"/>
      <c r="AI20" s="704"/>
      <c r="AJ20" s="704"/>
      <c r="AK20" s="704"/>
      <c r="AL20" s="646" t="s">
        <v>132</v>
      </c>
      <c r="AM20" s="647"/>
      <c r="AN20" s="647"/>
      <c r="AO20" s="705"/>
      <c r="AP20" s="638" t="s">
        <v>273</v>
      </c>
      <c r="AQ20" s="639"/>
      <c r="AR20" s="639"/>
      <c r="AS20" s="639"/>
      <c r="AT20" s="639"/>
      <c r="AU20" s="639"/>
      <c r="AV20" s="639"/>
      <c r="AW20" s="639"/>
      <c r="AX20" s="639"/>
      <c r="AY20" s="639"/>
      <c r="AZ20" s="639"/>
      <c r="BA20" s="639"/>
      <c r="BB20" s="639"/>
      <c r="BC20" s="639"/>
      <c r="BD20" s="639"/>
      <c r="BE20" s="639"/>
      <c r="BF20" s="640"/>
      <c r="BG20" s="641">
        <v>3920</v>
      </c>
      <c r="BH20" s="644"/>
      <c r="BI20" s="644"/>
      <c r="BJ20" s="644"/>
      <c r="BK20" s="644"/>
      <c r="BL20" s="644"/>
      <c r="BM20" s="644"/>
      <c r="BN20" s="645"/>
      <c r="BO20" s="703">
        <v>0.2</v>
      </c>
      <c r="BP20" s="703"/>
      <c r="BQ20" s="703"/>
      <c r="BR20" s="703"/>
      <c r="BS20" s="649" t="s">
        <v>132</v>
      </c>
      <c r="BT20" s="644"/>
      <c r="BU20" s="644"/>
      <c r="BV20" s="644"/>
      <c r="BW20" s="644"/>
      <c r="BX20" s="644"/>
      <c r="BY20" s="644"/>
      <c r="BZ20" s="644"/>
      <c r="CA20" s="644"/>
      <c r="CB20" s="684"/>
      <c r="CD20" s="685" t="s">
        <v>274</v>
      </c>
      <c r="CE20" s="682"/>
      <c r="CF20" s="682"/>
      <c r="CG20" s="682"/>
      <c r="CH20" s="682"/>
      <c r="CI20" s="682"/>
      <c r="CJ20" s="682"/>
      <c r="CK20" s="682"/>
      <c r="CL20" s="682"/>
      <c r="CM20" s="682"/>
      <c r="CN20" s="682"/>
      <c r="CO20" s="682"/>
      <c r="CP20" s="682"/>
      <c r="CQ20" s="683"/>
      <c r="CR20" s="641">
        <v>7678406</v>
      </c>
      <c r="CS20" s="644"/>
      <c r="CT20" s="644"/>
      <c r="CU20" s="644"/>
      <c r="CV20" s="644"/>
      <c r="CW20" s="644"/>
      <c r="CX20" s="644"/>
      <c r="CY20" s="645"/>
      <c r="CZ20" s="703">
        <v>100</v>
      </c>
      <c r="DA20" s="703"/>
      <c r="DB20" s="703"/>
      <c r="DC20" s="703"/>
      <c r="DD20" s="649">
        <v>827813</v>
      </c>
      <c r="DE20" s="644"/>
      <c r="DF20" s="644"/>
      <c r="DG20" s="644"/>
      <c r="DH20" s="644"/>
      <c r="DI20" s="644"/>
      <c r="DJ20" s="644"/>
      <c r="DK20" s="644"/>
      <c r="DL20" s="644"/>
      <c r="DM20" s="644"/>
      <c r="DN20" s="644"/>
      <c r="DO20" s="644"/>
      <c r="DP20" s="645"/>
      <c r="DQ20" s="649">
        <v>5186584</v>
      </c>
      <c r="DR20" s="644"/>
      <c r="DS20" s="644"/>
      <c r="DT20" s="644"/>
      <c r="DU20" s="644"/>
      <c r="DV20" s="644"/>
      <c r="DW20" s="644"/>
      <c r="DX20" s="644"/>
      <c r="DY20" s="644"/>
      <c r="DZ20" s="644"/>
      <c r="EA20" s="644"/>
      <c r="EB20" s="644"/>
      <c r="EC20" s="684"/>
    </row>
    <row r="21" spans="2:133" ht="11.25" customHeight="1" x14ac:dyDescent="0.15">
      <c r="B21" s="638" t="s">
        <v>275</v>
      </c>
      <c r="C21" s="639"/>
      <c r="D21" s="639"/>
      <c r="E21" s="639"/>
      <c r="F21" s="639"/>
      <c r="G21" s="639"/>
      <c r="H21" s="639"/>
      <c r="I21" s="639"/>
      <c r="J21" s="639"/>
      <c r="K21" s="639"/>
      <c r="L21" s="639"/>
      <c r="M21" s="639"/>
      <c r="N21" s="639"/>
      <c r="O21" s="639"/>
      <c r="P21" s="639"/>
      <c r="Q21" s="640"/>
      <c r="R21" s="641">
        <v>152469</v>
      </c>
      <c r="S21" s="644"/>
      <c r="T21" s="644"/>
      <c r="U21" s="644"/>
      <c r="V21" s="644"/>
      <c r="W21" s="644"/>
      <c r="X21" s="644"/>
      <c r="Y21" s="645"/>
      <c r="Z21" s="703">
        <v>1.9</v>
      </c>
      <c r="AA21" s="703"/>
      <c r="AB21" s="703"/>
      <c r="AC21" s="703"/>
      <c r="AD21" s="704" t="s">
        <v>169</v>
      </c>
      <c r="AE21" s="704"/>
      <c r="AF21" s="704"/>
      <c r="AG21" s="704"/>
      <c r="AH21" s="704"/>
      <c r="AI21" s="704"/>
      <c r="AJ21" s="704"/>
      <c r="AK21" s="704"/>
      <c r="AL21" s="646" t="s">
        <v>169</v>
      </c>
      <c r="AM21" s="647"/>
      <c r="AN21" s="647"/>
      <c r="AO21" s="705"/>
      <c r="AP21" s="749" t="s">
        <v>276</v>
      </c>
      <c r="AQ21" s="756"/>
      <c r="AR21" s="756"/>
      <c r="AS21" s="756"/>
      <c r="AT21" s="756"/>
      <c r="AU21" s="756"/>
      <c r="AV21" s="756"/>
      <c r="AW21" s="756"/>
      <c r="AX21" s="756"/>
      <c r="AY21" s="756"/>
      <c r="AZ21" s="756"/>
      <c r="BA21" s="756"/>
      <c r="BB21" s="756"/>
      <c r="BC21" s="756"/>
      <c r="BD21" s="756"/>
      <c r="BE21" s="756"/>
      <c r="BF21" s="751"/>
      <c r="BG21" s="641">
        <v>3920</v>
      </c>
      <c r="BH21" s="644"/>
      <c r="BI21" s="644"/>
      <c r="BJ21" s="644"/>
      <c r="BK21" s="644"/>
      <c r="BL21" s="644"/>
      <c r="BM21" s="644"/>
      <c r="BN21" s="645"/>
      <c r="BO21" s="703">
        <v>0.2</v>
      </c>
      <c r="BP21" s="703"/>
      <c r="BQ21" s="703"/>
      <c r="BR21" s="703"/>
      <c r="BS21" s="649" t="s">
        <v>132</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x14ac:dyDescent="0.15">
      <c r="B22" s="638" t="s">
        <v>277</v>
      </c>
      <c r="C22" s="639"/>
      <c r="D22" s="639"/>
      <c r="E22" s="639"/>
      <c r="F22" s="639"/>
      <c r="G22" s="639"/>
      <c r="H22" s="639"/>
      <c r="I22" s="639"/>
      <c r="J22" s="639"/>
      <c r="K22" s="639"/>
      <c r="L22" s="639"/>
      <c r="M22" s="639"/>
      <c r="N22" s="639"/>
      <c r="O22" s="639"/>
      <c r="P22" s="639"/>
      <c r="Q22" s="640"/>
      <c r="R22" s="641">
        <v>4947916</v>
      </c>
      <c r="S22" s="644"/>
      <c r="T22" s="644"/>
      <c r="U22" s="644"/>
      <c r="V22" s="644"/>
      <c r="W22" s="644"/>
      <c r="X22" s="644"/>
      <c r="Y22" s="645"/>
      <c r="Z22" s="703">
        <v>61.4</v>
      </c>
      <c r="AA22" s="703"/>
      <c r="AB22" s="703"/>
      <c r="AC22" s="703"/>
      <c r="AD22" s="704">
        <v>4507915</v>
      </c>
      <c r="AE22" s="704"/>
      <c r="AF22" s="704"/>
      <c r="AG22" s="704"/>
      <c r="AH22" s="704"/>
      <c r="AI22" s="704"/>
      <c r="AJ22" s="704"/>
      <c r="AK22" s="704"/>
      <c r="AL22" s="646">
        <v>99.3</v>
      </c>
      <c r="AM22" s="647"/>
      <c r="AN22" s="647"/>
      <c r="AO22" s="705"/>
      <c r="AP22" s="749" t="s">
        <v>278</v>
      </c>
      <c r="AQ22" s="756"/>
      <c r="AR22" s="756"/>
      <c r="AS22" s="756"/>
      <c r="AT22" s="756"/>
      <c r="AU22" s="756"/>
      <c r="AV22" s="756"/>
      <c r="AW22" s="756"/>
      <c r="AX22" s="756"/>
      <c r="AY22" s="756"/>
      <c r="AZ22" s="756"/>
      <c r="BA22" s="756"/>
      <c r="BB22" s="756"/>
      <c r="BC22" s="756"/>
      <c r="BD22" s="756"/>
      <c r="BE22" s="756"/>
      <c r="BF22" s="751"/>
      <c r="BG22" s="641" t="s">
        <v>169</v>
      </c>
      <c r="BH22" s="644"/>
      <c r="BI22" s="644"/>
      <c r="BJ22" s="644"/>
      <c r="BK22" s="644"/>
      <c r="BL22" s="644"/>
      <c r="BM22" s="644"/>
      <c r="BN22" s="645"/>
      <c r="BO22" s="703" t="s">
        <v>132</v>
      </c>
      <c r="BP22" s="703"/>
      <c r="BQ22" s="703"/>
      <c r="BR22" s="703"/>
      <c r="BS22" s="649" t="s">
        <v>132</v>
      </c>
      <c r="BT22" s="644"/>
      <c r="BU22" s="644"/>
      <c r="BV22" s="644"/>
      <c r="BW22" s="644"/>
      <c r="BX22" s="644"/>
      <c r="BY22" s="644"/>
      <c r="BZ22" s="644"/>
      <c r="CA22" s="644"/>
      <c r="CB22" s="684"/>
      <c r="CD22" s="758" t="s">
        <v>279</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x14ac:dyDescent="0.15">
      <c r="B23" s="638" t="s">
        <v>280</v>
      </c>
      <c r="C23" s="639"/>
      <c r="D23" s="639"/>
      <c r="E23" s="639"/>
      <c r="F23" s="639"/>
      <c r="G23" s="639"/>
      <c r="H23" s="639"/>
      <c r="I23" s="639"/>
      <c r="J23" s="639"/>
      <c r="K23" s="639"/>
      <c r="L23" s="639"/>
      <c r="M23" s="639"/>
      <c r="N23" s="639"/>
      <c r="O23" s="639"/>
      <c r="P23" s="639"/>
      <c r="Q23" s="640"/>
      <c r="R23" s="641">
        <v>1900</v>
      </c>
      <c r="S23" s="644"/>
      <c r="T23" s="644"/>
      <c r="U23" s="644"/>
      <c r="V23" s="644"/>
      <c r="W23" s="644"/>
      <c r="X23" s="644"/>
      <c r="Y23" s="645"/>
      <c r="Z23" s="703">
        <v>0</v>
      </c>
      <c r="AA23" s="703"/>
      <c r="AB23" s="703"/>
      <c r="AC23" s="703"/>
      <c r="AD23" s="704">
        <v>1900</v>
      </c>
      <c r="AE23" s="704"/>
      <c r="AF23" s="704"/>
      <c r="AG23" s="704"/>
      <c r="AH23" s="704"/>
      <c r="AI23" s="704"/>
      <c r="AJ23" s="704"/>
      <c r="AK23" s="704"/>
      <c r="AL23" s="646">
        <v>0</v>
      </c>
      <c r="AM23" s="647"/>
      <c r="AN23" s="647"/>
      <c r="AO23" s="705"/>
      <c r="AP23" s="749" t="s">
        <v>281</v>
      </c>
      <c r="AQ23" s="756"/>
      <c r="AR23" s="756"/>
      <c r="AS23" s="756"/>
      <c r="AT23" s="756"/>
      <c r="AU23" s="756"/>
      <c r="AV23" s="756"/>
      <c r="AW23" s="756"/>
      <c r="AX23" s="756"/>
      <c r="AY23" s="756"/>
      <c r="AZ23" s="756"/>
      <c r="BA23" s="756"/>
      <c r="BB23" s="756"/>
      <c r="BC23" s="756"/>
      <c r="BD23" s="756"/>
      <c r="BE23" s="756"/>
      <c r="BF23" s="751"/>
      <c r="BG23" s="641" t="s">
        <v>169</v>
      </c>
      <c r="BH23" s="644"/>
      <c r="BI23" s="644"/>
      <c r="BJ23" s="644"/>
      <c r="BK23" s="644"/>
      <c r="BL23" s="644"/>
      <c r="BM23" s="644"/>
      <c r="BN23" s="645"/>
      <c r="BO23" s="703" t="s">
        <v>231</v>
      </c>
      <c r="BP23" s="703"/>
      <c r="BQ23" s="703"/>
      <c r="BR23" s="703"/>
      <c r="BS23" s="649" t="s">
        <v>132</v>
      </c>
      <c r="BT23" s="644"/>
      <c r="BU23" s="644"/>
      <c r="BV23" s="644"/>
      <c r="BW23" s="644"/>
      <c r="BX23" s="644"/>
      <c r="BY23" s="644"/>
      <c r="BZ23" s="644"/>
      <c r="CA23" s="644"/>
      <c r="CB23" s="684"/>
      <c r="CD23" s="758" t="s">
        <v>220</v>
      </c>
      <c r="CE23" s="759"/>
      <c r="CF23" s="759"/>
      <c r="CG23" s="759"/>
      <c r="CH23" s="759"/>
      <c r="CI23" s="759"/>
      <c r="CJ23" s="759"/>
      <c r="CK23" s="759"/>
      <c r="CL23" s="759"/>
      <c r="CM23" s="759"/>
      <c r="CN23" s="759"/>
      <c r="CO23" s="759"/>
      <c r="CP23" s="759"/>
      <c r="CQ23" s="760"/>
      <c r="CR23" s="758" t="s">
        <v>282</v>
      </c>
      <c r="CS23" s="759"/>
      <c r="CT23" s="759"/>
      <c r="CU23" s="759"/>
      <c r="CV23" s="759"/>
      <c r="CW23" s="759"/>
      <c r="CX23" s="759"/>
      <c r="CY23" s="760"/>
      <c r="CZ23" s="758" t="s">
        <v>283</v>
      </c>
      <c r="DA23" s="759"/>
      <c r="DB23" s="759"/>
      <c r="DC23" s="760"/>
      <c r="DD23" s="758" t="s">
        <v>284</v>
      </c>
      <c r="DE23" s="759"/>
      <c r="DF23" s="759"/>
      <c r="DG23" s="759"/>
      <c r="DH23" s="759"/>
      <c r="DI23" s="759"/>
      <c r="DJ23" s="759"/>
      <c r="DK23" s="760"/>
      <c r="DL23" s="767" t="s">
        <v>285</v>
      </c>
      <c r="DM23" s="768"/>
      <c r="DN23" s="768"/>
      <c r="DO23" s="768"/>
      <c r="DP23" s="768"/>
      <c r="DQ23" s="768"/>
      <c r="DR23" s="768"/>
      <c r="DS23" s="768"/>
      <c r="DT23" s="768"/>
      <c r="DU23" s="768"/>
      <c r="DV23" s="769"/>
      <c r="DW23" s="758" t="s">
        <v>286</v>
      </c>
      <c r="DX23" s="759"/>
      <c r="DY23" s="759"/>
      <c r="DZ23" s="759"/>
      <c r="EA23" s="759"/>
      <c r="EB23" s="759"/>
      <c r="EC23" s="760"/>
    </row>
    <row r="24" spans="2:133" ht="11.25" customHeight="1" x14ac:dyDescent="0.15">
      <c r="B24" s="638" t="s">
        <v>287</v>
      </c>
      <c r="C24" s="639"/>
      <c r="D24" s="639"/>
      <c r="E24" s="639"/>
      <c r="F24" s="639"/>
      <c r="G24" s="639"/>
      <c r="H24" s="639"/>
      <c r="I24" s="639"/>
      <c r="J24" s="639"/>
      <c r="K24" s="639"/>
      <c r="L24" s="639"/>
      <c r="M24" s="639"/>
      <c r="N24" s="639"/>
      <c r="O24" s="639"/>
      <c r="P24" s="639"/>
      <c r="Q24" s="640"/>
      <c r="R24" s="641">
        <v>54059</v>
      </c>
      <c r="S24" s="644"/>
      <c r="T24" s="644"/>
      <c r="U24" s="644"/>
      <c r="V24" s="644"/>
      <c r="W24" s="644"/>
      <c r="X24" s="644"/>
      <c r="Y24" s="645"/>
      <c r="Z24" s="703">
        <v>0.7</v>
      </c>
      <c r="AA24" s="703"/>
      <c r="AB24" s="703"/>
      <c r="AC24" s="703"/>
      <c r="AD24" s="704" t="s">
        <v>169</v>
      </c>
      <c r="AE24" s="704"/>
      <c r="AF24" s="704"/>
      <c r="AG24" s="704"/>
      <c r="AH24" s="704"/>
      <c r="AI24" s="704"/>
      <c r="AJ24" s="704"/>
      <c r="AK24" s="704"/>
      <c r="AL24" s="646" t="s">
        <v>231</v>
      </c>
      <c r="AM24" s="647"/>
      <c r="AN24" s="647"/>
      <c r="AO24" s="705"/>
      <c r="AP24" s="749" t="s">
        <v>288</v>
      </c>
      <c r="AQ24" s="756"/>
      <c r="AR24" s="756"/>
      <c r="AS24" s="756"/>
      <c r="AT24" s="756"/>
      <c r="AU24" s="756"/>
      <c r="AV24" s="756"/>
      <c r="AW24" s="756"/>
      <c r="AX24" s="756"/>
      <c r="AY24" s="756"/>
      <c r="AZ24" s="756"/>
      <c r="BA24" s="756"/>
      <c r="BB24" s="756"/>
      <c r="BC24" s="756"/>
      <c r="BD24" s="756"/>
      <c r="BE24" s="756"/>
      <c r="BF24" s="751"/>
      <c r="BG24" s="641" t="s">
        <v>169</v>
      </c>
      <c r="BH24" s="644"/>
      <c r="BI24" s="644"/>
      <c r="BJ24" s="644"/>
      <c r="BK24" s="644"/>
      <c r="BL24" s="644"/>
      <c r="BM24" s="644"/>
      <c r="BN24" s="645"/>
      <c r="BO24" s="703" t="s">
        <v>169</v>
      </c>
      <c r="BP24" s="703"/>
      <c r="BQ24" s="703"/>
      <c r="BR24" s="703"/>
      <c r="BS24" s="649" t="s">
        <v>231</v>
      </c>
      <c r="BT24" s="644"/>
      <c r="BU24" s="644"/>
      <c r="BV24" s="644"/>
      <c r="BW24" s="644"/>
      <c r="BX24" s="644"/>
      <c r="BY24" s="644"/>
      <c r="BZ24" s="644"/>
      <c r="CA24" s="644"/>
      <c r="CB24" s="684"/>
      <c r="CD24" s="712" t="s">
        <v>289</v>
      </c>
      <c r="CE24" s="713"/>
      <c r="CF24" s="713"/>
      <c r="CG24" s="713"/>
      <c r="CH24" s="713"/>
      <c r="CI24" s="713"/>
      <c r="CJ24" s="713"/>
      <c r="CK24" s="713"/>
      <c r="CL24" s="713"/>
      <c r="CM24" s="713"/>
      <c r="CN24" s="713"/>
      <c r="CO24" s="713"/>
      <c r="CP24" s="713"/>
      <c r="CQ24" s="714"/>
      <c r="CR24" s="706">
        <v>2741712</v>
      </c>
      <c r="CS24" s="707"/>
      <c r="CT24" s="707"/>
      <c r="CU24" s="707"/>
      <c r="CV24" s="707"/>
      <c r="CW24" s="707"/>
      <c r="CX24" s="707"/>
      <c r="CY24" s="753"/>
      <c r="CZ24" s="754">
        <v>35.700000000000003</v>
      </c>
      <c r="DA24" s="723"/>
      <c r="DB24" s="723"/>
      <c r="DC24" s="757"/>
      <c r="DD24" s="752">
        <v>2074847</v>
      </c>
      <c r="DE24" s="707"/>
      <c r="DF24" s="707"/>
      <c r="DG24" s="707"/>
      <c r="DH24" s="707"/>
      <c r="DI24" s="707"/>
      <c r="DJ24" s="707"/>
      <c r="DK24" s="753"/>
      <c r="DL24" s="752">
        <v>2031290</v>
      </c>
      <c r="DM24" s="707"/>
      <c r="DN24" s="707"/>
      <c r="DO24" s="707"/>
      <c r="DP24" s="707"/>
      <c r="DQ24" s="707"/>
      <c r="DR24" s="707"/>
      <c r="DS24" s="707"/>
      <c r="DT24" s="707"/>
      <c r="DU24" s="707"/>
      <c r="DV24" s="753"/>
      <c r="DW24" s="754">
        <v>42.6</v>
      </c>
      <c r="DX24" s="723"/>
      <c r="DY24" s="723"/>
      <c r="DZ24" s="723"/>
      <c r="EA24" s="723"/>
      <c r="EB24" s="723"/>
      <c r="EC24" s="755"/>
    </row>
    <row r="25" spans="2:133" ht="11.25" customHeight="1" x14ac:dyDescent="0.15">
      <c r="B25" s="638" t="s">
        <v>290</v>
      </c>
      <c r="C25" s="639"/>
      <c r="D25" s="639"/>
      <c r="E25" s="639"/>
      <c r="F25" s="639"/>
      <c r="G25" s="639"/>
      <c r="H25" s="639"/>
      <c r="I25" s="639"/>
      <c r="J25" s="639"/>
      <c r="K25" s="639"/>
      <c r="L25" s="639"/>
      <c r="M25" s="639"/>
      <c r="N25" s="639"/>
      <c r="O25" s="639"/>
      <c r="P25" s="639"/>
      <c r="Q25" s="640"/>
      <c r="R25" s="641">
        <v>148398</v>
      </c>
      <c r="S25" s="644"/>
      <c r="T25" s="644"/>
      <c r="U25" s="644"/>
      <c r="V25" s="644"/>
      <c r="W25" s="644"/>
      <c r="X25" s="644"/>
      <c r="Y25" s="645"/>
      <c r="Z25" s="703">
        <v>1.8</v>
      </c>
      <c r="AA25" s="703"/>
      <c r="AB25" s="703"/>
      <c r="AC25" s="703"/>
      <c r="AD25" s="704">
        <v>14418</v>
      </c>
      <c r="AE25" s="704"/>
      <c r="AF25" s="704"/>
      <c r="AG25" s="704"/>
      <c r="AH25" s="704"/>
      <c r="AI25" s="704"/>
      <c r="AJ25" s="704"/>
      <c r="AK25" s="704"/>
      <c r="AL25" s="646">
        <v>0.3</v>
      </c>
      <c r="AM25" s="647"/>
      <c r="AN25" s="647"/>
      <c r="AO25" s="705"/>
      <c r="AP25" s="749" t="s">
        <v>291</v>
      </c>
      <c r="AQ25" s="756"/>
      <c r="AR25" s="756"/>
      <c r="AS25" s="756"/>
      <c r="AT25" s="756"/>
      <c r="AU25" s="756"/>
      <c r="AV25" s="756"/>
      <c r="AW25" s="756"/>
      <c r="AX25" s="756"/>
      <c r="AY25" s="756"/>
      <c r="AZ25" s="756"/>
      <c r="BA25" s="756"/>
      <c r="BB25" s="756"/>
      <c r="BC25" s="756"/>
      <c r="BD25" s="756"/>
      <c r="BE25" s="756"/>
      <c r="BF25" s="751"/>
      <c r="BG25" s="641" t="s">
        <v>169</v>
      </c>
      <c r="BH25" s="644"/>
      <c r="BI25" s="644"/>
      <c r="BJ25" s="644"/>
      <c r="BK25" s="644"/>
      <c r="BL25" s="644"/>
      <c r="BM25" s="644"/>
      <c r="BN25" s="645"/>
      <c r="BO25" s="703" t="s">
        <v>169</v>
      </c>
      <c r="BP25" s="703"/>
      <c r="BQ25" s="703"/>
      <c r="BR25" s="703"/>
      <c r="BS25" s="649" t="s">
        <v>169</v>
      </c>
      <c r="BT25" s="644"/>
      <c r="BU25" s="644"/>
      <c r="BV25" s="644"/>
      <c r="BW25" s="644"/>
      <c r="BX25" s="644"/>
      <c r="BY25" s="644"/>
      <c r="BZ25" s="644"/>
      <c r="CA25" s="644"/>
      <c r="CB25" s="684"/>
      <c r="CD25" s="685" t="s">
        <v>292</v>
      </c>
      <c r="CE25" s="682"/>
      <c r="CF25" s="682"/>
      <c r="CG25" s="682"/>
      <c r="CH25" s="682"/>
      <c r="CI25" s="682"/>
      <c r="CJ25" s="682"/>
      <c r="CK25" s="682"/>
      <c r="CL25" s="682"/>
      <c r="CM25" s="682"/>
      <c r="CN25" s="682"/>
      <c r="CO25" s="682"/>
      <c r="CP25" s="682"/>
      <c r="CQ25" s="683"/>
      <c r="CR25" s="641">
        <v>1236779</v>
      </c>
      <c r="CS25" s="642"/>
      <c r="CT25" s="642"/>
      <c r="CU25" s="642"/>
      <c r="CV25" s="642"/>
      <c r="CW25" s="642"/>
      <c r="CX25" s="642"/>
      <c r="CY25" s="643"/>
      <c r="CZ25" s="646">
        <v>16.100000000000001</v>
      </c>
      <c r="DA25" s="675"/>
      <c r="DB25" s="675"/>
      <c r="DC25" s="676"/>
      <c r="DD25" s="649">
        <v>1126522</v>
      </c>
      <c r="DE25" s="642"/>
      <c r="DF25" s="642"/>
      <c r="DG25" s="642"/>
      <c r="DH25" s="642"/>
      <c r="DI25" s="642"/>
      <c r="DJ25" s="642"/>
      <c r="DK25" s="643"/>
      <c r="DL25" s="649">
        <v>1087700</v>
      </c>
      <c r="DM25" s="642"/>
      <c r="DN25" s="642"/>
      <c r="DO25" s="642"/>
      <c r="DP25" s="642"/>
      <c r="DQ25" s="642"/>
      <c r="DR25" s="642"/>
      <c r="DS25" s="642"/>
      <c r="DT25" s="642"/>
      <c r="DU25" s="642"/>
      <c r="DV25" s="643"/>
      <c r="DW25" s="646">
        <v>22.8</v>
      </c>
      <c r="DX25" s="675"/>
      <c r="DY25" s="675"/>
      <c r="DZ25" s="675"/>
      <c r="EA25" s="675"/>
      <c r="EB25" s="675"/>
      <c r="EC25" s="677"/>
    </row>
    <row r="26" spans="2:133" ht="11.25" customHeight="1" x14ac:dyDescent="0.15">
      <c r="B26" s="638" t="s">
        <v>293</v>
      </c>
      <c r="C26" s="639"/>
      <c r="D26" s="639"/>
      <c r="E26" s="639"/>
      <c r="F26" s="639"/>
      <c r="G26" s="639"/>
      <c r="H26" s="639"/>
      <c r="I26" s="639"/>
      <c r="J26" s="639"/>
      <c r="K26" s="639"/>
      <c r="L26" s="639"/>
      <c r="M26" s="639"/>
      <c r="N26" s="639"/>
      <c r="O26" s="639"/>
      <c r="P26" s="639"/>
      <c r="Q26" s="640"/>
      <c r="R26" s="641">
        <v>19246</v>
      </c>
      <c r="S26" s="644"/>
      <c r="T26" s="644"/>
      <c r="U26" s="644"/>
      <c r="V26" s="644"/>
      <c r="W26" s="644"/>
      <c r="X26" s="644"/>
      <c r="Y26" s="645"/>
      <c r="Z26" s="703">
        <v>0.2</v>
      </c>
      <c r="AA26" s="703"/>
      <c r="AB26" s="703"/>
      <c r="AC26" s="703"/>
      <c r="AD26" s="704" t="s">
        <v>169</v>
      </c>
      <c r="AE26" s="704"/>
      <c r="AF26" s="704"/>
      <c r="AG26" s="704"/>
      <c r="AH26" s="704"/>
      <c r="AI26" s="704"/>
      <c r="AJ26" s="704"/>
      <c r="AK26" s="704"/>
      <c r="AL26" s="646" t="s">
        <v>132</v>
      </c>
      <c r="AM26" s="647"/>
      <c r="AN26" s="647"/>
      <c r="AO26" s="705"/>
      <c r="AP26" s="749" t="s">
        <v>294</v>
      </c>
      <c r="AQ26" s="750"/>
      <c r="AR26" s="750"/>
      <c r="AS26" s="750"/>
      <c r="AT26" s="750"/>
      <c r="AU26" s="750"/>
      <c r="AV26" s="750"/>
      <c r="AW26" s="750"/>
      <c r="AX26" s="750"/>
      <c r="AY26" s="750"/>
      <c r="AZ26" s="750"/>
      <c r="BA26" s="750"/>
      <c r="BB26" s="750"/>
      <c r="BC26" s="750"/>
      <c r="BD26" s="750"/>
      <c r="BE26" s="750"/>
      <c r="BF26" s="751"/>
      <c r="BG26" s="641" t="s">
        <v>169</v>
      </c>
      <c r="BH26" s="644"/>
      <c r="BI26" s="644"/>
      <c r="BJ26" s="644"/>
      <c r="BK26" s="644"/>
      <c r="BL26" s="644"/>
      <c r="BM26" s="644"/>
      <c r="BN26" s="645"/>
      <c r="BO26" s="703" t="s">
        <v>169</v>
      </c>
      <c r="BP26" s="703"/>
      <c r="BQ26" s="703"/>
      <c r="BR26" s="703"/>
      <c r="BS26" s="649" t="s">
        <v>132</v>
      </c>
      <c r="BT26" s="644"/>
      <c r="BU26" s="644"/>
      <c r="BV26" s="644"/>
      <c r="BW26" s="644"/>
      <c r="BX26" s="644"/>
      <c r="BY26" s="644"/>
      <c r="BZ26" s="644"/>
      <c r="CA26" s="644"/>
      <c r="CB26" s="684"/>
      <c r="CD26" s="685" t="s">
        <v>295</v>
      </c>
      <c r="CE26" s="682"/>
      <c r="CF26" s="682"/>
      <c r="CG26" s="682"/>
      <c r="CH26" s="682"/>
      <c r="CI26" s="682"/>
      <c r="CJ26" s="682"/>
      <c r="CK26" s="682"/>
      <c r="CL26" s="682"/>
      <c r="CM26" s="682"/>
      <c r="CN26" s="682"/>
      <c r="CO26" s="682"/>
      <c r="CP26" s="682"/>
      <c r="CQ26" s="683"/>
      <c r="CR26" s="641">
        <v>766788</v>
      </c>
      <c r="CS26" s="644"/>
      <c r="CT26" s="644"/>
      <c r="CU26" s="644"/>
      <c r="CV26" s="644"/>
      <c r="CW26" s="644"/>
      <c r="CX26" s="644"/>
      <c r="CY26" s="645"/>
      <c r="CZ26" s="646">
        <v>10</v>
      </c>
      <c r="DA26" s="675"/>
      <c r="DB26" s="675"/>
      <c r="DC26" s="676"/>
      <c r="DD26" s="649">
        <v>671932</v>
      </c>
      <c r="DE26" s="644"/>
      <c r="DF26" s="644"/>
      <c r="DG26" s="644"/>
      <c r="DH26" s="644"/>
      <c r="DI26" s="644"/>
      <c r="DJ26" s="644"/>
      <c r="DK26" s="645"/>
      <c r="DL26" s="649" t="s">
        <v>169</v>
      </c>
      <c r="DM26" s="644"/>
      <c r="DN26" s="644"/>
      <c r="DO26" s="644"/>
      <c r="DP26" s="644"/>
      <c r="DQ26" s="644"/>
      <c r="DR26" s="644"/>
      <c r="DS26" s="644"/>
      <c r="DT26" s="644"/>
      <c r="DU26" s="644"/>
      <c r="DV26" s="645"/>
      <c r="DW26" s="646" t="s">
        <v>169</v>
      </c>
      <c r="DX26" s="675"/>
      <c r="DY26" s="675"/>
      <c r="DZ26" s="675"/>
      <c r="EA26" s="675"/>
      <c r="EB26" s="675"/>
      <c r="EC26" s="677"/>
    </row>
    <row r="27" spans="2:133" ht="11.25" customHeight="1" x14ac:dyDescent="0.15">
      <c r="B27" s="638" t="s">
        <v>296</v>
      </c>
      <c r="C27" s="639"/>
      <c r="D27" s="639"/>
      <c r="E27" s="639"/>
      <c r="F27" s="639"/>
      <c r="G27" s="639"/>
      <c r="H27" s="639"/>
      <c r="I27" s="639"/>
      <c r="J27" s="639"/>
      <c r="K27" s="639"/>
      <c r="L27" s="639"/>
      <c r="M27" s="639"/>
      <c r="N27" s="639"/>
      <c r="O27" s="639"/>
      <c r="P27" s="639"/>
      <c r="Q27" s="640"/>
      <c r="R27" s="641">
        <v>680322</v>
      </c>
      <c r="S27" s="644"/>
      <c r="T27" s="644"/>
      <c r="U27" s="644"/>
      <c r="V27" s="644"/>
      <c r="W27" s="644"/>
      <c r="X27" s="644"/>
      <c r="Y27" s="645"/>
      <c r="Z27" s="703">
        <v>8.4</v>
      </c>
      <c r="AA27" s="703"/>
      <c r="AB27" s="703"/>
      <c r="AC27" s="703"/>
      <c r="AD27" s="704" t="s">
        <v>231</v>
      </c>
      <c r="AE27" s="704"/>
      <c r="AF27" s="704"/>
      <c r="AG27" s="704"/>
      <c r="AH27" s="704"/>
      <c r="AI27" s="704"/>
      <c r="AJ27" s="704"/>
      <c r="AK27" s="704"/>
      <c r="AL27" s="646" t="s">
        <v>169</v>
      </c>
      <c r="AM27" s="647"/>
      <c r="AN27" s="647"/>
      <c r="AO27" s="705"/>
      <c r="AP27" s="638" t="s">
        <v>297</v>
      </c>
      <c r="AQ27" s="639"/>
      <c r="AR27" s="639"/>
      <c r="AS27" s="639"/>
      <c r="AT27" s="639"/>
      <c r="AU27" s="639"/>
      <c r="AV27" s="639"/>
      <c r="AW27" s="639"/>
      <c r="AX27" s="639"/>
      <c r="AY27" s="639"/>
      <c r="AZ27" s="639"/>
      <c r="BA27" s="639"/>
      <c r="BB27" s="639"/>
      <c r="BC27" s="639"/>
      <c r="BD27" s="639"/>
      <c r="BE27" s="639"/>
      <c r="BF27" s="640"/>
      <c r="BG27" s="641">
        <v>1725453</v>
      </c>
      <c r="BH27" s="644"/>
      <c r="BI27" s="644"/>
      <c r="BJ27" s="644"/>
      <c r="BK27" s="644"/>
      <c r="BL27" s="644"/>
      <c r="BM27" s="644"/>
      <c r="BN27" s="645"/>
      <c r="BO27" s="703">
        <v>100</v>
      </c>
      <c r="BP27" s="703"/>
      <c r="BQ27" s="703"/>
      <c r="BR27" s="703"/>
      <c r="BS27" s="649" t="s">
        <v>169</v>
      </c>
      <c r="BT27" s="644"/>
      <c r="BU27" s="644"/>
      <c r="BV27" s="644"/>
      <c r="BW27" s="644"/>
      <c r="BX27" s="644"/>
      <c r="BY27" s="644"/>
      <c r="BZ27" s="644"/>
      <c r="CA27" s="644"/>
      <c r="CB27" s="684"/>
      <c r="CD27" s="685" t="s">
        <v>298</v>
      </c>
      <c r="CE27" s="682"/>
      <c r="CF27" s="682"/>
      <c r="CG27" s="682"/>
      <c r="CH27" s="682"/>
      <c r="CI27" s="682"/>
      <c r="CJ27" s="682"/>
      <c r="CK27" s="682"/>
      <c r="CL27" s="682"/>
      <c r="CM27" s="682"/>
      <c r="CN27" s="682"/>
      <c r="CO27" s="682"/>
      <c r="CP27" s="682"/>
      <c r="CQ27" s="683"/>
      <c r="CR27" s="641">
        <v>789248</v>
      </c>
      <c r="CS27" s="642"/>
      <c r="CT27" s="642"/>
      <c r="CU27" s="642"/>
      <c r="CV27" s="642"/>
      <c r="CW27" s="642"/>
      <c r="CX27" s="642"/>
      <c r="CY27" s="643"/>
      <c r="CZ27" s="646">
        <v>10.3</v>
      </c>
      <c r="DA27" s="675"/>
      <c r="DB27" s="675"/>
      <c r="DC27" s="676"/>
      <c r="DD27" s="649">
        <v>259395</v>
      </c>
      <c r="DE27" s="642"/>
      <c r="DF27" s="642"/>
      <c r="DG27" s="642"/>
      <c r="DH27" s="642"/>
      <c r="DI27" s="642"/>
      <c r="DJ27" s="642"/>
      <c r="DK27" s="643"/>
      <c r="DL27" s="649">
        <v>254660</v>
      </c>
      <c r="DM27" s="642"/>
      <c r="DN27" s="642"/>
      <c r="DO27" s="642"/>
      <c r="DP27" s="642"/>
      <c r="DQ27" s="642"/>
      <c r="DR27" s="642"/>
      <c r="DS27" s="642"/>
      <c r="DT27" s="642"/>
      <c r="DU27" s="642"/>
      <c r="DV27" s="643"/>
      <c r="DW27" s="646">
        <v>5.3</v>
      </c>
      <c r="DX27" s="675"/>
      <c r="DY27" s="675"/>
      <c r="DZ27" s="675"/>
      <c r="EA27" s="675"/>
      <c r="EB27" s="675"/>
      <c r="EC27" s="677"/>
    </row>
    <row r="28" spans="2:133" ht="11.25" customHeight="1" x14ac:dyDescent="0.15">
      <c r="B28" s="746" t="s">
        <v>299</v>
      </c>
      <c r="C28" s="747"/>
      <c r="D28" s="747"/>
      <c r="E28" s="747"/>
      <c r="F28" s="747"/>
      <c r="G28" s="747"/>
      <c r="H28" s="747"/>
      <c r="I28" s="747"/>
      <c r="J28" s="747"/>
      <c r="K28" s="747"/>
      <c r="L28" s="747"/>
      <c r="M28" s="747"/>
      <c r="N28" s="747"/>
      <c r="O28" s="747"/>
      <c r="P28" s="747"/>
      <c r="Q28" s="748"/>
      <c r="R28" s="641" t="s">
        <v>231</v>
      </c>
      <c r="S28" s="644"/>
      <c r="T28" s="644"/>
      <c r="U28" s="644"/>
      <c r="V28" s="644"/>
      <c r="W28" s="644"/>
      <c r="X28" s="644"/>
      <c r="Y28" s="645"/>
      <c r="Z28" s="703" t="s">
        <v>231</v>
      </c>
      <c r="AA28" s="703"/>
      <c r="AB28" s="703"/>
      <c r="AC28" s="703"/>
      <c r="AD28" s="704" t="s">
        <v>169</v>
      </c>
      <c r="AE28" s="704"/>
      <c r="AF28" s="704"/>
      <c r="AG28" s="704"/>
      <c r="AH28" s="704"/>
      <c r="AI28" s="704"/>
      <c r="AJ28" s="704"/>
      <c r="AK28" s="704"/>
      <c r="AL28" s="646" t="s">
        <v>132</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300</v>
      </c>
      <c r="CE28" s="682"/>
      <c r="CF28" s="682"/>
      <c r="CG28" s="682"/>
      <c r="CH28" s="682"/>
      <c r="CI28" s="682"/>
      <c r="CJ28" s="682"/>
      <c r="CK28" s="682"/>
      <c r="CL28" s="682"/>
      <c r="CM28" s="682"/>
      <c r="CN28" s="682"/>
      <c r="CO28" s="682"/>
      <c r="CP28" s="682"/>
      <c r="CQ28" s="683"/>
      <c r="CR28" s="641">
        <v>715685</v>
      </c>
      <c r="CS28" s="644"/>
      <c r="CT28" s="644"/>
      <c r="CU28" s="644"/>
      <c r="CV28" s="644"/>
      <c r="CW28" s="644"/>
      <c r="CX28" s="644"/>
      <c r="CY28" s="645"/>
      <c r="CZ28" s="646">
        <v>9.3000000000000007</v>
      </c>
      <c r="DA28" s="675"/>
      <c r="DB28" s="675"/>
      <c r="DC28" s="676"/>
      <c r="DD28" s="649">
        <v>688930</v>
      </c>
      <c r="DE28" s="644"/>
      <c r="DF28" s="644"/>
      <c r="DG28" s="644"/>
      <c r="DH28" s="644"/>
      <c r="DI28" s="644"/>
      <c r="DJ28" s="644"/>
      <c r="DK28" s="645"/>
      <c r="DL28" s="649">
        <v>688930</v>
      </c>
      <c r="DM28" s="644"/>
      <c r="DN28" s="644"/>
      <c r="DO28" s="644"/>
      <c r="DP28" s="644"/>
      <c r="DQ28" s="644"/>
      <c r="DR28" s="644"/>
      <c r="DS28" s="644"/>
      <c r="DT28" s="644"/>
      <c r="DU28" s="644"/>
      <c r="DV28" s="645"/>
      <c r="DW28" s="646">
        <v>14.4</v>
      </c>
      <c r="DX28" s="675"/>
      <c r="DY28" s="675"/>
      <c r="DZ28" s="675"/>
      <c r="EA28" s="675"/>
      <c r="EB28" s="675"/>
      <c r="EC28" s="677"/>
    </row>
    <row r="29" spans="2:133" ht="11.25" customHeight="1" x14ac:dyDescent="0.15">
      <c r="B29" s="638" t="s">
        <v>301</v>
      </c>
      <c r="C29" s="639"/>
      <c r="D29" s="639"/>
      <c r="E29" s="639"/>
      <c r="F29" s="639"/>
      <c r="G29" s="639"/>
      <c r="H29" s="639"/>
      <c r="I29" s="639"/>
      <c r="J29" s="639"/>
      <c r="K29" s="639"/>
      <c r="L29" s="639"/>
      <c r="M29" s="639"/>
      <c r="N29" s="639"/>
      <c r="O29" s="639"/>
      <c r="P29" s="639"/>
      <c r="Q29" s="640"/>
      <c r="R29" s="641">
        <v>758714</v>
      </c>
      <c r="S29" s="644"/>
      <c r="T29" s="644"/>
      <c r="U29" s="644"/>
      <c r="V29" s="644"/>
      <c r="W29" s="644"/>
      <c r="X29" s="644"/>
      <c r="Y29" s="645"/>
      <c r="Z29" s="703">
        <v>9.4</v>
      </c>
      <c r="AA29" s="703"/>
      <c r="AB29" s="703"/>
      <c r="AC29" s="703"/>
      <c r="AD29" s="704" t="s">
        <v>132</v>
      </c>
      <c r="AE29" s="704"/>
      <c r="AF29" s="704"/>
      <c r="AG29" s="704"/>
      <c r="AH29" s="704"/>
      <c r="AI29" s="704"/>
      <c r="AJ29" s="704"/>
      <c r="AK29" s="704"/>
      <c r="AL29" s="646" t="s">
        <v>169</v>
      </c>
      <c r="AM29" s="647"/>
      <c r="AN29" s="647"/>
      <c r="AO29" s="705"/>
      <c r="AP29" s="715" t="s">
        <v>220</v>
      </c>
      <c r="AQ29" s="716"/>
      <c r="AR29" s="716"/>
      <c r="AS29" s="716"/>
      <c r="AT29" s="716"/>
      <c r="AU29" s="716"/>
      <c r="AV29" s="716"/>
      <c r="AW29" s="716"/>
      <c r="AX29" s="716"/>
      <c r="AY29" s="716"/>
      <c r="AZ29" s="716"/>
      <c r="BA29" s="716"/>
      <c r="BB29" s="716"/>
      <c r="BC29" s="716"/>
      <c r="BD29" s="716"/>
      <c r="BE29" s="716"/>
      <c r="BF29" s="717"/>
      <c r="BG29" s="715" t="s">
        <v>302</v>
      </c>
      <c r="BH29" s="743"/>
      <c r="BI29" s="743"/>
      <c r="BJ29" s="743"/>
      <c r="BK29" s="743"/>
      <c r="BL29" s="743"/>
      <c r="BM29" s="743"/>
      <c r="BN29" s="743"/>
      <c r="BO29" s="743"/>
      <c r="BP29" s="743"/>
      <c r="BQ29" s="744"/>
      <c r="BR29" s="715" t="s">
        <v>303</v>
      </c>
      <c r="BS29" s="743"/>
      <c r="BT29" s="743"/>
      <c r="BU29" s="743"/>
      <c r="BV29" s="743"/>
      <c r="BW29" s="743"/>
      <c r="BX29" s="743"/>
      <c r="BY29" s="743"/>
      <c r="BZ29" s="743"/>
      <c r="CA29" s="743"/>
      <c r="CB29" s="744"/>
      <c r="CD29" s="725" t="s">
        <v>304</v>
      </c>
      <c r="CE29" s="726"/>
      <c r="CF29" s="685" t="s">
        <v>305</v>
      </c>
      <c r="CG29" s="682"/>
      <c r="CH29" s="682"/>
      <c r="CI29" s="682"/>
      <c r="CJ29" s="682"/>
      <c r="CK29" s="682"/>
      <c r="CL29" s="682"/>
      <c r="CM29" s="682"/>
      <c r="CN29" s="682"/>
      <c r="CO29" s="682"/>
      <c r="CP29" s="682"/>
      <c r="CQ29" s="683"/>
      <c r="CR29" s="641">
        <v>715563</v>
      </c>
      <c r="CS29" s="642"/>
      <c r="CT29" s="642"/>
      <c r="CU29" s="642"/>
      <c r="CV29" s="642"/>
      <c r="CW29" s="642"/>
      <c r="CX29" s="642"/>
      <c r="CY29" s="643"/>
      <c r="CZ29" s="646">
        <v>9.3000000000000007</v>
      </c>
      <c r="DA29" s="675"/>
      <c r="DB29" s="675"/>
      <c r="DC29" s="676"/>
      <c r="DD29" s="649">
        <v>688808</v>
      </c>
      <c r="DE29" s="642"/>
      <c r="DF29" s="642"/>
      <c r="DG29" s="642"/>
      <c r="DH29" s="642"/>
      <c r="DI29" s="642"/>
      <c r="DJ29" s="642"/>
      <c r="DK29" s="643"/>
      <c r="DL29" s="649">
        <v>688808</v>
      </c>
      <c r="DM29" s="642"/>
      <c r="DN29" s="642"/>
      <c r="DO29" s="642"/>
      <c r="DP29" s="642"/>
      <c r="DQ29" s="642"/>
      <c r="DR29" s="642"/>
      <c r="DS29" s="642"/>
      <c r="DT29" s="642"/>
      <c r="DU29" s="642"/>
      <c r="DV29" s="643"/>
      <c r="DW29" s="646">
        <v>14.4</v>
      </c>
      <c r="DX29" s="675"/>
      <c r="DY29" s="675"/>
      <c r="DZ29" s="675"/>
      <c r="EA29" s="675"/>
      <c r="EB29" s="675"/>
      <c r="EC29" s="677"/>
    </row>
    <row r="30" spans="2:133" ht="11.25" customHeight="1" x14ac:dyDescent="0.15">
      <c r="B30" s="638" t="s">
        <v>306</v>
      </c>
      <c r="C30" s="639"/>
      <c r="D30" s="639"/>
      <c r="E30" s="639"/>
      <c r="F30" s="639"/>
      <c r="G30" s="639"/>
      <c r="H30" s="639"/>
      <c r="I30" s="639"/>
      <c r="J30" s="639"/>
      <c r="K30" s="639"/>
      <c r="L30" s="639"/>
      <c r="M30" s="639"/>
      <c r="N30" s="639"/>
      <c r="O30" s="639"/>
      <c r="P30" s="639"/>
      <c r="Q30" s="640"/>
      <c r="R30" s="641">
        <v>42645</v>
      </c>
      <c r="S30" s="644"/>
      <c r="T30" s="644"/>
      <c r="U30" s="644"/>
      <c r="V30" s="644"/>
      <c r="W30" s="644"/>
      <c r="X30" s="644"/>
      <c r="Y30" s="645"/>
      <c r="Z30" s="703">
        <v>0.5</v>
      </c>
      <c r="AA30" s="703"/>
      <c r="AB30" s="703"/>
      <c r="AC30" s="703"/>
      <c r="AD30" s="704">
        <v>13615</v>
      </c>
      <c r="AE30" s="704"/>
      <c r="AF30" s="704"/>
      <c r="AG30" s="704"/>
      <c r="AH30" s="704"/>
      <c r="AI30" s="704"/>
      <c r="AJ30" s="704"/>
      <c r="AK30" s="704"/>
      <c r="AL30" s="646">
        <v>0.3</v>
      </c>
      <c r="AM30" s="647"/>
      <c r="AN30" s="647"/>
      <c r="AO30" s="705"/>
      <c r="AP30" s="731" t="s">
        <v>307</v>
      </c>
      <c r="AQ30" s="732"/>
      <c r="AR30" s="732"/>
      <c r="AS30" s="732"/>
      <c r="AT30" s="737" t="s">
        <v>308</v>
      </c>
      <c r="AU30" s="210"/>
      <c r="AV30" s="210"/>
      <c r="AW30" s="210"/>
      <c r="AX30" s="740" t="s">
        <v>183</v>
      </c>
      <c r="AY30" s="741"/>
      <c r="AZ30" s="741"/>
      <c r="BA30" s="741"/>
      <c r="BB30" s="741"/>
      <c r="BC30" s="741"/>
      <c r="BD30" s="741"/>
      <c r="BE30" s="741"/>
      <c r="BF30" s="742"/>
      <c r="BG30" s="721">
        <v>99.8</v>
      </c>
      <c r="BH30" s="722"/>
      <c r="BI30" s="722"/>
      <c r="BJ30" s="722"/>
      <c r="BK30" s="722"/>
      <c r="BL30" s="722"/>
      <c r="BM30" s="723">
        <v>99.4</v>
      </c>
      <c r="BN30" s="722"/>
      <c r="BO30" s="722"/>
      <c r="BP30" s="722"/>
      <c r="BQ30" s="724"/>
      <c r="BR30" s="721">
        <v>99.8</v>
      </c>
      <c r="BS30" s="722"/>
      <c r="BT30" s="722"/>
      <c r="BU30" s="722"/>
      <c r="BV30" s="722"/>
      <c r="BW30" s="722"/>
      <c r="BX30" s="723">
        <v>99.3</v>
      </c>
      <c r="BY30" s="722"/>
      <c r="BZ30" s="722"/>
      <c r="CA30" s="722"/>
      <c r="CB30" s="724"/>
      <c r="CD30" s="727"/>
      <c r="CE30" s="728"/>
      <c r="CF30" s="685" t="s">
        <v>309</v>
      </c>
      <c r="CG30" s="682"/>
      <c r="CH30" s="682"/>
      <c r="CI30" s="682"/>
      <c r="CJ30" s="682"/>
      <c r="CK30" s="682"/>
      <c r="CL30" s="682"/>
      <c r="CM30" s="682"/>
      <c r="CN30" s="682"/>
      <c r="CO30" s="682"/>
      <c r="CP30" s="682"/>
      <c r="CQ30" s="683"/>
      <c r="CR30" s="641">
        <v>649792</v>
      </c>
      <c r="CS30" s="644"/>
      <c r="CT30" s="644"/>
      <c r="CU30" s="644"/>
      <c r="CV30" s="644"/>
      <c r="CW30" s="644"/>
      <c r="CX30" s="644"/>
      <c r="CY30" s="645"/>
      <c r="CZ30" s="646">
        <v>8.5</v>
      </c>
      <c r="DA30" s="675"/>
      <c r="DB30" s="675"/>
      <c r="DC30" s="676"/>
      <c r="DD30" s="649">
        <v>623037</v>
      </c>
      <c r="DE30" s="644"/>
      <c r="DF30" s="644"/>
      <c r="DG30" s="644"/>
      <c r="DH30" s="644"/>
      <c r="DI30" s="644"/>
      <c r="DJ30" s="644"/>
      <c r="DK30" s="645"/>
      <c r="DL30" s="649">
        <v>623037</v>
      </c>
      <c r="DM30" s="644"/>
      <c r="DN30" s="644"/>
      <c r="DO30" s="644"/>
      <c r="DP30" s="644"/>
      <c r="DQ30" s="644"/>
      <c r="DR30" s="644"/>
      <c r="DS30" s="644"/>
      <c r="DT30" s="644"/>
      <c r="DU30" s="644"/>
      <c r="DV30" s="645"/>
      <c r="DW30" s="646">
        <v>13.1</v>
      </c>
      <c r="DX30" s="675"/>
      <c r="DY30" s="675"/>
      <c r="DZ30" s="675"/>
      <c r="EA30" s="675"/>
      <c r="EB30" s="675"/>
      <c r="EC30" s="677"/>
    </row>
    <row r="31" spans="2:133" ht="11.25" customHeight="1" x14ac:dyDescent="0.15">
      <c r="B31" s="638" t="s">
        <v>310</v>
      </c>
      <c r="C31" s="639"/>
      <c r="D31" s="639"/>
      <c r="E31" s="639"/>
      <c r="F31" s="639"/>
      <c r="G31" s="639"/>
      <c r="H31" s="639"/>
      <c r="I31" s="639"/>
      <c r="J31" s="639"/>
      <c r="K31" s="639"/>
      <c r="L31" s="639"/>
      <c r="M31" s="639"/>
      <c r="N31" s="639"/>
      <c r="O31" s="639"/>
      <c r="P31" s="639"/>
      <c r="Q31" s="640"/>
      <c r="R31" s="641">
        <v>11171</v>
      </c>
      <c r="S31" s="644"/>
      <c r="T31" s="644"/>
      <c r="U31" s="644"/>
      <c r="V31" s="644"/>
      <c r="W31" s="644"/>
      <c r="X31" s="644"/>
      <c r="Y31" s="645"/>
      <c r="Z31" s="703">
        <v>0.1</v>
      </c>
      <c r="AA31" s="703"/>
      <c r="AB31" s="703"/>
      <c r="AC31" s="703"/>
      <c r="AD31" s="704" t="s">
        <v>169</v>
      </c>
      <c r="AE31" s="704"/>
      <c r="AF31" s="704"/>
      <c r="AG31" s="704"/>
      <c r="AH31" s="704"/>
      <c r="AI31" s="704"/>
      <c r="AJ31" s="704"/>
      <c r="AK31" s="704"/>
      <c r="AL31" s="646" t="s">
        <v>169</v>
      </c>
      <c r="AM31" s="647"/>
      <c r="AN31" s="647"/>
      <c r="AO31" s="705"/>
      <c r="AP31" s="733"/>
      <c r="AQ31" s="734"/>
      <c r="AR31" s="734"/>
      <c r="AS31" s="734"/>
      <c r="AT31" s="738"/>
      <c r="AU31" s="209" t="s">
        <v>311</v>
      </c>
      <c r="AV31" s="209"/>
      <c r="AW31" s="209"/>
      <c r="AX31" s="638" t="s">
        <v>312</v>
      </c>
      <c r="AY31" s="639"/>
      <c r="AZ31" s="639"/>
      <c r="BA31" s="639"/>
      <c r="BB31" s="639"/>
      <c r="BC31" s="639"/>
      <c r="BD31" s="639"/>
      <c r="BE31" s="639"/>
      <c r="BF31" s="640"/>
      <c r="BG31" s="719">
        <v>99.7</v>
      </c>
      <c r="BH31" s="642"/>
      <c r="BI31" s="642"/>
      <c r="BJ31" s="642"/>
      <c r="BK31" s="642"/>
      <c r="BL31" s="642"/>
      <c r="BM31" s="647">
        <v>99.2</v>
      </c>
      <c r="BN31" s="720"/>
      <c r="BO31" s="720"/>
      <c r="BP31" s="720"/>
      <c r="BQ31" s="681"/>
      <c r="BR31" s="719">
        <v>99.7</v>
      </c>
      <c r="BS31" s="642"/>
      <c r="BT31" s="642"/>
      <c r="BU31" s="642"/>
      <c r="BV31" s="642"/>
      <c r="BW31" s="642"/>
      <c r="BX31" s="647">
        <v>99.1</v>
      </c>
      <c r="BY31" s="720"/>
      <c r="BZ31" s="720"/>
      <c r="CA31" s="720"/>
      <c r="CB31" s="681"/>
      <c r="CD31" s="727"/>
      <c r="CE31" s="728"/>
      <c r="CF31" s="685" t="s">
        <v>313</v>
      </c>
      <c r="CG31" s="682"/>
      <c r="CH31" s="682"/>
      <c r="CI31" s="682"/>
      <c r="CJ31" s="682"/>
      <c r="CK31" s="682"/>
      <c r="CL31" s="682"/>
      <c r="CM31" s="682"/>
      <c r="CN31" s="682"/>
      <c r="CO31" s="682"/>
      <c r="CP31" s="682"/>
      <c r="CQ31" s="683"/>
      <c r="CR31" s="641">
        <v>65771</v>
      </c>
      <c r="CS31" s="642"/>
      <c r="CT31" s="642"/>
      <c r="CU31" s="642"/>
      <c r="CV31" s="642"/>
      <c r="CW31" s="642"/>
      <c r="CX31" s="642"/>
      <c r="CY31" s="643"/>
      <c r="CZ31" s="646">
        <v>0.9</v>
      </c>
      <c r="DA31" s="675"/>
      <c r="DB31" s="675"/>
      <c r="DC31" s="676"/>
      <c r="DD31" s="649">
        <v>65771</v>
      </c>
      <c r="DE31" s="642"/>
      <c r="DF31" s="642"/>
      <c r="DG31" s="642"/>
      <c r="DH31" s="642"/>
      <c r="DI31" s="642"/>
      <c r="DJ31" s="642"/>
      <c r="DK31" s="643"/>
      <c r="DL31" s="649">
        <v>65771</v>
      </c>
      <c r="DM31" s="642"/>
      <c r="DN31" s="642"/>
      <c r="DO31" s="642"/>
      <c r="DP31" s="642"/>
      <c r="DQ31" s="642"/>
      <c r="DR31" s="642"/>
      <c r="DS31" s="642"/>
      <c r="DT31" s="642"/>
      <c r="DU31" s="642"/>
      <c r="DV31" s="643"/>
      <c r="DW31" s="646">
        <v>1.4</v>
      </c>
      <c r="DX31" s="675"/>
      <c r="DY31" s="675"/>
      <c r="DZ31" s="675"/>
      <c r="EA31" s="675"/>
      <c r="EB31" s="675"/>
      <c r="EC31" s="677"/>
    </row>
    <row r="32" spans="2:133" ht="11.25" customHeight="1" x14ac:dyDescent="0.15">
      <c r="B32" s="638" t="s">
        <v>314</v>
      </c>
      <c r="C32" s="639"/>
      <c r="D32" s="639"/>
      <c r="E32" s="639"/>
      <c r="F32" s="639"/>
      <c r="G32" s="639"/>
      <c r="H32" s="639"/>
      <c r="I32" s="639"/>
      <c r="J32" s="639"/>
      <c r="K32" s="639"/>
      <c r="L32" s="639"/>
      <c r="M32" s="639"/>
      <c r="N32" s="639"/>
      <c r="O32" s="639"/>
      <c r="P32" s="639"/>
      <c r="Q32" s="640"/>
      <c r="R32" s="641">
        <v>311868</v>
      </c>
      <c r="S32" s="644"/>
      <c r="T32" s="644"/>
      <c r="U32" s="644"/>
      <c r="V32" s="644"/>
      <c r="W32" s="644"/>
      <c r="X32" s="644"/>
      <c r="Y32" s="645"/>
      <c r="Z32" s="703">
        <v>3.9</v>
      </c>
      <c r="AA32" s="703"/>
      <c r="AB32" s="703"/>
      <c r="AC32" s="703"/>
      <c r="AD32" s="704" t="s">
        <v>132</v>
      </c>
      <c r="AE32" s="704"/>
      <c r="AF32" s="704"/>
      <c r="AG32" s="704"/>
      <c r="AH32" s="704"/>
      <c r="AI32" s="704"/>
      <c r="AJ32" s="704"/>
      <c r="AK32" s="704"/>
      <c r="AL32" s="646" t="s">
        <v>169</v>
      </c>
      <c r="AM32" s="647"/>
      <c r="AN32" s="647"/>
      <c r="AO32" s="705"/>
      <c r="AP32" s="735"/>
      <c r="AQ32" s="736"/>
      <c r="AR32" s="736"/>
      <c r="AS32" s="736"/>
      <c r="AT32" s="739"/>
      <c r="AU32" s="211"/>
      <c r="AV32" s="211"/>
      <c r="AW32" s="211"/>
      <c r="AX32" s="653" t="s">
        <v>315</v>
      </c>
      <c r="AY32" s="654"/>
      <c r="AZ32" s="654"/>
      <c r="BA32" s="654"/>
      <c r="BB32" s="654"/>
      <c r="BC32" s="654"/>
      <c r="BD32" s="654"/>
      <c r="BE32" s="654"/>
      <c r="BF32" s="655"/>
      <c r="BG32" s="718">
        <v>99.8</v>
      </c>
      <c r="BH32" s="657"/>
      <c r="BI32" s="657"/>
      <c r="BJ32" s="657"/>
      <c r="BK32" s="657"/>
      <c r="BL32" s="657"/>
      <c r="BM32" s="701">
        <v>99.5</v>
      </c>
      <c r="BN32" s="657"/>
      <c r="BO32" s="657"/>
      <c r="BP32" s="657"/>
      <c r="BQ32" s="694"/>
      <c r="BR32" s="718">
        <v>99.8</v>
      </c>
      <c r="BS32" s="657"/>
      <c r="BT32" s="657"/>
      <c r="BU32" s="657"/>
      <c r="BV32" s="657"/>
      <c r="BW32" s="657"/>
      <c r="BX32" s="701">
        <v>99.3</v>
      </c>
      <c r="BY32" s="657"/>
      <c r="BZ32" s="657"/>
      <c r="CA32" s="657"/>
      <c r="CB32" s="694"/>
      <c r="CD32" s="729"/>
      <c r="CE32" s="730"/>
      <c r="CF32" s="685" t="s">
        <v>316</v>
      </c>
      <c r="CG32" s="682"/>
      <c r="CH32" s="682"/>
      <c r="CI32" s="682"/>
      <c r="CJ32" s="682"/>
      <c r="CK32" s="682"/>
      <c r="CL32" s="682"/>
      <c r="CM32" s="682"/>
      <c r="CN32" s="682"/>
      <c r="CO32" s="682"/>
      <c r="CP32" s="682"/>
      <c r="CQ32" s="683"/>
      <c r="CR32" s="641">
        <v>122</v>
      </c>
      <c r="CS32" s="644"/>
      <c r="CT32" s="644"/>
      <c r="CU32" s="644"/>
      <c r="CV32" s="644"/>
      <c r="CW32" s="644"/>
      <c r="CX32" s="644"/>
      <c r="CY32" s="645"/>
      <c r="CZ32" s="646">
        <v>0</v>
      </c>
      <c r="DA32" s="675"/>
      <c r="DB32" s="675"/>
      <c r="DC32" s="676"/>
      <c r="DD32" s="649">
        <v>122</v>
      </c>
      <c r="DE32" s="644"/>
      <c r="DF32" s="644"/>
      <c r="DG32" s="644"/>
      <c r="DH32" s="644"/>
      <c r="DI32" s="644"/>
      <c r="DJ32" s="644"/>
      <c r="DK32" s="645"/>
      <c r="DL32" s="649">
        <v>122</v>
      </c>
      <c r="DM32" s="644"/>
      <c r="DN32" s="644"/>
      <c r="DO32" s="644"/>
      <c r="DP32" s="644"/>
      <c r="DQ32" s="644"/>
      <c r="DR32" s="644"/>
      <c r="DS32" s="644"/>
      <c r="DT32" s="644"/>
      <c r="DU32" s="644"/>
      <c r="DV32" s="645"/>
      <c r="DW32" s="646">
        <v>0</v>
      </c>
      <c r="DX32" s="675"/>
      <c r="DY32" s="675"/>
      <c r="DZ32" s="675"/>
      <c r="EA32" s="675"/>
      <c r="EB32" s="675"/>
      <c r="EC32" s="677"/>
    </row>
    <row r="33" spans="2:133" ht="11.25" customHeight="1" x14ac:dyDescent="0.15">
      <c r="B33" s="638" t="s">
        <v>317</v>
      </c>
      <c r="C33" s="639"/>
      <c r="D33" s="639"/>
      <c r="E33" s="639"/>
      <c r="F33" s="639"/>
      <c r="G33" s="639"/>
      <c r="H33" s="639"/>
      <c r="I33" s="639"/>
      <c r="J33" s="639"/>
      <c r="K33" s="639"/>
      <c r="L33" s="639"/>
      <c r="M33" s="639"/>
      <c r="N33" s="639"/>
      <c r="O33" s="639"/>
      <c r="P33" s="639"/>
      <c r="Q33" s="640"/>
      <c r="R33" s="641">
        <v>436526</v>
      </c>
      <c r="S33" s="644"/>
      <c r="T33" s="644"/>
      <c r="U33" s="644"/>
      <c r="V33" s="644"/>
      <c r="W33" s="644"/>
      <c r="X33" s="644"/>
      <c r="Y33" s="645"/>
      <c r="Z33" s="703">
        <v>5.4</v>
      </c>
      <c r="AA33" s="703"/>
      <c r="AB33" s="703"/>
      <c r="AC33" s="703"/>
      <c r="AD33" s="704" t="s">
        <v>231</v>
      </c>
      <c r="AE33" s="704"/>
      <c r="AF33" s="704"/>
      <c r="AG33" s="704"/>
      <c r="AH33" s="704"/>
      <c r="AI33" s="704"/>
      <c r="AJ33" s="704"/>
      <c r="AK33" s="704"/>
      <c r="AL33" s="646" t="s">
        <v>169</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318</v>
      </c>
      <c r="CE33" s="682"/>
      <c r="CF33" s="682"/>
      <c r="CG33" s="682"/>
      <c r="CH33" s="682"/>
      <c r="CI33" s="682"/>
      <c r="CJ33" s="682"/>
      <c r="CK33" s="682"/>
      <c r="CL33" s="682"/>
      <c r="CM33" s="682"/>
      <c r="CN33" s="682"/>
      <c r="CO33" s="682"/>
      <c r="CP33" s="682"/>
      <c r="CQ33" s="683"/>
      <c r="CR33" s="641">
        <v>4089499</v>
      </c>
      <c r="CS33" s="642"/>
      <c r="CT33" s="642"/>
      <c r="CU33" s="642"/>
      <c r="CV33" s="642"/>
      <c r="CW33" s="642"/>
      <c r="CX33" s="642"/>
      <c r="CY33" s="643"/>
      <c r="CZ33" s="646">
        <v>53.3</v>
      </c>
      <c r="DA33" s="675"/>
      <c r="DB33" s="675"/>
      <c r="DC33" s="676"/>
      <c r="DD33" s="649">
        <v>2910866</v>
      </c>
      <c r="DE33" s="642"/>
      <c r="DF33" s="642"/>
      <c r="DG33" s="642"/>
      <c r="DH33" s="642"/>
      <c r="DI33" s="642"/>
      <c r="DJ33" s="642"/>
      <c r="DK33" s="643"/>
      <c r="DL33" s="649">
        <v>2322481</v>
      </c>
      <c r="DM33" s="642"/>
      <c r="DN33" s="642"/>
      <c r="DO33" s="642"/>
      <c r="DP33" s="642"/>
      <c r="DQ33" s="642"/>
      <c r="DR33" s="642"/>
      <c r="DS33" s="642"/>
      <c r="DT33" s="642"/>
      <c r="DU33" s="642"/>
      <c r="DV33" s="643"/>
      <c r="DW33" s="646">
        <v>48.7</v>
      </c>
      <c r="DX33" s="675"/>
      <c r="DY33" s="675"/>
      <c r="DZ33" s="675"/>
      <c r="EA33" s="675"/>
      <c r="EB33" s="675"/>
      <c r="EC33" s="677"/>
    </row>
    <row r="34" spans="2:133" ht="11.25" customHeight="1" x14ac:dyDescent="0.15">
      <c r="B34" s="638" t="s">
        <v>319</v>
      </c>
      <c r="C34" s="639"/>
      <c r="D34" s="639"/>
      <c r="E34" s="639"/>
      <c r="F34" s="639"/>
      <c r="G34" s="639"/>
      <c r="H34" s="639"/>
      <c r="I34" s="639"/>
      <c r="J34" s="639"/>
      <c r="K34" s="639"/>
      <c r="L34" s="639"/>
      <c r="M34" s="639"/>
      <c r="N34" s="639"/>
      <c r="O34" s="639"/>
      <c r="P34" s="639"/>
      <c r="Q34" s="640"/>
      <c r="R34" s="641">
        <v>148227</v>
      </c>
      <c r="S34" s="644"/>
      <c r="T34" s="644"/>
      <c r="U34" s="644"/>
      <c r="V34" s="644"/>
      <c r="W34" s="644"/>
      <c r="X34" s="644"/>
      <c r="Y34" s="645"/>
      <c r="Z34" s="703">
        <v>1.8</v>
      </c>
      <c r="AA34" s="703"/>
      <c r="AB34" s="703"/>
      <c r="AC34" s="703"/>
      <c r="AD34" s="704">
        <v>24</v>
      </c>
      <c r="AE34" s="704"/>
      <c r="AF34" s="704"/>
      <c r="AG34" s="704"/>
      <c r="AH34" s="704"/>
      <c r="AI34" s="704"/>
      <c r="AJ34" s="704"/>
      <c r="AK34" s="704"/>
      <c r="AL34" s="646">
        <v>0</v>
      </c>
      <c r="AM34" s="647"/>
      <c r="AN34" s="647"/>
      <c r="AO34" s="705"/>
      <c r="AP34" s="214"/>
      <c r="AQ34" s="715" t="s">
        <v>320</v>
      </c>
      <c r="AR34" s="716"/>
      <c r="AS34" s="716"/>
      <c r="AT34" s="716"/>
      <c r="AU34" s="716"/>
      <c r="AV34" s="716"/>
      <c r="AW34" s="716"/>
      <c r="AX34" s="716"/>
      <c r="AY34" s="716"/>
      <c r="AZ34" s="716"/>
      <c r="BA34" s="716"/>
      <c r="BB34" s="716"/>
      <c r="BC34" s="716"/>
      <c r="BD34" s="716"/>
      <c r="BE34" s="716"/>
      <c r="BF34" s="717"/>
      <c r="BG34" s="715" t="s">
        <v>321</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322</v>
      </c>
      <c r="CE34" s="682"/>
      <c r="CF34" s="682"/>
      <c r="CG34" s="682"/>
      <c r="CH34" s="682"/>
      <c r="CI34" s="682"/>
      <c r="CJ34" s="682"/>
      <c r="CK34" s="682"/>
      <c r="CL34" s="682"/>
      <c r="CM34" s="682"/>
      <c r="CN34" s="682"/>
      <c r="CO34" s="682"/>
      <c r="CP34" s="682"/>
      <c r="CQ34" s="683"/>
      <c r="CR34" s="641">
        <v>1702698</v>
      </c>
      <c r="CS34" s="644"/>
      <c r="CT34" s="644"/>
      <c r="CU34" s="644"/>
      <c r="CV34" s="644"/>
      <c r="CW34" s="644"/>
      <c r="CX34" s="644"/>
      <c r="CY34" s="645"/>
      <c r="CZ34" s="646">
        <v>22.2</v>
      </c>
      <c r="DA34" s="675"/>
      <c r="DB34" s="675"/>
      <c r="DC34" s="676"/>
      <c r="DD34" s="649">
        <v>1094710</v>
      </c>
      <c r="DE34" s="644"/>
      <c r="DF34" s="644"/>
      <c r="DG34" s="644"/>
      <c r="DH34" s="644"/>
      <c r="DI34" s="644"/>
      <c r="DJ34" s="644"/>
      <c r="DK34" s="645"/>
      <c r="DL34" s="649">
        <v>1023484</v>
      </c>
      <c r="DM34" s="644"/>
      <c r="DN34" s="644"/>
      <c r="DO34" s="644"/>
      <c r="DP34" s="644"/>
      <c r="DQ34" s="644"/>
      <c r="DR34" s="644"/>
      <c r="DS34" s="644"/>
      <c r="DT34" s="644"/>
      <c r="DU34" s="644"/>
      <c r="DV34" s="645"/>
      <c r="DW34" s="646">
        <v>21.5</v>
      </c>
      <c r="DX34" s="675"/>
      <c r="DY34" s="675"/>
      <c r="DZ34" s="675"/>
      <c r="EA34" s="675"/>
      <c r="EB34" s="675"/>
      <c r="EC34" s="677"/>
    </row>
    <row r="35" spans="2:133" ht="11.25" customHeight="1" x14ac:dyDescent="0.15">
      <c r="B35" s="638" t="s">
        <v>323</v>
      </c>
      <c r="C35" s="639"/>
      <c r="D35" s="639"/>
      <c r="E35" s="639"/>
      <c r="F35" s="639"/>
      <c r="G35" s="639"/>
      <c r="H35" s="639"/>
      <c r="I35" s="639"/>
      <c r="J35" s="639"/>
      <c r="K35" s="639"/>
      <c r="L35" s="639"/>
      <c r="M35" s="639"/>
      <c r="N35" s="639"/>
      <c r="O35" s="639"/>
      <c r="P35" s="639"/>
      <c r="Q35" s="640"/>
      <c r="R35" s="641">
        <v>495900</v>
      </c>
      <c r="S35" s="644"/>
      <c r="T35" s="644"/>
      <c r="U35" s="644"/>
      <c r="V35" s="644"/>
      <c r="W35" s="644"/>
      <c r="X35" s="644"/>
      <c r="Y35" s="645"/>
      <c r="Z35" s="703">
        <v>6.2</v>
      </c>
      <c r="AA35" s="703"/>
      <c r="AB35" s="703"/>
      <c r="AC35" s="703"/>
      <c r="AD35" s="704" t="s">
        <v>231</v>
      </c>
      <c r="AE35" s="704"/>
      <c r="AF35" s="704"/>
      <c r="AG35" s="704"/>
      <c r="AH35" s="704"/>
      <c r="AI35" s="704"/>
      <c r="AJ35" s="704"/>
      <c r="AK35" s="704"/>
      <c r="AL35" s="646" t="s">
        <v>169</v>
      </c>
      <c r="AM35" s="647"/>
      <c r="AN35" s="647"/>
      <c r="AO35" s="705"/>
      <c r="AP35" s="214"/>
      <c r="AQ35" s="709" t="s">
        <v>324</v>
      </c>
      <c r="AR35" s="710"/>
      <c r="AS35" s="710"/>
      <c r="AT35" s="710"/>
      <c r="AU35" s="710"/>
      <c r="AV35" s="710"/>
      <c r="AW35" s="710"/>
      <c r="AX35" s="710"/>
      <c r="AY35" s="711"/>
      <c r="AZ35" s="706">
        <v>959834</v>
      </c>
      <c r="BA35" s="707"/>
      <c r="BB35" s="707"/>
      <c r="BC35" s="707"/>
      <c r="BD35" s="707"/>
      <c r="BE35" s="707"/>
      <c r="BF35" s="708"/>
      <c r="BG35" s="712" t="s">
        <v>325</v>
      </c>
      <c r="BH35" s="713"/>
      <c r="BI35" s="713"/>
      <c r="BJ35" s="713"/>
      <c r="BK35" s="713"/>
      <c r="BL35" s="713"/>
      <c r="BM35" s="713"/>
      <c r="BN35" s="713"/>
      <c r="BO35" s="713"/>
      <c r="BP35" s="713"/>
      <c r="BQ35" s="713"/>
      <c r="BR35" s="713"/>
      <c r="BS35" s="713"/>
      <c r="BT35" s="713"/>
      <c r="BU35" s="714"/>
      <c r="BV35" s="706">
        <v>55088</v>
      </c>
      <c r="BW35" s="707"/>
      <c r="BX35" s="707"/>
      <c r="BY35" s="707"/>
      <c r="BZ35" s="707"/>
      <c r="CA35" s="707"/>
      <c r="CB35" s="708"/>
      <c r="CD35" s="685" t="s">
        <v>326</v>
      </c>
      <c r="CE35" s="682"/>
      <c r="CF35" s="682"/>
      <c r="CG35" s="682"/>
      <c r="CH35" s="682"/>
      <c r="CI35" s="682"/>
      <c r="CJ35" s="682"/>
      <c r="CK35" s="682"/>
      <c r="CL35" s="682"/>
      <c r="CM35" s="682"/>
      <c r="CN35" s="682"/>
      <c r="CO35" s="682"/>
      <c r="CP35" s="682"/>
      <c r="CQ35" s="683"/>
      <c r="CR35" s="641">
        <v>145642</v>
      </c>
      <c r="CS35" s="642"/>
      <c r="CT35" s="642"/>
      <c r="CU35" s="642"/>
      <c r="CV35" s="642"/>
      <c r="CW35" s="642"/>
      <c r="CX35" s="642"/>
      <c r="CY35" s="643"/>
      <c r="CZ35" s="646">
        <v>1.9</v>
      </c>
      <c r="DA35" s="675"/>
      <c r="DB35" s="675"/>
      <c r="DC35" s="676"/>
      <c r="DD35" s="649">
        <v>102804</v>
      </c>
      <c r="DE35" s="642"/>
      <c r="DF35" s="642"/>
      <c r="DG35" s="642"/>
      <c r="DH35" s="642"/>
      <c r="DI35" s="642"/>
      <c r="DJ35" s="642"/>
      <c r="DK35" s="643"/>
      <c r="DL35" s="649">
        <v>65819</v>
      </c>
      <c r="DM35" s="642"/>
      <c r="DN35" s="642"/>
      <c r="DO35" s="642"/>
      <c r="DP35" s="642"/>
      <c r="DQ35" s="642"/>
      <c r="DR35" s="642"/>
      <c r="DS35" s="642"/>
      <c r="DT35" s="642"/>
      <c r="DU35" s="642"/>
      <c r="DV35" s="643"/>
      <c r="DW35" s="646">
        <v>1.4</v>
      </c>
      <c r="DX35" s="675"/>
      <c r="DY35" s="675"/>
      <c r="DZ35" s="675"/>
      <c r="EA35" s="675"/>
      <c r="EB35" s="675"/>
      <c r="EC35" s="677"/>
    </row>
    <row r="36" spans="2:133" ht="11.25" customHeight="1" x14ac:dyDescent="0.15">
      <c r="B36" s="638" t="s">
        <v>327</v>
      </c>
      <c r="C36" s="639"/>
      <c r="D36" s="639"/>
      <c r="E36" s="639"/>
      <c r="F36" s="639"/>
      <c r="G36" s="639"/>
      <c r="H36" s="639"/>
      <c r="I36" s="639"/>
      <c r="J36" s="639"/>
      <c r="K36" s="639"/>
      <c r="L36" s="639"/>
      <c r="M36" s="639"/>
      <c r="N36" s="639"/>
      <c r="O36" s="639"/>
      <c r="P36" s="639"/>
      <c r="Q36" s="640"/>
      <c r="R36" s="641" t="s">
        <v>169</v>
      </c>
      <c r="S36" s="644"/>
      <c r="T36" s="644"/>
      <c r="U36" s="644"/>
      <c r="V36" s="644"/>
      <c r="W36" s="644"/>
      <c r="X36" s="644"/>
      <c r="Y36" s="645"/>
      <c r="Z36" s="703" t="s">
        <v>169</v>
      </c>
      <c r="AA36" s="703"/>
      <c r="AB36" s="703"/>
      <c r="AC36" s="703"/>
      <c r="AD36" s="704" t="s">
        <v>231</v>
      </c>
      <c r="AE36" s="704"/>
      <c r="AF36" s="704"/>
      <c r="AG36" s="704"/>
      <c r="AH36" s="704"/>
      <c r="AI36" s="704"/>
      <c r="AJ36" s="704"/>
      <c r="AK36" s="704"/>
      <c r="AL36" s="646" t="s">
        <v>169</v>
      </c>
      <c r="AM36" s="647"/>
      <c r="AN36" s="647"/>
      <c r="AO36" s="705"/>
      <c r="AQ36" s="678" t="s">
        <v>328</v>
      </c>
      <c r="AR36" s="679"/>
      <c r="AS36" s="679"/>
      <c r="AT36" s="679"/>
      <c r="AU36" s="679"/>
      <c r="AV36" s="679"/>
      <c r="AW36" s="679"/>
      <c r="AX36" s="679"/>
      <c r="AY36" s="680"/>
      <c r="AZ36" s="641">
        <v>210422</v>
      </c>
      <c r="BA36" s="644"/>
      <c r="BB36" s="644"/>
      <c r="BC36" s="644"/>
      <c r="BD36" s="642"/>
      <c r="BE36" s="642"/>
      <c r="BF36" s="681"/>
      <c r="BG36" s="685" t="s">
        <v>329</v>
      </c>
      <c r="BH36" s="682"/>
      <c r="BI36" s="682"/>
      <c r="BJ36" s="682"/>
      <c r="BK36" s="682"/>
      <c r="BL36" s="682"/>
      <c r="BM36" s="682"/>
      <c r="BN36" s="682"/>
      <c r="BO36" s="682"/>
      <c r="BP36" s="682"/>
      <c r="BQ36" s="682"/>
      <c r="BR36" s="682"/>
      <c r="BS36" s="682"/>
      <c r="BT36" s="682"/>
      <c r="BU36" s="683"/>
      <c r="BV36" s="641">
        <v>-81518</v>
      </c>
      <c r="BW36" s="644"/>
      <c r="BX36" s="644"/>
      <c r="BY36" s="644"/>
      <c r="BZ36" s="644"/>
      <c r="CA36" s="644"/>
      <c r="CB36" s="684"/>
      <c r="CD36" s="685" t="s">
        <v>330</v>
      </c>
      <c r="CE36" s="682"/>
      <c r="CF36" s="682"/>
      <c r="CG36" s="682"/>
      <c r="CH36" s="682"/>
      <c r="CI36" s="682"/>
      <c r="CJ36" s="682"/>
      <c r="CK36" s="682"/>
      <c r="CL36" s="682"/>
      <c r="CM36" s="682"/>
      <c r="CN36" s="682"/>
      <c r="CO36" s="682"/>
      <c r="CP36" s="682"/>
      <c r="CQ36" s="683"/>
      <c r="CR36" s="641">
        <v>1107623</v>
      </c>
      <c r="CS36" s="644"/>
      <c r="CT36" s="644"/>
      <c r="CU36" s="644"/>
      <c r="CV36" s="644"/>
      <c r="CW36" s="644"/>
      <c r="CX36" s="644"/>
      <c r="CY36" s="645"/>
      <c r="CZ36" s="646">
        <v>14.4</v>
      </c>
      <c r="DA36" s="675"/>
      <c r="DB36" s="675"/>
      <c r="DC36" s="676"/>
      <c r="DD36" s="649">
        <v>892784</v>
      </c>
      <c r="DE36" s="644"/>
      <c r="DF36" s="644"/>
      <c r="DG36" s="644"/>
      <c r="DH36" s="644"/>
      <c r="DI36" s="644"/>
      <c r="DJ36" s="644"/>
      <c r="DK36" s="645"/>
      <c r="DL36" s="649">
        <v>697574</v>
      </c>
      <c r="DM36" s="644"/>
      <c r="DN36" s="644"/>
      <c r="DO36" s="644"/>
      <c r="DP36" s="644"/>
      <c r="DQ36" s="644"/>
      <c r="DR36" s="644"/>
      <c r="DS36" s="644"/>
      <c r="DT36" s="644"/>
      <c r="DU36" s="644"/>
      <c r="DV36" s="645"/>
      <c r="DW36" s="646">
        <v>14.6</v>
      </c>
      <c r="DX36" s="675"/>
      <c r="DY36" s="675"/>
      <c r="DZ36" s="675"/>
      <c r="EA36" s="675"/>
      <c r="EB36" s="675"/>
      <c r="EC36" s="677"/>
    </row>
    <row r="37" spans="2:133" ht="11.25" customHeight="1" x14ac:dyDescent="0.15">
      <c r="B37" s="638" t="s">
        <v>331</v>
      </c>
      <c r="C37" s="639"/>
      <c r="D37" s="639"/>
      <c r="E37" s="639"/>
      <c r="F37" s="639"/>
      <c r="G37" s="639"/>
      <c r="H37" s="639"/>
      <c r="I37" s="639"/>
      <c r="J37" s="639"/>
      <c r="K37" s="639"/>
      <c r="L37" s="639"/>
      <c r="M37" s="639"/>
      <c r="N37" s="639"/>
      <c r="O37" s="639"/>
      <c r="P37" s="639"/>
      <c r="Q37" s="640"/>
      <c r="R37" s="641">
        <v>230000</v>
      </c>
      <c r="S37" s="644"/>
      <c r="T37" s="644"/>
      <c r="U37" s="644"/>
      <c r="V37" s="644"/>
      <c r="W37" s="644"/>
      <c r="X37" s="644"/>
      <c r="Y37" s="645"/>
      <c r="Z37" s="703">
        <v>2.9</v>
      </c>
      <c r="AA37" s="703"/>
      <c r="AB37" s="703"/>
      <c r="AC37" s="703"/>
      <c r="AD37" s="704" t="s">
        <v>169</v>
      </c>
      <c r="AE37" s="704"/>
      <c r="AF37" s="704"/>
      <c r="AG37" s="704"/>
      <c r="AH37" s="704"/>
      <c r="AI37" s="704"/>
      <c r="AJ37" s="704"/>
      <c r="AK37" s="704"/>
      <c r="AL37" s="646" t="s">
        <v>132</v>
      </c>
      <c r="AM37" s="647"/>
      <c r="AN37" s="647"/>
      <c r="AO37" s="705"/>
      <c r="AQ37" s="678" t="s">
        <v>332</v>
      </c>
      <c r="AR37" s="679"/>
      <c r="AS37" s="679"/>
      <c r="AT37" s="679"/>
      <c r="AU37" s="679"/>
      <c r="AV37" s="679"/>
      <c r="AW37" s="679"/>
      <c r="AX37" s="679"/>
      <c r="AY37" s="680"/>
      <c r="AZ37" s="641">
        <v>59800</v>
      </c>
      <c r="BA37" s="644"/>
      <c r="BB37" s="644"/>
      <c r="BC37" s="644"/>
      <c r="BD37" s="642"/>
      <c r="BE37" s="642"/>
      <c r="BF37" s="681"/>
      <c r="BG37" s="685" t="s">
        <v>333</v>
      </c>
      <c r="BH37" s="682"/>
      <c r="BI37" s="682"/>
      <c r="BJ37" s="682"/>
      <c r="BK37" s="682"/>
      <c r="BL37" s="682"/>
      <c r="BM37" s="682"/>
      <c r="BN37" s="682"/>
      <c r="BO37" s="682"/>
      <c r="BP37" s="682"/>
      <c r="BQ37" s="682"/>
      <c r="BR37" s="682"/>
      <c r="BS37" s="682"/>
      <c r="BT37" s="682"/>
      <c r="BU37" s="683"/>
      <c r="BV37" s="641">
        <v>2459</v>
      </c>
      <c r="BW37" s="644"/>
      <c r="BX37" s="644"/>
      <c r="BY37" s="644"/>
      <c r="BZ37" s="644"/>
      <c r="CA37" s="644"/>
      <c r="CB37" s="684"/>
      <c r="CD37" s="685" t="s">
        <v>334</v>
      </c>
      <c r="CE37" s="682"/>
      <c r="CF37" s="682"/>
      <c r="CG37" s="682"/>
      <c r="CH37" s="682"/>
      <c r="CI37" s="682"/>
      <c r="CJ37" s="682"/>
      <c r="CK37" s="682"/>
      <c r="CL37" s="682"/>
      <c r="CM37" s="682"/>
      <c r="CN37" s="682"/>
      <c r="CO37" s="682"/>
      <c r="CP37" s="682"/>
      <c r="CQ37" s="683"/>
      <c r="CR37" s="641">
        <v>456021</v>
      </c>
      <c r="CS37" s="642"/>
      <c r="CT37" s="642"/>
      <c r="CU37" s="642"/>
      <c r="CV37" s="642"/>
      <c r="CW37" s="642"/>
      <c r="CX37" s="642"/>
      <c r="CY37" s="643"/>
      <c r="CZ37" s="646">
        <v>5.9</v>
      </c>
      <c r="DA37" s="675"/>
      <c r="DB37" s="675"/>
      <c r="DC37" s="676"/>
      <c r="DD37" s="649">
        <v>455789</v>
      </c>
      <c r="DE37" s="642"/>
      <c r="DF37" s="642"/>
      <c r="DG37" s="642"/>
      <c r="DH37" s="642"/>
      <c r="DI37" s="642"/>
      <c r="DJ37" s="642"/>
      <c r="DK37" s="643"/>
      <c r="DL37" s="649">
        <v>453045</v>
      </c>
      <c r="DM37" s="642"/>
      <c r="DN37" s="642"/>
      <c r="DO37" s="642"/>
      <c r="DP37" s="642"/>
      <c r="DQ37" s="642"/>
      <c r="DR37" s="642"/>
      <c r="DS37" s="642"/>
      <c r="DT37" s="642"/>
      <c r="DU37" s="642"/>
      <c r="DV37" s="643"/>
      <c r="DW37" s="646">
        <v>9.5</v>
      </c>
      <c r="DX37" s="675"/>
      <c r="DY37" s="675"/>
      <c r="DZ37" s="675"/>
      <c r="EA37" s="675"/>
      <c r="EB37" s="675"/>
      <c r="EC37" s="677"/>
    </row>
    <row r="38" spans="2:133" ht="11.25" customHeight="1" x14ac:dyDescent="0.15">
      <c r="B38" s="653" t="s">
        <v>335</v>
      </c>
      <c r="C38" s="654"/>
      <c r="D38" s="654"/>
      <c r="E38" s="654"/>
      <c r="F38" s="654"/>
      <c r="G38" s="654"/>
      <c r="H38" s="654"/>
      <c r="I38" s="654"/>
      <c r="J38" s="654"/>
      <c r="K38" s="654"/>
      <c r="L38" s="654"/>
      <c r="M38" s="654"/>
      <c r="N38" s="654"/>
      <c r="O38" s="654"/>
      <c r="P38" s="654"/>
      <c r="Q38" s="655"/>
      <c r="R38" s="656">
        <v>8056892</v>
      </c>
      <c r="S38" s="693"/>
      <c r="T38" s="693"/>
      <c r="U38" s="693"/>
      <c r="V38" s="693"/>
      <c r="W38" s="693"/>
      <c r="X38" s="693"/>
      <c r="Y38" s="698"/>
      <c r="Z38" s="699">
        <v>100</v>
      </c>
      <c r="AA38" s="699"/>
      <c r="AB38" s="699"/>
      <c r="AC38" s="699"/>
      <c r="AD38" s="700">
        <v>4537872</v>
      </c>
      <c r="AE38" s="700"/>
      <c r="AF38" s="700"/>
      <c r="AG38" s="700"/>
      <c r="AH38" s="700"/>
      <c r="AI38" s="700"/>
      <c r="AJ38" s="700"/>
      <c r="AK38" s="700"/>
      <c r="AL38" s="659">
        <v>100</v>
      </c>
      <c r="AM38" s="701"/>
      <c r="AN38" s="701"/>
      <c r="AO38" s="702"/>
      <c r="AQ38" s="678" t="s">
        <v>336</v>
      </c>
      <c r="AR38" s="679"/>
      <c r="AS38" s="679"/>
      <c r="AT38" s="679"/>
      <c r="AU38" s="679"/>
      <c r="AV38" s="679"/>
      <c r="AW38" s="679"/>
      <c r="AX38" s="679"/>
      <c r="AY38" s="680"/>
      <c r="AZ38" s="641">
        <v>42098</v>
      </c>
      <c r="BA38" s="644"/>
      <c r="BB38" s="644"/>
      <c r="BC38" s="644"/>
      <c r="BD38" s="642"/>
      <c r="BE38" s="642"/>
      <c r="BF38" s="681"/>
      <c r="BG38" s="685" t="s">
        <v>337</v>
      </c>
      <c r="BH38" s="682"/>
      <c r="BI38" s="682"/>
      <c r="BJ38" s="682"/>
      <c r="BK38" s="682"/>
      <c r="BL38" s="682"/>
      <c r="BM38" s="682"/>
      <c r="BN38" s="682"/>
      <c r="BO38" s="682"/>
      <c r="BP38" s="682"/>
      <c r="BQ38" s="682"/>
      <c r="BR38" s="682"/>
      <c r="BS38" s="682"/>
      <c r="BT38" s="682"/>
      <c r="BU38" s="683"/>
      <c r="BV38" s="641">
        <v>4049</v>
      </c>
      <c r="BW38" s="644"/>
      <c r="BX38" s="644"/>
      <c r="BY38" s="644"/>
      <c r="BZ38" s="644"/>
      <c r="CA38" s="644"/>
      <c r="CB38" s="684"/>
      <c r="CD38" s="685" t="s">
        <v>338</v>
      </c>
      <c r="CE38" s="682"/>
      <c r="CF38" s="682"/>
      <c r="CG38" s="682"/>
      <c r="CH38" s="682"/>
      <c r="CI38" s="682"/>
      <c r="CJ38" s="682"/>
      <c r="CK38" s="682"/>
      <c r="CL38" s="682"/>
      <c r="CM38" s="682"/>
      <c r="CN38" s="682"/>
      <c r="CO38" s="682"/>
      <c r="CP38" s="682"/>
      <c r="CQ38" s="683"/>
      <c r="CR38" s="641">
        <v>647514</v>
      </c>
      <c r="CS38" s="644"/>
      <c r="CT38" s="644"/>
      <c r="CU38" s="644"/>
      <c r="CV38" s="644"/>
      <c r="CW38" s="644"/>
      <c r="CX38" s="644"/>
      <c r="CY38" s="645"/>
      <c r="CZ38" s="646">
        <v>8.4</v>
      </c>
      <c r="DA38" s="675"/>
      <c r="DB38" s="675"/>
      <c r="DC38" s="676"/>
      <c r="DD38" s="649">
        <v>535604</v>
      </c>
      <c r="DE38" s="644"/>
      <c r="DF38" s="644"/>
      <c r="DG38" s="644"/>
      <c r="DH38" s="644"/>
      <c r="DI38" s="644"/>
      <c r="DJ38" s="644"/>
      <c r="DK38" s="645"/>
      <c r="DL38" s="649">
        <v>535604</v>
      </c>
      <c r="DM38" s="644"/>
      <c r="DN38" s="644"/>
      <c r="DO38" s="644"/>
      <c r="DP38" s="644"/>
      <c r="DQ38" s="644"/>
      <c r="DR38" s="644"/>
      <c r="DS38" s="644"/>
      <c r="DT38" s="644"/>
      <c r="DU38" s="644"/>
      <c r="DV38" s="645"/>
      <c r="DW38" s="646">
        <v>11.2</v>
      </c>
      <c r="DX38" s="675"/>
      <c r="DY38" s="675"/>
      <c r="DZ38" s="675"/>
      <c r="EA38" s="675"/>
      <c r="EB38" s="675"/>
      <c r="EC38" s="677"/>
    </row>
    <row r="39" spans="2:133" ht="11.25" customHeight="1" x14ac:dyDescent="0.15">
      <c r="AQ39" s="678" t="s">
        <v>339</v>
      </c>
      <c r="AR39" s="679"/>
      <c r="AS39" s="679"/>
      <c r="AT39" s="679"/>
      <c r="AU39" s="679"/>
      <c r="AV39" s="679"/>
      <c r="AW39" s="679"/>
      <c r="AX39" s="679"/>
      <c r="AY39" s="680"/>
      <c r="AZ39" s="641" t="s">
        <v>231</v>
      </c>
      <c r="BA39" s="644"/>
      <c r="BB39" s="644"/>
      <c r="BC39" s="644"/>
      <c r="BD39" s="642"/>
      <c r="BE39" s="642"/>
      <c r="BF39" s="681"/>
      <c r="BG39" s="686" t="s">
        <v>340</v>
      </c>
      <c r="BH39" s="687"/>
      <c r="BI39" s="687"/>
      <c r="BJ39" s="687"/>
      <c r="BK39" s="687"/>
      <c r="BL39" s="215"/>
      <c r="BM39" s="682" t="s">
        <v>341</v>
      </c>
      <c r="BN39" s="682"/>
      <c r="BO39" s="682"/>
      <c r="BP39" s="682"/>
      <c r="BQ39" s="682"/>
      <c r="BR39" s="682"/>
      <c r="BS39" s="682"/>
      <c r="BT39" s="682"/>
      <c r="BU39" s="683"/>
      <c r="BV39" s="641">
        <v>90</v>
      </c>
      <c r="BW39" s="644"/>
      <c r="BX39" s="644"/>
      <c r="BY39" s="644"/>
      <c r="BZ39" s="644"/>
      <c r="CA39" s="644"/>
      <c r="CB39" s="684"/>
      <c r="CD39" s="685" t="s">
        <v>342</v>
      </c>
      <c r="CE39" s="682"/>
      <c r="CF39" s="682"/>
      <c r="CG39" s="682"/>
      <c r="CH39" s="682"/>
      <c r="CI39" s="682"/>
      <c r="CJ39" s="682"/>
      <c r="CK39" s="682"/>
      <c r="CL39" s="682"/>
      <c r="CM39" s="682"/>
      <c r="CN39" s="682"/>
      <c r="CO39" s="682"/>
      <c r="CP39" s="682"/>
      <c r="CQ39" s="683"/>
      <c r="CR39" s="641">
        <v>266247</v>
      </c>
      <c r="CS39" s="642"/>
      <c r="CT39" s="642"/>
      <c r="CU39" s="642"/>
      <c r="CV39" s="642"/>
      <c r="CW39" s="642"/>
      <c r="CX39" s="642"/>
      <c r="CY39" s="643"/>
      <c r="CZ39" s="646">
        <v>3.5</v>
      </c>
      <c r="DA39" s="675"/>
      <c r="DB39" s="675"/>
      <c r="DC39" s="676"/>
      <c r="DD39" s="649">
        <v>115689</v>
      </c>
      <c r="DE39" s="642"/>
      <c r="DF39" s="642"/>
      <c r="DG39" s="642"/>
      <c r="DH39" s="642"/>
      <c r="DI39" s="642"/>
      <c r="DJ39" s="642"/>
      <c r="DK39" s="643"/>
      <c r="DL39" s="649" t="s">
        <v>231</v>
      </c>
      <c r="DM39" s="642"/>
      <c r="DN39" s="642"/>
      <c r="DO39" s="642"/>
      <c r="DP39" s="642"/>
      <c r="DQ39" s="642"/>
      <c r="DR39" s="642"/>
      <c r="DS39" s="642"/>
      <c r="DT39" s="642"/>
      <c r="DU39" s="642"/>
      <c r="DV39" s="643"/>
      <c r="DW39" s="646" t="s">
        <v>231</v>
      </c>
      <c r="DX39" s="675"/>
      <c r="DY39" s="675"/>
      <c r="DZ39" s="675"/>
      <c r="EA39" s="675"/>
      <c r="EB39" s="675"/>
      <c r="EC39" s="677"/>
    </row>
    <row r="40" spans="2:133" ht="11.25" customHeight="1" x14ac:dyDescent="0.15">
      <c r="AQ40" s="678" t="s">
        <v>343</v>
      </c>
      <c r="AR40" s="679"/>
      <c r="AS40" s="679"/>
      <c r="AT40" s="679"/>
      <c r="AU40" s="679"/>
      <c r="AV40" s="679"/>
      <c r="AW40" s="679"/>
      <c r="AX40" s="679"/>
      <c r="AY40" s="680"/>
      <c r="AZ40" s="641">
        <v>154152</v>
      </c>
      <c r="BA40" s="644"/>
      <c r="BB40" s="644"/>
      <c r="BC40" s="644"/>
      <c r="BD40" s="642"/>
      <c r="BE40" s="642"/>
      <c r="BF40" s="681"/>
      <c r="BG40" s="686"/>
      <c r="BH40" s="687"/>
      <c r="BI40" s="687"/>
      <c r="BJ40" s="687"/>
      <c r="BK40" s="687"/>
      <c r="BL40" s="215"/>
      <c r="BM40" s="682" t="s">
        <v>344</v>
      </c>
      <c r="BN40" s="682"/>
      <c r="BO40" s="682"/>
      <c r="BP40" s="682"/>
      <c r="BQ40" s="682"/>
      <c r="BR40" s="682"/>
      <c r="BS40" s="682"/>
      <c r="BT40" s="682"/>
      <c r="BU40" s="683"/>
      <c r="BV40" s="641">
        <v>108</v>
      </c>
      <c r="BW40" s="644"/>
      <c r="BX40" s="644"/>
      <c r="BY40" s="644"/>
      <c r="BZ40" s="644"/>
      <c r="CA40" s="644"/>
      <c r="CB40" s="684"/>
      <c r="CD40" s="685" t="s">
        <v>345</v>
      </c>
      <c r="CE40" s="682"/>
      <c r="CF40" s="682"/>
      <c r="CG40" s="682"/>
      <c r="CH40" s="682"/>
      <c r="CI40" s="682"/>
      <c r="CJ40" s="682"/>
      <c r="CK40" s="682"/>
      <c r="CL40" s="682"/>
      <c r="CM40" s="682"/>
      <c r="CN40" s="682"/>
      <c r="CO40" s="682"/>
      <c r="CP40" s="682"/>
      <c r="CQ40" s="683"/>
      <c r="CR40" s="641">
        <v>219775</v>
      </c>
      <c r="CS40" s="644"/>
      <c r="CT40" s="644"/>
      <c r="CU40" s="644"/>
      <c r="CV40" s="644"/>
      <c r="CW40" s="644"/>
      <c r="CX40" s="644"/>
      <c r="CY40" s="645"/>
      <c r="CZ40" s="646">
        <v>2.9</v>
      </c>
      <c r="DA40" s="675"/>
      <c r="DB40" s="675"/>
      <c r="DC40" s="676"/>
      <c r="DD40" s="649">
        <v>169275</v>
      </c>
      <c r="DE40" s="644"/>
      <c r="DF40" s="644"/>
      <c r="DG40" s="644"/>
      <c r="DH40" s="644"/>
      <c r="DI40" s="644"/>
      <c r="DJ40" s="644"/>
      <c r="DK40" s="645"/>
      <c r="DL40" s="649" t="s">
        <v>231</v>
      </c>
      <c r="DM40" s="644"/>
      <c r="DN40" s="644"/>
      <c r="DO40" s="644"/>
      <c r="DP40" s="644"/>
      <c r="DQ40" s="644"/>
      <c r="DR40" s="644"/>
      <c r="DS40" s="644"/>
      <c r="DT40" s="644"/>
      <c r="DU40" s="644"/>
      <c r="DV40" s="645"/>
      <c r="DW40" s="646" t="s">
        <v>231</v>
      </c>
      <c r="DX40" s="675"/>
      <c r="DY40" s="675"/>
      <c r="DZ40" s="675"/>
      <c r="EA40" s="675"/>
      <c r="EB40" s="675"/>
      <c r="EC40" s="677"/>
    </row>
    <row r="41" spans="2:133" ht="11.25" customHeight="1" x14ac:dyDescent="0.15">
      <c r="AQ41" s="690" t="s">
        <v>346</v>
      </c>
      <c r="AR41" s="691"/>
      <c r="AS41" s="691"/>
      <c r="AT41" s="691"/>
      <c r="AU41" s="691"/>
      <c r="AV41" s="691"/>
      <c r="AW41" s="691"/>
      <c r="AX41" s="691"/>
      <c r="AY41" s="692"/>
      <c r="AZ41" s="656">
        <v>493362</v>
      </c>
      <c r="BA41" s="693"/>
      <c r="BB41" s="693"/>
      <c r="BC41" s="693"/>
      <c r="BD41" s="657"/>
      <c r="BE41" s="657"/>
      <c r="BF41" s="694"/>
      <c r="BG41" s="688"/>
      <c r="BH41" s="689"/>
      <c r="BI41" s="689"/>
      <c r="BJ41" s="689"/>
      <c r="BK41" s="689"/>
      <c r="BL41" s="216"/>
      <c r="BM41" s="695" t="s">
        <v>347</v>
      </c>
      <c r="BN41" s="695"/>
      <c r="BO41" s="695"/>
      <c r="BP41" s="695"/>
      <c r="BQ41" s="695"/>
      <c r="BR41" s="695"/>
      <c r="BS41" s="695"/>
      <c r="BT41" s="695"/>
      <c r="BU41" s="696"/>
      <c r="BV41" s="656">
        <v>296</v>
      </c>
      <c r="BW41" s="693"/>
      <c r="BX41" s="693"/>
      <c r="BY41" s="693"/>
      <c r="BZ41" s="693"/>
      <c r="CA41" s="693"/>
      <c r="CB41" s="697"/>
      <c r="CD41" s="685" t="s">
        <v>348</v>
      </c>
      <c r="CE41" s="682"/>
      <c r="CF41" s="682"/>
      <c r="CG41" s="682"/>
      <c r="CH41" s="682"/>
      <c r="CI41" s="682"/>
      <c r="CJ41" s="682"/>
      <c r="CK41" s="682"/>
      <c r="CL41" s="682"/>
      <c r="CM41" s="682"/>
      <c r="CN41" s="682"/>
      <c r="CO41" s="682"/>
      <c r="CP41" s="682"/>
      <c r="CQ41" s="683"/>
      <c r="CR41" s="641" t="s">
        <v>231</v>
      </c>
      <c r="CS41" s="642"/>
      <c r="CT41" s="642"/>
      <c r="CU41" s="642"/>
      <c r="CV41" s="642"/>
      <c r="CW41" s="642"/>
      <c r="CX41" s="642"/>
      <c r="CY41" s="643"/>
      <c r="CZ41" s="646" t="s">
        <v>231</v>
      </c>
      <c r="DA41" s="675"/>
      <c r="DB41" s="675"/>
      <c r="DC41" s="676"/>
      <c r="DD41" s="649" t="s">
        <v>231</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x14ac:dyDescent="0.15">
      <c r="B42" s="209" t="s">
        <v>349</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350</v>
      </c>
      <c r="CE42" s="639"/>
      <c r="CF42" s="639"/>
      <c r="CG42" s="639"/>
      <c r="CH42" s="639"/>
      <c r="CI42" s="639"/>
      <c r="CJ42" s="639"/>
      <c r="CK42" s="639"/>
      <c r="CL42" s="639"/>
      <c r="CM42" s="639"/>
      <c r="CN42" s="639"/>
      <c r="CO42" s="639"/>
      <c r="CP42" s="639"/>
      <c r="CQ42" s="640"/>
      <c r="CR42" s="641">
        <v>847195</v>
      </c>
      <c r="CS42" s="644"/>
      <c r="CT42" s="644"/>
      <c r="CU42" s="644"/>
      <c r="CV42" s="644"/>
      <c r="CW42" s="644"/>
      <c r="CX42" s="644"/>
      <c r="CY42" s="645"/>
      <c r="CZ42" s="646">
        <v>11</v>
      </c>
      <c r="DA42" s="647"/>
      <c r="DB42" s="647"/>
      <c r="DC42" s="648"/>
      <c r="DD42" s="649">
        <v>200871</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x14ac:dyDescent="0.15">
      <c r="B43" s="219" t="s">
        <v>351</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352</v>
      </c>
      <c r="CE43" s="639"/>
      <c r="CF43" s="639"/>
      <c r="CG43" s="639"/>
      <c r="CH43" s="639"/>
      <c r="CI43" s="639"/>
      <c r="CJ43" s="639"/>
      <c r="CK43" s="639"/>
      <c r="CL43" s="639"/>
      <c r="CM43" s="639"/>
      <c r="CN43" s="639"/>
      <c r="CO43" s="639"/>
      <c r="CP43" s="639"/>
      <c r="CQ43" s="640"/>
      <c r="CR43" s="641">
        <v>10194</v>
      </c>
      <c r="CS43" s="642"/>
      <c r="CT43" s="642"/>
      <c r="CU43" s="642"/>
      <c r="CV43" s="642"/>
      <c r="CW43" s="642"/>
      <c r="CX43" s="642"/>
      <c r="CY43" s="643"/>
      <c r="CZ43" s="646">
        <v>0.1</v>
      </c>
      <c r="DA43" s="675"/>
      <c r="DB43" s="675"/>
      <c r="DC43" s="676"/>
      <c r="DD43" s="649">
        <v>10194</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x14ac:dyDescent="0.15">
      <c r="B44" s="220" t="s">
        <v>353</v>
      </c>
      <c r="CD44" s="669" t="s">
        <v>304</v>
      </c>
      <c r="CE44" s="670"/>
      <c r="CF44" s="638" t="s">
        <v>354</v>
      </c>
      <c r="CG44" s="639"/>
      <c r="CH44" s="639"/>
      <c r="CI44" s="639"/>
      <c r="CJ44" s="639"/>
      <c r="CK44" s="639"/>
      <c r="CL44" s="639"/>
      <c r="CM44" s="639"/>
      <c r="CN44" s="639"/>
      <c r="CO44" s="639"/>
      <c r="CP44" s="639"/>
      <c r="CQ44" s="640"/>
      <c r="CR44" s="641">
        <v>827813</v>
      </c>
      <c r="CS44" s="644"/>
      <c r="CT44" s="644"/>
      <c r="CU44" s="644"/>
      <c r="CV44" s="644"/>
      <c r="CW44" s="644"/>
      <c r="CX44" s="644"/>
      <c r="CY44" s="645"/>
      <c r="CZ44" s="646">
        <v>10.8</v>
      </c>
      <c r="DA44" s="647"/>
      <c r="DB44" s="647"/>
      <c r="DC44" s="648"/>
      <c r="DD44" s="649">
        <v>197211</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x14ac:dyDescent="0.15">
      <c r="CD45" s="671"/>
      <c r="CE45" s="672"/>
      <c r="CF45" s="638" t="s">
        <v>355</v>
      </c>
      <c r="CG45" s="639"/>
      <c r="CH45" s="639"/>
      <c r="CI45" s="639"/>
      <c r="CJ45" s="639"/>
      <c r="CK45" s="639"/>
      <c r="CL45" s="639"/>
      <c r="CM45" s="639"/>
      <c r="CN45" s="639"/>
      <c r="CO45" s="639"/>
      <c r="CP45" s="639"/>
      <c r="CQ45" s="640"/>
      <c r="CR45" s="641">
        <v>240410</v>
      </c>
      <c r="CS45" s="642"/>
      <c r="CT45" s="642"/>
      <c r="CU45" s="642"/>
      <c r="CV45" s="642"/>
      <c r="CW45" s="642"/>
      <c r="CX45" s="642"/>
      <c r="CY45" s="643"/>
      <c r="CZ45" s="646">
        <v>3.1</v>
      </c>
      <c r="DA45" s="675"/>
      <c r="DB45" s="675"/>
      <c r="DC45" s="676"/>
      <c r="DD45" s="649">
        <v>31500</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x14ac:dyDescent="0.15">
      <c r="CD46" s="671"/>
      <c r="CE46" s="672"/>
      <c r="CF46" s="638" t="s">
        <v>356</v>
      </c>
      <c r="CG46" s="639"/>
      <c r="CH46" s="639"/>
      <c r="CI46" s="639"/>
      <c r="CJ46" s="639"/>
      <c r="CK46" s="639"/>
      <c r="CL46" s="639"/>
      <c r="CM46" s="639"/>
      <c r="CN46" s="639"/>
      <c r="CO46" s="639"/>
      <c r="CP46" s="639"/>
      <c r="CQ46" s="640"/>
      <c r="CR46" s="641">
        <v>587403</v>
      </c>
      <c r="CS46" s="644"/>
      <c r="CT46" s="644"/>
      <c r="CU46" s="644"/>
      <c r="CV46" s="644"/>
      <c r="CW46" s="644"/>
      <c r="CX46" s="644"/>
      <c r="CY46" s="645"/>
      <c r="CZ46" s="646">
        <v>7.7</v>
      </c>
      <c r="DA46" s="647"/>
      <c r="DB46" s="647"/>
      <c r="DC46" s="648"/>
      <c r="DD46" s="649">
        <v>165711</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x14ac:dyDescent="0.15">
      <c r="CD47" s="671"/>
      <c r="CE47" s="672"/>
      <c r="CF47" s="638" t="s">
        <v>357</v>
      </c>
      <c r="CG47" s="639"/>
      <c r="CH47" s="639"/>
      <c r="CI47" s="639"/>
      <c r="CJ47" s="639"/>
      <c r="CK47" s="639"/>
      <c r="CL47" s="639"/>
      <c r="CM47" s="639"/>
      <c r="CN47" s="639"/>
      <c r="CO47" s="639"/>
      <c r="CP47" s="639"/>
      <c r="CQ47" s="640"/>
      <c r="CR47" s="641">
        <v>19382</v>
      </c>
      <c r="CS47" s="642"/>
      <c r="CT47" s="642"/>
      <c r="CU47" s="642"/>
      <c r="CV47" s="642"/>
      <c r="CW47" s="642"/>
      <c r="CX47" s="642"/>
      <c r="CY47" s="643"/>
      <c r="CZ47" s="646">
        <v>0.3</v>
      </c>
      <c r="DA47" s="675"/>
      <c r="DB47" s="675"/>
      <c r="DC47" s="676"/>
      <c r="DD47" s="649">
        <v>3660</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x14ac:dyDescent="0.15">
      <c r="CD48" s="673"/>
      <c r="CE48" s="674"/>
      <c r="CF48" s="638" t="s">
        <v>358</v>
      </c>
      <c r="CG48" s="639"/>
      <c r="CH48" s="639"/>
      <c r="CI48" s="639"/>
      <c r="CJ48" s="639"/>
      <c r="CK48" s="639"/>
      <c r="CL48" s="639"/>
      <c r="CM48" s="639"/>
      <c r="CN48" s="639"/>
      <c r="CO48" s="639"/>
      <c r="CP48" s="639"/>
      <c r="CQ48" s="640"/>
      <c r="CR48" s="641" t="s">
        <v>169</v>
      </c>
      <c r="CS48" s="644"/>
      <c r="CT48" s="644"/>
      <c r="CU48" s="644"/>
      <c r="CV48" s="644"/>
      <c r="CW48" s="644"/>
      <c r="CX48" s="644"/>
      <c r="CY48" s="645"/>
      <c r="CZ48" s="646" t="s">
        <v>169</v>
      </c>
      <c r="DA48" s="647"/>
      <c r="DB48" s="647"/>
      <c r="DC48" s="648"/>
      <c r="DD48" s="649" t="s">
        <v>169</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x14ac:dyDescent="0.15">
      <c r="CD49" s="653" t="s">
        <v>359</v>
      </c>
      <c r="CE49" s="654"/>
      <c r="CF49" s="654"/>
      <c r="CG49" s="654"/>
      <c r="CH49" s="654"/>
      <c r="CI49" s="654"/>
      <c r="CJ49" s="654"/>
      <c r="CK49" s="654"/>
      <c r="CL49" s="654"/>
      <c r="CM49" s="654"/>
      <c r="CN49" s="654"/>
      <c r="CO49" s="654"/>
      <c r="CP49" s="654"/>
      <c r="CQ49" s="655"/>
      <c r="CR49" s="656">
        <v>7678406</v>
      </c>
      <c r="CS49" s="657"/>
      <c r="CT49" s="657"/>
      <c r="CU49" s="657"/>
      <c r="CV49" s="657"/>
      <c r="CW49" s="657"/>
      <c r="CX49" s="657"/>
      <c r="CY49" s="658"/>
      <c r="CZ49" s="659">
        <v>100</v>
      </c>
      <c r="DA49" s="660"/>
      <c r="DB49" s="660"/>
      <c r="DC49" s="661"/>
      <c r="DD49" s="662">
        <v>5186584</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x14ac:dyDescent="0.15"/>
    <row r="51" spans="82:133" hidden="1" x14ac:dyDescent="0.15"/>
    <row r="52" spans="82:133" hidden="1" x14ac:dyDescent="0.15"/>
    <row r="53" spans="82:133" hidden="1" x14ac:dyDescent="0.15"/>
  </sheetData>
  <sheetProtection algorithmName="SHA-512" hashValue="fxHaoFipx2RpIp8GSM2C26nSAyFTKSJc2B1KBIQX2w+HZVGBn5Q82YibgRZ7ogUeKRjcNMX+4VByZZSJakwIIg==" saltValue="tgndLIA69I+RQm5tk64Y8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R1" zoomScale="70" zoomScaleNormal="25" zoomScaleSheetLayoutView="70" workbookViewId="0">
      <selection activeCell="BQ104" sqref="BQ104:DZ104"/>
    </sheetView>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360</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361</v>
      </c>
      <c r="DK2" s="1180"/>
      <c r="DL2" s="1180"/>
      <c r="DM2" s="1180"/>
      <c r="DN2" s="1180"/>
      <c r="DO2" s="1181"/>
      <c r="DP2" s="229"/>
      <c r="DQ2" s="1179" t="s">
        <v>362</v>
      </c>
      <c r="DR2" s="1180"/>
      <c r="DS2" s="1180"/>
      <c r="DT2" s="1180"/>
      <c r="DU2" s="1180"/>
      <c r="DV2" s="1180"/>
      <c r="DW2" s="1180"/>
      <c r="DX2" s="1180"/>
      <c r="DY2" s="1180"/>
      <c r="DZ2" s="1181"/>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1132" t="s">
        <v>363</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364</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1064" t="s">
        <v>365</v>
      </c>
      <c r="B5" s="1065"/>
      <c r="C5" s="1065"/>
      <c r="D5" s="1065"/>
      <c r="E5" s="1065"/>
      <c r="F5" s="1065"/>
      <c r="G5" s="1065"/>
      <c r="H5" s="1065"/>
      <c r="I5" s="1065"/>
      <c r="J5" s="1065"/>
      <c r="K5" s="1065"/>
      <c r="L5" s="1065"/>
      <c r="M5" s="1065"/>
      <c r="N5" s="1065"/>
      <c r="O5" s="1065"/>
      <c r="P5" s="1066"/>
      <c r="Q5" s="1070" t="s">
        <v>366</v>
      </c>
      <c r="R5" s="1071"/>
      <c r="S5" s="1071"/>
      <c r="T5" s="1071"/>
      <c r="U5" s="1072"/>
      <c r="V5" s="1070" t="s">
        <v>367</v>
      </c>
      <c r="W5" s="1071"/>
      <c r="X5" s="1071"/>
      <c r="Y5" s="1071"/>
      <c r="Z5" s="1072"/>
      <c r="AA5" s="1070" t="s">
        <v>368</v>
      </c>
      <c r="AB5" s="1071"/>
      <c r="AC5" s="1071"/>
      <c r="AD5" s="1071"/>
      <c r="AE5" s="1071"/>
      <c r="AF5" s="1182" t="s">
        <v>369</v>
      </c>
      <c r="AG5" s="1071"/>
      <c r="AH5" s="1071"/>
      <c r="AI5" s="1071"/>
      <c r="AJ5" s="1086"/>
      <c r="AK5" s="1071" t="s">
        <v>370</v>
      </c>
      <c r="AL5" s="1071"/>
      <c r="AM5" s="1071"/>
      <c r="AN5" s="1071"/>
      <c r="AO5" s="1072"/>
      <c r="AP5" s="1070" t="s">
        <v>371</v>
      </c>
      <c r="AQ5" s="1071"/>
      <c r="AR5" s="1071"/>
      <c r="AS5" s="1071"/>
      <c r="AT5" s="1072"/>
      <c r="AU5" s="1070" t="s">
        <v>372</v>
      </c>
      <c r="AV5" s="1071"/>
      <c r="AW5" s="1071"/>
      <c r="AX5" s="1071"/>
      <c r="AY5" s="1086"/>
      <c r="AZ5" s="236"/>
      <c r="BA5" s="236"/>
      <c r="BB5" s="236"/>
      <c r="BC5" s="236"/>
      <c r="BD5" s="236"/>
      <c r="BE5" s="237"/>
      <c r="BF5" s="237"/>
      <c r="BG5" s="237"/>
      <c r="BH5" s="237"/>
      <c r="BI5" s="237"/>
      <c r="BJ5" s="237"/>
      <c r="BK5" s="237"/>
      <c r="BL5" s="237"/>
      <c r="BM5" s="237"/>
      <c r="BN5" s="237"/>
      <c r="BO5" s="237"/>
      <c r="BP5" s="237"/>
      <c r="BQ5" s="1064" t="s">
        <v>373</v>
      </c>
      <c r="BR5" s="1065"/>
      <c r="BS5" s="1065"/>
      <c r="BT5" s="1065"/>
      <c r="BU5" s="1065"/>
      <c r="BV5" s="1065"/>
      <c r="BW5" s="1065"/>
      <c r="BX5" s="1065"/>
      <c r="BY5" s="1065"/>
      <c r="BZ5" s="1065"/>
      <c r="CA5" s="1065"/>
      <c r="CB5" s="1065"/>
      <c r="CC5" s="1065"/>
      <c r="CD5" s="1065"/>
      <c r="CE5" s="1065"/>
      <c r="CF5" s="1065"/>
      <c r="CG5" s="1066"/>
      <c r="CH5" s="1070" t="s">
        <v>374</v>
      </c>
      <c r="CI5" s="1071"/>
      <c r="CJ5" s="1071"/>
      <c r="CK5" s="1071"/>
      <c r="CL5" s="1072"/>
      <c r="CM5" s="1070" t="s">
        <v>375</v>
      </c>
      <c r="CN5" s="1071"/>
      <c r="CO5" s="1071"/>
      <c r="CP5" s="1071"/>
      <c r="CQ5" s="1072"/>
      <c r="CR5" s="1070" t="s">
        <v>376</v>
      </c>
      <c r="CS5" s="1071"/>
      <c r="CT5" s="1071"/>
      <c r="CU5" s="1071"/>
      <c r="CV5" s="1072"/>
      <c r="CW5" s="1070" t="s">
        <v>377</v>
      </c>
      <c r="CX5" s="1071"/>
      <c r="CY5" s="1071"/>
      <c r="CZ5" s="1071"/>
      <c r="DA5" s="1072"/>
      <c r="DB5" s="1070" t="s">
        <v>378</v>
      </c>
      <c r="DC5" s="1071"/>
      <c r="DD5" s="1071"/>
      <c r="DE5" s="1071"/>
      <c r="DF5" s="1072"/>
      <c r="DG5" s="1167" t="s">
        <v>379</v>
      </c>
      <c r="DH5" s="1168"/>
      <c r="DI5" s="1168"/>
      <c r="DJ5" s="1168"/>
      <c r="DK5" s="1169"/>
      <c r="DL5" s="1167" t="s">
        <v>380</v>
      </c>
      <c r="DM5" s="1168"/>
      <c r="DN5" s="1168"/>
      <c r="DO5" s="1168"/>
      <c r="DP5" s="1169"/>
      <c r="DQ5" s="1070" t="s">
        <v>381</v>
      </c>
      <c r="DR5" s="1071"/>
      <c r="DS5" s="1071"/>
      <c r="DT5" s="1071"/>
      <c r="DU5" s="1072"/>
      <c r="DV5" s="1070" t="s">
        <v>372</v>
      </c>
      <c r="DW5" s="1071"/>
      <c r="DX5" s="1071"/>
      <c r="DY5" s="1071"/>
      <c r="DZ5" s="1086"/>
      <c r="EA5" s="234"/>
    </row>
    <row r="6" spans="1:131" s="235" customFormat="1" ht="26.25" customHeight="1" thickBot="1" x14ac:dyDescent="0.2">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x14ac:dyDescent="0.15">
      <c r="A7" s="238">
        <v>1</v>
      </c>
      <c r="B7" s="1119" t="s">
        <v>382</v>
      </c>
      <c r="C7" s="1120"/>
      <c r="D7" s="1120"/>
      <c r="E7" s="1120"/>
      <c r="F7" s="1120"/>
      <c r="G7" s="1120"/>
      <c r="H7" s="1120"/>
      <c r="I7" s="1120"/>
      <c r="J7" s="1120"/>
      <c r="K7" s="1120"/>
      <c r="L7" s="1120"/>
      <c r="M7" s="1120"/>
      <c r="N7" s="1120"/>
      <c r="O7" s="1120"/>
      <c r="P7" s="1121"/>
      <c r="Q7" s="1173">
        <v>7540</v>
      </c>
      <c r="R7" s="1174"/>
      <c r="S7" s="1174"/>
      <c r="T7" s="1174"/>
      <c r="U7" s="1174"/>
      <c r="V7" s="1174">
        <v>7162</v>
      </c>
      <c r="W7" s="1174"/>
      <c r="X7" s="1174"/>
      <c r="Y7" s="1174"/>
      <c r="Z7" s="1174"/>
      <c r="AA7" s="1174">
        <v>378</v>
      </c>
      <c r="AB7" s="1174"/>
      <c r="AC7" s="1174"/>
      <c r="AD7" s="1174"/>
      <c r="AE7" s="1175"/>
      <c r="AF7" s="1176">
        <v>371</v>
      </c>
      <c r="AG7" s="1177"/>
      <c r="AH7" s="1177"/>
      <c r="AI7" s="1177"/>
      <c r="AJ7" s="1178"/>
      <c r="AK7" s="1160">
        <v>228</v>
      </c>
      <c r="AL7" s="1161"/>
      <c r="AM7" s="1161"/>
      <c r="AN7" s="1161"/>
      <c r="AO7" s="1161"/>
      <c r="AP7" s="1161">
        <v>7132</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t="s">
        <v>585</v>
      </c>
      <c r="BS7" s="1164" t="s">
        <v>586</v>
      </c>
      <c r="BT7" s="1165"/>
      <c r="BU7" s="1165"/>
      <c r="BV7" s="1165"/>
      <c r="BW7" s="1165"/>
      <c r="BX7" s="1165"/>
      <c r="BY7" s="1165"/>
      <c r="BZ7" s="1165"/>
      <c r="CA7" s="1165"/>
      <c r="CB7" s="1165"/>
      <c r="CC7" s="1165"/>
      <c r="CD7" s="1165"/>
      <c r="CE7" s="1165"/>
      <c r="CF7" s="1165"/>
      <c r="CG7" s="1166"/>
      <c r="CH7" s="1157">
        <v>4</v>
      </c>
      <c r="CI7" s="1158"/>
      <c r="CJ7" s="1158"/>
      <c r="CK7" s="1158"/>
      <c r="CL7" s="1159"/>
      <c r="CM7" s="1157">
        <v>138</v>
      </c>
      <c r="CN7" s="1158"/>
      <c r="CO7" s="1158"/>
      <c r="CP7" s="1158"/>
      <c r="CQ7" s="1159"/>
      <c r="CR7" s="1157">
        <v>62</v>
      </c>
      <c r="CS7" s="1158"/>
      <c r="CT7" s="1158"/>
      <c r="CU7" s="1158"/>
      <c r="CV7" s="1159"/>
      <c r="CW7" s="1157" t="s">
        <v>587</v>
      </c>
      <c r="CX7" s="1158"/>
      <c r="CY7" s="1158"/>
      <c r="CZ7" s="1158"/>
      <c r="DA7" s="1159"/>
      <c r="DB7" s="1157" t="s">
        <v>587</v>
      </c>
      <c r="DC7" s="1158"/>
      <c r="DD7" s="1158"/>
      <c r="DE7" s="1158"/>
      <c r="DF7" s="1159"/>
      <c r="DG7" s="1157" t="s">
        <v>587</v>
      </c>
      <c r="DH7" s="1158"/>
      <c r="DI7" s="1158"/>
      <c r="DJ7" s="1158"/>
      <c r="DK7" s="1159"/>
      <c r="DL7" s="1157">
        <v>280</v>
      </c>
      <c r="DM7" s="1158"/>
      <c r="DN7" s="1158"/>
      <c r="DO7" s="1158"/>
      <c r="DP7" s="1159"/>
      <c r="DQ7" s="1157">
        <v>81</v>
      </c>
      <c r="DR7" s="1158"/>
      <c r="DS7" s="1158"/>
      <c r="DT7" s="1158"/>
      <c r="DU7" s="1159"/>
      <c r="DV7" s="1184"/>
      <c r="DW7" s="1185"/>
      <c r="DX7" s="1185"/>
      <c r="DY7" s="1185"/>
      <c r="DZ7" s="1186"/>
      <c r="EA7" s="234"/>
    </row>
    <row r="8" spans="1:131" s="235" customFormat="1" ht="26.25" customHeight="1" x14ac:dyDescent="0.15">
      <c r="A8" s="241">
        <v>2</v>
      </c>
      <c r="B8" s="1106" t="s">
        <v>383</v>
      </c>
      <c r="C8" s="1107"/>
      <c r="D8" s="1107"/>
      <c r="E8" s="1107"/>
      <c r="F8" s="1107"/>
      <c r="G8" s="1107"/>
      <c r="H8" s="1107"/>
      <c r="I8" s="1107"/>
      <c r="J8" s="1107"/>
      <c r="K8" s="1107"/>
      <c r="L8" s="1107"/>
      <c r="M8" s="1107"/>
      <c r="N8" s="1107"/>
      <c r="O8" s="1107"/>
      <c r="P8" s="1108"/>
      <c r="Q8" s="1112">
        <v>80</v>
      </c>
      <c r="R8" s="1113"/>
      <c r="S8" s="1113"/>
      <c r="T8" s="1113"/>
      <c r="U8" s="1113"/>
      <c r="V8" s="1113">
        <v>80</v>
      </c>
      <c r="W8" s="1113"/>
      <c r="X8" s="1113"/>
      <c r="Y8" s="1113"/>
      <c r="Z8" s="1113"/>
      <c r="AA8" s="1113" t="s">
        <v>574</v>
      </c>
      <c r="AB8" s="1113"/>
      <c r="AC8" s="1113"/>
      <c r="AD8" s="1113"/>
      <c r="AE8" s="1114"/>
      <c r="AF8" s="1088" t="s">
        <v>169</v>
      </c>
      <c r="AG8" s="1089"/>
      <c r="AH8" s="1089"/>
      <c r="AI8" s="1089"/>
      <c r="AJ8" s="1090"/>
      <c r="AK8" s="1155">
        <v>56</v>
      </c>
      <c r="AL8" s="1156"/>
      <c r="AM8" s="1156"/>
      <c r="AN8" s="1156"/>
      <c r="AO8" s="1156"/>
      <c r="AP8" s="1156" t="s">
        <v>575</v>
      </c>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c r="BT8" s="1084"/>
      <c r="BU8" s="1084"/>
      <c r="BV8" s="1084"/>
      <c r="BW8" s="1084"/>
      <c r="BX8" s="1084"/>
      <c r="BY8" s="1084"/>
      <c r="BZ8" s="1084"/>
      <c r="CA8" s="1084"/>
      <c r="CB8" s="1084"/>
      <c r="CC8" s="1084"/>
      <c r="CD8" s="1084"/>
      <c r="CE8" s="1084"/>
      <c r="CF8" s="1084"/>
      <c r="CG8" s="1085"/>
      <c r="CH8" s="1058"/>
      <c r="CI8" s="1059"/>
      <c r="CJ8" s="1059"/>
      <c r="CK8" s="1059"/>
      <c r="CL8" s="1060"/>
      <c r="CM8" s="1058"/>
      <c r="CN8" s="1059"/>
      <c r="CO8" s="1059"/>
      <c r="CP8" s="1059"/>
      <c r="CQ8" s="1060"/>
      <c r="CR8" s="1058"/>
      <c r="CS8" s="1059"/>
      <c r="CT8" s="1059"/>
      <c r="CU8" s="1059"/>
      <c r="CV8" s="1060"/>
      <c r="CW8" s="1058"/>
      <c r="CX8" s="1059"/>
      <c r="CY8" s="1059"/>
      <c r="CZ8" s="1059"/>
      <c r="DA8" s="1060"/>
      <c r="DB8" s="1058"/>
      <c r="DC8" s="1059"/>
      <c r="DD8" s="1059"/>
      <c r="DE8" s="1059"/>
      <c r="DF8" s="1060"/>
      <c r="DG8" s="1058"/>
      <c r="DH8" s="1059"/>
      <c r="DI8" s="1059"/>
      <c r="DJ8" s="1059"/>
      <c r="DK8" s="1060"/>
      <c r="DL8" s="1058"/>
      <c r="DM8" s="1059"/>
      <c r="DN8" s="1059"/>
      <c r="DO8" s="1059"/>
      <c r="DP8" s="1060"/>
      <c r="DQ8" s="1058"/>
      <c r="DR8" s="1059"/>
      <c r="DS8" s="1059"/>
      <c r="DT8" s="1059"/>
      <c r="DU8" s="1060"/>
      <c r="DV8" s="1061"/>
      <c r="DW8" s="1062"/>
      <c r="DX8" s="1062"/>
      <c r="DY8" s="1062"/>
      <c r="DZ8" s="1063"/>
      <c r="EA8" s="234"/>
    </row>
    <row r="9" spans="1:131" s="235" customFormat="1" ht="26.25" customHeight="1" x14ac:dyDescent="0.15">
      <c r="A9" s="241">
        <v>3</v>
      </c>
      <c r="B9" s="1106" t="s">
        <v>384</v>
      </c>
      <c r="C9" s="1107"/>
      <c r="D9" s="1107"/>
      <c r="E9" s="1107"/>
      <c r="F9" s="1107"/>
      <c r="G9" s="1107"/>
      <c r="H9" s="1107"/>
      <c r="I9" s="1107"/>
      <c r="J9" s="1107"/>
      <c r="K9" s="1107"/>
      <c r="L9" s="1107"/>
      <c r="M9" s="1107"/>
      <c r="N9" s="1107"/>
      <c r="O9" s="1107"/>
      <c r="P9" s="1108"/>
      <c r="Q9" s="1112">
        <v>545</v>
      </c>
      <c r="R9" s="1113"/>
      <c r="S9" s="1113"/>
      <c r="T9" s="1113"/>
      <c r="U9" s="1113"/>
      <c r="V9" s="1113">
        <v>545</v>
      </c>
      <c r="W9" s="1113"/>
      <c r="X9" s="1113"/>
      <c r="Y9" s="1113"/>
      <c r="Z9" s="1113"/>
      <c r="AA9" s="1113" t="s">
        <v>574</v>
      </c>
      <c r="AB9" s="1113"/>
      <c r="AC9" s="1113"/>
      <c r="AD9" s="1113"/>
      <c r="AE9" s="1114"/>
      <c r="AF9" s="1088" t="s">
        <v>385</v>
      </c>
      <c r="AG9" s="1089"/>
      <c r="AH9" s="1089"/>
      <c r="AI9" s="1089"/>
      <c r="AJ9" s="1090"/>
      <c r="AK9" s="1155">
        <v>157</v>
      </c>
      <c r="AL9" s="1156"/>
      <c r="AM9" s="1156"/>
      <c r="AN9" s="1156"/>
      <c r="AO9" s="1156"/>
      <c r="AP9" s="1156" t="s">
        <v>574</v>
      </c>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c r="BT9" s="1084"/>
      <c r="BU9" s="1084"/>
      <c r="BV9" s="1084"/>
      <c r="BW9" s="1084"/>
      <c r="BX9" s="1084"/>
      <c r="BY9" s="1084"/>
      <c r="BZ9" s="1084"/>
      <c r="CA9" s="1084"/>
      <c r="CB9" s="1084"/>
      <c r="CC9" s="1084"/>
      <c r="CD9" s="1084"/>
      <c r="CE9" s="1084"/>
      <c r="CF9" s="1084"/>
      <c r="CG9" s="1085"/>
      <c r="CH9" s="1058"/>
      <c r="CI9" s="1059"/>
      <c r="CJ9" s="1059"/>
      <c r="CK9" s="1059"/>
      <c r="CL9" s="1060"/>
      <c r="CM9" s="1058"/>
      <c r="CN9" s="1059"/>
      <c r="CO9" s="1059"/>
      <c r="CP9" s="1059"/>
      <c r="CQ9" s="1060"/>
      <c r="CR9" s="1058"/>
      <c r="CS9" s="1059"/>
      <c r="CT9" s="1059"/>
      <c r="CU9" s="1059"/>
      <c r="CV9" s="1060"/>
      <c r="CW9" s="1058"/>
      <c r="CX9" s="1059"/>
      <c r="CY9" s="1059"/>
      <c r="CZ9" s="1059"/>
      <c r="DA9" s="1060"/>
      <c r="DB9" s="1058"/>
      <c r="DC9" s="1059"/>
      <c r="DD9" s="1059"/>
      <c r="DE9" s="1059"/>
      <c r="DF9" s="1060"/>
      <c r="DG9" s="1058"/>
      <c r="DH9" s="1059"/>
      <c r="DI9" s="1059"/>
      <c r="DJ9" s="1059"/>
      <c r="DK9" s="1060"/>
      <c r="DL9" s="1058"/>
      <c r="DM9" s="1059"/>
      <c r="DN9" s="1059"/>
      <c r="DO9" s="1059"/>
      <c r="DP9" s="1060"/>
      <c r="DQ9" s="1058"/>
      <c r="DR9" s="1059"/>
      <c r="DS9" s="1059"/>
      <c r="DT9" s="1059"/>
      <c r="DU9" s="1060"/>
      <c r="DV9" s="1061"/>
      <c r="DW9" s="1062"/>
      <c r="DX9" s="1062"/>
      <c r="DY9" s="1062"/>
      <c r="DZ9" s="1063"/>
      <c r="EA9" s="234"/>
    </row>
    <row r="10" spans="1:131" s="235" customFormat="1" ht="26.25" customHeight="1" x14ac:dyDescent="0.15">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4"/>
    </row>
    <row r="11" spans="1:131" s="235" customFormat="1" ht="26.25" customHeight="1" x14ac:dyDescent="0.15">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x14ac:dyDescent="0.15">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x14ac:dyDescent="0.15">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x14ac:dyDescent="0.15">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x14ac:dyDescent="0.15">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x14ac:dyDescent="0.15">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x14ac:dyDescent="0.15">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x14ac:dyDescent="0.15">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x14ac:dyDescent="0.15">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x14ac:dyDescent="0.15">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x14ac:dyDescent="0.2">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x14ac:dyDescent="0.15">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386</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x14ac:dyDescent="0.2">
      <c r="A23" s="244" t="s">
        <v>387</v>
      </c>
      <c r="B23" s="1013" t="s">
        <v>388</v>
      </c>
      <c r="C23" s="1014"/>
      <c r="D23" s="1014"/>
      <c r="E23" s="1014"/>
      <c r="F23" s="1014"/>
      <c r="G23" s="1014"/>
      <c r="H23" s="1014"/>
      <c r="I23" s="1014"/>
      <c r="J23" s="1014"/>
      <c r="K23" s="1014"/>
      <c r="L23" s="1014"/>
      <c r="M23" s="1014"/>
      <c r="N23" s="1014"/>
      <c r="O23" s="1014"/>
      <c r="P23" s="1015"/>
      <c r="Q23" s="1137">
        <v>8165</v>
      </c>
      <c r="R23" s="1138"/>
      <c r="S23" s="1138"/>
      <c r="T23" s="1138"/>
      <c r="U23" s="1138"/>
      <c r="V23" s="1138">
        <v>7787</v>
      </c>
      <c r="W23" s="1138"/>
      <c r="X23" s="1138"/>
      <c r="Y23" s="1138"/>
      <c r="Z23" s="1138"/>
      <c r="AA23" s="1138">
        <v>378</v>
      </c>
      <c r="AB23" s="1138"/>
      <c r="AC23" s="1138"/>
      <c r="AD23" s="1138"/>
      <c r="AE23" s="1139"/>
      <c r="AF23" s="1140">
        <v>371</v>
      </c>
      <c r="AG23" s="1138"/>
      <c r="AH23" s="1138"/>
      <c r="AI23" s="1138"/>
      <c r="AJ23" s="1141"/>
      <c r="AK23" s="1142"/>
      <c r="AL23" s="1143"/>
      <c r="AM23" s="1143"/>
      <c r="AN23" s="1143"/>
      <c r="AO23" s="1143"/>
      <c r="AP23" s="1138">
        <v>7132</v>
      </c>
      <c r="AQ23" s="1138"/>
      <c r="AR23" s="1138"/>
      <c r="AS23" s="1138"/>
      <c r="AT23" s="1138"/>
      <c r="AU23" s="1144"/>
      <c r="AV23" s="1144"/>
      <c r="AW23" s="1144"/>
      <c r="AX23" s="1144"/>
      <c r="AY23" s="1145"/>
      <c r="AZ23" s="1134" t="s">
        <v>389</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x14ac:dyDescent="0.15">
      <c r="A24" s="1133" t="s">
        <v>390</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x14ac:dyDescent="0.2">
      <c r="A25" s="1132" t="s">
        <v>391</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x14ac:dyDescent="0.15">
      <c r="A26" s="1064" t="s">
        <v>365</v>
      </c>
      <c r="B26" s="1065"/>
      <c r="C26" s="1065"/>
      <c r="D26" s="1065"/>
      <c r="E26" s="1065"/>
      <c r="F26" s="1065"/>
      <c r="G26" s="1065"/>
      <c r="H26" s="1065"/>
      <c r="I26" s="1065"/>
      <c r="J26" s="1065"/>
      <c r="K26" s="1065"/>
      <c r="L26" s="1065"/>
      <c r="M26" s="1065"/>
      <c r="N26" s="1065"/>
      <c r="O26" s="1065"/>
      <c r="P26" s="1066"/>
      <c r="Q26" s="1070" t="s">
        <v>392</v>
      </c>
      <c r="R26" s="1071"/>
      <c r="S26" s="1071"/>
      <c r="T26" s="1071"/>
      <c r="U26" s="1072"/>
      <c r="V26" s="1070" t="s">
        <v>393</v>
      </c>
      <c r="W26" s="1071"/>
      <c r="X26" s="1071"/>
      <c r="Y26" s="1071"/>
      <c r="Z26" s="1072"/>
      <c r="AA26" s="1070" t="s">
        <v>394</v>
      </c>
      <c r="AB26" s="1071"/>
      <c r="AC26" s="1071"/>
      <c r="AD26" s="1071"/>
      <c r="AE26" s="1071"/>
      <c r="AF26" s="1128" t="s">
        <v>395</v>
      </c>
      <c r="AG26" s="1077"/>
      <c r="AH26" s="1077"/>
      <c r="AI26" s="1077"/>
      <c r="AJ26" s="1129"/>
      <c r="AK26" s="1071" t="s">
        <v>396</v>
      </c>
      <c r="AL26" s="1071"/>
      <c r="AM26" s="1071"/>
      <c r="AN26" s="1071"/>
      <c r="AO26" s="1072"/>
      <c r="AP26" s="1070" t="s">
        <v>397</v>
      </c>
      <c r="AQ26" s="1071"/>
      <c r="AR26" s="1071"/>
      <c r="AS26" s="1071"/>
      <c r="AT26" s="1072"/>
      <c r="AU26" s="1070" t="s">
        <v>398</v>
      </c>
      <c r="AV26" s="1071"/>
      <c r="AW26" s="1071"/>
      <c r="AX26" s="1071"/>
      <c r="AY26" s="1072"/>
      <c r="AZ26" s="1070" t="s">
        <v>399</v>
      </c>
      <c r="BA26" s="1071"/>
      <c r="BB26" s="1071"/>
      <c r="BC26" s="1071"/>
      <c r="BD26" s="1072"/>
      <c r="BE26" s="1070" t="s">
        <v>372</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x14ac:dyDescent="0.2">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x14ac:dyDescent="0.15">
      <c r="A28" s="246">
        <v>1</v>
      </c>
      <c r="B28" s="1119" t="s">
        <v>400</v>
      </c>
      <c r="C28" s="1120"/>
      <c r="D28" s="1120"/>
      <c r="E28" s="1120"/>
      <c r="F28" s="1120"/>
      <c r="G28" s="1120"/>
      <c r="H28" s="1120"/>
      <c r="I28" s="1120"/>
      <c r="J28" s="1120"/>
      <c r="K28" s="1120"/>
      <c r="L28" s="1120"/>
      <c r="M28" s="1120"/>
      <c r="N28" s="1120"/>
      <c r="O28" s="1120"/>
      <c r="P28" s="1121"/>
      <c r="Q28" s="1122">
        <v>2311</v>
      </c>
      <c r="R28" s="1123"/>
      <c r="S28" s="1123"/>
      <c r="T28" s="1123"/>
      <c r="U28" s="1123"/>
      <c r="V28" s="1123">
        <v>2256</v>
      </c>
      <c r="W28" s="1123"/>
      <c r="X28" s="1123"/>
      <c r="Y28" s="1123"/>
      <c r="Z28" s="1123"/>
      <c r="AA28" s="1123">
        <v>55</v>
      </c>
      <c r="AB28" s="1123"/>
      <c r="AC28" s="1123"/>
      <c r="AD28" s="1123"/>
      <c r="AE28" s="1124"/>
      <c r="AF28" s="1125">
        <v>55</v>
      </c>
      <c r="AG28" s="1123"/>
      <c r="AH28" s="1123"/>
      <c r="AI28" s="1123"/>
      <c r="AJ28" s="1126"/>
      <c r="AK28" s="1127">
        <v>150</v>
      </c>
      <c r="AL28" s="1115"/>
      <c r="AM28" s="1115"/>
      <c r="AN28" s="1115"/>
      <c r="AO28" s="1115"/>
      <c r="AP28" s="1115" t="s">
        <v>574</v>
      </c>
      <c r="AQ28" s="1115"/>
      <c r="AR28" s="1115"/>
      <c r="AS28" s="1115"/>
      <c r="AT28" s="1115"/>
      <c r="AU28" s="1115" t="s">
        <v>574</v>
      </c>
      <c r="AV28" s="1115"/>
      <c r="AW28" s="1115"/>
      <c r="AX28" s="1115"/>
      <c r="AY28" s="1115"/>
      <c r="AZ28" s="1116" t="s">
        <v>574</v>
      </c>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x14ac:dyDescent="0.15">
      <c r="A29" s="246">
        <v>2</v>
      </c>
      <c r="B29" s="1106" t="s">
        <v>401</v>
      </c>
      <c r="C29" s="1107"/>
      <c r="D29" s="1107"/>
      <c r="E29" s="1107"/>
      <c r="F29" s="1107"/>
      <c r="G29" s="1107"/>
      <c r="H29" s="1107"/>
      <c r="I29" s="1107"/>
      <c r="J29" s="1107"/>
      <c r="K29" s="1107"/>
      <c r="L29" s="1107"/>
      <c r="M29" s="1107"/>
      <c r="N29" s="1107"/>
      <c r="O29" s="1107"/>
      <c r="P29" s="1108"/>
      <c r="Q29" s="1112">
        <v>179</v>
      </c>
      <c r="R29" s="1113"/>
      <c r="S29" s="1113"/>
      <c r="T29" s="1113"/>
      <c r="U29" s="1113"/>
      <c r="V29" s="1113">
        <v>178</v>
      </c>
      <c r="W29" s="1113"/>
      <c r="X29" s="1113"/>
      <c r="Y29" s="1113"/>
      <c r="Z29" s="1113"/>
      <c r="AA29" s="1113">
        <v>0</v>
      </c>
      <c r="AB29" s="1113"/>
      <c r="AC29" s="1113"/>
      <c r="AD29" s="1113"/>
      <c r="AE29" s="1114"/>
      <c r="AF29" s="1088">
        <v>0</v>
      </c>
      <c r="AG29" s="1089"/>
      <c r="AH29" s="1089"/>
      <c r="AI29" s="1089"/>
      <c r="AJ29" s="1090"/>
      <c r="AK29" s="1049">
        <v>53</v>
      </c>
      <c r="AL29" s="1040"/>
      <c r="AM29" s="1040"/>
      <c r="AN29" s="1040"/>
      <c r="AO29" s="1040"/>
      <c r="AP29" s="1040" t="s">
        <v>574</v>
      </c>
      <c r="AQ29" s="1040"/>
      <c r="AR29" s="1040"/>
      <c r="AS29" s="1040"/>
      <c r="AT29" s="1040"/>
      <c r="AU29" s="1040" t="s">
        <v>574</v>
      </c>
      <c r="AV29" s="1040"/>
      <c r="AW29" s="1040"/>
      <c r="AX29" s="1040"/>
      <c r="AY29" s="1040"/>
      <c r="AZ29" s="1111" t="s">
        <v>574</v>
      </c>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x14ac:dyDescent="0.15">
      <c r="A30" s="246">
        <v>3</v>
      </c>
      <c r="B30" s="1106" t="s">
        <v>402</v>
      </c>
      <c r="C30" s="1107"/>
      <c r="D30" s="1107"/>
      <c r="E30" s="1107"/>
      <c r="F30" s="1107"/>
      <c r="G30" s="1107"/>
      <c r="H30" s="1107"/>
      <c r="I30" s="1107"/>
      <c r="J30" s="1107"/>
      <c r="K30" s="1107"/>
      <c r="L30" s="1107"/>
      <c r="M30" s="1107"/>
      <c r="N30" s="1107"/>
      <c r="O30" s="1107"/>
      <c r="P30" s="1108"/>
      <c r="Q30" s="1112">
        <v>1768</v>
      </c>
      <c r="R30" s="1113"/>
      <c r="S30" s="1113"/>
      <c r="T30" s="1113"/>
      <c r="U30" s="1113"/>
      <c r="V30" s="1113">
        <v>1693</v>
      </c>
      <c r="W30" s="1113"/>
      <c r="X30" s="1113"/>
      <c r="Y30" s="1113"/>
      <c r="Z30" s="1113"/>
      <c r="AA30" s="1113">
        <v>75</v>
      </c>
      <c r="AB30" s="1113"/>
      <c r="AC30" s="1113"/>
      <c r="AD30" s="1113"/>
      <c r="AE30" s="1114"/>
      <c r="AF30" s="1088">
        <v>75</v>
      </c>
      <c r="AG30" s="1089"/>
      <c r="AH30" s="1089"/>
      <c r="AI30" s="1089"/>
      <c r="AJ30" s="1090"/>
      <c r="AK30" s="1049">
        <v>261</v>
      </c>
      <c r="AL30" s="1040"/>
      <c r="AM30" s="1040"/>
      <c r="AN30" s="1040"/>
      <c r="AO30" s="1040"/>
      <c r="AP30" s="1040" t="s">
        <v>574</v>
      </c>
      <c r="AQ30" s="1040"/>
      <c r="AR30" s="1040"/>
      <c r="AS30" s="1040"/>
      <c r="AT30" s="1040"/>
      <c r="AU30" s="1040" t="s">
        <v>574</v>
      </c>
      <c r="AV30" s="1040"/>
      <c r="AW30" s="1040"/>
      <c r="AX30" s="1040"/>
      <c r="AY30" s="1040"/>
      <c r="AZ30" s="1111" t="s">
        <v>574</v>
      </c>
      <c r="BA30" s="1111"/>
      <c r="BB30" s="1111"/>
      <c r="BC30" s="1111"/>
      <c r="BD30" s="1111"/>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x14ac:dyDescent="0.15">
      <c r="A31" s="246">
        <v>4</v>
      </c>
      <c r="B31" s="1106" t="s">
        <v>403</v>
      </c>
      <c r="C31" s="1107"/>
      <c r="D31" s="1107"/>
      <c r="E31" s="1107"/>
      <c r="F31" s="1107"/>
      <c r="G31" s="1107"/>
      <c r="H31" s="1107"/>
      <c r="I31" s="1107"/>
      <c r="J31" s="1107"/>
      <c r="K31" s="1107"/>
      <c r="L31" s="1107"/>
      <c r="M31" s="1107"/>
      <c r="N31" s="1107"/>
      <c r="O31" s="1107"/>
      <c r="P31" s="1108"/>
      <c r="Q31" s="1112">
        <v>393</v>
      </c>
      <c r="R31" s="1113"/>
      <c r="S31" s="1113"/>
      <c r="T31" s="1113"/>
      <c r="U31" s="1113"/>
      <c r="V31" s="1113">
        <v>353</v>
      </c>
      <c r="W31" s="1113"/>
      <c r="X31" s="1113"/>
      <c r="Y31" s="1113"/>
      <c r="Z31" s="1113"/>
      <c r="AA31" s="1113">
        <v>40</v>
      </c>
      <c r="AB31" s="1113"/>
      <c r="AC31" s="1113"/>
      <c r="AD31" s="1113"/>
      <c r="AE31" s="1114"/>
      <c r="AF31" s="1088">
        <v>120</v>
      </c>
      <c r="AG31" s="1089"/>
      <c r="AH31" s="1089"/>
      <c r="AI31" s="1089"/>
      <c r="AJ31" s="1090"/>
      <c r="AK31" s="1049">
        <v>19</v>
      </c>
      <c r="AL31" s="1040"/>
      <c r="AM31" s="1040"/>
      <c r="AN31" s="1040"/>
      <c r="AO31" s="1040"/>
      <c r="AP31" s="1040">
        <v>645</v>
      </c>
      <c r="AQ31" s="1040"/>
      <c r="AR31" s="1040"/>
      <c r="AS31" s="1040"/>
      <c r="AT31" s="1040"/>
      <c r="AU31" s="1040">
        <v>138</v>
      </c>
      <c r="AV31" s="1040"/>
      <c r="AW31" s="1040"/>
      <c r="AX31" s="1040"/>
      <c r="AY31" s="1040"/>
      <c r="AZ31" s="1111" t="s">
        <v>574</v>
      </c>
      <c r="BA31" s="1111"/>
      <c r="BB31" s="1111"/>
      <c r="BC31" s="1111"/>
      <c r="BD31" s="1111"/>
      <c r="BE31" s="1101" t="s">
        <v>404</v>
      </c>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x14ac:dyDescent="0.15">
      <c r="A32" s="246">
        <v>5</v>
      </c>
      <c r="B32" s="1106" t="s">
        <v>405</v>
      </c>
      <c r="C32" s="1107"/>
      <c r="D32" s="1107"/>
      <c r="E32" s="1107"/>
      <c r="F32" s="1107"/>
      <c r="G32" s="1107"/>
      <c r="H32" s="1107"/>
      <c r="I32" s="1107"/>
      <c r="J32" s="1107"/>
      <c r="K32" s="1107"/>
      <c r="L32" s="1107"/>
      <c r="M32" s="1107"/>
      <c r="N32" s="1107"/>
      <c r="O32" s="1107"/>
      <c r="P32" s="1108"/>
      <c r="Q32" s="1112">
        <v>335</v>
      </c>
      <c r="R32" s="1113"/>
      <c r="S32" s="1113"/>
      <c r="T32" s="1113"/>
      <c r="U32" s="1113"/>
      <c r="V32" s="1113">
        <v>374</v>
      </c>
      <c r="W32" s="1113"/>
      <c r="X32" s="1113"/>
      <c r="Y32" s="1113"/>
      <c r="Z32" s="1113"/>
      <c r="AA32" s="1113">
        <v>-40</v>
      </c>
      <c r="AB32" s="1113"/>
      <c r="AC32" s="1113"/>
      <c r="AD32" s="1113"/>
      <c r="AE32" s="1114"/>
      <c r="AF32" s="1088">
        <v>182</v>
      </c>
      <c r="AG32" s="1089"/>
      <c r="AH32" s="1089"/>
      <c r="AI32" s="1089"/>
      <c r="AJ32" s="1090"/>
      <c r="AK32" s="1049">
        <v>45</v>
      </c>
      <c r="AL32" s="1040"/>
      <c r="AM32" s="1040"/>
      <c r="AN32" s="1040"/>
      <c r="AO32" s="1040"/>
      <c r="AP32" s="1040">
        <v>2047</v>
      </c>
      <c r="AQ32" s="1040"/>
      <c r="AR32" s="1040"/>
      <c r="AS32" s="1040"/>
      <c r="AT32" s="1040"/>
      <c r="AU32" s="1040">
        <v>1458</v>
      </c>
      <c r="AV32" s="1040"/>
      <c r="AW32" s="1040"/>
      <c r="AX32" s="1040"/>
      <c r="AY32" s="1040"/>
      <c r="AZ32" s="1111" t="s">
        <v>574</v>
      </c>
      <c r="BA32" s="1111"/>
      <c r="BB32" s="1111"/>
      <c r="BC32" s="1111"/>
      <c r="BD32" s="1111"/>
      <c r="BE32" s="1101" t="s">
        <v>406</v>
      </c>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x14ac:dyDescent="0.15">
      <c r="A33" s="246">
        <v>6</v>
      </c>
      <c r="B33" s="1106" t="s">
        <v>407</v>
      </c>
      <c r="C33" s="1107"/>
      <c r="D33" s="1107"/>
      <c r="E33" s="1107"/>
      <c r="F33" s="1107"/>
      <c r="G33" s="1107"/>
      <c r="H33" s="1107"/>
      <c r="I33" s="1107"/>
      <c r="J33" s="1107"/>
      <c r="K33" s="1107"/>
      <c r="L33" s="1107"/>
      <c r="M33" s="1107"/>
      <c r="N33" s="1107"/>
      <c r="O33" s="1107"/>
      <c r="P33" s="1108"/>
      <c r="Q33" s="1112">
        <v>62</v>
      </c>
      <c r="R33" s="1113"/>
      <c r="S33" s="1113"/>
      <c r="T33" s="1113"/>
      <c r="U33" s="1113"/>
      <c r="V33" s="1113">
        <v>79</v>
      </c>
      <c r="W33" s="1113"/>
      <c r="X33" s="1113"/>
      <c r="Y33" s="1113"/>
      <c r="Z33" s="1113"/>
      <c r="AA33" s="1113">
        <v>-17</v>
      </c>
      <c r="AB33" s="1113"/>
      <c r="AC33" s="1113"/>
      <c r="AD33" s="1113"/>
      <c r="AE33" s="1114"/>
      <c r="AF33" s="1088">
        <v>-41</v>
      </c>
      <c r="AG33" s="1089"/>
      <c r="AH33" s="1089"/>
      <c r="AI33" s="1089"/>
      <c r="AJ33" s="1090"/>
      <c r="AK33" s="1049">
        <v>60</v>
      </c>
      <c r="AL33" s="1040"/>
      <c r="AM33" s="1040"/>
      <c r="AN33" s="1040"/>
      <c r="AO33" s="1040"/>
      <c r="AP33" s="1040" t="s">
        <v>574</v>
      </c>
      <c r="AQ33" s="1040"/>
      <c r="AR33" s="1040"/>
      <c r="AS33" s="1040"/>
      <c r="AT33" s="1040"/>
      <c r="AU33" s="1040" t="s">
        <v>574</v>
      </c>
      <c r="AV33" s="1040"/>
      <c r="AW33" s="1040"/>
      <c r="AX33" s="1040"/>
      <c r="AY33" s="1040"/>
      <c r="AZ33" s="1111">
        <v>3.7</v>
      </c>
      <c r="BA33" s="1111"/>
      <c r="BB33" s="1111"/>
      <c r="BC33" s="1111"/>
      <c r="BD33" s="1111"/>
      <c r="BE33" s="1101" t="s">
        <v>406</v>
      </c>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x14ac:dyDescent="0.15">
      <c r="A34" s="246">
        <v>7</v>
      </c>
      <c r="B34" s="1106" t="s">
        <v>408</v>
      </c>
      <c r="C34" s="1107"/>
      <c r="D34" s="1107"/>
      <c r="E34" s="1107"/>
      <c r="F34" s="1107"/>
      <c r="G34" s="1107"/>
      <c r="H34" s="1107"/>
      <c r="I34" s="1107"/>
      <c r="J34" s="1107"/>
      <c r="K34" s="1107"/>
      <c r="L34" s="1107"/>
      <c r="M34" s="1107"/>
      <c r="N34" s="1107"/>
      <c r="O34" s="1107"/>
      <c r="P34" s="1108"/>
      <c r="Q34" s="1112">
        <v>2</v>
      </c>
      <c r="R34" s="1113"/>
      <c r="S34" s="1113"/>
      <c r="T34" s="1113"/>
      <c r="U34" s="1113"/>
      <c r="V34" s="1113">
        <v>6</v>
      </c>
      <c r="W34" s="1113"/>
      <c r="X34" s="1113"/>
      <c r="Y34" s="1113"/>
      <c r="Z34" s="1113"/>
      <c r="AA34" s="1113">
        <v>-4</v>
      </c>
      <c r="AB34" s="1113"/>
      <c r="AC34" s="1113"/>
      <c r="AD34" s="1113"/>
      <c r="AE34" s="1114"/>
      <c r="AF34" s="1088">
        <v>203</v>
      </c>
      <c r="AG34" s="1089"/>
      <c r="AH34" s="1089"/>
      <c r="AI34" s="1089"/>
      <c r="AJ34" s="1090"/>
      <c r="AK34" s="1049" t="s">
        <v>574</v>
      </c>
      <c r="AL34" s="1040"/>
      <c r="AM34" s="1040"/>
      <c r="AN34" s="1040"/>
      <c r="AO34" s="1040"/>
      <c r="AP34" s="1040" t="s">
        <v>574</v>
      </c>
      <c r="AQ34" s="1040"/>
      <c r="AR34" s="1040"/>
      <c r="AS34" s="1040"/>
      <c r="AT34" s="1040"/>
      <c r="AU34" s="1040" t="s">
        <v>574</v>
      </c>
      <c r="AV34" s="1040"/>
      <c r="AW34" s="1040"/>
      <c r="AX34" s="1040"/>
      <c r="AY34" s="1040"/>
      <c r="AZ34" s="1111" t="s">
        <v>574</v>
      </c>
      <c r="BA34" s="1111"/>
      <c r="BB34" s="1111"/>
      <c r="BC34" s="1111"/>
      <c r="BD34" s="1111"/>
      <c r="BE34" s="1101" t="s">
        <v>406</v>
      </c>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x14ac:dyDescent="0.15">
      <c r="A35" s="246">
        <v>8</v>
      </c>
      <c r="B35" s="1106"/>
      <c r="C35" s="1107"/>
      <c r="D35" s="1107"/>
      <c r="E35" s="1107"/>
      <c r="F35" s="1107"/>
      <c r="G35" s="1107"/>
      <c r="H35" s="1107"/>
      <c r="I35" s="1107"/>
      <c r="J35" s="1107"/>
      <c r="K35" s="1107"/>
      <c r="L35" s="1107"/>
      <c r="M35" s="1107"/>
      <c r="N35" s="1107"/>
      <c r="O35" s="1107"/>
      <c r="P35" s="1108"/>
      <c r="Q35" s="1112"/>
      <c r="R35" s="1113"/>
      <c r="S35" s="1113"/>
      <c r="T35" s="1113"/>
      <c r="U35" s="1113"/>
      <c r="V35" s="1113"/>
      <c r="W35" s="1113"/>
      <c r="X35" s="1113"/>
      <c r="Y35" s="1113"/>
      <c r="Z35" s="1113"/>
      <c r="AA35" s="1113"/>
      <c r="AB35" s="1113"/>
      <c r="AC35" s="1113"/>
      <c r="AD35" s="1113"/>
      <c r="AE35" s="1114"/>
      <c r="AF35" s="1088"/>
      <c r="AG35" s="1089"/>
      <c r="AH35" s="1089"/>
      <c r="AI35" s="1089"/>
      <c r="AJ35" s="1090"/>
      <c r="AK35" s="1049"/>
      <c r="AL35" s="1040"/>
      <c r="AM35" s="1040"/>
      <c r="AN35" s="1040"/>
      <c r="AO35" s="1040"/>
      <c r="AP35" s="1040"/>
      <c r="AQ35" s="1040"/>
      <c r="AR35" s="1040"/>
      <c r="AS35" s="1040"/>
      <c r="AT35" s="1040"/>
      <c r="AU35" s="1040"/>
      <c r="AV35" s="1040"/>
      <c r="AW35" s="1040"/>
      <c r="AX35" s="1040"/>
      <c r="AY35" s="1040"/>
      <c r="AZ35" s="1111"/>
      <c r="BA35" s="1111"/>
      <c r="BB35" s="1111"/>
      <c r="BC35" s="1111"/>
      <c r="BD35" s="1111"/>
      <c r="BE35" s="1101"/>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x14ac:dyDescent="0.15">
      <c r="A36" s="246">
        <v>9</v>
      </c>
      <c r="B36" s="1106"/>
      <c r="C36" s="1107"/>
      <c r="D36" s="1107"/>
      <c r="E36" s="1107"/>
      <c r="F36" s="1107"/>
      <c r="G36" s="1107"/>
      <c r="H36" s="1107"/>
      <c r="I36" s="1107"/>
      <c r="J36" s="1107"/>
      <c r="K36" s="1107"/>
      <c r="L36" s="1107"/>
      <c r="M36" s="1107"/>
      <c r="N36" s="1107"/>
      <c r="O36" s="1107"/>
      <c r="P36" s="1108"/>
      <c r="Q36" s="1112"/>
      <c r="R36" s="1113"/>
      <c r="S36" s="1113"/>
      <c r="T36" s="1113"/>
      <c r="U36" s="1113"/>
      <c r="V36" s="1113"/>
      <c r="W36" s="1113"/>
      <c r="X36" s="1113"/>
      <c r="Y36" s="1113"/>
      <c r="Z36" s="1113"/>
      <c r="AA36" s="1113"/>
      <c r="AB36" s="1113"/>
      <c r="AC36" s="1113"/>
      <c r="AD36" s="1113"/>
      <c r="AE36" s="1114"/>
      <c r="AF36" s="1088"/>
      <c r="AG36" s="1089"/>
      <c r="AH36" s="1089"/>
      <c r="AI36" s="1089"/>
      <c r="AJ36" s="1090"/>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101"/>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x14ac:dyDescent="0.15">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x14ac:dyDescent="0.15">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x14ac:dyDescent="0.15">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x14ac:dyDescent="0.15">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x14ac:dyDescent="0.15">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x14ac:dyDescent="0.15">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x14ac:dyDescent="0.15">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x14ac:dyDescent="0.15">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x14ac:dyDescent="0.15">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x14ac:dyDescent="0.15">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x14ac:dyDescent="0.15">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x14ac:dyDescent="0.15">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x14ac:dyDescent="0.15">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x14ac:dyDescent="0.15">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x14ac:dyDescent="0.15">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x14ac:dyDescent="0.15">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x14ac:dyDescent="0.15">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x14ac:dyDescent="0.15">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x14ac:dyDescent="0.15">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x14ac:dyDescent="0.15">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x14ac:dyDescent="0.15">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x14ac:dyDescent="0.15">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x14ac:dyDescent="0.15">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x14ac:dyDescent="0.15">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x14ac:dyDescent="0.2">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x14ac:dyDescent="0.15">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409</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x14ac:dyDescent="0.2">
      <c r="A63" s="244" t="s">
        <v>387</v>
      </c>
      <c r="B63" s="1013" t="s">
        <v>410</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594</v>
      </c>
      <c r="AG63" s="1028"/>
      <c r="AH63" s="1028"/>
      <c r="AI63" s="1028"/>
      <c r="AJ63" s="1099"/>
      <c r="AK63" s="1100"/>
      <c r="AL63" s="1032"/>
      <c r="AM63" s="1032"/>
      <c r="AN63" s="1032"/>
      <c r="AO63" s="1032"/>
      <c r="AP63" s="1028">
        <v>2692</v>
      </c>
      <c r="AQ63" s="1028"/>
      <c r="AR63" s="1028"/>
      <c r="AS63" s="1028"/>
      <c r="AT63" s="1028"/>
      <c r="AU63" s="1028">
        <v>1596</v>
      </c>
      <c r="AV63" s="1028"/>
      <c r="AW63" s="1028"/>
      <c r="AX63" s="1028"/>
      <c r="AY63" s="1028"/>
      <c r="AZ63" s="1094"/>
      <c r="BA63" s="1094"/>
      <c r="BB63" s="1094"/>
      <c r="BC63" s="1094"/>
      <c r="BD63" s="1094"/>
      <c r="BE63" s="1029"/>
      <c r="BF63" s="1029"/>
      <c r="BG63" s="1029"/>
      <c r="BH63" s="1029"/>
      <c r="BI63" s="1030"/>
      <c r="BJ63" s="1095" t="s">
        <v>385</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x14ac:dyDescent="0.2">
      <c r="A65" s="232" t="s">
        <v>411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x14ac:dyDescent="0.15">
      <c r="A66" s="1064" t="s">
        <v>412</v>
      </c>
      <c r="B66" s="1065"/>
      <c r="C66" s="1065"/>
      <c r="D66" s="1065"/>
      <c r="E66" s="1065"/>
      <c r="F66" s="1065"/>
      <c r="G66" s="1065"/>
      <c r="H66" s="1065"/>
      <c r="I66" s="1065"/>
      <c r="J66" s="1065"/>
      <c r="K66" s="1065"/>
      <c r="L66" s="1065"/>
      <c r="M66" s="1065"/>
      <c r="N66" s="1065"/>
      <c r="O66" s="1065"/>
      <c r="P66" s="1066"/>
      <c r="Q66" s="1070" t="s">
        <v>392</v>
      </c>
      <c r="R66" s="1071"/>
      <c r="S66" s="1071"/>
      <c r="T66" s="1071"/>
      <c r="U66" s="1072"/>
      <c r="V66" s="1070" t="s">
        <v>413</v>
      </c>
      <c r="W66" s="1071"/>
      <c r="X66" s="1071"/>
      <c r="Y66" s="1071"/>
      <c r="Z66" s="1072"/>
      <c r="AA66" s="1070" t="s">
        <v>414</v>
      </c>
      <c r="AB66" s="1071"/>
      <c r="AC66" s="1071"/>
      <c r="AD66" s="1071"/>
      <c r="AE66" s="1072"/>
      <c r="AF66" s="1076" t="s">
        <v>415</v>
      </c>
      <c r="AG66" s="1077"/>
      <c r="AH66" s="1077"/>
      <c r="AI66" s="1077"/>
      <c r="AJ66" s="1078"/>
      <c r="AK66" s="1070" t="s">
        <v>396</v>
      </c>
      <c r="AL66" s="1065"/>
      <c r="AM66" s="1065"/>
      <c r="AN66" s="1065"/>
      <c r="AO66" s="1066"/>
      <c r="AP66" s="1070" t="s">
        <v>416</v>
      </c>
      <c r="AQ66" s="1071"/>
      <c r="AR66" s="1071"/>
      <c r="AS66" s="1071"/>
      <c r="AT66" s="1072"/>
      <c r="AU66" s="1070" t="s">
        <v>417</v>
      </c>
      <c r="AV66" s="1071"/>
      <c r="AW66" s="1071"/>
      <c r="AX66" s="1071"/>
      <c r="AY66" s="1072"/>
      <c r="AZ66" s="1070" t="s">
        <v>372</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x14ac:dyDescent="0.2">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x14ac:dyDescent="0.15">
      <c r="A68" s="238">
        <v>1</v>
      </c>
      <c r="B68" s="1054" t="s">
        <v>576</v>
      </c>
      <c r="C68" s="1055"/>
      <c r="D68" s="1055"/>
      <c r="E68" s="1055"/>
      <c r="F68" s="1055"/>
      <c r="G68" s="1055"/>
      <c r="H68" s="1055"/>
      <c r="I68" s="1055"/>
      <c r="J68" s="1055"/>
      <c r="K68" s="1055"/>
      <c r="L68" s="1055"/>
      <c r="M68" s="1055"/>
      <c r="N68" s="1055"/>
      <c r="O68" s="1055"/>
      <c r="P68" s="1056"/>
      <c r="Q68" s="1057">
        <v>1497</v>
      </c>
      <c r="R68" s="1051"/>
      <c r="S68" s="1051"/>
      <c r="T68" s="1051"/>
      <c r="U68" s="1051"/>
      <c r="V68" s="1051">
        <v>1414</v>
      </c>
      <c r="W68" s="1051"/>
      <c r="X68" s="1051"/>
      <c r="Y68" s="1051"/>
      <c r="Z68" s="1051"/>
      <c r="AA68" s="1051">
        <v>83</v>
      </c>
      <c r="AB68" s="1051"/>
      <c r="AC68" s="1051"/>
      <c r="AD68" s="1051"/>
      <c r="AE68" s="1051"/>
      <c r="AF68" s="1051">
        <v>65</v>
      </c>
      <c r="AG68" s="1051"/>
      <c r="AH68" s="1051"/>
      <c r="AI68" s="1051"/>
      <c r="AJ68" s="1051"/>
      <c r="AK68" s="1051">
        <v>39</v>
      </c>
      <c r="AL68" s="1051"/>
      <c r="AM68" s="1051"/>
      <c r="AN68" s="1051"/>
      <c r="AO68" s="1051"/>
      <c r="AP68" s="1051">
        <v>780</v>
      </c>
      <c r="AQ68" s="1051"/>
      <c r="AR68" s="1051"/>
      <c r="AS68" s="1051"/>
      <c r="AT68" s="1051"/>
      <c r="AU68" s="1051">
        <v>193</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x14ac:dyDescent="0.15">
      <c r="A69" s="241">
        <v>2</v>
      </c>
      <c r="B69" s="1043" t="s">
        <v>577</v>
      </c>
      <c r="C69" s="1044"/>
      <c r="D69" s="1044"/>
      <c r="E69" s="1044"/>
      <c r="F69" s="1044"/>
      <c r="G69" s="1044"/>
      <c r="H69" s="1044"/>
      <c r="I69" s="1044"/>
      <c r="J69" s="1044"/>
      <c r="K69" s="1044"/>
      <c r="L69" s="1044"/>
      <c r="M69" s="1044"/>
      <c r="N69" s="1044"/>
      <c r="O69" s="1044"/>
      <c r="P69" s="1045"/>
      <c r="Q69" s="1046">
        <v>5220</v>
      </c>
      <c r="R69" s="1040"/>
      <c r="S69" s="1040"/>
      <c r="T69" s="1040"/>
      <c r="U69" s="1040"/>
      <c r="V69" s="1040">
        <v>5175</v>
      </c>
      <c r="W69" s="1040"/>
      <c r="X69" s="1040"/>
      <c r="Y69" s="1040"/>
      <c r="Z69" s="1040"/>
      <c r="AA69" s="1040">
        <v>45</v>
      </c>
      <c r="AB69" s="1040"/>
      <c r="AC69" s="1040"/>
      <c r="AD69" s="1040"/>
      <c r="AE69" s="1040"/>
      <c r="AF69" s="1040">
        <v>45</v>
      </c>
      <c r="AG69" s="1040"/>
      <c r="AH69" s="1040"/>
      <c r="AI69" s="1040"/>
      <c r="AJ69" s="1040"/>
      <c r="AK69" s="1040">
        <v>5</v>
      </c>
      <c r="AL69" s="1040"/>
      <c r="AM69" s="1040"/>
      <c r="AN69" s="1040"/>
      <c r="AO69" s="1040"/>
      <c r="AP69" s="1040">
        <v>1618</v>
      </c>
      <c r="AQ69" s="1040"/>
      <c r="AR69" s="1040"/>
      <c r="AS69" s="1040"/>
      <c r="AT69" s="1040"/>
      <c r="AU69" s="1040">
        <v>135</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x14ac:dyDescent="0.15">
      <c r="A70" s="241">
        <v>3</v>
      </c>
      <c r="B70" s="1043" t="s">
        <v>578</v>
      </c>
      <c r="C70" s="1044"/>
      <c r="D70" s="1044"/>
      <c r="E70" s="1044"/>
      <c r="F70" s="1044"/>
      <c r="G70" s="1044"/>
      <c r="H70" s="1044"/>
      <c r="I70" s="1044"/>
      <c r="J70" s="1044"/>
      <c r="K70" s="1044"/>
      <c r="L70" s="1044"/>
      <c r="M70" s="1044"/>
      <c r="N70" s="1044"/>
      <c r="O70" s="1044"/>
      <c r="P70" s="1045"/>
      <c r="Q70" s="1046">
        <v>10004</v>
      </c>
      <c r="R70" s="1040"/>
      <c r="S70" s="1040"/>
      <c r="T70" s="1040"/>
      <c r="U70" s="1040"/>
      <c r="V70" s="1040">
        <v>9478</v>
      </c>
      <c r="W70" s="1040"/>
      <c r="X70" s="1040"/>
      <c r="Y70" s="1040"/>
      <c r="Z70" s="1040"/>
      <c r="AA70" s="1040">
        <v>526</v>
      </c>
      <c r="AB70" s="1040"/>
      <c r="AC70" s="1040"/>
      <c r="AD70" s="1040"/>
      <c r="AE70" s="1040"/>
      <c r="AF70" s="1040">
        <v>526</v>
      </c>
      <c r="AG70" s="1040"/>
      <c r="AH70" s="1040"/>
      <c r="AI70" s="1040"/>
      <c r="AJ70" s="1040"/>
      <c r="AK70" s="1040">
        <v>15</v>
      </c>
      <c r="AL70" s="1040"/>
      <c r="AM70" s="1040"/>
      <c r="AN70" s="1040"/>
      <c r="AO70" s="1040"/>
      <c r="AP70" s="1040" t="s">
        <v>593</v>
      </c>
      <c r="AQ70" s="1040"/>
      <c r="AR70" s="1040"/>
      <c r="AS70" s="1040"/>
      <c r="AT70" s="1040"/>
      <c r="AU70" s="1040" t="s">
        <v>593</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x14ac:dyDescent="0.15">
      <c r="A71" s="241">
        <v>4</v>
      </c>
      <c r="B71" s="1043" t="s">
        <v>579</v>
      </c>
      <c r="C71" s="1044"/>
      <c r="D71" s="1044"/>
      <c r="E71" s="1044"/>
      <c r="F71" s="1044"/>
      <c r="G71" s="1044"/>
      <c r="H71" s="1044"/>
      <c r="I71" s="1044"/>
      <c r="J71" s="1044"/>
      <c r="K71" s="1044"/>
      <c r="L71" s="1044"/>
      <c r="M71" s="1044"/>
      <c r="N71" s="1044"/>
      <c r="O71" s="1044"/>
      <c r="P71" s="1045"/>
      <c r="Q71" s="1046">
        <v>1564</v>
      </c>
      <c r="R71" s="1040"/>
      <c r="S71" s="1040"/>
      <c r="T71" s="1040"/>
      <c r="U71" s="1040"/>
      <c r="V71" s="1040">
        <v>1563</v>
      </c>
      <c r="W71" s="1040"/>
      <c r="X71" s="1040"/>
      <c r="Y71" s="1040"/>
      <c r="Z71" s="1040"/>
      <c r="AA71" s="1040">
        <v>1</v>
      </c>
      <c r="AB71" s="1040"/>
      <c r="AC71" s="1040"/>
      <c r="AD71" s="1040"/>
      <c r="AE71" s="1040"/>
      <c r="AF71" s="1040">
        <v>1</v>
      </c>
      <c r="AG71" s="1040"/>
      <c r="AH71" s="1040"/>
      <c r="AI71" s="1040"/>
      <c r="AJ71" s="1040"/>
      <c r="AK71" s="1040" t="s">
        <v>593</v>
      </c>
      <c r="AL71" s="1040"/>
      <c r="AM71" s="1040"/>
      <c r="AN71" s="1040"/>
      <c r="AO71" s="1040"/>
      <c r="AP71" s="1040" t="s">
        <v>593</v>
      </c>
      <c r="AQ71" s="1040"/>
      <c r="AR71" s="1040"/>
      <c r="AS71" s="1040"/>
      <c r="AT71" s="1040"/>
      <c r="AU71" s="1040" t="s">
        <v>593</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x14ac:dyDescent="0.15">
      <c r="A72" s="241">
        <v>5</v>
      </c>
      <c r="B72" s="1043" t="s">
        <v>580</v>
      </c>
      <c r="C72" s="1044"/>
      <c r="D72" s="1044"/>
      <c r="E72" s="1044"/>
      <c r="F72" s="1044"/>
      <c r="G72" s="1044"/>
      <c r="H72" s="1044"/>
      <c r="I72" s="1044"/>
      <c r="J72" s="1044"/>
      <c r="K72" s="1044"/>
      <c r="L72" s="1044"/>
      <c r="M72" s="1044"/>
      <c r="N72" s="1044"/>
      <c r="O72" s="1044"/>
      <c r="P72" s="1045"/>
      <c r="Q72" s="1046">
        <v>1</v>
      </c>
      <c r="R72" s="1040"/>
      <c r="S72" s="1040"/>
      <c r="T72" s="1040"/>
      <c r="U72" s="1040"/>
      <c r="V72" s="1040">
        <v>0</v>
      </c>
      <c r="W72" s="1040"/>
      <c r="X72" s="1040"/>
      <c r="Y72" s="1040"/>
      <c r="Z72" s="1040"/>
      <c r="AA72" s="1040">
        <v>1</v>
      </c>
      <c r="AB72" s="1040"/>
      <c r="AC72" s="1040"/>
      <c r="AD72" s="1040"/>
      <c r="AE72" s="1040"/>
      <c r="AF72" s="1040">
        <v>1</v>
      </c>
      <c r="AG72" s="1040"/>
      <c r="AH72" s="1040"/>
      <c r="AI72" s="1040"/>
      <c r="AJ72" s="1040"/>
      <c r="AK72" s="1040" t="s">
        <v>593</v>
      </c>
      <c r="AL72" s="1040"/>
      <c r="AM72" s="1040"/>
      <c r="AN72" s="1040"/>
      <c r="AO72" s="1040"/>
      <c r="AP72" s="1040" t="s">
        <v>593</v>
      </c>
      <c r="AQ72" s="1040"/>
      <c r="AR72" s="1040"/>
      <c r="AS72" s="1040"/>
      <c r="AT72" s="1040"/>
      <c r="AU72" s="1040" t="s">
        <v>593</v>
      </c>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x14ac:dyDescent="0.15">
      <c r="A73" s="241">
        <v>6</v>
      </c>
      <c r="B73" s="1043" t="s">
        <v>581</v>
      </c>
      <c r="C73" s="1044"/>
      <c r="D73" s="1044"/>
      <c r="E73" s="1044"/>
      <c r="F73" s="1044"/>
      <c r="G73" s="1044"/>
      <c r="H73" s="1044"/>
      <c r="I73" s="1044"/>
      <c r="J73" s="1044"/>
      <c r="K73" s="1044"/>
      <c r="L73" s="1044"/>
      <c r="M73" s="1044"/>
      <c r="N73" s="1044"/>
      <c r="O73" s="1044"/>
      <c r="P73" s="1045"/>
      <c r="Q73" s="1046">
        <v>41</v>
      </c>
      <c r="R73" s="1040"/>
      <c r="S73" s="1040"/>
      <c r="T73" s="1040"/>
      <c r="U73" s="1040"/>
      <c r="V73" s="1040">
        <v>35</v>
      </c>
      <c r="W73" s="1040"/>
      <c r="X73" s="1040"/>
      <c r="Y73" s="1040"/>
      <c r="Z73" s="1040"/>
      <c r="AA73" s="1040">
        <v>6</v>
      </c>
      <c r="AB73" s="1040"/>
      <c r="AC73" s="1040"/>
      <c r="AD73" s="1040"/>
      <c r="AE73" s="1040"/>
      <c r="AF73" s="1040">
        <v>6</v>
      </c>
      <c r="AG73" s="1040"/>
      <c r="AH73" s="1040"/>
      <c r="AI73" s="1040"/>
      <c r="AJ73" s="1040"/>
      <c r="AK73" s="1040" t="s">
        <v>593</v>
      </c>
      <c r="AL73" s="1040"/>
      <c r="AM73" s="1040"/>
      <c r="AN73" s="1040"/>
      <c r="AO73" s="1040"/>
      <c r="AP73" s="1040" t="s">
        <v>593</v>
      </c>
      <c r="AQ73" s="1040"/>
      <c r="AR73" s="1040"/>
      <c r="AS73" s="1040"/>
      <c r="AT73" s="1040"/>
      <c r="AU73" s="1040" t="s">
        <v>593</v>
      </c>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x14ac:dyDescent="0.15">
      <c r="A74" s="241">
        <v>7</v>
      </c>
      <c r="B74" s="1043" t="s">
        <v>582</v>
      </c>
      <c r="C74" s="1044"/>
      <c r="D74" s="1044"/>
      <c r="E74" s="1044"/>
      <c r="F74" s="1044"/>
      <c r="G74" s="1044"/>
      <c r="H74" s="1044"/>
      <c r="I74" s="1044"/>
      <c r="J74" s="1044"/>
      <c r="K74" s="1044"/>
      <c r="L74" s="1044"/>
      <c r="M74" s="1044"/>
      <c r="N74" s="1044"/>
      <c r="O74" s="1044"/>
      <c r="P74" s="1045"/>
      <c r="Q74" s="1046">
        <v>42</v>
      </c>
      <c r="R74" s="1040"/>
      <c r="S74" s="1040"/>
      <c r="T74" s="1040"/>
      <c r="U74" s="1040"/>
      <c r="V74" s="1040">
        <v>39</v>
      </c>
      <c r="W74" s="1040"/>
      <c r="X74" s="1040"/>
      <c r="Y74" s="1040"/>
      <c r="Z74" s="1040"/>
      <c r="AA74" s="1040">
        <v>3</v>
      </c>
      <c r="AB74" s="1040"/>
      <c r="AC74" s="1040"/>
      <c r="AD74" s="1040"/>
      <c r="AE74" s="1040"/>
      <c r="AF74" s="1040">
        <v>3</v>
      </c>
      <c r="AG74" s="1040"/>
      <c r="AH74" s="1040"/>
      <c r="AI74" s="1040"/>
      <c r="AJ74" s="1040"/>
      <c r="AK74" s="1040" t="s">
        <v>593</v>
      </c>
      <c r="AL74" s="1040"/>
      <c r="AM74" s="1040"/>
      <c r="AN74" s="1040"/>
      <c r="AO74" s="1040"/>
      <c r="AP74" s="1040" t="s">
        <v>593</v>
      </c>
      <c r="AQ74" s="1040"/>
      <c r="AR74" s="1040"/>
      <c r="AS74" s="1040"/>
      <c r="AT74" s="1040"/>
      <c r="AU74" s="1040" t="s">
        <v>593</v>
      </c>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x14ac:dyDescent="0.15">
      <c r="A75" s="241">
        <v>8</v>
      </c>
      <c r="B75" s="1043" t="s">
        <v>583</v>
      </c>
      <c r="C75" s="1044"/>
      <c r="D75" s="1044"/>
      <c r="E75" s="1044"/>
      <c r="F75" s="1044"/>
      <c r="G75" s="1044"/>
      <c r="H75" s="1044"/>
      <c r="I75" s="1044"/>
      <c r="J75" s="1044"/>
      <c r="K75" s="1044"/>
      <c r="L75" s="1044"/>
      <c r="M75" s="1044"/>
      <c r="N75" s="1044"/>
      <c r="O75" s="1044"/>
      <c r="P75" s="1045"/>
      <c r="Q75" s="1047">
        <v>867</v>
      </c>
      <c r="R75" s="1048"/>
      <c r="S75" s="1048"/>
      <c r="T75" s="1048"/>
      <c r="U75" s="1049"/>
      <c r="V75" s="1050">
        <v>814</v>
      </c>
      <c r="W75" s="1048"/>
      <c r="X75" s="1048"/>
      <c r="Y75" s="1048"/>
      <c r="Z75" s="1049"/>
      <c r="AA75" s="1050">
        <v>53</v>
      </c>
      <c r="AB75" s="1048"/>
      <c r="AC75" s="1048"/>
      <c r="AD75" s="1048"/>
      <c r="AE75" s="1049"/>
      <c r="AF75" s="1050">
        <v>53</v>
      </c>
      <c r="AG75" s="1048"/>
      <c r="AH75" s="1048"/>
      <c r="AI75" s="1048"/>
      <c r="AJ75" s="1049"/>
      <c r="AK75" s="1040">
        <v>0</v>
      </c>
      <c r="AL75" s="1040"/>
      <c r="AM75" s="1040"/>
      <c r="AN75" s="1040"/>
      <c r="AO75" s="1040"/>
      <c r="AP75" s="1040" t="s">
        <v>593</v>
      </c>
      <c r="AQ75" s="1040"/>
      <c r="AR75" s="1040"/>
      <c r="AS75" s="1040"/>
      <c r="AT75" s="1040"/>
      <c r="AU75" s="1040" t="s">
        <v>593</v>
      </c>
      <c r="AV75" s="1040"/>
      <c r="AW75" s="1040"/>
      <c r="AX75" s="1040"/>
      <c r="AY75" s="1040"/>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x14ac:dyDescent="0.15">
      <c r="A76" s="241">
        <v>9</v>
      </c>
      <c r="B76" s="1043" t="s">
        <v>584</v>
      </c>
      <c r="C76" s="1044"/>
      <c r="D76" s="1044"/>
      <c r="E76" s="1044"/>
      <c r="F76" s="1044"/>
      <c r="G76" s="1044"/>
      <c r="H76" s="1044"/>
      <c r="I76" s="1044"/>
      <c r="J76" s="1044"/>
      <c r="K76" s="1044"/>
      <c r="L76" s="1044"/>
      <c r="M76" s="1044"/>
      <c r="N76" s="1044"/>
      <c r="O76" s="1044"/>
      <c r="P76" s="1045"/>
      <c r="Q76" s="1047">
        <v>250285</v>
      </c>
      <c r="R76" s="1048"/>
      <c r="S76" s="1048"/>
      <c r="T76" s="1048"/>
      <c r="U76" s="1049"/>
      <c r="V76" s="1050">
        <v>238827</v>
      </c>
      <c r="W76" s="1048"/>
      <c r="X76" s="1048"/>
      <c r="Y76" s="1048"/>
      <c r="Z76" s="1049"/>
      <c r="AA76" s="1050">
        <v>11458</v>
      </c>
      <c r="AB76" s="1048"/>
      <c r="AC76" s="1048"/>
      <c r="AD76" s="1048"/>
      <c r="AE76" s="1049"/>
      <c r="AF76" s="1050">
        <v>11458</v>
      </c>
      <c r="AG76" s="1048"/>
      <c r="AH76" s="1048"/>
      <c r="AI76" s="1048"/>
      <c r="AJ76" s="1049"/>
      <c r="AK76" s="1040">
        <v>608</v>
      </c>
      <c r="AL76" s="1040"/>
      <c r="AM76" s="1040"/>
      <c r="AN76" s="1040"/>
      <c r="AO76" s="1040"/>
      <c r="AP76" s="1040" t="s">
        <v>593</v>
      </c>
      <c r="AQ76" s="1040"/>
      <c r="AR76" s="1040"/>
      <c r="AS76" s="1040"/>
      <c r="AT76" s="1040"/>
      <c r="AU76" s="1040" t="s">
        <v>593</v>
      </c>
      <c r="AV76" s="1040"/>
      <c r="AW76" s="1040"/>
      <c r="AX76" s="1040"/>
      <c r="AY76" s="1040"/>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x14ac:dyDescent="0.15">
      <c r="A77" s="241">
        <v>10</v>
      </c>
      <c r="B77" s="1043"/>
      <c r="C77" s="1044"/>
      <c r="D77" s="1044"/>
      <c r="E77" s="1044"/>
      <c r="F77" s="1044"/>
      <c r="G77" s="1044"/>
      <c r="H77" s="1044"/>
      <c r="I77" s="1044"/>
      <c r="J77" s="1044"/>
      <c r="K77" s="1044"/>
      <c r="L77" s="1044"/>
      <c r="M77" s="1044"/>
      <c r="N77" s="1044"/>
      <c r="O77" s="1044"/>
      <c r="P77" s="1045"/>
      <c r="Q77" s="1047"/>
      <c r="R77" s="1048"/>
      <c r="S77" s="1048"/>
      <c r="T77" s="1048"/>
      <c r="U77" s="1049"/>
      <c r="V77" s="1050"/>
      <c r="W77" s="1048"/>
      <c r="X77" s="1048"/>
      <c r="Y77" s="1048"/>
      <c r="Z77" s="1049"/>
      <c r="AA77" s="1050"/>
      <c r="AB77" s="1048"/>
      <c r="AC77" s="1048"/>
      <c r="AD77" s="1048"/>
      <c r="AE77" s="1049"/>
      <c r="AF77" s="1050"/>
      <c r="AG77" s="1048"/>
      <c r="AH77" s="1048"/>
      <c r="AI77" s="1048"/>
      <c r="AJ77" s="1049"/>
      <c r="AK77" s="1050"/>
      <c r="AL77" s="1048"/>
      <c r="AM77" s="1048"/>
      <c r="AN77" s="1048"/>
      <c r="AO77" s="1049"/>
      <c r="AP77" s="1050"/>
      <c r="AQ77" s="1048"/>
      <c r="AR77" s="1048"/>
      <c r="AS77" s="1048"/>
      <c r="AT77" s="1049"/>
      <c r="AU77" s="1050"/>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x14ac:dyDescent="0.15">
      <c r="A78" s="241">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x14ac:dyDescent="0.15">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x14ac:dyDescent="0.15">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x14ac:dyDescent="0.15">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x14ac:dyDescent="0.15">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x14ac:dyDescent="0.15">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x14ac:dyDescent="0.15">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x14ac:dyDescent="0.15">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x14ac:dyDescent="0.15">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x14ac:dyDescent="0.15">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x14ac:dyDescent="0.2">
      <c r="A88" s="244" t="s">
        <v>387</v>
      </c>
      <c r="B88" s="1013" t="s">
        <v>418</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12158</v>
      </c>
      <c r="AG88" s="1028"/>
      <c r="AH88" s="1028"/>
      <c r="AI88" s="1028"/>
      <c r="AJ88" s="1028"/>
      <c r="AK88" s="1032"/>
      <c r="AL88" s="1032"/>
      <c r="AM88" s="1032"/>
      <c r="AN88" s="1032"/>
      <c r="AO88" s="1032"/>
      <c r="AP88" s="1028">
        <v>2398</v>
      </c>
      <c r="AQ88" s="1028"/>
      <c r="AR88" s="1028"/>
      <c r="AS88" s="1028"/>
      <c r="AT88" s="1028"/>
      <c r="AU88" s="1028">
        <v>328</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387</v>
      </c>
      <c r="BR102" s="1013" t="s">
        <v>419</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v>62</v>
      </c>
      <c r="CS102" s="1020"/>
      <c r="CT102" s="1020"/>
      <c r="CU102" s="1020"/>
      <c r="CV102" s="1021"/>
      <c r="CW102" s="1019" t="s">
        <v>594</v>
      </c>
      <c r="CX102" s="1020"/>
      <c r="CY102" s="1020"/>
      <c r="CZ102" s="1020"/>
      <c r="DA102" s="1021"/>
      <c r="DB102" s="1019" t="s">
        <v>594</v>
      </c>
      <c r="DC102" s="1020"/>
      <c r="DD102" s="1020"/>
      <c r="DE102" s="1020"/>
      <c r="DF102" s="1021"/>
      <c r="DG102" s="1019" t="s">
        <v>594</v>
      </c>
      <c r="DH102" s="1020"/>
      <c r="DI102" s="1020"/>
      <c r="DJ102" s="1020"/>
      <c r="DK102" s="1021"/>
      <c r="DL102" s="1019">
        <v>280</v>
      </c>
      <c r="DM102" s="1020"/>
      <c r="DN102" s="1020"/>
      <c r="DO102" s="1020"/>
      <c r="DP102" s="1021"/>
      <c r="DQ102" s="1019">
        <v>81</v>
      </c>
      <c r="DR102" s="1020"/>
      <c r="DS102" s="1020"/>
      <c r="DT102" s="1020"/>
      <c r="DU102" s="1021"/>
      <c r="DV102" s="1002"/>
      <c r="DW102" s="1003"/>
      <c r="DX102" s="1003"/>
      <c r="DY102" s="1003"/>
      <c r="DZ102" s="1004"/>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420</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421</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422</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423</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1007" t="s">
        <v>424</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425</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x14ac:dyDescent="0.15">
      <c r="A109" s="962" t="s">
        <v>426</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427</v>
      </c>
      <c r="AB109" s="963"/>
      <c r="AC109" s="963"/>
      <c r="AD109" s="963"/>
      <c r="AE109" s="964"/>
      <c r="AF109" s="965" t="s">
        <v>303</v>
      </c>
      <c r="AG109" s="963"/>
      <c r="AH109" s="963"/>
      <c r="AI109" s="963"/>
      <c r="AJ109" s="964"/>
      <c r="AK109" s="965" t="s">
        <v>302</v>
      </c>
      <c r="AL109" s="963"/>
      <c r="AM109" s="963"/>
      <c r="AN109" s="963"/>
      <c r="AO109" s="964"/>
      <c r="AP109" s="965" t="s">
        <v>428</v>
      </c>
      <c r="AQ109" s="963"/>
      <c r="AR109" s="963"/>
      <c r="AS109" s="963"/>
      <c r="AT109" s="994"/>
      <c r="AU109" s="962" t="s">
        <v>426</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427</v>
      </c>
      <c r="BR109" s="963"/>
      <c r="BS109" s="963"/>
      <c r="BT109" s="963"/>
      <c r="BU109" s="964"/>
      <c r="BV109" s="965" t="s">
        <v>303</v>
      </c>
      <c r="BW109" s="963"/>
      <c r="BX109" s="963"/>
      <c r="BY109" s="963"/>
      <c r="BZ109" s="964"/>
      <c r="CA109" s="965" t="s">
        <v>302</v>
      </c>
      <c r="CB109" s="963"/>
      <c r="CC109" s="963"/>
      <c r="CD109" s="963"/>
      <c r="CE109" s="964"/>
      <c r="CF109" s="1001" t="s">
        <v>428</v>
      </c>
      <c r="CG109" s="1001"/>
      <c r="CH109" s="1001"/>
      <c r="CI109" s="1001"/>
      <c r="CJ109" s="1001"/>
      <c r="CK109" s="965" t="s">
        <v>429</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427</v>
      </c>
      <c r="DH109" s="963"/>
      <c r="DI109" s="963"/>
      <c r="DJ109" s="963"/>
      <c r="DK109" s="964"/>
      <c r="DL109" s="965" t="s">
        <v>303</v>
      </c>
      <c r="DM109" s="963"/>
      <c r="DN109" s="963"/>
      <c r="DO109" s="963"/>
      <c r="DP109" s="964"/>
      <c r="DQ109" s="965" t="s">
        <v>302</v>
      </c>
      <c r="DR109" s="963"/>
      <c r="DS109" s="963"/>
      <c r="DT109" s="963"/>
      <c r="DU109" s="964"/>
      <c r="DV109" s="965" t="s">
        <v>428</v>
      </c>
      <c r="DW109" s="963"/>
      <c r="DX109" s="963"/>
      <c r="DY109" s="963"/>
      <c r="DZ109" s="994"/>
    </row>
    <row r="110" spans="1:131" s="226" customFormat="1" ht="26.25" customHeight="1" x14ac:dyDescent="0.15">
      <c r="A110" s="865" t="s">
        <v>430</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758452</v>
      </c>
      <c r="AB110" s="956"/>
      <c r="AC110" s="956"/>
      <c r="AD110" s="956"/>
      <c r="AE110" s="957"/>
      <c r="AF110" s="958">
        <v>739411</v>
      </c>
      <c r="AG110" s="956"/>
      <c r="AH110" s="956"/>
      <c r="AI110" s="956"/>
      <c r="AJ110" s="957"/>
      <c r="AK110" s="958">
        <v>715563</v>
      </c>
      <c r="AL110" s="956"/>
      <c r="AM110" s="956"/>
      <c r="AN110" s="956"/>
      <c r="AO110" s="957"/>
      <c r="AP110" s="959">
        <v>17.2</v>
      </c>
      <c r="AQ110" s="960"/>
      <c r="AR110" s="960"/>
      <c r="AS110" s="960"/>
      <c r="AT110" s="961"/>
      <c r="AU110" s="995" t="s">
        <v>66</v>
      </c>
      <c r="AV110" s="996"/>
      <c r="AW110" s="996"/>
      <c r="AX110" s="996"/>
      <c r="AY110" s="996"/>
      <c r="AZ110" s="921" t="s">
        <v>431</v>
      </c>
      <c r="BA110" s="866"/>
      <c r="BB110" s="866"/>
      <c r="BC110" s="866"/>
      <c r="BD110" s="866"/>
      <c r="BE110" s="866"/>
      <c r="BF110" s="866"/>
      <c r="BG110" s="866"/>
      <c r="BH110" s="866"/>
      <c r="BI110" s="866"/>
      <c r="BJ110" s="866"/>
      <c r="BK110" s="866"/>
      <c r="BL110" s="866"/>
      <c r="BM110" s="866"/>
      <c r="BN110" s="866"/>
      <c r="BO110" s="866"/>
      <c r="BP110" s="867"/>
      <c r="BQ110" s="922">
        <v>7353058</v>
      </c>
      <c r="BR110" s="903"/>
      <c r="BS110" s="903"/>
      <c r="BT110" s="903"/>
      <c r="BU110" s="903"/>
      <c r="BV110" s="903">
        <v>7284690</v>
      </c>
      <c r="BW110" s="903"/>
      <c r="BX110" s="903"/>
      <c r="BY110" s="903"/>
      <c r="BZ110" s="903"/>
      <c r="CA110" s="903">
        <v>7131998</v>
      </c>
      <c r="CB110" s="903"/>
      <c r="CC110" s="903"/>
      <c r="CD110" s="903"/>
      <c r="CE110" s="903"/>
      <c r="CF110" s="927">
        <v>171.9</v>
      </c>
      <c r="CG110" s="928"/>
      <c r="CH110" s="928"/>
      <c r="CI110" s="928"/>
      <c r="CJ110" s="928"/>
      <c r="CK110" s="991" t="s">
        <v>432</v>
      </c>
      <c r="CL110" s="877"/>
      <c r="CM110" s="952" t="s">
        <v>433</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169</v>
      </c>
      <c r="DH110" s="903"/>
      <c r="DI110" s="903"/>
      <c r="DJ110" s="903"/>
      <c r="DK110" s="903"/>
      <c r="DL110" s="903" t="s">
        <v>169</v>
      </c>
      <c r="DM110" s="903"/>
      <c r="DN110" s="903"/>
      <c r="DO110" s="903"/>
      <c r="DP110" s="903"/>
      <c r="DQ110" s="903" t="s">
        <v>385</v>
      </c>
      <c r="DR110" s="903"/>
      <c r="DS110" s="903"/>
      <c r="DT110" s="903"/>
      <c r="DU110" s="903"/>
      <c r="DV110" s="904" t="s">
        <v>169</v>
      </c>
      <c r="DW110" s="904"/>
      <c r="DX110" s="904"/>
      <c r="DY110" s="904"/>
      <c r="DZ110" s="905"/>
    </row>
    <row r="111" spans="1:131" s="226" customFormat="1" ht="26.25" customHeight="1" x14ac:dyDescent="0.15">
      <c r="A111" s="832" t="s">
        <v>434</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435</v>
      </c>
      <c r="AB111" s="984"/>
      <c r="AC111" s="984"/>
      <c r="AD111" s="984"/>
      <c r="AE111" s="985"/>
      <c r="AF111" s="986" t="s">
        <v>436</v>
      </c>
      <c r="AG111" s="984"/>
      <c r="AH111" s="984"/>
      <c r="AI111" s="984"/>
      <c r="AJ111" s="985"/>
      <c r="AK111" s="986" t="s">
        <v>385</v>
      </c>
      <c r="AL111" s="984"/>
      <c r="AM111" s="984"/>
      <c r="AN111" s="984"/>
      <c r="AO111" s="985"/>
      <c r="AP111" s="987" t="s">
        <v>169</v>
      </c>
      <c r="AQ111" s="988"/>
      <c r="AR111" s="988"/>
      <c r="AS111" s="988"/>
      <c r="AT111" s="989"/>
      <c r="AU111" s="997"/>
      <c r="AV111" s="998"/>
      <c r="AW111" s="998"/>
      <c r="AX111" s="998"/>
      <c r="AY111" s="998"/>
      <c r="AZ111" s="873" t="s">
        <v>437</v>
      </c>
      <c r="BA111" s="808"/>
      <c r="BB111" s="808"/>
      <c r="BC111" s="808"/>
      <c r="BD111" s="808"/>
      <c r="BE111" s="808"/>
      <c r="BF111" s="808"/>
      <c r="BG111" s="808"/>
      <c r="BH111" s="808"/>
      <c r="BI111" s="808"/>
      <c r="BJ111" s="808"/>
      <c r="BK111" s="808"/>
      <c r="BL111" s="808"/>
      <c r="BM111" s="808"/>
      <c r="BN111" s="808"/>
      <c r="BO111" s="808"/>
      <c r="BP111" s="809"/>
      <c r="BQ111" s="874">
        <v>68979</v>
      </c>
      <c r="BR111" s="875"/>
      <c r="BS111" s="875"/>
      <c r="BT111" s="875"/>
      <c r="BU111" s="875"/>
      <c r="BV111" s="875">
        <v>45195</v>
      </c>
      <c r="BW111" s="875"/>
      <c r="BX111" s="875"/>
      <c r="BY111" s="875"/>
      <c r="BZ111" s="875"/>
      <c r="CA111" s="875">
        <v>30130</v>
      </c>
      <c r="CB111" s="875"/>
      <c r="CC111" s="875"/>
      <c r="CD111" s="875"/>
      <c r="CE111" s="875"/>
      <c r="CF111" s="936">
        <v>0.7</v>
      </c>
      <c r="CG111" s="937"/>
      <c r="CH111" s="937"/>
      <c r="CI111" s="937"/>
      <c r="CJ111" s="937"/>
      <c r="CK111" s="992"/>
      <c r="CL111" s="879"/>
      <c r="CM111" s="882" t="s">
        <v>438</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385</v>
      </c>
      <c r="DH111" s="875"/>
      <c r="DI111" s="875"/>
      <c r="DJ111" s="875"/>
      <c r="DK111" s="875"/>
      <c r="DL111" s="875" t="s">
        <v>169</v>
      </c>
      <c r="DM111" s="875"/>
      <c r="DN111" s="875"/>
      <c r="DO111" s="875"/>
      <c r="DP111" s="875"/>
      <c r="DQ111" s="875" t="s">
        <v>385</v>
      </c>
      <c r="DR111" s="875"/>
      <c r="DS111" s="875"/>
      <c r="DT111" s="875"/>
      <c r="DU111" s="875"/>
      <c r="DV111" s="852" t="s">
        <v>169</v>
      </c>
      <c r="DW111" s="852"/>
      <c r="DX111" s="852"/>
      <c r="DY111" s="852"/>
      <c r="DZ111" s="853"/>
    </row>
    <row r="112" spans="1:131" s="226" customFormat="1" ht="26.25" customHeight="1" x14ac:dyDescent="0.15">
      <c r="A112" s="977" t="s">
        <v>439</v>
      </c>
      <c r="B112" s="978"/>
      <c r="C112" s="808" t="s">
        <v>440</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385</v>
      </c>
      <c r="AB112" s="838"/>
      <c r="AC112" s="838"/>
      <c r="AD112" s="838"/>
      <c r="AE112" s="839"/>
      <c r="AF112" s="840" t="s">
        <v>385</v>
      </c>
      <c r="AG112" s="838"/>
      <c r="AH112" s="838"/>
      <c r="AI112" s="838"/>
      <c r="AJ112" s="839"/>
      <c r="AK112" s="840" t="s">
        <v>385</v>
      </c>
      <c r="AL112" s="838"/>
      <c r="AM112" s="838"/>
      <c r="AN112" s="838"/>
      <c r="AO112" s="839"/>
      <c r="AP112" s="885" t="s">
        <v>385</v>
      </c>
      <c r="AQ112" s="886"/>
      <c r="AR112" s="886"/>
      <c r="AS112" s="886"/>
      <c r="AT112" s="887"/>
      <c r="AU112" s="997"/>
      <c r="AV112" s="998"/>
      <c r="AW112" s="998"/>
      <c r="AX112" s="998"/>
      <c r="AY112" s="998"/>
      <c r="AZ112" s="873" t="s">
        <v>441</v>
      </c>
      <c r="BA112" s="808"/>
      <c r="BB112" s="808"/>
      <c r="BC112" s="808"/>
      <c r="BD112" s="808"/>
      <c r="BE112" s="808"/>
      <c r="BF112" s="808"/>
      <c r="BG112" s="808"/>
      <c r="BH112" s="808"/>
      <c r="BI112" s="808"/>
      <c r="BJ112" s="808"/>
      <c r="BK112" s="808"/>
      <c r="BL112" s="808"/>
      <c r="BM112" s="808"/>
      <c r="BN112" s="808"/>
      <c r="BO112" s="808"/>
      <c r="BP112" s="809"/>
      <c r="BQ112" s="874">
        <v>1655815</v>
      </c>
      <c r="BR112" s="875"/>
      <c r="BS112" s="875"/>
      <c r="BT112" s="875"/>
      <c r="BU112" s="875"/>
      <c r="BV112" s="875">
        <v>1578839</v>
      </c>
      <c r="BW112" s="875"/>
      <c r="BX112" s="875"/>
      <c r="BY112" s="875"/>
      <c r="BZ112" s="875"/>
      <c r="CA112" s="875">
        <v>1605561</v>
      </c>
      <c r="CB112" s="875"/>
      <c r="CC112" s="875"/>
      <c r="CD112" s="875"/>
      <c r="CE112" s="875"/>
      <c r="CF112" s="936">
        <v>38.700000000000003</v>
      </c>
      <c r="CG112" s="937"/>
      <c r="CH112" s="937"/>
      <c r="CI112" s="937"/>
      <c r="CJ112" s="937"/>
      <c r="CK112" s="992"/>
      <c r="CL112" s="879"/>
      <c r="CM112" s="882" t="s">
        <v>442</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385</v>
      </c>
      <c r="DH112" s="875"/>
      <c r="DI112" s="875"/>
      <c r="DJ112" s="875"/>
      <c r="DK112" s="875"/>
      <c r="DL112" s="875" t="s">
        <v>385</v>
      </c>
      <c r="DM112" s="875"/>
      <c r="DN112" s="875"/>
      <c r="DO112" s="875"/>
      <c r="DP112" s="875"/>
      <c r="DQ112" s="875" t="s">
        <v>385</v>
      </c>
      <c r="DR112" s="875"/>
      <c r="DS112" s="875"/>
      <c r="DT112" s="875"/>
      <c r="DU112" s="875"/>
      <c r="DV112" s="852" t="s">
        <v>436</v>
      </c>
      <c r="DW112" s="852"/>
      <c r="DX112" s="852"/>
      <c r="DY112" s="852"/>
      <c r="DZ112" s="853"/>
    </row>
    <row r="113" spans="1:130" s="226" customFormat="1" ht="26.25" customHeight="1" x14ac:dyDescent="0.15">
      <c r="A113" s="979"/>
      <c r="B113" s="980"/>
      <c r="C113" s="808" t="s">
        <v>443</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191327</v>
      </c>
      <c r="AB113" s="984"/>
      <c r="AC113" s="984"/>
      <c r="AD113" s="984"/>
      <c r="AE113" s="985"/>
      <c r="AF113" s="986">
        <v>202115</v>
      </c>
      <c r="AG113" s="984"/>
      <c r="AH113" s="984"/>
      <c r="AI113" s="984"/>
      <c r="AJ113" s="985"/>
      <c r="AK113" s="986">
        <v>214998</v>
      </c>
      <c r="AL113" s="984"/>
      <c r="AM113" s="984"/>
      <c r="AN113" s="984"/>
      <c r="AO113" s="985"/>
      <c r="AP113" s="987">
        <v>5.2</v>
      </c>
      <c r="AQ113" s="988"/>
      <c r="AR113" s="988"/>
      <c r="AS113" s="988"/>
      <c r="AT113" s="989"/>
      <c r="AU113" s="997"/>
      <c r="AV113" s="998"/>
      <c r="AW113" s="998"/>
      <c r="AX113" s="998"/>
      <c r="AY113" s="998"/>
      <c r="AZ113" s="873" t="s">
        <v>444</v>
      </c>
      <c r="BA113" s="808"/>
      <c r="BB113" s="808"/>
      <c r="BC113" s="808"/>
      <c r="BD113" s="808"/>
      <c r="BE113" s="808"/>
      <c r="BF113" s="808"/>
      <c r="BG113" s="808"/>
      <c r="BH113" s="808"/>
      <c r="BI113" s="808"/>
      <c r="BJ113" s="808"/>
      <c r="BK113" s="808"/>
      <c r="BL113" s="808"/>
      <c r="BM113" s="808"/>
      <c r="BN113" s="808"/>
      <c r="BO113" s="808"/>
      <c r="BP113" s="809"/>
      <c r="BQ113" s="874">
        <v>380060</v>
      </c>
      <c r="BR113" s="875"/>
      <c r="BS113" s="875"/>
      <c r="BT113" s="875"/>
      <c r="BU113" s="875"/>
      <c r="BV113" s="875">
        <v>352791</v>
      </c>
      <c r="BW113" s="875"/>
      <c r="BX113" s="875"/>
      <c r="BY113" s="875"/>
      <c r="BZ113" s="875"/>
      <c r="CA113" s="875">
        <v>326972</v>
      </c>
      <c r="CB113" s="875"/>
      <c r="CC113" s="875"/>
      <c r="CD113" s="875"/>
      <c r="CE113" s="875"/>
      <c r="CF113" s="936">
        <v>7.9</v>
      </c>
      <c r="CG113" s="937"/>
      <c r="CH113" s="937"/>
      <c r="CI113" s="937"/>
      <c r="CJ113" s="937"/>
      <c r="CK113" s="992"/>
      <c r="CL113" s="879"/>
      <c r="CM113" s="882" t="s">
        <v>445</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169</v>
      </c>
      <c r="DH113" s="838"/>
      <c r="DI113" s="838"/>
      <c r="DJ113" s="838"/>
      <c r="DK113" s="839"/>
      <c r="DL113" s="840" t="s">
        <v>169</v>
      </c>
      <c r="DM113" s="838"/>
      <c r="DN113" s="838"/>
      <c r="DO113" s="838"/>
      <c r="DP113" s="839"/>
      <c r="DQ113" s="840" t="s">
        <v>169</v>
      </c>
      <c r="DR113" s="838"/>
      <c r="DS113" s="838"/>
      <c r="DT113" s="838"/>
      <c r="DU113" s="839"/>
      <c r="DV113" s="885" t="s">
        <v>385</v>
      </c>
      <c r="DW113" s="886"/>
      <c r="DX113" s="886"/>
      <c r="DY113" s="886"/>
      <c r="DZ113" s="887"/>
    </row>
    <row r="114" spans="1:130" s="226" customFormat="1" ht="26.25" customHeight="1" x14ac:dyDescent="0.15">
      <c r="A114" s="979"/>
      <c r="B114" s="980"/>
      <c r="C114" s="808" t="s">
        <v>446</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5029</v>
      </c>
      <c r="AB114" s="838"/>
      <c r="AC114" s="838"/>
      <c r="AD114" s="838"/>
      <c r="AE114" s="839"/>
      <c r="AF114" s="840">
        <v>5991</v>
      </c>
      <c r="AG114" s="838"/>
      <c r="AH114" s="838"/>
      <c r="AI114" s="838"/>
      <c r="AJ114" s="839"/>
      <c r="AK114" s="840">
        <v>7389</v>
      </c>
      <c r="AL114" s="838"/>
      <c r="AM114" s="838"/>
      <c r="AN114" s="838"/>
      <c r="AO114" s="839"/>
      <c r="AP114" s="885">
        <v>0.2</v>
      </c>
      <c r="AQ114" s="886"/>
      <c r="AR114" s="886"/>
      <c r="AS114" s="886"/>
      <c r="AT114" s="887"/>
      <c r="AU114" s="997"/>
      <c r="AV114" s="998"/>
      <c r="AW114" s="998"/>
      <c r="AX114" s="998"/>
      <c r="AY114" s="998"/>
      <c r="AZ114" s="873" t="s">
        <v>447</v>
      </c>
      <c r="BA114" s="808"/>
      <c r="BB114" s="808"/>
      <c r="BC114" s="808"/>
      <c r="BD114" s="808"/>
      <c r="BE114" s="808"/>
      <c r="BF114" s="808"/>
      <c r="BG114" s="808"/>
      <c r="BH114" s="808"/>
      <c r="BI114" s="808"/>
      <c r="BJ114" s="808"/>
      <c r="BK114" s="808"/>
      <c r="BL114" s="808"/>
      <c r="BM114" s="808"/>
      <c r="BN114" s="808"/>
      <c r="BO114" s="808"/>
      <c r="BP114" s="809"/>
      <c r="BQ114" s="874">
        <v>1142121</v>
      </c>
      <c r="BR114" s="875"/>
      <c r="BS114" s="875"/>
      <c r="BT114" s="875"/>
      <c r="BU114" s="875"/>
      <c r="BV114" s="875">
        <v>1061343</v>
      </c>
      <c r="BW114" s="875"/>
      <c r="BX114" s="875"/>
      <c r="BY114" s="875"/>
      <c r="BZ114" s="875"/>
      <c r="CA114" s="875">
        <v>981908</v>
      </c>
      <c r="CB114" s="875"/>
      <c r="CC114" s="875"/>
      <c r="CD114" s="875"/>
      <c r="CE114" s="875"/>
      <c r="CF114" s="936">
        <v>23.7</v>
      </c>
      <c r="CG114" s="937"/>
      <c r="CH114" s="937"/>
      <c r="CI114" s="937"/>
      <c r="CJ114" s="937"/>
      <c r="CK114" s="992"/>
      <c r="CL114" s="879"/>
      <c r="CM114" s="882" t="s">
        <v>448</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385</v>
      </c>
      <c r="DH114" s="838"/>
      <c r="DI114" s="838"/>
      <c r="DJ114" s="838"/>
      <c r="DK114" s="839"/>
      <c r="DL114" s="840" t="s">
        <v>169</v>
      </c>
      <c r="DM114" s="838"/>
      <c r="DN114" s="838"/>
      <c r="DO114" s="838"/>
      <c r="DP114" s="839"/>
      <c r="DQ114" s="840" t="s">
        <v>385</v>
      </c>
      <c r="DR114" s="838"/>
      <c r="DS114" s="838"/>
      <c r="DT114" s="838"/>
      <c r="DU114" s="839"/>
      <c r="DV114" s="885" t="s">
        <v>169</v>
      </c>
      <c r="DW114" s="886"/>
      <c r="DX114" s="886"/>
      <c r="DY114" s="886"/>
      <c r="DZ114" s="887"/>
    </row>
    <row r="115" spans="1:130" s="226" customFormat="1" ht="26.25" customHeight="1" x14ac:dyDescent="0.15">
      <c r="A115" s="979"/>
      <c r="B115" s="980"/>
      <c r="C115" s="808" t="s">
        <v>449</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v>100658</v>
      </c>
      <c r="AB115" s="984"/>
      <c r="AC115" s="984"/>
      <c r="AD115" s="984"/>
      <c r="AE115" s="985"/>
      <c r="AF115" s="986">
        <v>94677</v>
      </c>
      <c r="AG115" s="984"/>
      <c r="AH115" s="984"/>
      <c r="AI115" s="984"/>
      <c r="AJ115" s="985"/>
      <c r="AK115" s="986">
        <v>83542</v>
      </c>
      <c r="AL115" s="984"/>
      <c r="AM115" s="984"/>
      <c r="AN115" s="984"/>
      <c r="AO115" s="985"/>
      <c r="AP115" s="987">
        <v>2</v>
      </c>
      <c r="AQ115" s="988"/>
      <c r="AR115" s="988"/>
      <c r="AS115" s="988"/>
      <c r="AT115" s="989"/>
      <c r="AU115" s="997"/>
      <c r="AV115" s="998"/>
      <c r="AW115" s="998"/>
      <c r="AX115" s="998"/>
      <c r="AY115" s="998"/>
      <c r="AZ115" s="873" t="s">
        <v>450</v>
      </c>
      <c r="BA115" s="808"/>
      <c r="BB115" s="808"/>
      <c r="BC115" s="808"/>
      <c r="BD115" s="808"/>
      <c r="BE115" s="808"/>
      <c r="BF115" s="808"/>
      <c r="BG115" s="808"/>
      <c r="BH115" s="808"/>
      <c r="BI115" s="808"/>
      <c r="BJ115" s="808"/>
      <c r="BK115" s="808"/>
      <c r="BL115" s="808"/>
      <c r="BM115" s="808"/>
      <c r="BN115" s="808"/>
      <c r="BO115" s="808"/>
      <c r="BP115" s="809"/>
      <c r="BQ115" s="874">
        <v>96706</v>
      </c>
      <c r="BR115" s="875"/>
      <c r="BS115" s="875"/>
      <c r="BT115" s="875"/>
      <c r="BU115" s="875"/>
      <c r="BV115" s="875">
        <v>90763</v>
      </c>
      <c r="BW115" s="875"/>
      <c r="BX115" s="875"/>
      <c r="BY115" s="875"/>
      <c r="BZ115" s="875"/>
      <c r="CA115" s="875">
        <v>81112</v>
      </c>
      <c r="CB115" s="875"/>
      <c r="CC115" s="875"/>
      <c r="CD115" s="875"/>
      <c r="CE115" s="875"/>
      <c r="CF115" s="936">
        <v>2</v>
      </c>
      <c r="CG115" s="937"/>
      <c r="CH115" s="937"/>
      <c r="CI115" s="937"/>
      <c r="CJ115" s="937"/>
      <c r="CK115" s="992"/>
      <c r="CL115" s="879"/>
      <c r="CM115" s="873" t="s">
        <v>451</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169</v>
      </c>
      <c r="DH115" s="838"/>
      <c r="DI115" s="838"/>
      <c r="DJ115" s="838"/>
      <c r="DK115" s="839"/>
      <c r="DL115" s="840" t="s">
        <v>169</v>
      </c>
      <c r="DM115" s="838"/>
      <c r="DN115" s="838"/>
      <c r="DO115" s="838"/>
      <c r="DP115" s="839"/>
      <c r="DQ115" s="840" t="s">
        <v>169</v>
      </c>
      <c r="DR115" s="838"/>
      <c r="DS115" s="838"/>
      <c r="DT115" s="838"/>
      <c r="DU115" s="839"/>
      <c r="DV115" s="885" t="s">
        <v>169</v>
      </c>
      <c r="DW115" s="886"/>
      <c r="DX115" s="886"/>
      <c r="DY115" s="886"/>
      <c r="DZ115" s="887"/>
    </row>
    <row r="116" spans="1:130" s="226" customFormat="1" ht="26.25" customHeight="1" x14ac:dyDescent="0.15">
      <c r="A116" s="981"/>
      <c r="B116" s="982"/>
      <c r="C116" s="941" t="s">
        <v>452</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t="s">
        <v>436</v>
      </c>
      <c r="AB116" s="838"/>
      <c r="AC116" s="838"/>
      <c r="AD116" s="838"/>
      <c r="AE116" s="839"/>
      <c r="AF116" s="840">
        <v>124</v>
      </c>
      <c r="AG116" s="838"/>
      <c r="AH116" s="838"/>
      <c r="AI116" s="838"/>
      <c r="AJ116" s="839"/>
      <c r="AK116" s="840">
        <v>122</v>
      </c>
      <c r="AL116" s="838"/>
      <c r="AM116" s="838"/>
      <c r="AN116" s="838"/>
      <c r="AO116" s="839"/>
      <c r="AP116" s="885">
        <v>0</v>
      </c>
      <c r="AQ116" s="886"/>
      <c r="AR116" s="886"/>
      <c r="AS116" s="886"/>
      <c r="AT116" s="887"/>
      <c r="AU116" s="997"/>
      <c r="AV116" s="998"/>
      <c r="AW116" s="998"/>
      <c r="AX116" s="998"/>
      <c r="AY116" s="998"/>
      <c r="AZ116" s="924" t="s">
        <v>453</v>
      </c>
      <c r="BA116" s="925"/>
      <c r="BB116" s="925"/>
      <c r="BC116" s="925"/>
      <c r="BD116" s="925"/>
      <c r="BE116" s="925"/>
      <c r="BF116" s="925"/>
      <c r="BG116" s="925"/>
      <c r="BH116" s="925"/>
      <c r="BI116" s="925"/>
      <c r="BJ116" s="925"/>
      <c r="BK116" s="925"/>
      <c r="BL116" s="925"/>
      <c r="BM116" s="925"/>
      <c r="BN116" s="925"/>
      <c r="BO116" s="925"/>
      <c r="BP116" s="926"/>
      <c r="BQ116" s="874" t="s">
        <v>385</v>
      </c>
      <c r="BR116" s="875"/>
      <c r="BS116" s="875"/>
      <c r="BT116" s="875"/>
      <c r="BU116" s="875"/>
      <c r="BV116" s="875" t="s">
        <v>169</v>
      </c>
      <c r="BW116" s="875"/>
      <c r="BX116" s="875"/>
      <c r="BY116" s="875"/>
      <c r="BZ116" s="875"/>
      <c r="CA116" s="875" t="s">
        <v>385</v>
      </c>
      <c r="CB116" s="875"/>
      <c r="CC116" s="875"/>
      <c r="CD116" s="875"/>
      <c r="CE116" s="875"/>
      <c r="CF116" s="936" t="s">
        <v>169</v>
      </c>
      <c r="CG116" s="937"/>
      <c r="CH116" s="937"/>
      <c r="CI116" s="937"/>
      <c r="CJ116" s="937"/>
      <c r="CK116" s="992"/>
      <c r="CL116" s="879"/>
      <c r="CM116" s="882" t="s">
        <v>454</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385</v>
      </c>
      <c r="DH116" s="838"/>
      <c r="DI116" s="838"/>
      <c r="DJ116" s="838"/>
      <c r="DK116" s="839"/>
      <c r="DL116" s="840" t="s">
        <v>169</v>
      </c>
      <c r="DM116" s="838"/>
      <c r="DN116" s="838"/>
      <c r="DO116" s="838"/>
      <c r="DP116" s="839"/>
      <c r="DQ116" s="840" t="s">
        <v>385</v>
      </c>
      <c r="DR116" s="838"/>
      <c r="DS116" s="838"/>
      <c r="DT116" s="838"/>
      <c r="DU116" s="839"/>
      <c r="DV116" s="885" t="s">
        <v>436</v>
      </c>
      <c r="DW116" s="886"/>
      <c r="DX116" s="886"/>
      <c r="DY116" s="886"/>
      <c r="DZ116" s="887"/>
    </row>
    <row r="117" spans="1:130" s="226" customFormat="1" ht="26.25" customHeight="1" x14ac:dyDescent="0.15">
      <c r="A117" s="962" t="s">
        <v>183</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455</v>
      </c>
      <c r="Z117" s="964"/>
      <c r="AA117" s="969">
        <v>1055466</v>
      </c>
      <c r="AB117" s="970"/>
      <c r="AC117" s="970"/>
      <c r="AD117" s="970"/>
      <c r="AE117" s="971"/>
      <c r="AF117" s="972">
        <v>1042318</v>
      </c>
      <c r="AG117" s="970"/>
      <c r="AH117" s="970"/>
      <c r="AI117" s="970"/>
      <c r="AJ117" s="971"/>
      <c r="AK117" s="972">
        <v>1021614</v>
      </c>
      <c r="AL117" s="970"/>
      <c r="AM117" s="970"/>
      <c r="AN117" s="970"/>
      <c r="AO117" s="971"/>
      <c r="AP117" s="973"/>
      <c r="AQ117" s="974"/>
      <c r="AR117" s="974"/>
      <c r="AS117" s="974"/>
      <c r="AT117" s="975"/>
      <c r="AU117" s="997"/>
      <c r="AV117" s="998"/>
      <c r="AW117" s="998"/>
      <c r="AX117" s="998"/>
      <c r="AY117" s="998"/>
      <c r="AZ117" s="924" t="s">
        <v>456</v>
      </c>
      <c r="BA117" s="925"/>
      <c r="BB117" s="925"/>
      <c r="BC117" s="925"/>
      <c r="BD117" s="925"/>
      <c r="BE117" s="925"/>
      <c r="BF117" s="925"/>
      <c r="BG117" s="925"/>
      <c r="BH117" s="925"/>
      <c r="BI117" s="925"/>
      <c r="BJ117" s="925"/>
      <c r="BK117" s="925"/>
      <c r="BL117" s="925"/>
      <c r="BM117" s="925"/>
      <c r="BN117" s="925"/>
      <c r="BO117" s="925"/>
      <c r="BP117" s="926"/>
      <c r="BQ117" s="874" t="s">
        <v>385</v>
      </c>
      <c r="BR117" s="875"/>
      <c r="BS117" s="875"/>
      <c r="BT117" s="875"/>
      <c r="BU117" s="875"/>
      <c r="BV117" s="875" t="s">
        <v>385</v>
      </c>
      <c r="BW117" s="875"/>
      <c r="BX117" s="875"/>
      <c r="BY117" s="875"/>
      <c r="BZ117" s="875"/>
      <c r="CA117" s="875" t="s">
        <v>169</v>
      </c>
      <c r="CB117" s="875"/>
      <c r="CC117" s="875"/>
      <c r="CD117" s="875"/>
      <c r="CE117" s="875"/>
      <c r="CF117" s="936" t="s">
        <v>385</v>
      </c>
      <c r="CG117" s="937"/>
      <c r="CH117" s="937"/>
      <c r="CI117" s="937"/>
      <c r="CJ117" s="937"/>
      <c r="CK117" s="992"/>
      <c r="CL117" s="879"/>
      <c r="CM117" s="882" t="s">
        <v>457</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169</v>
      </c>
      <c r="DH117" s="838"/>
      <c r="DI117" s="838"/>
      <c r="DJ117" s="838"/>
      <c r="DK117" s="839"/>
      <c r="DL117" s="840" t="s">
        <v>169</v>
      </c>
      <c r="DM117" s="838"/>
      <c r="DN117" s="838"/>
      <c r="DO117" s="838"/>
      <c r="DP117" s="839"/>
      <c r="DQ117" s="840" t="s">
        <v>169</v>
      </c>
      <c r="DR117" s="838"/>
      <c r="DS117" s="838"/>
      <c r="DT117" s="838"/>
      <c r="DU117" s="839"/>
      <c r="DV117" s="885" t="s">
        <v>169</v>
      </c>
      <c r="DW117" s="886"/>
      <c r="DX117" s="886"/>
      <c r="DY117" s="886"/>
      <c r="DZ117" s="887"/>
    </row>
    <row r="118" spans="1:130" s="226" customFormat="1" ht="26.25" customHeight="1" x14ac:dyDescent="0.15">
      <c r="A118" s="962" t="s">
        <v>429</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427</v>
      </c>
      <c r="AB118" s="963"/>
      <c r="AC118" s="963"/>
      <c r="AD118" s="963"/>
      <c r="AE118" s="964"/>
      <c r="AF118" s="965" t="s">
        <v>303</v>
      </c>
      <c r="AG118" s="963"/>
      <c r="AH118" s="963"/>
      <c r="AI118" s="963"/>
      <c r="AJ118" s="964"/>
      <c r="AK118" s="965" t="s">
        <v>302</v>
      </c>
      <c r="AL118" s="963"/>
      <c r="AM118" s="963"/>
      <c r="AN118" s="963"/>
      <c r="AO118" s="964"/>
      <c r="AP118" s="966" t="s">
        <v>428</v>
      </c>
      <c r="AQ118" s="967"/>
      <c r="AR118" s="967"/>
      <c r="AS118" s="967"/>
      <c r="AT118" s="968"/>
      <c r="AU118" s="997"/>
      <c r="AV118" s="998"/>
      <c r="AW118" s="998"/>
      <c r="AX118" s="998"/>
      <c r="AY118" s="998"/>
      <c r="AZ118" s="940" t="s">
        <v>458</v>
      </c>
      <c r="BA118" s="941"/>
      <c r="BB118" s="941"/>
      <c r="BC118" s="941"/>
      <c r="BD118" s="941"/>
      <c r="BE118" s="941"/>
      <c r="BF118" s="941"/>
      <c r="BG118" s="941"/>
      <c r="BH118" s="941"/>
      <c r="BI118" s="941"/>
      <c r="BJ118" s="941"/>
      <c r="BK118" s="941"/>
      <c r="BL118" s="941"/>
      <c r="BM118" s="941"/>
      <c r="BN118" s="941"/>
      <c r="BO118" s="941"/>
      <c r="BP118" s="942"/>
      <c r="BQ118" s="943" t="s">
        <v>435</v>
      </c>
      <c r="BR118" s="906"/>
      <c r="BS118" s="906"/>
      <c r="BT118" s="906"/>
      <c r="BU118" s="906"/>
      <c r="BV118" s="906" t="s">
        <v>435</v>
      </c>
      <c r="BW118" s="906"/>
      <c r="BX118" s="906"/>
      <c r="BY118" s="906"/>
      <c r="BZ118" s="906"/>
      <c r="CA118" s="906" t="s">
        <v>169</v>
      </c>
      <c r="CB118" s="906"/>
      <c r="CC118" s="906"/>
      <c r="CD118" s="906"/>
      <c r="CE118" s="906"/>
      <c r="CF118" s="936" t="s">
        <v>169</v>
      </c>
      <c r="CG118" s="937"/>
      <c r="CH118" s="937"/>
      <c r="CI118" s="937"/>
      <c r="CJ118" s="937"/>
      <c r="CK118" s="992"/>
      <c r="CL118" s="879"/>
      <c r="CM118" s="882" t="s">
        <v>459</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169</v>
      </c>
      <c r="DH118" s="838"/>
      <c r="DI118" s="838"/>
      <c r="DJ118" s="838"/>
      <c r="DK118" s="839"/>
      <c r="DL118" s="840" t="s">
        <v>385</v>
      </c>
      <c r="DM118" s="838"/>
      <c r="DN118" s="838"/>
      <c r="DO118" s="838"/>
      <c r="DP118" s="839"/>
      <c r="DQ118" s="840" t="s">
        <v>169</v>
      </c>
      <c r="DR118" s="838"/>
      <c r="DS118" s="838"/>
      <c r="DT118" s="838"/>
      <c r="DU118" s="839"/>
      <c r="DV118" s="885" t="s">
        <v>385</v>
      </c>
      <c r="DW118" s="886"/>
      <c r="DX118" s="886"/>
      <c r="DY118" s="886"/>
      <c r="DZ118" s="887"/>
    </row>
    <row r="119" spans="1:130" s="226" customFormat="1" ht="26.25" customHeight="1" x14ac:dyDescent="0.15">
      <c r="A119" s="876" t="s">
        <v>432</v>
      </c>
      <c r="B119" s="877"/>
      <c r="C119" s="952" t="s">
        <v>433</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385</v>
      </c>
      <c r="AB119" s="956"/>
      <c r="AC119" s="956"/>
      <c r="AD119" s="956"/>
      <c r="AE119" s="957"/>
      <c r="AF119" s="958" t="s">
        <v>435</v>
      </c>
      <c r="AG119" s="956"/>
      <c r="AH119" s="956"/>
      <c r="AI119" s="956"/>
      <c r="AJ119" s="957"/>
      <c r="AK119" s="958" t="s">
        <v>385</v>
      </c>
      <c r="AL119" s="956"/>
      <c r="AM119" s="956"/>
      <c r="AN119" s="956"/>
      <c r="AO119" s="957"/>
      <c r="AP119" s="959" t="s">
        <v>385</v>
      </c>
      <c r="AQ119" s="960"/>
      <c r="AR119" s="960"/>
      <c r="AS119" s="960"/>
      <c r="AT119" s="961"/>
      <c r="AU119" s="999"/>
      <c r="AV119" s="1000"/>
      <c r="AW119" s="1000"/>
      <c r="AX119" s="1000"/>
      <c r="AY119" s="1000"/>
      <c r="AZ119" s="257" t="s">
        <v>183</v>
      </c>
      <c r="BA119" s="257"/>
      <c r="BB119" s="257"/>
      <c r="BC119" s="257"/>
      <c r="BD119" s="257"/>
      <c r="BE119" s="257"/>
      <c r="BF119" s="257"/>
      <c r="BG119" s="257"/>
      <c r="BH119" s="257"/>
      <c r="BI119" s="257"/>
      <c r="BJ119" s="257"/>
      <c r="BK119" s="257"/>
      <c r="BL119" s="257"/>
      <c r="BM119" s="257"/>
      <c r="BN119" s="257"/>
      <c r="BO119" s="938" t="s">
        <v>460</v>
      </c>
      <c r="BP119" s="939"/>
      <c r="BQ119" s="943">
        <v>10696739</v>
      </c>
      <c r="BR119" s="906"/>
      <c r="BS119" s="906"/>
      <c r="BT119" s="906"/>
      <c r="BU119" s="906"/>
      <c r="BV119" s="906">
        <v>10413621</v>
      </c>
      <c r="BW119" s="906"/>
      <c r="BX119" s="906"/>
      <c r="BY119" s="906"/>
      <c r="BZ119" s="906"/>
      <c r="CA119" s="906">
        <v>10157681</v>
      </c>
      <c r="CB119" s="906"/>
      <c r="CC119" s="906"/>
      <c r="CD119" s="906"/>
      <c r="CE119" s="906"/>
      <c r="CF119" s="804"/>
      <c r="CG119" s="805"/>
      <c r="CH119" s="805"/>
      <c r="CI119" s="805"/>
      <c r="CJ119" s="895"/>
      <c r="CK119" s="993"/>
      <c r="CL119" s="881"/>
      <c r="CM119" s="899" t="s">
        <v>461</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v>68979</v>
      </c>
      <c r="DH119" s="821"/>
      <c r="DI119" s="821"/>
      <c r="DJ119" s="821"/>
      <c r="DK119" s="822"/>
      <c r="DL119" s="823">
        <v>45195</v>
      </c>
      <c r="DM119" s="821"/>
      <c r="DN119" s="821"/>
      <c r="DO119" s="821"/>
      <c r="DP119" s="822"/>
      <c r="DQ119" s="823">
        <v>30130</v>
      </c>
      <c r="DR119" s="821"/>
      <c r="DS119" s="821"/>
      <c r="DT119" s="821"/>
      <c r="DU119" s="822"/>
      <c r="DV119" s="909">
        <v>0.7</v>
      </c>
      <c r="DW119" s="910"/>
      <c r="DX119" s="910"/>
      <c r="DY119" s="910"/>
      <c r="DZ119" s="911"/>
    </row>
    <row r="120" spans="1:130" s="226" customFormat="1" ht="26.25" customHeight="1" x14ac:dyDescent="0.15">
      <c r="A120" s="878"/>
      <c r="B120" s="879"/>
      <c r="C120" s="882" t="s">
        <v>438</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169</v>
      </c>
      <c r="AB120" s="838"/>
      <c r="AC120" s="838"/>
      <c r="AD120" s="838"/>
      <c r="AE120" s="839"/>
      <c r="AF120" s="840" t="s">
        <v>169</v>
      </c>
      <c r="AG120" s="838"/>
      <c r="AH120" s="838"/>
      <c r="AI120" s="838"/>
      <c r="AJ120" s="839"/>
      <c r="AK120" s="840" t="s">
        <v>169</v>
      </c>
      <c r="AL120" s="838"/>
      <c r="AM120" s="838"/>
      <c r="AN120" s="838"/>
      <c r="AO120" s="839"/>
      <c r="AP120" s="885" t="s">
        <v>385</v>
      </c>
      <c r="AQ120" s="886"/>
      <c r="AR120" s="886"/>
      <c r="AS120" s="886"/>
      <c r="AT120" s="887"/>
      <c r="AU120" s="944" t="s">
        <v>462</v>
      </c>
      <c r="AV120" s="945"/>
      <c r="AW120" s="945"/>
      <c r="AX120" s="945"/>
      <c r="AY120" s="946"/>
      <c r="AZ120" s="921" t="s">
        <v>463</v>
      </c>
      <c r="BA120" s="866"/>
      <c r="BB120" s="866"/>
      <c r="BC120" s="866"/>
      <c r="BD120" s="866"/>
      <c r="BE120" s="866"/>
      <c r="BF120" s="866"/>
      <c r="BG120" s="866"/>
      <c r="BH120" s="866"/>
      <c r="BI120" s="866"/>
      <c r="BJ120" s="866"/>
      <c r="BK120" s="866"/>
      <c r="BL120" s="866"/>
      <c r="BM120" s="866"/>
      <c r="BN120" s="866"/>
      <c r="BO120" s="866"/>
      <c r="BP120" s="867"/>
      <c r="BQ120" s="922">
        <v>3119620</v>
      </c>
      <c r="BR120" s="903"/>
      <c r="BS120" s="903"/>
      <c r="BT120" s="903"/>
      <c r="BU120" s="903"/>
      <c r="BV120" s="903">
        <v>3079262</v>
      </c>
      <c r="BW120" s="903"/>
      <c r="BX120" s="903"/>
      <c r="BY120" s="903"/>
      <c r="BZ120" s="903"/>
      <c r="CA120" s="903">
        <v>3164484</v>
      </c>
      <c r="CB120" s="903"/>
      <c r="CC120" s="903"/>
      <c r="CD120" s="903"/>
      <c r="CE120" s="903"/>
      <c r="CF120" s="927">
        <v>76.3</v>
      </c>
      <c r="CG120" s="928"/>
      <c r="CH120" s="928"/>
      <c r="CI120" s="928"/>
      <c r="CJ120" s="928"/>
      <c r="CK120" s="929" t="s">
        <v>464</v>
      </c>
      <c r="CL120" s="913"/>
      <c r="CM120" s="913"/>
      <c r="CN120" s="913"/>
      <c r="CO120" s="914"/>
      <c r="CP120" s="933" t="s">
        <v>465</v>
      </c>
      <c r="CQ120" s="934"/>
      <c r="CR120" s="934"/>
      <c r="CS120" s="934"/>
      <c r="CT120" s="934"/>
      <c r="CU120" s="934"/>
      <c r="CV120" s="934"/>
      <c r="CW120" s="934"/>
      <c r="CX120" s="934"/>
      <c r="CY120" s="934"/>
      <c r="CZ120" s="934"/>
      <c r="DA120" s="934"/>
      <c r="DB120" s="934"/>
      <c r="DC120" s="934"/>
      <c r="DD120" s="934"/>
      <c r="DE120" s="934"/>
      <c r="DF120" s="935"/>
      <c r="DG120" s="922">
        <v>1463060</v>
      </c>
      <c r="DH120" s="903"/>
      <c r="DI120" s="903"/>
      <c r="DJ120" s="903"/>
      <c r="DK120" s="903"/>
      <c r="DL120" s="903">
        <v>1404549</v>
      </c>
      <c r="DM120" s="903"/>
      <c r="DN120" s="903"/>
      <c r="DO120" s="903"/>
      <c r="DP120" s="903"/>
      <c r="DQ120" s="903">
        <v>1457509</v>
      </c>
      <c r="DR120" s="903"/>
      <c r="DS120" s="903"/>
      <c r="DT120" s="903"/>
      <c r="DU120" s="903"/>
      <c r="DV120" s="904">
        <v>35.1</v>
      </c>
      <c r="DW120" s="904"/>
      <c r="DX120" s="904"/>
      <c r="DY120" s="904"/>
      <c r="DZ120" s="905"/>
    </row>
    <row r="121" spans="1:130" s="226" customFormat="1" ht="26.25" customHeight="1" x14ac:dyDescent="0.15">
      <c r="A121" s="878"/>
      <c r="B121" s="879"/>
      <c r="C121" s="924" t="s">
        <v>466</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385</v>
      </c>
      <c r="AB121" s="838"/>
      <c r="AC121" s="838"/>
      <c r="AD121" s="838"/>
      <c r="AE121" s="839"/>
      <c r="AF121" s="840" t="s">
        <v>169</v>
      </c>
      <c r="AG121" s="838"/>
      <c r="AH121" s="838"/>
      <c r="AI121" s="838"/>
      <c r="AJ121" s="839"/>
      <c r="AK121" s="840" t="s">
        <v>169</v>
      </c>
      <c r="AL121" s="838"/>
      <c r="AM121" s="838"/>
      <c r="AN121" s="838"/>
      <c r="AO121" s="839"/>
      <c r="AP121" s="885" t="s">
        <v>169</v>
      </c>
      <c r="AQ121" s="886"/>
      <c r="AR121" s="886"/>
      <c r="AS121" s="886"/>
      <c r="AT121" s="887"/>
      <c r="AU121" s="947"/>
      <c r="AV121" s="948"/>
      <c r="AW121" s="948"/>
      <c r="AX121" s="948"/>
      <c r="AY121" s="949"/>
      <c r="AZ121" s="873" t="s">
        <v>467</v>
      </c>
      <c r="BA121" s="808"/>
      <c r="BB121" s="808"/>
      <c r="BC121" s="808"/>
      <c r="BD121" s="808"/>
      <c r="BE121" s="808"/>
      <c r="BF121" s="808"/>
      <c r="BG121" s="808"/>
      <c r="BH121" s="808"/>
      <c r="BI121" s="808"/>
      <c r="BJ121" s="808"/>
      <c r="BK121" s="808"/>
      <c r="BL121" s="808"/>
      <c r="BM121" s="808"/>
      <c r="BN121" s="808"/>
      <c r="BO121" s="808"/>
      <c r="BP121" s="809"/>
      <c r="BQ121" s="874">
        <v>107615</v>
      </c>
      <c r="BR121" s="875"/>
      <c r="BS121" s="875"/>
      <c r="BT121" s="875"/>
      <c r="BU121" s="875"/>
      <c r="BV121" s="875">
        <v>97349</v>
      </c>
      <c r="BW121" s="875"/>
      <c r="BX121" s="875"/>
      <c r="BY121" s="875"/>
      <c r="BZ121" s="875"/>
      <c r="CA121" s="875">
        <v>92074</v>
      </c>
      <c r="CB121" s="875"/>
      <c r="CC121" s="875"/>
      <c r="CD121" s="875"/>
      <c r="CE121" s="875"/>
      <c r="CF121" s="936">
        <v>2.2000000000000002</v>
      </c>
      <c r="CG121" s="937"/>
      <c r="CH121" s="937"/>
      <c r="CI121" s="937"/>
      <c r="CJ121" s="937"/>
      <c r="CK121" s="930"/>
      <c r="CL121" s="916"/>
      <c r="CM121" s="916"/>
      <c r="CN121" s="916"/>
      <c r="CO121" s="917"/>
      <c r="CP121" s="896" t="s">
        <v>468</v>
      </c>
      <c r="CQ121" s="897"/>
      <c r="CR121" s="897"/>
      <c r="CS121" s="897"/>
      <c r="CT121" s="897"/>
      <c r="CU121" s="897"/>
      <c r="CV121" s="897"/>
      <c r="CW121" s="897"/>
      <c r="CX121" s="897"/>
      <c r="CY121" s="897"/>
      <c r="CZ121" s="897"/>
      <c r="DA121" s="897"/>
      <c r="DB121" s="897"/>
      <c r="DC121" s="897"/>
      <c r="DD121" s="897"/>
      <c r="DE121" s="897"/>
      <c r="DF121" s="898"/>
      <c r="DG121" s="874">
        <v>182755</v>
      </c>
      <c r="DH121" s="875"/>
      <c r="DI121" s="875"/>
      <c r="DJ121" s="875"/>
      <c r="DK121" s="875"/>
      <c r="DL121" s="875">
        <v>164290</v>
      </c>
      <c r="DM121" s="875"/>
      <c r="DN121" s="875"/>
      <c r="DO121" s="875"/>
      <c r="DP121" s="875"/>
      <c r="DQ121" s="875">
        <v>138052</v>
      </c>
      <c r="DR121" s="875"/>
      <c r="DS121" s="875"/>
      <c r="DT121" s="875"/>
      <c r="DU121" s="875"/>
      <c r="DV121" s="852">
        <v>3.3</v>
      </c>
      <c r="DW121" s="852"/>
      <c r="DX121" s="852"/>
      <c r="DY121" s="852"/>
      <c r="DZ121" s="853"/>
    </row>
    <row r="122" spans="1:130" s="226" customFormat="1" ht="26.25" customHeight="1" x14ac:dyDescent="0.15">
      <c r="A122" s="878"/>
      <c r="B122" s="879"/>
      <c r="C122" s="882" t="s">
        <v>448</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169</v>
      </c>
      <c r="AB122" s="838"/>
      <c r="AC122" s="838"/>
      <c r="AD122" s="838"/>
      <c r="AE122" s="839"/>
      <c r="AF122" s="840" t="s">
        <v>169</v>
      </c>
      <c r="AG122" s="838"/>
      <c r="AH122" s="838"/>
      <c r="AI122" s="838"/>
      <c r="AJ122" s="839"/>
      <c r="AK122" s="840" t="s">
        <v>436</v>
      </c>
      <c r="AL122" s="838"/>
      <c r="AM122" s="838"/>
      <c r="AN122" s="838"/>
      <c r="AO122" s="839"/>
      <c r="AP122" s="885" t="s">
        <v>385</v>
      </c>
      <c r="AQ122" s="886"/>
      <c r="AR122" s="886"/>
      <c r="AS122" s="886"/>
      <c r="AT122" s="887"/>
      <c r="AU122" s="947"/>
      <c r="AV122" s="948"/>
      <c r="AW122" s="948"/>
      <c r="AX122" s="948"/>
      <c r="AY122" s="949"/>
      <c r="AZ122" s="940" t="s">
        <v>469</v>
      </c>
      <c r="BA122" s="941"/>
      <c r="BB122" s="941"/>
      <c r="BC122" s="941"/>
      <c r="BD122" s="941"/>
      <c r="BE122" s="941"/>
      <c r="BF122" s="941"/>
      <c r="BG122" s="941"/>
      <c r="BH122" s="941"/>
      <c r="BI122" s="941"/>
      <c r="BJ122" s="941"/>
      <c r="BK122" s="941"/>
      <c r="BL122" s="941"/>
      <c r="BM122" s="941"/>
      <c r="BN122" s="941"/>
      <c r="BO122" s="941"/>
      <c r="BP122" s="942"/>
      <c r="BQ122" s="943">
        <v>6425002</v>
      </c>
      <c r="BR122" s="906"/>
      <c r="BS122" s="906"/>
      <c r="BT122" s="906"/>
      <c r="BU122" s="906"/>
      <c r="BV122" s="906">
        <v>6389234</v>
      </c>
      <c r="BW122" s="906"/>
      <c r="BX122" s="906"/>
      <c r="BY122" s="906"/>
      <c r="BZ122" s="906"/>
      <c r="CA122" s="906">
        <v>6122848</v>
      </c>
      <c r="CB122" s="906"/>
      <c r="CC122" s="906"/>
      <c r="CD122" s="906"/>
      <c r="CE122" s="906"/>
      <c r="CF122" s="907">
        <v>147.6</v>
      </c>
      <c r="CG122" s="908"/>
      <c r="CH122" s="908"/>
      <c r="CI122" s="908"/>
      <c r="CJ122" s="908"/>
      <c r="CK122" s="930"/>
      <c r="CL122" s="916"/>
      <c r="CM122" s="916"/>
      <c r="CN122" s="916"/>
      <c r="CO122" s="917"/>
      <c r="CP122" s="896" t="s">
        <v>470</v>
      </c>
      <c r="CQ122" s="897"/>
      <c r="CR122" s="897"/>
      <c r="CS122" s="897"/>
      <c r="CT122" s="897"/>
      <c r="CU122" s="897"/>
      <c r="CV122" s="897"/>
      <c r="CW122" s="897"/>
      <c r="CX122" s="897"/>
      <c r="CY122" s="897"/>
      <c r="CZ122" s="897"/>
      <c r="DA122" s="897"/>
      <c r="DB122" s="897"/>
      <c r="DC122" s="897"/>
      <c r="DD122" s="897"/>
      <c r="DE122" s="897"/>
      <c r="DF122" s="898"/>
      <c r="DG122" s="874">
        <v>10000</v>
      </c>
      <c r="DH122" s="875"/>
      <c r="DI122" s="875"/>
      <c r="DJ122" s="875"/>
      <c r="DK122" s="875"/>
      <c r="DL122" s="875">
        <v>10000</v>
      </c>
      <c r="DM122" s="875"/>
      <c r="DN122" s="875"/>
      <c r="DO122" s="875"/>
      <c r="DP122" s="875"/>
      <c r="DQ122" s="875">
        <v>10000</v>
      </c>
      <c r="DR122" s="875"/>
      <c r="DS122" s="875"/>
      <c r="DT122" s="875"/>
      <c r="DU122" s="875"/>
      <c r="DV122" s="852">
        <v>0.2</v>
      </c>
      <c r="DW122" s="852"/>
      <c r="DX122" s="852"/>
      <c r="DY122" s="852"/>
      <c r="DZ122" s="853"/>
    </row>
    <row r="123" spans="1:130" s="226" customFormat="1" ht="26.25" customHeight="1" x14ac:dyDescent="0.15">
      <c r="A123" s="878"/>
      <c r="B123" s="879"/>
      <c r="C123" s="882" t="s">
        <v>454</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v>5981</v>
      </c>
      <c r="AB123" s="838"/>
      <c r="AC123" s="838"/>
      <c r="AD123" s="838"/>
      <c r="AE123" s="839"/>
      <c r="AF123" s="840" t="s">
        <v>385</v>
      </c>
      <c r="AG123" s="838"/>
      <c r="AH123" s="838"/>
      <c r="AI123" s="838"/>
      <c r="AJ123" s="839"/>
      <c r="AK123" s="840" t="s">
        <v>385</v>
      </c>
      <c r="AL123" s="838"/>
      <c r="AM123" s="838"/>
      <c r="AN123" s="838"/>
      <c r="AO123" s="839"/>
      <c r="AP123" s="885" t="s">
        <v>471</v>
      </c>
      <c r="AQ123" s="886"/>
      <c r="AR123" s="886"/>
      <c r="AS123" s="886"/>
      <c r="AT123" s="887"/>
      <c r="AU123" s="950"/>
      <c r="AV123" s="951"/>
      <c r="AW123" s="951"/>
      <c r="AX123" s="951"/>
      <c r="AY123" s="951"/>
      <c r="AZ123" s="257" t="s">
        <v>183</v>
      </c>
      <c r="BA123" s="257"/>
      <c r="BB123" s="257"/>
      <c r="BC123" s="257"/>
      <c r="BD123" s="257"/>
      <c r="BE123" s="257"/>
      <c r="BF123" s="257"/>
      <c r="BG123" s="257"/>
      <c r="BH123" s="257"/>
      <c r="BI123" s="257"/>
      <c r="BJ123" s="257"/>
      <c r="BK123" s="257"/>
      <c r="BL123" s="257"/>
      <c r="BM123" s="257"/>
      <c r="BN123" s="257"/>
      <c r="BO123" s="938" t="s">
        <v>472</v>
      </c>
      <c r="BP123" s="939"/>
      <c r="BQ123" s="893">
        <v>9652237</v>
      </c>
      <c r="BR123" s="894"/>
      <c r="BS123" s="894"/>
      <c r="BT123" s="894"/>
      <c r="BU123" s="894"/>
      <c r="BV123" s="894">
        <v>9565845</v>
      </c>
      <c r="BW123" s="894"/>
      <c r="BX123" s="894"/>
      <c r="BY123" s="894"/>
      <c r="BZ123" s="894"/>
      <c r="CA123" s="894">
        <v>9379406</v>
      </c>
      <c r="CB123" s="894"/>
      <c r="CC123" s="894"/>
      <c r="CD123" s="894"/>
      <c r="CE123" s="894"/>
      <c r="CF123" s="804"/>
      <c r="CG123" s="805"/>
      <c r="CH123" s="805"/>
      <c r="CI123" s="805"/>
      <c r="CJ123" s="895"/>
      <c r="CK123" s="930"/>
      <c r="CL123" s="916"/>
      <c r="CM123" s="916"/>
      <c r="CN123" s="916"/>
      <c r="CO123" s="917"/>
      <c r="CP123" s="896" t="s">
        <v>473</v>
      </c>
      <c r="CQ123" s="897"/>
      <c r="CR123" s="897"/>
      <c r="CS123" s="897"/>
      <c r="CT123" s="897"/>
      <c r="CU123" s="897"/>
      <c r="CV123" s="897"/>
      <c r="CW123" s="897"/>
      <c r="CX123" s="897"/>
      <c r="CY123" s="897"/>
      <c r="CZ123" s="897"/>
      <c r="DA123" s="897"/>
      <c r="DB123" s="897"/>
      <c r="DC123" s="897"/>
      <c r="DD123" s="897"/>
      <c r="DE123" s="897"/>
      <c r="DF123" s="898"/>
      <c r="DG123" s="837" t="s">
        <v>436</v>
      </c>
      <c r="DH123" s="838"/>
      <c r="DI123" s="838"/>
      <c r="DJ123" s="838"/>
      <c r="DK123" s="839"/>
      <c r="DL123" s="840" t="s">
        <v>169</v>
      </c>
      <c r="DM123" s="838"/>
      <c r="DN123" s="838"/>
      <c r="DO123" s="838"/>
      <c r="DP123" s="839"/>
      <c r="DQ123" s="840" t="s">
        <v>169</v>
      </c>
      <c r="DR123" s="838"/>
      <c r="DS123" s="838"/>
      <c r="DT123" s="838"/>
      <c r="DU123" s="839"/>
      <c r="DV123" s="885" t="s">
        <v>385</v>
      </c>
      <c r="DW123" s="886"/>
      <c r="DX123" s="886"/>
      <c r="DY123" s="886"/>
      <c r="DZ123" s="887"/>
    </row>
    <row r="124" spans="1:130" s="226" customFormat="1" ht="26.25" customHeight="1" thickBot="1" x14ac:dyDescent="0.2">
      <c r="A124" s="878"/>
      <c r="B124" s="879"/>
      <c r="C124" s="882" t="s">
        <v>457</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169</v>
      </c>
      <c r="AB124" s="838"/>
      <c r="AC124" s="838"/>
      <c r="AD124" s="838"/>
      <c r="AE124" s="839"/>
      <c r="AF124" s="840" t="s">
        <v>169</v>
      </c>
      <c r="AG124" s="838"/>
      <c r="AH124" s="838"/>
      <c r="AI124" s="838"/>
      <c r="AJ124" s="839"/>
      <c r="AK124" s="840" t="s">
        <v>169</v>
      </c>
      <c r="AL124" s="838"/>
      <c r="AM124" s="838"/>
      <c r="AN124" s="838"/>
      <c r="AO124" s="839"/>
      <c r="AP124" s="885" t="s">
        <v>385</v>
      </c>
      <c r="AQ124" s="886"/>
      <c r="AR124" s="886"/>
      <c r="AS124" s="886"/>
      <c r="AT124" s="887"/>
      <c r="AU124" s="888" t="s">
        <v>474</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v>25.5</v>
      </c>
      <c r="BR124" s="892"/>
      <c r="BS124" s="892"/>
      <c r="BT124" s="892"/>
      <c r="BU124" s="892"/>
      <c r="BV124" s="892">
        <v>20.7</v>
      </c>
      <c r="BW124" s="892"/>
      <c r="BX124" s="892"/>
      <c r="BY124" s="892"/>
      <c r="BZ124" s="892"/>
      <c r="CA124" s="892">
        <v>18.7</v>
      </c>
      <c r="CB124" s="892"/>
      <c r="CC124" s="892"/>
      <c r="CD124" s="892"/>
      <c r="CE124" s="892"/>
      <c r="CF124" s="782"/>
      <c r="CG124" s="783"/>
      <c r="CH124" s="783"/>
      <c r="CI124" s="783"/>
      <c r="CJ124" s="923"/>
      <c r="CK124" s="931"/>
      <c r="CL124" s="931"/>
      <c r="CM124" s="931"/>
      <c r="CN124" s="931"/>
      <c r="CO124" s="932"/>
      <c r="CP124" s="896" t="s">
        <v>475</v>
      </c>
      <c r="CQ124" s="897"/>
      <c r="CR124" s="897"/>
      <c r="CS124" s="897"/>
      <c r="CT124" s="897"/>
      <c r="CU124" s="897"/>
      <c r="CV124" s="897"/>
      <c r="CW124" s="897"/>
      <c r="CX124" s="897"/>
      <c r="CY124" s="897"/>
      <c r="CZ124" s="897"/>
      <c r="DA124" s="897"/>
      <c r="DB124" s="897"/>
      <c r="DC124" s="897"/>
      <c r="DD124" s="897"/>
      <c r="DE124" s="897"/>
      <c r="DF124" s="898"/>
      <c r="DG124" s="820" t="s">
        <v>385</v>
      </c>
      <c r="DH124" s="821"/>
      <c r="DI124" s="821"/>
      <c r="DJ124" s="821"/>
      <c r="DK124" s="822"/>
      <c r="DL124" s="823" t="s">
        <v>385</v>
      </c>
      <c r="DM124" s="821"/>
      <c r="DN124" s="821"/>
      <c r="DO124" s="821"/>
      <c r="DP124" s="822"/>
      <c r="DQ124" s="823" t="s">
        <v>169</v>
      </c>
      <c r="DR124" s="821"/>
      <c r="DS124" s="821"/>
      <c r="DT124" s="821"/>
      <c r="DU124" s="822"/>
      <c r="DV124" s="909" t="s">
        <v>169</v>
      </c>
      <c r="DW124" s="910"/>
      <c r="DX124" s="910"/>
      <c r="DY124" s="910"/>
      <c r="DZ124" s="911"/>
    </row>
    <row r="125" spans="1:130" s="226" customFormat="1" ht="26.25" customHeight="1" x14ac:dyDescent="0.15">
      <c r="A125" s="878"/>
      <c r="B125" s="879"/>
      <c r="C125" s="882" t="s">
        <v>459</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169</v>
      </c>
      <c r="AB125" s="838"/>
      <c r="AC125" s="838"/>
      <c r="AD125" s="838"/>
      <c r="AE125" s="839"/>
      <c r="AF125" s="840" t="s">
        <v>169</v>
      </c>
      <c r="AG125" s="838"/>
      <c r="AH125" s="838"/>
      <c r="AI125" s="838"/>
      <c r="AJ125" s="839"/>
      <c r="AK125" s="840" t="s">
        <v>169</v>
      </c>
      <c r="AL125" s="838"/>
      <c r="AM125" s="838"/>
      <c r="AN125" s="838"/>
      <c r="AO125" s="839"/>
      <c r="AP125" s="885" t="s">
        <v>169</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476</v>
      </c>
      <c r="CL125" s="913"/>
      <c r="CM125" s="913"/>
      <c r="CN125" s="913"/>
      <c r="CO125" s="914"/>
      <c r="CP125" s="921" t="s">
        <v>477</v>
      </c>
      <c r="CQ125" s="866"/>
      <c r="CR125" s="866"/>
      <c r="CS125" s="866"/>
      <c r="CT125" s="866"/>
      <c r="CU125" s="866"/>
      <c r="CV125" s="866"/>
      <c r="CW125" s="866"/>
      <c r="CX125" s="866"/>
      <c r="CY125" s="866"/>
      <c r="CZ125" s="866"/>
      <c r="DA125" s="866"/>
      <c r="DB125" s="866"/>
      <c r="DC125" s="866"/>
      <c r="DD125" s="866"/>
      <c r="DE125" s="866"/>
      <c r="DF125" s="867"/>
      <c r="DG125" s="922" t="s">
        <v>169</v>
      </c>
      <c r="DH125" s="903"/>
      <c r="DI125" s="903"/>
      <c r="DJ125" s="903"/>
      <c r="DK125" s="903"/>
      <c r="DL125" s="903" t="s">
        <v>169</v>
      </c>
      <c r="DM125" s="903"/>
      <c r="DN125" s="903"/>
      <c r="DO125" s="903"/>
      <c r="DP125" s="903"/>
      <c r="DQ125" s="903" t="s">
        <v>169</v>
      </c>
      <c r="DR125" s="903"/>
      <c r="DS125" s="903"/>
      <c r="DT125" s="903"/>
      <c r="DU125" s="903"/>
      <c r="DV125" s="904" t="s">
        <v>169</v>
      </c>
      <c r="DW125" s="904"/>
      <c r="DX125" s="904"/>
      <c r="DY125" s="904"/>
      <c r="DZ125" s="905"/>
    </row>
    <row r="126" spans="1:130" s="226" customFormat="1" ht="26.25" customHeight="1" thickBot="1" x14ac:dyDescent="0.2">
      <c r="A126" s="878"/>
      <c r="B126" s="879"/>
      <c r="C126" s="882" t="s">
        <v>461</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v>79612</v>
      </c>
      <c r="AB126" s="838"/>
      <c r="AC126" s="838"/>
      <c r="AD126" s="838"/>
      <c r="AE126" s="839"/>
      <c r="AF126" s="840">
        <v>79612</v>
      </c>
      <c r="AG126" s="838"/>
      <c r="AH126" s="838"/>
      <c r="AI126" s="838"/>
      <c r="AJ126" s="839"/>
      <c r="AK126" s="840">
        <v>68477</v>
      </c>
      <c r="AL126" s="838"/>
      <c r="AM126" s="838"/>
      <c r="AN126" s="838"/>
      <c r="AO126" s="839"/>
      <c r="AP126" s="885">
        <v>1.7</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478</v>
      </c>
      <c r="CQ126" s="808"/>
      <c r="CR126" s="808"/>
      <c r="CS126" s="808"/>
      <c r="CT126" s="808"/>
      <c r="CU126" s="808"/>
      <c r="CV126" s="808"/>
      <c r="CW126" s="808"/>
      <c r="CX126" s="808"/>
      <c r="CY126" s="808"/>
      <c r="CZ126" s="808"/>
      <c r="DA126" s="808"/>
      <c r="DB126" s="808"/>
      <c r="DC126" s="808"/>
      <c r="DD126" s="808"/>
      <c r="DE126" s="808"/>
      <c r="DF126" s="809"/>
      <c r="DG126" s="874" t="s">
        <v>385</v>
      </c>
      <c r="DH126" s="875"/>
      <c r="DI126" s="875"/>
      <c r="DJ126" s="875"/>
      <c r="DK126" s="875"/>
      <c r="DL126" s="875" t="s">
        <v>436</v>
      </c>
      <c r="DM126" s="875"/>
      <c r="DN126" s="875"/>
      <c r="DO126" s="875"/>
      <c r="DP126" s="875"/>
      <c r="DQ126" s="875" t="s">
        <v>385</v>
      </c>
      <c r="DR126" s="875"/>
      <c r="DS126" s="875"/>
      <c r="DT126" s="875"/>
      <c r="DU126" s="875"/>
      <c r="DV126" s="852" t="s">
        <v>169</v>
      </c>
      <c r="DW126" s="852"/>
      <c r="DX126" s="852"/>
      <c r="DY126" s="852"/>
      <c r="DZ126" s="853"/>
    </row>
    <row r="127" spans="1:130" s="226" customFormat="1" ht="26.25" customHeight="1" x14ac:dyDescent="0.15">
      <c r="A127" s="880"/>
      <c r="B127" s="881"/>
      <c r="C127" s="899" t="s">
        <v>479</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v>15065</v>
      </c>
      <c r="AB127" s="838"/>
      <c r="AC127" s="838"/>
      <c r="AD127" s="838"/>
      <c r="AE127" s="839"/>
      <c r="AF127" s="840">
        <v>15065</v>
      </c>
      <c r="AG127" s="838"/>
      <c r="AH127" s="838"/>
      <c r="AI127" s="838"/>
      <c r="AJ127" s="839"/>
      <c r="AK127" s="840">
        <v>15065</v>
      </c>
      <c r="AL127" s="838"/>
      <c r="AM127" s="838"/>
      <c r="AN127" s="838"/>
      <c r="AO127" s="839"/>
      <c r="AP127" s="885">
        <v>0.4</v>
      </c>
      <c r="AQ127" s="886"/>
      <c r="AR127" s="886"/>
      <c r="AS127" s="886"/>
      <c r="AT127" s="887"/>
      <c r="AU127" s="262"/>
      <c r="AV127" s="262"/>
      <c r="AW127" s="262"/>
      <c r="AX127" s="902" t="s">
        <v>480</v>
      </c>
      <c r="AY127" s="870"/>
      <c r="AZ127" s="870"/>
      <c r="BA127" s="870"/>
      <c r="BB127" s="870"/>
      <c r="BC127" s="870"/>
      <c r="BD127" s="870"/>
      <c r="BE127" s="871"/>
      <c r="BF127" s="869" t="s">
        <v>481</v>
      </c>
      <c r="BG127" s="870"/>
      <c r="BH127" s="870"/>
      <c r="BI127" s="870"/>
      <c r="BJ127" s="870"/>
      <c r="BK127" s="870"/>
      <c r="BL127" s="871"/>
      <c r="BM127" s="869" t="s">
        <v>482</v>
      </c>
      <c r="BN127" s="870"/>
      <c r="BO127" s="870"/>
      <c r="BP127" s="870"/>
      <c r="BQ127" s="870"/>
      <c r="BR127" s="870"/>
      <c r="BS127" s="871"/>
      <c r="BT127" s="869" t="s">
        <v>483</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484</v>
      </c>
      <c r="CQ127" s="808"/>
      <c r="CR127" s="808"/>
      <c r="CS127" s="808"/>
      <c r="CT127" s="808"/>
      <c r="CU127" s="808"/>
      <c r="CV127" s="808"/>
      <c r="CW127" s="808"/>
      <c r="CX127" s="808"/>
      <c r="CY127" s="808"/>
      <c r="CZ127" s="808"/>
      <c r="DA127" s="808"/>
      <c r="DB127" s="808"/>
      <c r="DC127" s="808"/>
      <c r="DD127" s="808"/>
      <c r="DE127" s="808"/>
      <c r="DF127" s="809"/>
      <c r="DG127" s="874" t="s">
        <v>169</v>
      </c>
      <c r="DH127" s="875"/>
      <c r="DI127" s="875"/>
      <c r="DJ127" s="875"/>
      <c r="DK127" s="875"/>
      <c r="DL127" s="875" t="s">
        <v>169</v>
      </c>
      <c r="DM127" s="875"/>
      <c r="DN127" s="875"/>
      <c r="DO127" s="875"/>
      <c r="DP127" s="875"/>
      <c r="DQ127" s="875" t="s">
        <v>169</v>
      </c>
      <c r="DR127" s="875"/>
      <c r="DS127" s="875"/>
      <c r="DT127" s="875"/>
      <c r="DU127" s="875"/>
      <c r="DV127" s="852" t="s">
        <v>169</v>
      </c>
      <c r="DW127" s="852"/>
      <c r="DX127" s="852"/>
      <c r="DY127" s="852"/>
      <c r="DZ127" s="853"/>
    </row>
    <row r="128" spans="1:130" s="226" customFormat="1" ht="26.25" customHeight="1" thickBot="1" x14ac:dyDescent="0.2">
      <c r="A128" s="854" t="s">
        <v>485</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486</v>
      </c>
      <c r="X128" s="856"/>
      <c r="Y128" s="856"/>
      <c r="Z128" s="857"/>
      <c r="AA128" s="858">
        <v>37696</v>
      </c>
      <c r="AB128" s="859"/>
      <c r="AC128" s="859"/>
      <c r="AD128" s="859"/>
      <c r="AE128" s="860"/>
      <c r="AF128" s="861">
        <v>33998</v>
      </c>
      <c r="AG128" s="859"/>
      <c r="AH128" s="859"/>
      <c r="AI128" s="859"/>
      <c r="AJ128" s="860"/>
      <c r="AK128" s="861">
        <v>26755</v>
      </c>
      <c r="AL128" s="859"/>
      <c r="AM128" s="859"/>
      <c r="AN128" s="859"/>
      <c r="AO128" s="860"/>
      <c r="AP128" s="862"/>
      <c r="AQ128" s="863"/>
      <c r="AR128" s="863"/>
      <c r="AS128" s="863"/>
      <c r="AT128" s="864"/>
      <c r="AU128" s="262"/>
      <c r="AV128" s="262"/>
      <c r="AW128" s="262"/>
      <c r="AX128" s="865" t="s">
        <v>487</v>
      </c>
      <c r="AY128" s="866"/>
      <c r="AZ128" s="866"/>
      <c r="BA128" s="866"/>
      <c r="BB128" s="866"/>
      <c r="BC128" s="866"/>
      <c r="BD128" s="866"/>
      <c r="BE128" s="867"/>
      <c r="BF128" s="844" t="s">
        <v>169</v>
      </c>
      <c r="BG128" s="845"/>
      <c r="BH128" s="845"/>
      <c r="BI128" s="845"/>
      <c r="BJ128" s="845"/>
      <c r="BK128" s="845"/>
      <c r="BL128" s="868"/>
      <c r="BM128" s="844">
        <v>15</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488</v>
      </c>
      <c r="CQ128" s="786"/>
      <c r="CR128" s="786"/>
      <c r="CS128" s="786"/>
      <c r="CT128" s="786"/>
      <c r="CU128" s="786"/>
      <c r="CV128" s="786"/>
      <c r="CW128" s="786"/>
      <c r="CX128" s="786"/>
      <c r="CY128" s="786"/>
      <c r="CZ128" s="786"/>
      <c r="DA128" s="786"/>
      <c r="DB128" s="786"/>
      <c r="DC128" s="786"/>
      <c r="DD128" s="786"/>
      <c r="DE128" s="786"/>
      <c r="DF128" s="787"/>
      <c r="DG128" s="848">
        <v>96706</v>
      </c>
      <c r="DH128" s="849"/>
      <c r="DI128" s="849"/>
      <c r="DJ128" s="849"/>
      <c r="DK128" s="849"/>
      <c r="DL128" s="849">
        <v>90763</v>
      </c>
      <c r="DM128" s="849"/>
      <c r="DN128" s="849"/>
      <c r="DO128" s="849"/>
      <c r="DP128" s="849"/>
      <c r="DQ128" s="849">
        <v>81112</v>
      </c>
      <c r="DR128" s="849"/>
      <c r="DS128" s="849"/>
      <c r="DT128" s="849"/>
      <c r="DU128" s="849"/>
      <c r="DV128" s="850">
        <v>2</v>
      </c>
      <c r="DW128" s="850"/>
      <c r="DX128" s="850"/>
      <c r="DY128" s="850"/>
      <c r="DZ128" s="851"/>
    </row>
    <row r="129" spans="1:131" s="226" customFormat="1" ht="26.25" customHeight="1" x14ac:dyDescent="0.15">
      <c r="A129" s="832" t="s">
        <v>101</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489</v>
      </c>
      <c r="X129" s="835"/>
      <c r="Y129" s="835"/>
      <c r="Z129" s="836"/>
      <c r="AA129" s="837">
        <v>4836372</v>
      </c>
      <c r="AB129" s="838"/>
      <c r="AC129" s="838"/>
      <c r="AD129" s="838"/>
      <c r="AE129" s="839"/>
      <c r="AF129" s="840">
        <v>4784928</v>
      </c>
      <c r="AG129" s="838"/>
      <c r="AH129" s="838"/>
      <c r="AI129" s="838"/>
      <c r="AJ129" s="839"/>
      <c r="AK129" s="840">
        <v>4783373</v>
      </c>
      <c r="AL129" s="838"/>
      <c r="AM129" s="838"/>
      <c r="AN129" s="838"/>
      <c r="AO129" s="839"/>
      <c r="AP129" s="841"/>
      <c r="AQ129" s="842"/>
      <c r="AR129" s="842"/>
      <c r="AS129" s="842"/>
      <c r="AT129" s="843"/>
      <c r="AU129" s="264"/>
      <c r="AV129" s="264"/>
      <c r="AW129" s="264"/>
      <c r="AX129" s="807" t="s">
        <v>490</v>
      </c>
      <c r="AY129" s="808"/>
      <c r="AZ129" s="808"/>
      <c r="BA129" s="808"/>
      <c r="BB129" s="808"/>
      <c r="BC129" s="808"/>
      <c r="BD129" s="808"/>
      <c r="BE129" s="809"/>
      <c r="BF129" s="827" t="s">
        <v>385</v>
      </c>
      <c r="BG129" s="828"/>
      <c r="BH129" s="828"/>
      <c r="BI129" s="828"/>
      <c r="BJ129" s="828"/>
      <c r="BK129" s="828"/>
      <c r="BL129" s="829"/>
      <c r="BM129" s="827">
        <v>20</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832" t="s">
        <v>491</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492</v>
      </c>
      <c r="X130" s="835"/>
      <c r="Y130" s="835"/>
      <c r="Z130" s="836"/>
      <c r="AA130" s="837">
        <v>744269</v>
      </c>
      <c r="AB130" s="838"/>
      <c r="AC130" s="838"/>
      <c r="AD130" s="838"/>
      <c r="AE130" s="839"/>
      <c r="AF130" s="840">
        <v>693088</v>
      </c>
      <c r="AG130" s="838"/>
      <c r="AH130" s="838"/>
      <c r="AI130" s="838"/>
      <c r="AJ130" s="839"/>
      <c r="AK130" s="840">
        <v>634338</v>
      </c>
      <c r="AL130" s="838"/>
      <c r="AM130" s="838"/>
      <c r="AN130" s="838"/>
      <c r="AO130" s="839"/>
      <c r="AP130" s="841"/>
      <c r="AQ130" s="842"/>
      <c r="AR130" s="842"/>
      <c r="AS130" s="842"/>
      <c r="AT130" s="843"/>
      <c r="AU130" s="264"/>
      <c r="AV130" s="264"/>
      <c r="AW130" s="264"/>
      <c r="AX130" s="807" t="s">
        <v>493</v>
      </c>
      <c r="AY130" s="808"/>
      <c r="AZ130" s="808"/>
      <c r="BA130" s="808"/>
      <c r="BB130" s="808"/>
      <c r="BC130" s="808"/>
      <c r="BD130" s="808"/>
      <c r="BE130" s="809"/>
      <c r="BF130" s="810">
        <v>7.6</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494</v>
      </c>
      <c r="X131" s="818"/>
      <c r="Y131" s="818"/>
      <c r="Z131" s="819"/>
      <c r="AA131" s="820">
        <v>4092103</v>
      </c>
      <c r="AB131" s="821"/>
      <c r="AC131" s="821"/>
      <c r="AD131" s="821"/>
      <c r="AE131" s="822"/>
      <c r="AF131" s="823">
        <v>4091840</v>
      </c>
      <c r="AG131" s="821"/>
      <c r="AH131" s="821"/>
      <c r="AI131" s="821"/>
      <c r="AJ131" s="822"/>
      <c r="AK131" s="823">
        <v>4149035</v>
      </c>
      <c r="AL131" s="821"/>
      <c r="AM131" s="821"/>
      <c r="AN131" s="821"/>
      <c r="AO131" s="822"/>
      <c r="AP131" s="824"/>
      <c r="AQ131" s="825"/>
      <c r="AR131" s="825"/>
      <c r="AS131" s="825"/>
      <c r="AT131" s="826"/>
      <c r="AU131" s="264"/>
      <c r="AV131" s="264"/>
      <c r="AW131" s="264"/>
      <c r="AX131" s="785" t="s">
        <v>495</v>
      </c>
      <c r="AY131" s="786"/>
      <c r="AZ131" s="786"/>
      <c r="BA131" s="786"/>
      <c r="BB131" s="786"/>
      <c r="BC131" s="786"/>
      <c r="BD131" s="786"/>
      <c r="BE131" s="787"/>
      <c r="BF131" s="788">
        <v>18.7</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794" t="s">
        <v>496</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497</v>
      </c>
      <c r="W132" s="798"/>
      <c r="X132" s="798"/>
      <c r="Y132" s="798"/>
      <c r="Z132" s="799"/>
      <c r="AA132" s="800">
        <v>6.6836294199999999</v>
      </c>
      <c r="AB132" s="801"/>
      <c r="AC132" s="801"/>
      <c r="AD132" s="801"/>
      <c r="AE132" s="802"/>
      <c r="AF132" s="803">
        <v>7.7039180419999997</v>
      </c>
      <c r="AG132" s="801"/>
      <c r="AH132" s="801"/>
      <c r="AI132" s="801"/>
      <c r="AJ132" s="802"/>
      <c r="AK132" s="803">
        <v>8.6892735299999995</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498</v>
      </c>
      <c r="W133" s="777"/>
      <c r="X133" s="777"/>
      <c r="Y133" s="777"/>
      <c r="Z133" s="778"/>
      <c r="AA133" s="779">
        <v>7.9</v>
      </c>
      <c r="AB133" s="780"/>
      <c r="AC133" s="780"/>
      <c r="AD133" s="780"/>
      <c r="AE133" s="781"/>
      <c r="AF133" s="779">
        <v>7.1</v>
      </c>
      <c r="AG133" s="780"/>
      <c r="AH133" s="780"/>
      <c r="AI133" s="780"/>
      <c r="AJ133" s="781"/>
      <c r="AK133" s="779">
        <v>7.6</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hKysM9liyGmfQYMKXMgkWOeFr950mS9HgmHU4jLRMu2F6bOyi670fOxCC9osNHHGi7+Q/uE3hCU5y+oHtBMAgA==" saltValue="JBLnSW7uI5qqrB0VRnpNZ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85" zoomScaleNormal="85" zoomScaleSheetLayoutView="85" workbookViewId="0">
      <selection activeCell="AX23" sqref="AX23"/>
    </sheetView>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499</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M7PphrIEkZ9sXUJkO/I5DuwdKdaw+M6Lc4Vn94Xhgv9CHGk0OPigUWUDuqZTwvBaB1egL9TyKI/y7YS30gkXZQ==" saltValue="vlP6KU8QwN4Udlek8Ejfn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BC56" zoomScaleNormal="100" zoomScaleSheetLayoutView="55" workbookViewId="0">
      <selection activeCell="AT89" sqref="AT89"/>
    </sheetView>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2jfGlylb4dXFrU7pCxDHxgzx24SWBVu2C/U34Q+/MdRlREkkD5i0AgMKQqgyof274cwVJ8yHkms66vmStC1IsQ==" saltValue="fAKCj+mclHSOZsCwGYzQEQ=="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election activeCell="BQ104" sqref="BQ104:DZ104"/>
    </sheetView>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500</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501</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502</v>
      </c>
      <c r="AP7" s="283"/>
      <c r="AQ7" s="284" t="s">
        <v>503</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504</v>
      </c>
      <c r="AQ8" s="290" t="s">
        <v>505</v>
      </c>
      <c r="AR8" s="291" t="s">
        <v>506</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507</v>
      </c>
      <c r="AL9" s="1207"/>
      <c r="AM9" s="1207"/>
      <c r="AN9" s="1208"/>
      <c r="AO9" s="292">
        <v>1236779</v>
      </c>
      <c r="AP9" s="292">
        <v>71092</v>
      </c>
      <c r="AQ9" s="293">
        <v>81245</v>
      </c>
      <c r="AR9" s="294">
        <v>-12.5</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508</v>
      </c>
      <c r="AL10" s="1207"/>
      <c r="AM10" s="1207"/>
      <c r="AN10" s="1208"/>
      <c r="AO10" s="295">
        <v>154054</v>
      </c>
      <c r="AP10" s="295">
        <v>8855</v>
      </c>
      <c r="AQ10" s="296">
        <v>9012</v>
      </c>
      <c r="AR10" s="297">
        <v>-1.7</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509</v>
      </c>
      <c r="AL11" s="1207"/>
      <c r="AM11" s="1207"/>
      <c r="AN11" s="1208"/>
      <c r="AO11" s="295">
        <v>173833</v>
      </c>
      <c r="AP11" s="295">
        <v>9992</v>
      </c>
      <c r="AQ11" s="296">
        <v>11253</v>
      </c>
      <c r="AR11" s="297">
        <v>-11.2</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510</v>
      </c>
      <c r="AL12" s="1207"/>
      <c r="AM12" s="1207"/>
      <c r="AN12" s="1208"/>
      <c r="AO12" s="295" t="s">
        <v>511</v>
      </c>
      <c r="AP12" s="295" t="s">
        <v>511</v>
      </c>
      <c r="AQ12" s="296">
        <v>1349</v>
      </c>
      <c r="AR12" s="297" t="s">
        <v>511</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512</v>
      </c>
      <c r="AL13" s="1207"/>
      <c r="AM13" s="1207"/>
      <c r="AN13" s="1208"/>
      <c r="AO13" s="295" t="s">
        <v>511</v>
      </c>
      <c r="AP13" s="295" t="s">
        <v>511</v>
      </c>
      <c r="AQ13" s="296" t="s">
        <v>511</v>
      </c>
      <c r="AR13" s="297" t="s">
        <v>511</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513</v>
      </c>
      <c r="AL14" s="1207"/>
      <c r="AM14" s="1207"/>
      <c r="AN14" s="1208"/>
      <c r="AO14" s="295">
        <v>62031</v>
      </c>
      <c r="AP14" s="295">
        <v>3566</v>
      </c>
      <c r="AQ14" s="296">
        <v>5445</v>
      </c>
      <c r="AR14" s="297">
        <v>-34.5</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514</v>
      </c>
      <c r="AL15" s="1207"/>
      <c r="AM15" s="1207"/>
      <c r="AN15" s="1208"/>
      <c r="AO15" s="295">
        <v>10194</v>
      </c>
      <c r="AP15" s="295">
        <v>586</v>
      </c>
      <c r="AQ15" s="296">
        <v>2659</v>
      </c>
      <c r="AR15" s="297">
        <v>-78</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515</v>
      </c>
      <c r="AL16" s="1210"/>
      <c r="AM16" s="1210"/>
      <c r="AN16" s="1211"/>
      <c r="AO16" s="295">
        <v>-155215</v>
      </c>
      <c r="AP16" s="295">
        <v>-8922</v>
      </c>
      <c r="AQ16" s="296">
        <v>-8172</v>
      </c>
      <c r="AR16" s="297">
        <v>9.1999999999999993</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183</v>
      </c>
      <c r="AL17" s="1210"/>
      <c r="AM17" s="1210"/>
      <c r="AN17" s="1211"/>
      <c r="AO17" s="295">
        <v>1481676</v>
      </c>
      <c r="AP17" s="295">
        <v>85168</v>
      </c>
      <c r="AQ17" s="296">
        <v>102791</v>
      </c>
      <c r="AR17" s="297">
        <v>-17.100000000000001</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516</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517</v>
      </c>
      <c r="AP20" s="303" t="s">
        <v>518</v>
      </c>
      <c r="AQ20" s="304" t="s">
        <v>519</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520</v>
      </c>
      <c r="AL21" s="1204"/>
      <c r="AM21" s="1204"/>
      <c r="AN21" s="1205"/>
      <c r="AO21" s="307">
        <v>8.16</v>
      </c>
      <c r="AP21" s="308">
        <v>9.44</v>
      </c>
      <c r="AQ21" s="309">
        <v>-1.28</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521</v>
      </c>
      <c r="AL22" s="1204"/>
      <c r="AM22" s="1204"/>
      <c r="AN22" s="1205"/>
      <c r="AO22" s="312">
        <v>96.6</v>
      </c>
      <c r="AP22" s="313">
        <v>96.6</v>
      </c>
      <c r="AQ22" s="314">
        <v>0</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522</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523</v>
      </c>
      <c r="AO27" s="273"/>
      <c r="AP27" s="273"/>
      <c r="AQ27" s="273"/>
      <c r="AR27" s="273"/>
      <c r="AS27" s="273"/>
      <c r="AT27" s="273"/>
    </row>
    <row r="28" spans="1:46" ht="17.25" x14ac:dyDescent="0.15">
      <c r="A28" s="274" t="s">
        <v>524</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525</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502</v>
      </c>
      <c r="AP30" s="283"/>
      <c r="AQ30" s="284" t="s">
        <v>503</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504</v>
      </c>
      <c r="AQ31" s="290" t="s">
        <v>505</v>
      </c>
      <c r="AR31" s="291" t="s">
        <v>506</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526</v>
      </c>
      <c r="AL32" s="1195"/>
      <c r="AM32" s="1195"/>
      <c r="AN32" s="1196"/>
      <c r="AO32" s="322">
        <v>715563</v>
      </c>
      <c r="AP32" s="322">
        <v>41131</v>
      </c>
      <c r="AQ32" s="323">
        <v>53655</v>
      </c>
      <c r="AR32" s="324">
        <v>-23.3</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527</v>
      </c>
      <c r="AL33" s="1195"/>
      <c r="AM33" s="1195"/>
      <c r="AN33" s="1196"/>
      <c r="AO33" s="322" t="s">
        <v>511</v>
      </c>
      <c r="AP33" s="322" t="s">
        <v>511</v>
      </c>
      <c r="AQ33" s="323" t="s">
        <v>511</v>
      </c>
      <c r="AR33" s="324" t="s">
        <v>511</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528</v>
      </c>
      <c r="AL34" s="1195"/>
      <c r="AM34" s="1195"/>
      <c r="AN34" s="1196"/>
      <c r="AO34" s="322" t="s">
        <v>511</v>
      </c>
      <c r="AP34" s="322" t="s">
        <v>511</v>
      </c>
      <c r="AQ34" s="323">
        <v>68</v>
      </c>
      <c r="AR34" s="324" t="s">
        <v>511</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529</v>
      </c>
      <c r="AL35" s="1195"/>
      <c r="AM35" s="1195"/>
      <c r="AN35" s="1196"/>
      <c r="AO35" s="322">
        <v>214998</v>
      </c>
      <c r="AP35" s="322">
        <v>12358</v>
      </c>
      <c r="AQ35" s="323">
        <v>21213</v>
      </c>
      <c r="AR35" s="324">
        <v>-41.7</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530</v>
      </c>
      <c r="AL36" s="1195"/>
      <c r="AM36" s="1195"/>
      <c r="AN36" s="1196"/>
      <c r="AO36" s="322">
        <v>7389</v>
      </c>
      <c r="AP36" s="322">
        <v>425</v>
      </c>
      <c r="AQ36" s="323">
        <v>3939</v>
      </c>
      <c r="AR36" s="324">
        <v>-89.2</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531</v>
      </c>
      <c r="AL37" s="1195"/>
      <c r="AM37" s="1195"/>
      <c r="AN37" s="1196"/>
      <c r="AO37" s="322">
        <v>83542</v>
      </c>
      <c r="AP37" s="322">
        <v>4802</v>
      </c>
      <c r="AQ37" s="323">
        <v>620</v>
      </c>
      <c r="AR37" s="324">
        <v>674.5</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532</v>
      </c>
      <c r="AL38" s="1198"/>
      <c r="AM38" s="1198"/>
      <c r="AN38" s="1199"/>
      <c r="AO38" s="325">
        <v>122</v>
      </c>
      <c r="AP38" s="325">
        <v>7</v>
      </c>
      <c r="AQ38" s="326">
        <v>4</v>
      </c>
      <c r="AR38" s="314">
        <v>75</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533</v>
      </c>
      <c r="AL39" s="1198"/>
      <c r="AM39" s="1198"/>
      <c r="AN39" s="1199"/>
      <c r="AO39" s="322">
        <v>-26755</v>
      </c>
      <c r="AP39" s="322">
        <v>-1538</v>
      </c>
      <c r="AQ39" s="323">
        <v>-2084</v>
      </c>
      <c r="AR39" s="324">
        <v>-26.2</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534</v>
      </c>
      <c r="AL40" s="1195"/>
      <c r="AM40" s="1195"/>
      <c r="AN40" s="1196"/>
      <c r="AO40" s="322">
        <v>-634338</v>
      </c>
      <c r="AP40" s="322">
        <v>-36462</v>
      </c>
      <c r="AQ40" s="323">
        <v>-53215</v>
      </c>
      <c r="AR40" s="324">
        <v>-31.5</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297</v>
      </c>
      <c r="AL41" s="1201"/>
      <c r="AM41" s="1201"/>
      <c r="AN41" s="1202"/>
      <c r="AO41" s="322">
        <v>360521</v>
      </c>
      <c r="AP41" s="322">
        <v>20723</v>
      </c>
      <c r="AQ41" s="323">
        <v>24200</v>
      </c>
      <c r="AR41" s="324">
        <v>-14.4</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535</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536</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537</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502</v>
      </c>
      <c r="AN49" s="1189" t="s">
        <v>538</v>
      </c>
      <c r="AO49" s="1190"/>
      <c r="AP49" s="1190"/>
      <c r="AQ49" s="1190"/>
      <c r="AR49" s="1191"/>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539</v>
      </c>
      <c r="AO50" s="339" t="s">
        <v>540</v>
      </c>
      <c r="AP50" s="340" t="s">
        <v>541</v>
      </c>
      <c r="AQ50" s="341" t="s">
        <v>542</v>
      </c>
      <c r="AR50" s="342" t="s">
        <v>543</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544</v>
      </c>
      <c r="AL51" s="335"/>
      <c r="AM51" s="343">
        <v>1572537</v>
      </c>
      <c r="AN51" s="344">
        <v>86294</v>
      </c>
      <c r="AO51" s="345">
        <v>-15.4</v>
      </c>
      <c r="AP51" s="346">
        <v>74444</v>
      </c>
      <c r="AQ51" s="347">
        <v>6.6</v>
      </c>
      <c r="AR51" s="348">
        <v>-22</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545</v>
      </c>
      <c r="AM52" s="351">
        <v>380081</v>
      </c>
      <c r="AN52" s="352">
        <v>20857</v>
      </c>
      <c r="AO52" s="353">
        <v>17.399999999999999</v>
      </c>
      <c r="AP52" s="354">
        <v>34175</v>
      </c>
      <c r="AQ52" s="355">
        <v>4.0999999999999996</v>
      </c>
      <c r="AR52" s="356">
        <v>13.3</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546</v>
      </c>
      <c r="AL53" s="335"/>
      <c r="AM53" s="343">
        <v>1866404</v>
      </c>
      <c r="AN53" s="344">
        <v>103591</v>
      </c>
      <c r="AO53" s="345">
        <v>20</v>
      </c>
      <c r="AP53" s="346">
        <v>85205</v>
      </c>
      <c r="AQ53" s="347">
        <v>14.5</v>
      </c>
      <c r="AR53" s="348">
        <v>5.5</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545</v>
      </c>
      <c r="AM54" s="351">
        <v>466109</v>
      </c>
      <c r="AN54" s="352">
        <v>25871</v>
      </c>
      <c r="AO54" s="353">
        <v>24</v>
      </c>
      <c r="AP54" s="354">
        <v>38847</v>
      </c>
      <c r="AQ54" s="355">
        <v>13.7</v>
      </c>
      <c r="AR54" s="356">
        <v>10.3</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547</v>
      </c>
      <c r="AL55" s="335"/>
      <c r="AM55" s="343">
        <v>1138069</v>
      </c>
      <c r="AN55" s="344">
        <v>64160</v>
      </c>
      <c r="AO55" s="345">
        <v>-38.1</v>
      </c>
      <c r="AP55" s="346">
        <v>77577</v>
      </c>
      <c r="AQ55" s="347">
        <v>-9</v>
      </c>
      <c r="AR55" s="348">
        <v>-29.1</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545</v>
      </c>
      <c r="AM56" s="351">
        <v>494975</v>
      </c>
      <c r="AN56" s="352">
        <v>27905</v>
      </c>
      <c r="AO56" s="353">
        <v>7.9</v>
      </c>
      <c r="AP56" s="354">
        <v>40870</v>
      </c>
      <c r="AQ56" s="355">
        <v>5.2</v>
      </c>
      <c r="AR56" s="356">
        <v>2.7</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548</v>
      </c>
      <c r="AL57" s="335"/>
      <c r="AM57" s="343">
        <v>1016312</v>
      </c>
      <c r="AN57" s="344">
        <v>57794</v>
      </c>
      <c r="AO57" s="345">
        <v>-9.9</v>
      </c>
      <c r="AP57" s="346">
        <v>115123</v>
      </c>
      <c r="AQ57" s="347">
        <v>48.4</v>
      </c>
      <c r="AR57" s="348">
        <v>-58.3</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545</v>
      </c>
      <c r="AM58" s="351">
        <v>616737</v>
      </c>
      <c r="AN58" s="352">
        <v>35072</v>
      </c>
      <c r="AO58" s="353">
        <v>25.7</v>
      </c>
      <c r="AP58" s="354">
        <v>46026</v>
      </c>
      <c r="AQ58" s="355">
        <v>12.6</v>
      </c>
      <c r="AR58" s="356">
        <v>13.1</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549</v>
      </c>
      <c r="AL59" s="335"/>
      <c r="AM59" s="343">
        <v>827813</v>
      </c>
      <c r="AN59" s="344">
        <v>47584</v>
      </c>
      <c r="AO59" s="345">
        <v>-17.7</v>
      </c>
      <c r="AP59" s="346">
        <v>98899</v>
      </c>
      <c r="AQ59" s="347">
        <v>-14.1</v>
      </c>
      <c r="AR59" s="348">
        <v>-3.6</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545</v>
      </c>
      <c r="AM60" s="351">
        <v>587403</v>
      </c>
      <c r="AN60" s="352">
        <v>33765</v>
      </c>
      <c r="AO60" s="353">
        <v>-3.7</v>
      </c>
      <c r="AP60" s="354">
        <v>43734</v>
      </c>
      <c r="AQ60" s="355">
        <v>-5</v>
      </c>
      <c r="AR60" s="356">
        <v>1.3</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550</v>
      </c>
      <c r="AL61" s="357"/>
      <c r="AM61" s="358">
        <v>1284227</v>
      </c>
      <c r="AN61" s="359">
        <v>71885</v>
      </c>
      <c r="AO61" s="360">
        <v>-12.2</v>
      </c>
      <c r="AP61" s="361">
        <v>90250</v>
      </c>
      <c r="AQ61" s="362">
        <v>9.3000000000000007</v>
      </c>
      <c r="AR61" s="348">
        <v>-21.5</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545</v>
      </c>
      <c r="AM62" s="351">
        <v>509061</v>
      </c>
      <c r="AN62" s="352">
        <v>28694</v>
      </c>
      <c r="AO62" s="353">
        <v>14.3</v>
      </c>
      <c r="AP62" s="354">
        <v>40730</v>
      </c>
      <c r="AQ62" s="355">
        <v>6.1</v>
      </c>
      <c r="AR62" s="356">
        <v>8.1999999999999993</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ztiNneWpv8f3PPOmnrijowu8io++MVrntW0s0tIXjK7fEWUyk/EOr1ovCL8IK63dFlnXXeFsWM63R/q9VftR6g==" saltValue="lnr3/Cm8bZbeIb6qjwyN3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election activeCell="BQ104" sqref="BQ104:DZ104"/>
    </sheetView>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552</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r1BfRcgfm+UH8qZ/iA8WhNipFOXUVHiCqnxpG79L1y+OSQdNCIZc0Jz7PGgxmJkZtBzZWLzAWfcZkp1kDQHo3Q==" saltValue="YUTq93HoHAZKJcUpaawkE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100" zoomScaleNormal="100" zoomScaleSheetLayoutView="55" workbookViewId="0">
      <selection activeCell="BQ104" sqref="BQ104:DZ104"/>
    </sheetView>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553</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gSw+DCNu9nDWX3nNed/FKjQp819Vb2owNdc0M0lUezsJ1KATvaTxWfG0gH5jbKWm4nfd4gMEF4TkVjSUppaEPw==" saltValue="hmfOAY8j16by7lQhLxZzq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F1" zoomScaleSheetLayoutView="100" workbookViewId="0">
      <selection activeCell="BQ104" sqref="BQ104:DZ104"/>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554</v>
      </c>
      <c r="G46" s="8" t="s">
        <v>555</v>
      </c>
      <c r="H46" s="8" t="s">
        <v>556</v>
      </c>
      <c r="I46" s="8" t="s">
        <v>557</v>
      </c>
      <c r="J46" s="9" t="s">
        <v>558</v>
      </c>
    </row>
    <row r="47" spans="2:10" ht="57.75" customHeight="1" x14ac:dyDescent="0.15">
      <c r="B47" s="10"/>
      <c r="C47" s="1212" t="s">
        <v>3</v>
      </c>
      <c r="D47" s="1212"/>
      <c r="E47" s="1213"/>
      <c r="F47" s="11">
        <v>16.350000000000001</v>
      </c>
      <c r="G47" s="12">
        <v>16.670000000000002</v>
      </c>
      <c r="H47" s="12">
        <v>16.54</v>
      </c>
      <c r="I47" s="12">
        <v>14.99</v>
      </c>
      <c r="J47" s="13">
        <v>15.06</v>
      </c>
    </row>
    <row r="48" spans="2:10" ht="57.75" customHeight="1" x14ac:dyDescent="0.15">
      <c r="B48" s="14"/>
      <c r="C48" s="1214" t="s">
        <v>4</v>
      </c>
      <c r="D48" s="1214"/>
      <c r="E48" s="1215"/>
      <c r="F48" s="15">
        <v>7.51</v>
      </c>
      <c r="G48" s="16">
        <v>7.42</v>
      </c>
      <c r="H48" s="16">
        <v>4.9400000000000004</v>
      </c>
      <c r="I48" s="16">
        <v>4.32</v>
      </c>
      <c r="J48" s="17">
        <v>7.75</v>
      </c>
    </row>
    <row r="49" spans="2:10" ht="57.75" customHeight="1" thickBot="1" x14ac:dyDescent="0.2">
      <c r="B49" s="18"/>
      <c r="C49" s="1216" t="s">
        <v>5</v>
      </c>
      <c r="D49" s="1216"/>
      <c r="E49" s="1217"/>
      <c r="F49" s="19" t="s">
        <v>559</v>
      </c>
      <c r="G49" s="20" t="s">
        <v>560</v>
      </c>
      <c r="H49" s="20" t="s">
        <v>561</v>
      </c>
      <c r="I49" s="20" t="s">
        <v>562</v>
      </c>
      <c r="J49" s="21">
        <v>3.49</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UY8KggLFS1o/s3kd8dgN378WromuuDEMdbpmwN+ixLOISLWykoABmL0Cn6rLUg7GVmGTTNylO9h8H607DtjGog==" saltValue="ln7Nm/jEdXdYOZwbggSfh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﨑谷 美由紀</cp:lastModifiedBy>
  <cp:lastPrinted>2019-10-28T02:12:48Z</cp:lastPrinted>
  <dcterms:created xsi:type="dcterms:W3CDTF">2019-02-14T01:44:29Z</dcterms:created>
  <dcterms:modified xsi:type="dcterms:W3CDTF">2019-10-28T05:47:22Z</dcterms:modified>
</cp:coreProperties>
</file>