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35" yWindow="135" windowWidth="20505" windowHeight="7845" tabRatio="838"/>
  </bookViews>
  <sheets>
    <sheet name="Ⅰ水稲の部" sheetId="38" r:id="rId1"/>
    <sheet name="1標高別銘柄品種" sheetId="4" r:id="rId2"/>
    <sheet name="2米の検査状況" sheetId="30" r:id="rId3"/>
    <sheet name="3水稲種子注文数量" sheetId="37" r:id="rId4"/>
    <sheet name="4地力・土改材" sheetId="11" r:id="rId5"/>
    <sheet name="5-1稲わら利用" sheetId="17" r:id="rId6"/>
    <sheet name="5-2もみがら利用" sheetId="26" r:id="rId7"/>
    <sheet name="5-3もみがら利用(CE等)" sheetId="27" r:id="rId8"/>
    <sheet name="6(1)田植機・収穫機" sheetId="12" r:id="rId9"/>
    <sheet name="6(2)育苗施設" sheetId="23" r:id="rId10"/>
    <sheet name="6(3)共乾施設" sheetId="14" r:id="rId11"/>
    <sheet name="7直播普及状況" sheetId="15" r:id="rId12"/>
    <sheet name="8環境に配慮した" sheetId="28" r:id="rId13"/>
    <sheet name="9大規模稲作経営体" sheetId="21" r:id="rId14"/>
    <sheet name="10産地生産力強化" sheetId="34" r:id="rId15"/>
  </sheets>
  <externalReferences>
    <externalReference r:id="rId16"/>
  </externalReferences>
  <definedNames>
    <definedName name="_xlnm._FilterDatabase" localSheetId="11" hidden="1">'7直播普及状況'!$A$3:$Y$89</definedName>
    <definedName name="P_A">'[1]1標高別銘柄品種'!$A$2:$Y$10</definedName>
    <definedName name="_xlnm.Print_Area" localSheetId="14">'10産地生産力強化'!$A$1:$L$23</definedName>
    <definedName name="_xlnm.Print_Area" localSheetId="1">'1標高別銘柄品種'!$A$1:$K$87</definedName>
    <definedName name="_xlnm.Print_Area" localSheetId="2">'2米の検査状況'!$A$1:$J$54</definedName>
    <definedName name="_xlnm.Print_Area" localSheetId="3">'3水稲種子注文数量'!$A$1:$O$84</definedName>
    <definedName name="_xlnm.Print_Area" localSheetId="4">'4地力・土改材'!$A$1:$Y$32</definedName>
    <definedName name="_xlnm.Print_Area" localSheetId="5">'5-1稲わら利用'!$A$1:$P$33</definedName>
    <definedName name="_xlnm.Print_Area" localSheetId="6">'5-2もみがら利用'!$A$1:$P$33</definedName>
    <definedName name="_xlnm.Print_Area" localSheetId="7">'5-3もみがら利用(CE等)'!$A$1:$O$33</definedName>
    <definedName name="_xlnm.Print_Area" localSheetId="8">'6(1)田植機・収穫機'!$A$1:$V$89</definedName>
    <definedName name="_xlnm.Print_Area" localSheetId="9">'6(2)育苗施設'!$A$1:$AA$90</definedName>
    <definedName name="_xlnm.Print_Area" localSheetId="10">'6(3)共乾施設'!$A$1:$AB$90</definedName>
    <definedName name="_xlnm.Print_Area" localSheetId="11">'7直播普及状況'!$A$1:$Y$90</definedName>
    <definedName name="_xlnm.Print_Area" localSheetId="12">'8環境に配慮した'!$A$1:$J$18</definedName>
    <definedName name="_xlnm.Print_Area" localSheetId="13">'9大規模稲作経営体'!$A$1:$J$87</definedName>
    <definedName name="_xlnm.Print_Area" localSheetId="0">Ⅰ水稲の部!$A$1:$G$39</definedName>
    <definedName name="_xlnm.Print_Area">'1標高別銘柄品種'!$A$1:$K$6</definedName>
    <definedName name="_xlnm.Print_Titles" localSheetId="1">'1標高別銘柄品種'!$1:$6</definedName>
    <definedName name="_xlnm.Print_Titles" localSheetId="3">'3水稲種子注文数量'!$1:$3</definedName>
    <definedName name="_xlnm.Print_Titles" localSheetId="4">'4地力・土改材'!$1:$7</definedName>
    <definedName name="_xlnm.Print_Titles" localSheetId="5">'5-1稲わら利用'!$1:$8</definedName>
    <definedName name="_xlnm.Print_Titles" localSheetId="6">'5-2もみがら利用'!$3:$8</definedName>
    <definedName name="_xlnm.Print_Titles" localSheetId="7">'5-3もみがら利用(CE等)'!$3:$8</definedName>
    <definedName name="_xlnm.Print_Titles" localSheetId="8">'6(1)田植機・収穫機'!$1:$8</definedName>
    <definedName name="_xlnm.Print_Titles" localSheetId="9">'6(2)育苗施設'!$1:$8</definedName>
    <definedName name="_xlnm.Print_Titles" localSheetId="10">'6(3)共乾施設'!$1:$8</definedName>
    <definedName name="_xlnm.Print_Titles" localSheetId="11">'7直播普及状況'!$1:$7</definedName>
    <definedName name="_xlnm.Print_Titles" localSheetId="12">'8環境に配慮した'!$1:$6</definedName>
    <definedName name="_xlnm.Print_Titles" localSheetId="13">'9大規模稲作経営体'!$2:$4</definedName>
  </definedNames>
  <calcPr calcId="145621"/>
</workbook>
</file>

<file path=xl/calcChain.xml><?xml version="1.0" encoding="utf-8"?>
<calcChain xmlns="http://schemas.openxmlformats.org/spreadsheetml/2006/main">
  <c r="I8" i="15" l="1"/>
  <c r="I70" i="15"/>
  <c r="F66" i="21" l="1"/>
  <c r="E66" i="21"/>
  <c r="F19" i="14" l="1"/>
  <c r="C19" i="14"/>
  <c r="D16" i="34" l="1"/>
  <c r="K23" i="34" l="1"/>
  <c r="J23" i="34"/>
  <c r="I23" i="34"/>
  <c r="H23" i="34"/>
  <c r="G23" i="34"/>
  <c r="E23" i="34"/>
  <c r="D23" i="34"/>
  <c r="G16" i="34"/>
  <c r="E16" i="34"/>
  <c r="I14" i="34"/>
  <c r="H14" i="34"/>
  <c r="G14" i="34"/>
  <c r="E14" i="34"/>
  <c r="D14" i="34"/>
  <c r="E10" i="34"/>
  <c r="D10" i="34"/>
  <c r="G10" i="34"/>
  <c r="E8" i="34"/>
  <c r="D8" i="34"/>
  <c r="H8" i="34"/>
  <c r="I8" i="34"/>
  <c r="J8" i="34"/>
  <c r="K8" i="34"/>
  <c r="G8" i="34"/>
  <c r="G17" i="34" l="1"/>
  <c r="O24" i="12"/>
  <c r="O25" i="12"/>
  <c r="O23" i="12"/>
  <c r="G24" i="12"/>
  <c r="G25" i="12"/>
  <c r="G23" i="12"/>
  <c r="K19" i="11" l="1"/>
  <c r="F24" i="4" l="1"/>
  <c r="D24" i="4"/>
  <c r="E24" i="4" l="1"/>
  <c r="F20" i="4"/>
  <c r="I88" i="14" l="1"/>
  <c r="I18" i="14"/>
  <c r="J79" i="14"/>
  <c r="K79" i="14"/>
  <c r="L79" i="14"/>
  <c r="N79" i="14"/>
  <c r="O79" i="14"/>
  <c r="P79" i="14"/>
  <c r="P18" i="14" s="1"/>
  <c r="I74" i="14"/>
  <c r="I70" i="14"/>
  <c r="M70" i="14"/>
  <c r="N70" i="14"/>
  <c r="O70" i="14"/>
  <c r="P70" i="14"/>
  <c r="P62" i="14"/>
  <c r="I62" i="14"/>
  <c r="P58" i="14"/>
  <c r="I58" i="14"/>
  <c r="P54" i="14"/>
  <c r="P15" i="14" s="1"/>
  <c r="I54" i="14"/>
  <c r="I15" i="14" s="1"/>
  <c r="I44" i="14"/>
  <c r="I14" i="14" s="1"/>
  <c r="P14" i="14"/>
  <c r="I30" i="14"/>
  <c r="I26" i="14"/>
  <c r="J26" i="14"/>
  <c r="K26" i="14"/>
  <c r="L26" i="14"/>
  <c r="I22" i="14"/>
  <c r="I17" i="14"/>
  <c r="I19" i="14"/>
  <c r="P16" i="14" l="1"/>
  <c r="I12" i="14"/>
  <c r="P12" i="14"/>
  <c r="P11" i="14"/>
  <c r="I16" i="14"/>
  <c r="I11" i="14" s="1"/>
  <c r="I13" i="14"/>
  <c r="I10" i="14" s="1"/>
  <c r="P10" i="14"/>
  <c r="D14" i="37"/>
  <c r="C84" i="37"/>
  <c r="C14" i="37" s="1"/>
  <c r="C79" i="37"/>
  <c r="C78" i="37"/>
  <c r="C75" i="37"/>
  <c r="C72" i="37"/>
  <c r="C71" i="37"/>
  <c r="C70" i="37"/>
  <c r="C68" i="37"/>
  <c r="C67" i="37"/>
  <c r="C66" i="37"/>
  <c r="C64" i="37"/>
  <c r="C63" i="37"/>
  <c r="C62" i="37"/>
  <c r="C61" i="37"/>
  <c r="C60" i="37"/>
  <c r="C59" i="37"/>
  <c r="C58" i="37"/>
  <c r="C56" i="37"/>
  <c r="C54" i="37"/>
  <c r="C52" i="37"/>
  <c r="C50" i="37"/>
  <c r="C48" i="37"/>
  <c r="C47" i="37"/>
  <c r="C46" i="37"/>
  <c r="C45" i="37"/>
  <c r="C44" i="37"/>
  <c r="C43" i="37"/>
  <c r="C42" i="37"/>
  <c r="C41" i="37"/>
  <c r="C40" i="37"/>
  <c r="C38" i="37"/>
  <c r="C37" i="37"/>
  <c r="C36" i="37"/>
  <c r="C35" i="37"/>
  <c r="C34" i="37"/>
  <c r="C33" i="37"/>
  <c r="C32" i="37"/>
  <c r="C31" i="37"/>
  <c r="C29" i="37"/>
  <c r="C28" i="37"/>
  <c r="C27" i="37"/>
  <c r="C26" i="37"/>
  <c r="C24" i="37"/>
  <c r="C23" i="37"/>
  <c r="C22" i="37"/>
  <c r="C20" i="37"/>
  <c r="C19" i="37"/>
  <c r="C18" i="37"/>
  <c r="C16" i="37"/>
  <c r="C15" i="37"/>
  <c r="J66" i="21"/>
  <c r="I66" i="21"/>
  <c r="H66" i="21"/>
  <c r="G66" i="21"/>
  <c r="D66" i="21"/>
  <c r="C66" i="21"/>
  <c r="J18" i="21"/>
  <c r="I18" i="21"/>
  <c r="H18" i="21"/>
  <c r="G18" i="21"/>
  <c r="E18" i="21"/>
  <c r="D18" i="21"/>
  <c r="C18" i="21"/>
  <c r="W79" i="15"/>
  <c r="O79" i="15"/>
  <c r="O17" i="15" s="1"/>
  <c r="P79" i="15"/>
  <c r="K79" i="15"/>
  <c r="H79" i="15"/>
  <c r="T21" i="15"/>
  <c r="S21" i="15"/>
  <c r="R21" i="15"/>
  <c r="P21" i="15"/>
  <c r="N21" i="15"/>
  <c r="K21" i="15"/>
  <c r="G21" i="15"/>
  <c r="E21" i="15"/>
  <c r="D21" i="15"/>
  <c r="C21" i="15"/>
  <c r="D22" i="14"/>
  <c r="E22" i="14"/>
  <c r="F22" i="14"/>
  <c r="G22" i="14"/>
  <c r="H22" i="14"/>
  <c r="Q22" i="14"/>
  <c r="R22" i="14"/>
  <c r="S22" i="14"/>
  <c r="T22" i="14"/>
  <c r="U22" i="14"/>
  <c r="V22" i="14"/>
  <c r="C22" i="14"/>
  <c r="I89" i="23"/>
  <c r="I19" i="23" s="1"/>
  <c r="I83" i="23"/>
  <c r="I80" i="23"/>
  <c r="I77" i="23"/>
  <c r="I76" i="23"/>
  <c r="I73" i="23"/>
  <c r="I72" i="23"/>
  <c r="I71" i="23"/>
  <c r="I61" i="23"/>
  <c r="I59" i="23"/>
  <c r="I53" i="23"/>
  <c r="I48" i="23"/>
  <c r="I47" i="23"/>
  <c r="I45" i="23"/>
  <c r="I42" i="23"/>
  <c r="I39" i="23"/>
  <c r="I36" i="23"/>
  <c r="I34" i="23"/>
  <c r="I32" i="23"/>
  <c r="I35" i="23" s="1"/>
  <c r="I31" i="23"/>
  <c r="I29" i="23"/>
  <c r="I28" i="23"/>
  <c r="I27" i="23"/>
  <c r="I25" i="23"/>
  <c r="I24" i="23"/>
  <c r="I23" i="23"/>
  <c r="D89" i="23"/>
  <c r="D83" i="23"/>
  <c r="D80" i="23"/>
  <c r="D77" i="23"/>
  <c r="D76" i="23"/>
  <c r="D73" i="23"/>
  <c r="D72" i="23"/>
  <c r="D71" i="23"/>
  <c r="D61" i="23"/>
  <c r="D62" i="23"/>
  <c r="D59" i="23"/>
  <c r="D53" i="23"/>
  <c r="D48" i="23"/>
  <c r="D47" i="23"/>
  <c r="D45" i="23"/>
  <c r="D42" i="23"/>
  <c r="D39" i="23"/>
  <c r="D36" i="23"/>
  <c r="D34" i="23"/>
  <c r="D32" i="23"/>
  <c r="D31" i="23"/>
  <c r="D29" i="23"/>
  <c r="D28" i="23"/>
  <c r="D27" i="23"/>
  <c r="D25" i="23"/>
  <c r="D24" i="23"/>
  <c r="D23" i="23"/>
  <c r="I21" i="23"/>
  <c r="I20" i="23"/>
  <c r="I22" i="23" s="1"/>
  <c r="D21" i="23"/>
  <c r="D22" i="23" s="1"/>
  <c r="D20" i="23"/>
  <c r="E22" i="23"/>
  <c r="G22" i="23"/>
  <c r="H22" i="23"/>
  <c r="J22" i="23"/>
  <c r="L22" i="23"/>
  <c r="M22" i="23"/>
  <c r="P22" i="23"/>
  <c r="Q22" i="23"/>
  <c r="X22" i="23"/>
  <c r="Y22" i="23"/>
  <c r="Z22" i="23"/>
  <c r="Z13" i="23" s="1"/>
  <c r="AA22" i="23"/>
  <c r="O89" i="12"/>
  <c r="O19" i="12" s="1"/>
  <c r="G89" i="12"/>
  <c r="G19" i="12" s="1"/>
  <c r="O87" i="12"/>
  <c r="O83" i="12"/>
  <c r="O81" i="12"/>
  <c r="O80" i="12"/>
  <c r="G87" i="12"/>
  <c r="G83" i="12"/>
  <c r="G81" i="12"/>
  <c r="G80" i="12"/>
  <c r="O77" i="12"/>
  <c r="O76" i="12"/>
  <c r="O75" i="12"/>
  <c r="G77" i="12"/>
  <c r="G76" i="12"/>
  <c r="G75" i="12"/>
  <c r="O73" i="12"/>
  <c r="O72" i="12"/>
  <c r="O71" i="12"/>
  <c r="G73" i="12"/>
  <c r="G72" i="12"/>
  <c r="G71" i="12"/>
  <c r="O69" i="12"/>
  <c r="O68" i="12"/>
  <c r="O67" i="12"/>
  <c r="O66" i="12"/>
  <c r="O65" i="12"/>
  <c r="O64" i="12"/>
  <c r="O63" i="12"/>
  <c r="G69" i="12"/>
  <c r="G68" i="12"/>
  <c r="G67" i="12"/>
  <c r="G66" i="12"/>
  <c r="G65" i="12"/>
  <c r="G64" i="12"/>
  <c r="G63" i="12"/>
  <c r="O61" i="12"/>
  <c r="O60" i="12"/>
  <c r="O59" i="12"/>
  <c r="G61" i="12"/>
  <c r="G60" i="12"/>
  <c r="G59" i="12"/>
  <c r="O57" i="12"/>
  <c r="O56" i="12"/>
  <c r="O55" i="12"/>
  <c r="G57" i="12"/>
  <c r="G56" i="12"/>
  <c r="G55" i="12"/>
  <c r="O53" i="12"/>
  <c r="O52" i="12"/>
  <c r="O51" i="12"/>
  <c r="O50" i="12"/>
  <c r="O49" i="12"/>
  <c r="O48" i="12"/>
  <c r="O47" i="12"/>
  <c r="O46" i="12"/>
  <c r="O45" i="12"/>
  <c r="G53" i="12"/>
  <c r="G52" i="12"/>
  <c r="G51" i="12"/>
  <c r="G50" i="12"/>
  <c r="G49" i="12"/>
  <c r="G48" i="12"/>
  <c r="G47" i="12"/>
  <c r="G46" i="12"/>
  <c r="G45" i="12"/>
  <c r="O43" i="12"/>
  <c r="O42" i="12"/>
  <c r="O41" i="12"/>
  <c r="O40" i="12"/>
  <c r="O39" i="12"/>
  <c r="O38" i="12"/>
  <c r="O37" i="12"/>
  <c r="O36" i="12"/>
  <c r="G43" i="12"/>
  <c r="G42" i="12"/>
  <c r="G41" i="12"/>
  <c r="G40" i="12"/>
  <c r="G39" i="12"/>
  <c r="G38" i="12"/>
  <c r="G37" i="12"/>
  <c r="G36" i="12"/>
  <c r="O31" i="12"/>
  <c r="O33" i="12"/>
  <c r="O34" i="12"/>
  <c r="O32" i="12"/>
  <c r="G34" i="12"/>
  <c r="G33" i="12"/>
  <c r="G32" i="12"/>
  <c r="G31" i="12"/>
  <c r="O28" i="12"/>
  <c r="O29" i="12"/>
  <c r="O27" i="12"/>
  <c r="G28" i="12"/>
  <c r="G29" i="12"/>
  <c r="G27" i="12"/>
  <c r="G26" i="12"/>
  <c r="O21" i="12"/>
  <c r="O20" i="12"/>
  <c r="G21" i="12"/>
  <c r="G20" i="12"/>
  <c r="E22" i="12"/>
  <c r="F22" i="12"/>
  <c r="H22" i="12"/>
  <c r="I22" i="12"/>
  <c r="L22" i="12"/>
  <c r="M22" i="12"/>
  <c r="N22" i="12"/>
  <c r="P22" i="12"/>
  <c r="Q22" i="12"/>
  <c r="R22" i="12"/>
  <c r="S22" i="12"/>
  <c r="T22" i="12"/>
  <c r="U22" i="12"/>
  <c r="D22" i="12"/>
  <c r="Y26" i="11"/>
  <c r="Y19" i="11"/>
  <c r="W26" i="11"/>
  <c r="W19" i="11"/>
  <c r="T26" i="11"/>
  <c r="T19" i="11"/>
  <c r="Q26" i="11"/>
  <c r="Q19" i="11"/>
  <c r="N26" i="11"/>
  <c r="N19" i="11"/>
  <c r="K26" i="11"/>
  <c r="G26" i="11"/>
  <c r="G19" i="11"/>
  <c r="E87" i="4"/>
  <c r="K24" i="4"/>
  <c r="J24" i="4"/>
  <c r="I24" i="4"/>
  <c r="H24" i="4"/>
  <c r="G24" i="4"/>
  <c r="K20" i="4"/>
  <c r="J20" i="4"/>
  <c r="I20" i="4"/>
  <c r="H20" i="4"/>
  <c r="G20" i="4"/>
  <c r="D20" i="4"/>
  <c r="E20" i="4" s="1"/>
  <c r="J54" i="21"/>
  <c r="I54" i="21"/>
  <c r="H54" i="21"/>
  <c r="G54" i="21"/>
  <c r="F54" i="21"/>
  <c r="F12" i="21" s="1"/>
  <c r="E54" i="21"/>
  <c r="D54" i="21"/>
  <c r="C54" i="21"/>
  <c r="U58" i="15"/>
  <c r="T58" i="15"/>
  <c r="S58" i="15"/>
  <c r="R58" i="15"/>
  <c r="Q58" i="15"/>
  <c r="P58" i="15"/>
  <c r="H58" i="15"/>
  <c r="G58" i="15"/>
  <c r="F58" i="15"/>
  <c r="E58" i="15"/>
  <c r="D58" i="15"/>
  <c r="C58" i="15"/>
  <c r="Z58" i="14"/>
  <c r="Y58" i="14"/>
  <c r="X58" i="14"/>
  <c r="W58" i="14"/>
  <c r="V58" i="14"/>
  <c r="U58" i="14"/>
  <c r="T58" i="14"/>
  <c r="S58" i="14"/>
  <c r="O58" i="14"/>
  <c r="N58" i="14"/>
  <c r="M58" i="14"/>
  <c r="H58" i="14"/>
  <c r="G58" i="14"/>
  <c r="F58" i="14"/>
  <c r="E58" i="14"/>
  <c r="D58" i="14"/>
  <c r="C58" i="14"/>
  <c r="T58" i="12"/>
  <c r="S58" i="12"/>
  <c r="R58" i="12"/>
  <c r="Q58" i="12"/>
  <c r="P58" i="12"/>
  <c r="N58" i="12"/>
  <c r="M58" i="12"/>
  <c r="L58" i="12"/>
  <c r="I58" i="12"/>
  <c r="H58" i="12"/>
  <c r="F58" i="12"/>
  <c r="E58" i="12"/>
  <c r="D58" i="12"/>
  <c r="D16" i="12" s="1"/>
  <c r="E62" i="12"/>
  <c r="E54" i="12"/>
  <c r="E15" i="12"/>
  <c r="D62" i="12"/>
  <c r="D70" i="12"/>
  <c r="E70" i="12"/>
  <c r="D74" i="12"/>
  <c r="D17" i="12" s="1"/>
  <c r="E74" i="12"/>
  <c r="E17" i="12" s="1"/>
  <c r="D56" i="4"/>
  <c r="K56" i="4"/>
  <c r="J56" i="4"/>
  <c r="I56" i="4"/>
  <c r="H56" i="4"/>
  <c r="G56" i="4"/>
  <c r="F56" i="4"/>
  <c r="Y32" i="11"/>
  <c r="W32" i="11"/>
  <c r="T32" i="11"/>
  <c r="Q32" i="11"/>
  <c r="N32" i="11"/>
  <c r="K32" i="11"/>
  <c r="G32" i="11"/>
  <c r="I84" i="21"/>
  <c r="H84" i="21"/>
  <c r="G84" i="21"/>
  <c r="D84" i="21"/>
  <c r="C84" i="21"/>
  <c r="Y17" i="15"/>
  <c r="U88" i="15"/>
  <c r="S88" i="15"/>
  <c r="R88" i="15"/>
  <c r="Q88" i="15"/>
  <c r="P88" i="15"/>
  <c r="K17" i="15"/>
  <c r="H17" i="15"/>
  <c r="H11" i="15" s="1"/>
  <c r="G88" i="15"/>
  <c r="E88" i="15"/>
  <c r="D88" i="15"/>
  <c r="C88" i="15"/>
  <c r="T88" i="14"/>
  <c r="T18" i="14" s="1"/>
  <c r="R88" i="14"/>
  <c r="L18" i="14"/>
  <c r="H88" i="14"/>
  <c r="G88" i="14"/>
  <c r="G18" i="14" s="1"/>
  <c r="E88" i="14"/>
  <c r="D88" i="14"/>
  <c r="AA88" i="23"/>
  <c r="Z88" i="23"/>
  <c r="Q88" i="23"/>
  <c r="P88" i="23"/>
  <c r="J88" i="23"/>
  <c r="T88" i="12"/>
  <c r="S88" i="12"/>
  <c r="R88" i="12"/>
  <c r="M18" i="12"/>
  <c r="L88" i="12"/>
  <c r="H88" i="12"/>
  <c r="F88" i="12"/>
  <c r="E88" i="12"/>
  <c r="D88" i="12"/>
  <c r="Y31" i="11"/>
  <c r="W31" i="11"/>
  <c r="T31" i="11"/>
  <c r="Q31" i="11"/>
  <c r="N31" i="11"/>
  <c r="K31" i="11"/>
  <c r="G31" i="11"/>
  <c r="J75" i="21"/>
  <c r="J14" i="21" s="1"/>
  <c r="I75" i="21"/>
  <c r="H75" i="21"/>
  <c r="G75" i="21"/>
  <c r="G14" i="21" s="1"/>
  <c r="F75" i="21"/>
  <c r="F14" i="21" s="1"/>
  <c r="E75" i="21"/>
  <c r="D75" i="21"/>
  <c r="D14" i="21" s="1"/>
  <c r="C75" i="21"/>
  <c r="Y79" i="15"/>
  <c r="V79" i="15"/>
  <c r="U79" i="15"/>
  <c r="U17" i="15" s="1"/>
  <c r="S79" i="15"/>
  <c r="S17" i="15" s="1"/>
  <c r="R79" i="15"/>
  <c r="Q79" i="15"/>
  <c r="M79" i="15"/>
  <c r="M17" i="15" s="1"/>
  <c r="I79" i="15"/>
  <c r="G79" i="15"/>
  <c r="G17" i="15" s="1"/>
  <c r="G11" i="15" s="1"/>
  <c r="E79" i="15"/>
  <c r="E17" i="15" s="1"/>
  <c r="D79" i="15"/>
  <c r="C79" i="15"/>
  <c r="C17" i="15" s="1"/>
  <c r="C11" i="15" s="1"/>
  <c r="Z79" i="14"/>
  <c r="Z18" i="14" s="1"/>
  <c r="Z12" i="14" s="1"/>
  <c r="N18" i="14"/>
  <c r="K18" i="14"/>
  <c r="E79" i="14"/>
  <c r="D79" i="14"/>
  <c r="AA79" i="23"/>
  <c r="AA18" i="23" s="1"/>
  <c r="Z79" i="23"/>
  <c r="W79" i="23"/>
  <c r="W18" i="23" s="1"/>
  <c r="W12" i="23" s="1"/>
  <c r="V79" i="23"/>
  <c r="U12" i="23"/>
  <c r="Q79" i="23"/>
  <c r="P79" i="23"/>
  <c r="L79" i="23"/>
  <c r="L18" i="23" s="1"/>
  <c r="J18" i="23"/>
  <c r="J12" i="23" s="1"/>
  <c r="G79" i="23"/>
  <c r="T79" i="12"/>
  <c r="S79" i="12"/>
  <c r="S18" i="12" s="1"/>
  <c r="R79" i="12"/>
  <c r="R18" i="12" s="1"/>
  <c r="Q79" i="12"/>
  <c r="Q18" i="12" s="1"/>
  <c r="P79" i="12"/>
  <c r="P18" i="12" s="1"/>
  <c r="P12" i="12" s="1"/>
  <c r="N79" i="12"/>
  <c r="M79" i="12"/>
  <c r="L79" i="12"/>
  <c r="I79" i="12"/>
  <c r="I18" i="12" s="1"/>
  <c r="I12" i="12" s="1"/>
  <c r="H79" i="12"/>
  <c r="F79" i="12"/>
  <c r="E79" i="12"/>
  <c r="D79" i="12"/>
  <c r="D18" i="12" s="1"/>
  <c r="Y30" i="11"/>
  <c r="W30" i="11"/>
  <c r="T30" i="11"/>
  <c r="Q30" i="11"/>
  <c r="N30" i="11"/>
  <c r="K30" i="11"/>
  <c r="G30" i="11"/>
  <c r="J70" i="21"/>
  <c r="J13" i="21" s="1"/>
  <c r="I70" i="21"/>
  <c r="I13" i="21" s="1"/>
  <c r="H70" i="21"/>
  <c r="H13" i="21" s="1"/>
  <c r="G70" i="21"/>
  <c r="G13" i="21" s="1"/>
  <c r="E70" i="21"/>
  <c r="E13" i="21" s="1"/>
  <c r="D70" i="21"/>
  <c r="D13" i="21" s="1"/>
  <c r="C70" i="21"/>
  <c r="C13" i="21" s="1"/>
  <c r="U74" i="15"/>
  <c r="S74" i="15"/>
  <c r="R74" i="15"/>
  <c r="R16" i="15" s="1"/>
  <c r="Q74" i="15"/>
  <c r="Q16" i="15" s="1"/>
  <c r="P74" i="15"/>
  <c r="P16" i="15" s="1"/>
  <c r="G74" i="15"/>
  <c r="G16" i="15" s="1"/>
  <c r="E74" i="15"/>
  <c r="E16" i="15" s="1"/>
  <c r="D74" i="15"/>
  <c r="D16" i="15" s="1"/>
  <c r="C74" i="15"/>
  <c r="T74" i="14"/>
  <c r="S74" i="14"/>
  <c r="S17" i="14" s="1"/>
  <c r="R74" i="14"/>
  <c r="R17" i="14"/>
  <c r="Q74" i="14"/>
  <c r="H74" i="14"/>
  <c r="H17" i="14" s="1"/>
  <c r="G74" i="14"/>
  <c r="G17" i="14"/>
  <c r="F74" i="14"/>
  <c r="E74" i="14"/>
  <c r="E17" i="14" s="1"/>
  <c r="D74" i="14"/>
  <c r="D17" i="14" s="1"/>
  <c r="C74" i="14"/>
  <c r="C17" i="14" s="1"/>
  <c r="AA74" i="23"/>
  <c r="AA17" i="23" s="1"/>
  <c r="Z74" i="23"/>
  <c r="Z17" i="23" s="1"/>
  <c r="W74" i="23"/>
  <c r="W17" i="23" s="1"/>
  <c r="V74" i="23"/>
  <c r="V17" i="23" s="1"/>
  <c r="U74" i="23"/>
  <c r="U17" i="23" s="1"/>
  <c r="T74" i="23"/>
  <c r="T17" i="23" s="1"/>
  <c r="S74" i="23"/>
  <c r="R74" i="23"/>
  <c r="R17" i="23" s="1"/>
  <c r="Q74" i="23"/>
  <c r="Q17" i="23" s="1"/>
  <c r="P74" i="23"/>
  <c r="P17" i="23" s="1"/>
  <c r="M74" i="23"/>
  <c r="M17" i="23"/>
  <c r="L74" i="23"/>
  <c r="K74" i="23"/>
  <c r="K17" i="23" s="1"/>
  <c r="J74" i="23"/>
  <c r="H74" i="23"/>
  <c r="H17" i="23" s="1"/>
  <c r="G74" i="23"/>
  <c r="G17" i="23" s="1"/>
  <c r="F74" i="23"/>
  <c r="F17" i="23" s="1"/>
  <c r="E74" i="23"/>
  <c r="E17" i="23" s="1"/>
  <c r="T74" i="12"/>
  <c r="T17" i="12" s="1"/>
  <c r="S74" i="12"/>
  <c r="S17" i="12" s="1"/>
  <c r="R74" i="12"/>
  <c r="R17" i="12" s="1"/>
  <c r="Q74" i="12"/>
  <c r="Q17" i="12" s="1"/>
  <c r="P74" i="12"/>
  <c r="P17" i="12" s="1"/>
  <c r="N74" i="12"/>
  <c r="N17" i="12" s="1"/>
  <c r="M74" i="12"/>
  <c r="M17" i="12" s="1"/>
  <c r="L74" i="12"/>
  <c r="I74" i="12"/>
  <c r="I17" i="12" s="1"/>
  <c r="H74" i="12"/>
  <c r="H17" i="12" s="1"/>
  <c r="F74" i="12"/>
  <c r="F17" i="12" s="1"/>
  <c r="Y29" i="11"/>
  <c r="W29" i="11"/>
  <c r="T29" i="11"/>
  <c r="Q29" i="11"/>
  <c r="N29" i="11"/>
  <c r="K29" i="11"/>
  <c r="G29" i="11"/>
  <c r="K72" i="4"/>
  <c r="K15" i="4" s="1"/>
  <c r="J72" i="4"/>
  <c r="J15" i="4" s="1"/>
  <c r="I72" i="4"/>
  <c r="I15" i="4" s="1"/>
  <c r="H72" i="4"/>
  <c r="G72" i="4"/>
  <c r="G15" i="4" s="1"/>
  <c r="F72" i="4"/>
  <c r="F15" i="4" s="1"/>
  <c r="D72" i="4"/>
  <c r="D15" i="4" s="1"/>
  <c r="X70" i="15"/>
  <c r="W70" i="15"/>
  <c r="V70" i="15"/>
  <c r="U70" i="15"/>
  <c r="T70" i="15"/>
  <c r="S70" i="15"/>
  <c r="R70" i="15"/>
  <c r="Q70" i="15"/>
  <c r="P70" i="15"/>
  <c r="O70" i="15"/>
  <c r="N70" i="15"/>
  <c r="M70" i="15"/>
  <c r="I15" i="15"/>
  <c r="I10" i="15" s="1"/>
  <c r="H70" i="15"/>
  <c r="G70" i="15"/>
  <c r="E70" i="15"/>
  <c r="D70" i="15"/>
  <c r="C70" i="15"/>
  <c r="AA70" i="23"/>
  <c r="Z70" i="23"/>
  <c r="Z16" i="23" s="1"/>
  <c r="W70" i="23"/>
  <c r="V70" i="23"/>
  <c r="U70" i="23"/>
  <c r="T70" i="23"/>
  <c r="T16" i="23" s="1"/>
  <c r="S70" i="23"/>
  <c r="R70" i="23"/>
  <c r="Q70" i="23"/>
  <c r="P70" i="23"/>
  <c r="P16" i="23" s="1"/>
  <c r="O70" i="23"/>
  <c r="N70" i="23"/>
  <c r="L70" i="23"/>
  <c r="K70" i="23"/>
  <c r="J70" i="23"/>
  <c r="H70" i="23"/>
  <c r="G70" i="23"/>
  <c r="F70" i="23"/>
  <c r="F16" i="23" s="1"/>
  <c r="E70" i="23"/>
  <c r="T70" i="12"/>
  <c r="S70" i="12"/>
  <c r="R70" i="12"/>
  <c r="Q70" i="12"/>
  <c r="P70" i="12"/>
  <c r="N70" i="12"/>
  <c r="M70" i="12"/>
  <c r="L70" i="12"/>
  <c r="I70" i="12"/>
  <c r="H70" i="12"/>
  <c r="F70" i="12"/>
  <c r="Y28" i="11"/>
  <c r="W28" i="11"/>
  <c r="T28" i="11"/>
  <c r="Q28" i="11"/>
  <c r="N28" i="11"/>
  <c r="K28" i="11"/>
  <c r="G28" i="11"/>
  <c r="K68" i="4"/>
  <c r="J68" i="4"/>
  <c r="I68" i="4"/>
  <c r="H68" i="4"/>
  <c r="G68" i="4"/>
  <c r="F68" i="4"/>
  <c r="D68" i="4"/>
  <c r="AB70" i="14"/>
  <c r="AA70" i="14"/>
  <c r="Z70" i="14"/>
  <c r="Y70" i="14"/>
  <c r="X70" i="14"/>
  <c r="W70" i="14"/>
  <c r="V70" i="14"/>
  <c r="U70" i="14"/>
  <c r="T70" i="14"/>
  <c r="S70" i="14"/>
  <c r="R70" i="14"/>
  <c r="Q70" i="14"/>
  <c r="Q16" i="14" s="1"/>
  <c r="H70" i="14"/>
  <c r="G70" i="14"/>
  <c r="F70" i="14"/>
  <c r="E70" i="14"/>
  <c r="D70" i="14"/>
  <c r="C70" i="14"/>
  <c r="AB16" i="14"/>
  <c r="AB11" i="14" s="1"/>
  <c r="Z62" i="14"/>
  <c r="Y62" i="14"/>
  <c r="X16" i="14"/>
  <c r="T62" i="14"/>
  <c r="T16" i="14" s="1"/>
  <c r="S62" i="14"/>
  <c r="R62" i="14"/>
  <c r="Q62" i="14"/>
  <c r="O62" i="14"/>
  <c r="O16" i="14" s="1"/>
  <c r="O11" i="14" s="1"/>
  <c r="N62" i="14"/>
  <c r="M62" i="14"/>
  <c r="H62" i="14"/>
  <c r="G62" i="14"/>
  <c r="F62" i="14"/>
  <c r="E62" i="14"/>
  <c r="D62" i="14"/>
  <c r="C62" i="14"/>
  <c r="AA62" i="23"/>
  <c r="Z62" i="23"/>
  <c r="W62" i="23"/>
  <c r="V62" i="23"/>
  <c r="S62" i="23"/>
  <c r="R62" i="23"/>
  <c r="Q16" i="23"/>
  <c r="M62" i="23"/>
  <c r="J62" i="23"/>
  <c r="H62" i="23"/>
  <c r="H16" i="23" s="1"/>
  <c r="E62" i="23"/>
  <c r="T62" i="12"/>
  <c r="T16" i="12" s="1"/>
  <c r="T11" i="12" s="1"/>
  <c r="S62" i="12"/>
  <c r="R62" i="12"/>
  <c r="R16" i="12" s="1"/>
  <c r="Q62" i="12"/>
  <c r="Q16" i="12" s="1"/>
  <c r="Q11" i="12" s="1"/>
  <c r="P62" i="12"/>
  <c r="P16" i="12" s="1"/>
  <c r="P11" i="12" s="1"/>
  <c r="N62" i="12"/>
  <c r="M62" i="12"/>
  <c r="L62" i="12"/>
  <c r="I62" i="12"/>
  <c r="H62" i="12"/>
  <c r="F62" i="12"/>
  <c r="F16" i="12" s="1"/>
  <c r="I58" i="21"/>
  <c r="H58" i="21"/>
  <c r="G58" i="21"/>
  <c r="E58" i="21"/>
  <c r="D58" i="21"/>
  <c r="C58" i="21"/>
  <c r="T62" i="15"/>
  <c r="T15" i="15" s="1"/>
  <c r="S62" i="15"/>
  <c r="R62" i="15"/>
  <c r="R15" i="15" s="1"/>
  <c r="Q62" i="15"/>
  <c r="P62" i="15"/>
  <c r="N15" i="15"/>
  <c r="H15" i="15"/>
  <c r="H10" i="15" s="1"/>
  <c r="G62" i="15"/>
  <c r="E62" i="15"/>
  <c r="E15" i="15" s="1"/>
  <c r="E10" i="15" s="1"/>
  <c r="D62" i="15"/>
  <c r="C62" i="15"/>
  <c r="Y27" i="11"/>
  <c r="W27" i="11"/>
  <c r="T27" i="11"/>
  <c r="Q27" i="11"/>
  <c r="N27" i="11"/>
  <c r="K27" i="11"/>
  <c r="G27" i="11"/>
  <c r="K60" i="4"/>
  <c r="J60" i="4"/>
  <c r="I60" i="4"/>
  <c r="H60" i="4"/>
  <c r="G60" i="4"/>
  <c r="F60" i="4"/>
  <c r="D60" i="4"/>
  <c r="J50" i="21"/>
  <c r="J11" i="21" s="1"/>
  <c r="I50" i="21"/>
  <c r="I11" i="21" s="1"/>
  <c r="H50" i="21"/>
  <c r="G50" i="21"/>
  <c r="G11" i="21" s="1"/>
  <c r="E50" i="21"/>
  <c r="E11" i="21" s="1"/>
  <c r="D50" i="21"/>
  <c r="D11" i="21" s="1"/>
  <c r="C50" i="21"/>
  <c r="C11" i="21" s="1"/>
  <c r="X54" i="15"/>
  <c r="W54" i="15"/>
  <c r="W14" i="15" s="1"/>
  <c r="U54" i="15"/>
  <c r="U14" i="15" s="1"/>
  <c r="T54" i="15"/>
  <c r="S54" i="15"/>
  <c r="S14" i="15" s="1"/>
  <c r="R54" i="15"/>
  <c r="R14" i="15" s="1"/>
  <c r="Q54" i="15"/>
  <c r="Q14" i="15" s="1"/>
  <c r="P54" i="15"/>
  <c r="O54" i="15"/>
  <c r="O14" i="15" s="1"/>
  <c r="N54" i="15"/>
  <c r="N14" i="15" s="1"/>
  <c r="M54" i="15"/>
  <c r="K54" i="15"/>
  <c r="K14" i="15" s="1"/>
  <c r="I54" i="15"/>
  <c r="I14" i="15" s="1"/>
  <c r="H54" i="15"/>
  <c r="H14" i="15" s="1"/>
  <c r="G54" i="15"/>
  <c r="G14" i="15" s="1"/>
  <c r="F54" i="15"/>
  <c r="F14" i="15" s="1"/>
  <c r="E54" i="15"/>
  <c r="E14" i="15" s="1"/>
  <c r="D54" i="15"/>
  <c r="C54" i="15"/>
  <c r="C14" i="15" s="1"/>
  <c r="AB54" i="14"/>
  <c r="AB15" i="14" s="1"/>
  <c r="AA54" i="14"/>
  <c r="Z54" i="14"/>
  <c r="Z15" i="14" s="1"/>
  <c r="Y54" i="14"/>
  <c r="Y15" i="14" s="1"/>
  <c r="X54" i="14"/>
  <c r="W54" i="14"/>
  <c r="W15" i="14" s="1"/>
  <c r="T54" i="14"/>
  <c r="T15" i="14" s="1"/>
  <c r="S54" i="14"/>
  <c r="S15" i="14" s="1"/>
  <c r="R54" i="14"/>
  <c r="R15" i="14" s="1"/>
  <c r="Q54" i="14"/>
  <c r="Q15" i="14" s="1"/>
  <c r="O54" i="14"/>
  <c r="O15" i="14" s="1"/>
  <c r="N54" i="14"/>
  <c r="N15" i="14" s="1"/>
  <c r="M54" i="14"/>
  <c r="L54" i="14"/>
  <c r="L15" i="14" s="1"/>
  <c r="K54" i="14"/>
  <c r="K15" i="14" s="1"/>
  <c r="J54" i="14"/>
  <c r="J15" i="14" s="1"/>
  <c r="H54" i="14"/>
  <c r="H15" i="14" s="1"/>
  <c r="G54" i="14"/>
  <c r="G15" i="14" s="1"/>
  <c r="F54" i="14"/>
  <c r="F15" i="14" s="1"/>
  <c r="E54" i="14"/>
  <c r="E15" i="14" s="1"/>
  <c r="D54" i="14"/>
  <c r="D15" i="14" s="1"/>
  <c r="C54" i="14"/>
  <c r="C15" i="14" s="1"/>
  <c r="AA54" i="23"/>
  <c r="AA15" i="23" s="1"/>
  <c r="Z54" i="23"/>
  <c r="Z15" i="23" s="1"/>
  <c r="Y54" i="23"/>
  <c r="X54" i="23"/>
  <c r="X15" i="23" s="1"/>
  <c r="W54" i="23"/>
  <c r="W15" i="23" s="1"/>
  <c r="V54" i="23"/>
  <c r="V15" i="23" s="1"/>
  <c r="S54" i="23"/>
  <c r="S15" i="23" s="1"/>
  <c r="R54" i="23"/>
  <c r="R15" i="23" s="1"/>
  <c r="Q54" i="23"/>
  <c r="P54" i="23"/>
  <c r="P15" i="23" s="1"/>
  <c r="L54" i="23"/>
  <c r="L15" i="23"/>
  <c r="K54" i="23"/>
  <c r="K15" i="23" s="1"/>
  <c r="G54" i="23"/>
  <c r="G15" i="23" s="1"/>
  <c r="F54" i="23"/>
  <c r="F15" i="23" s="1"/>
  <c r="T54" i="12"/>
  <c r="T15" i="12" s="1"/>
  <c r="S54" i="12"/>
  <c r="S15" i="12" s="1"/>
  <c r="R54" i="12"/>
  <c r="Q54" i="12"/>
  <c r="Q15" i="12"/>
  <c r="P54" i="12"/>
  <c r="P15" i="12" s="1"/>
  <c r="N54" i="12"/>
  <c r="M54" i="12"/>
  <c r="M15" i="12" s="1"/>
  <c r="L54" i="12"/>
  <c r="L15" i="12" s="1"/>
  <c r="I54" i="12"/>
  <c r="I15" i="12" s="1"/>
  <c r="H54" i="12"/>
  <c r="F54" i="12"/>
  <c r="F15" i="12" s="1"/>
  <c r="D54" i="12"/>
  <c r="D15" i="12" s="1"/>
  <c r="Y25" i="11"/>
  <c r="W25" i="11"/>
  <c r="T25" i="11"/>
  <c r="Q25" i="11"/>
  <c r="N25" i="11"/>
  <c r="K25" i="11"/>
  <c r="G25" i="11"/>
  <c r="K52" i="4"/>
  <c r="K13" i="4" s="1"/>
  <c r="J52" i="4"/>
  <c r="J13" i="4" s="1"/>
  <c r="I52" i="4"/>
  <c r="I13" i="4" s="1"/>
  <c r="H52" i="4"/>
  <c r="H13" i="4" s="1"/>
  <c r="G52" i="4"/>
  <c r="F52" i="4"/>
  <c r="D52" i="4"/>
  <c r="D13" i="4" s="1"/>
  <c r="J40" i="21"/>
  <c r="I40" i="21"/>
  <c r="H40" i="21"/>
  <c r="G40" i="21"/>
  <c r="E40" i="21"/>
  <c r="D40" i="21"/>
  <c r="C40" i="21"/>
  <c r="V13" i="15"/>
  <c r="U43" i="15"/>
  <c r="T43" i="15"/>
  <c r="S43" i="15"/>
  <c r="R43" i="15"/>
  <c r="R13" i="15" s="1"/>
  <c r="Q43" i="15"/>
  <c r="P43" i="15"/>
  <c r="M43" i="15"/>
  <c r="K43" i="15"/>
  <c r="G43" i="15"/>
  <c r="E43" i="15"/>
  <c r="D43" i="15"/>
  <c r="C43" i="15"/>
  <c r="AB44" i="14"/>
  <c r="AB14" i="14" s="1"/>
  <c r="AA44" i="14"/>
  <c r="V44" i="14"/>
  <c r="U44" i="14"/>
  <c r="T44" i="14"/>
  <c r="S44" i="14"/>
  <c r="R44" i="14"/>
  <c r="Q44" i="14"/>
  <c r="M14" i="14"/>
  <c r="L44" i="14"/>
  <c r="K44" i="14"/>
  <c r="J44" i="14"/>
  <c r="H44" i="14"/>
  <c r="G44" i="14"/>
  <c r="F44" i="14"/>
  <c r="C44" i="14"/>
  <c r="D44" i="14"/>
  <c r="E44" i="14"/>
  <c r="AA44" i="23"/>
  <c r="Z44" i="23"/>
  <c r="W44" i="23"/>
  <c r="V44" i="23"/>
  <c r="Q44" i="23"/>
  <c r="P44" i="23"/>
  <c r="M44" i="23"/>
  <c r="L44" i="23"/>
  <c r="K44" i="23"/>
  <c r="J44" i="23"/>
  <c r="H44" i="23"/>
  <c r="G44" i="23"/>
  <c r="F44" i="23"/>
  <c r="E44" i="23"/>
  <c r="E14" i="23" s="1"/>
  <c r="T44" i="12"/>
  <c r="S44" i="12"/>
  <c r="R44" i="12"/>
  <c r="Q44" i="12"/>
  <c r="P44" i="12"/>
  <c r="P14" i="12" s="1"/>
  <c r="N44" i="12"/>
  <c r="M44" i="12"/>
  <c r="L44" i="12"/>
  <c r="I44" i="12"/>
  <c r="H44" i="12"/>
  <c r="F44" i="12"/>
  <c r="E44" i="12"/>
  <c r="D44" i="12"/>
  <c r="Y24" i="11"/>
  <c r="K24" i="11"/>
  <c r="G24" i="11"/>
  <c r="K42" i="4"/>
  <c r="J42" i="4"/>
  <c r="I42" i="4"/>
  <c r="H42" i="4"/>
  <c r="G42" i="4"/>
  <c r="F42" i="4"/>
  <c r="D42" i="4"/>
  <c r="J31" i="21"/>
  <c r="J10" i="21" s="1"/>
  <c r="I31" i="21"/>
  <c r="I10" i="21" s="1"/>
  <c r="H31" i="21"/>
  <c r="G31" i="21"/>
  <c r="E31" i="21"/>
  <c r="E10" i="21" s="1"/>
  <c r="D31" i="21"/>
  <c r="D10" i="21" s="1"/>
  <c r="C31" i="21"/>
  <c r="X13" i="15"/>
  <c r="W13" i="15"/>
  <c r="S13" i="15"/>
  <c r="Q34" i="15"/>
  <c r="Q13" i="15" s="1"/>
  <c r="P34" i="15"/>
  <c r="H34" i="15"/>
  <c r="H13" i="15" s="1"/>
  <c r="G34" i="15"/>
  <c r="E34" i="15"/>
  <c r="D34" i="15"/>
  <c r="D13" i="15" s="1"/>
  <c r="C34" i="15"/>
  <c r="Z14" i="14"/>
  <c r="Y14" i="14"/>
  <c r="V35" i="14"/>
  <c r="V14" i="14" s="1"/>
  <c r="U35" i="14"/>
  <c r="U14" i="14" s="1"/>
  <c r="T35" i="14"/>
  <c r="S35" i="14"/>
  <c r="R35" i="14"/>
  <c r="Q35" i="14"/>
  <c r="L14" i="14"/>
  <c r="H35" i="14"/>
  <c r="G35" i="14"/>
  <c r="G14" i="14" s="1"/>
  <c r="F35" i="14"/>
  <c r="E35" i="14"/>
  <c r="E14" i="14" s="1"/>
  <c r="D35" i="14"/>
  <c r="C35" i="14"/>
  <c r="AA35" i="23"/>
  <c r="AA14" i="23" s="1"/>
  <c r="Z35" i="23"/>
  <c r="V14" i="23"/>
  <c r="Q35" i="23"/>
  <c r="P35" i="23"/>
  <c r="K35" i="23"/>
  <c r="J35" i="23"/>
  <c r="F35" i="23"/>
  <c r="E35" i="23"/>
  <c r="V35" i="12"/>
  <c r="U35" i="12"/>
  <c r="T35" i="12"/>
  <c r="S35" i="12"/>
  <c r="S14" i="12" s="1"/>
  <c r="R35" i="12"/>
  <c r="Q35" i="12"/>
  <c r="P35" i="12"/>
  <c r="N35" i="12"/>
  <c r="N14" i="12" s="1"/>
  <c r="M35" i="12"/>
  <c r="L35" i="12"/>
  <c r="J14" i="12"/>
  <c r="I35" i="12"/>
  <c r="I14" i="12" s="1"/>
  <c r="H35" i="12"/>
  <c r="F35" i="12"/>
  <c r="F14" i="12" s="1"/>
  <c r="E35" i="12"/>
  <c r="E14" i="12" s="1"/>
  <c r="D35" i="12"/>
  <c r="Y23" i="11"/>
  <c r="W23" i="11"/>
  <c r="T23" i="11"/>
  <c r="Q23" i="11"/>
  <c r="N23" i="11"/>
  <c r="K23" i="11"/>
  <c r="G23" i="11"/>
  <c r="K33" i="4"/>
  <c r="K12" i="4" s="1"/>
  <c r="J33" i="4"/>
  <c r="J12" i="4" s="1"/>
  <c r="I33" i="4"/>
  <c r="I12" i="4" s="1"/>
  <c r="H33" i="4"/>
  <c r="H12" i="4" s="1"/>
  <c r="G33" i="4"/>
  <c r="G12" i="4" s="1"/>
  <c r="F33" i="4"/>
  <c r="F12" i="4" s="1"/>
  <c r="E12" i="4" s="1"/>
  <c r="D33" i="4"/>
  <c r="D12" i="4" s="1"/>
  <c r="Y22" i="11"/>
  <c r="W22" i="11"/>
  <c r="T22" i="11"/>
  <c r="Q22" i="11"/>
  <c r="N22" i="11"/>
  <c r="K22" i="11"/>
  <c r="G22" i="11"/>
  <c r="J26" i="21"/>
  <c r="I26" i="21"/>
  <c r="H26" i="21"/>
  <c r="G26" i="21"/>
  <c r="F26" i="21"/>
  <c r="E26" i="21"/>
  <c r="D26" i="21"/>
  <c r="C26" i="21"/>
  <c r="U29" i="15"/>
  <c r="U12" i="15" s="1"/>
  <c r="T29" i="15"/>
  <c r="S29" i="15"/>
  <c r="R29" i="15"/>
  <c r="Q29" i="15"/>
  <c r="Q12" i="15" s="1"/>
  <c r="P29" i="15"/>
  <c r="M29" i="15"/>
  <c r="K29" i="15"/>
  <c r="G29" i="15"/>
  <c r="E29" i="15"/>
  <c r="E12" i="15" s="1"/>
  <c r="D29" i="15"/>
  <c r="C29" i="15"/>
  <c r="X30" i="14"/>
  <c r="W30" i="14"/>
  <c r="V30" i="14"/>
  <c r="U30" i="14"/>
  <c r="T30" i="14"/>
  <c r="S30" i="14"/>
  <c r="R30" i="14"/>
  <c r="Q30" i="14"/>
  <c r="L30" i="14"/>
  <c r="K30" i="14"/>
  <c r="J30" i="14"/>
  <c r="H30" i="14"/>
  <c r="G30" i="14"/>
  <c r="F30" i="14"/>
  <c r="E30" i="14"/>
  <c r="D30" i="14"/>
  <c r="C30" i="14"/>
  <c r="AA30" i="23"/>
  <c r="Z30" i="23"/>
  <c r="Y30" i="23"/>
  <c r="X30" i="23"/>
  <c r="W30" i="23"/>
  <c r="V30" i="23"/>
  <c r="Q30" i="23"/>
  <c r="P30" i="23"/>
  <c r="M30" i="23"/>
  <c r="L30" i="23"/>
  <c r="K30" i="23"/>
  <c r="J30" i="23"/>
  <c r="H30" i="23"/>
  <c r="G30" i="23"/>
  <c r="F30" i="23"/>
  <c r="E30" i="23"/>
  <c r="T30" i="12"/>
  <c r="T13" i="12" s="1"/>
  <c r="S30" i="12"/>
  <c r="R30" i="12"/>
  <c r="Q30" i="12"/>
  <c r="P30" i="12"/>
  <c r="P13" i="12" s="1"/>
  <c r="N30" i="12"/>
  <c r="L30" i="12"/>
  <c r="I30" i="12"/>
  <c r="H30" i="12"/>
  <c r="F30" i="12"/>
  <c r="E30" i="12"/>
  <c r="D30" i="12"/>
  <c r="Y21" i="11"/>
  <c r="Q21" i="11"/>
  <c r="N21" i="11"/>
  <c r="K21" i="11"/>
  <c r="G21" i="11"/>
  <c r="K28" i="4"/>
  <c r="J28" i="4"/>
  <c r="I28" i="4"/>
  <c r="H28" i="4"/>
  <c r="G28" i="4"/>
  <c r="F28" i="4"/>
  <c r="D28" i="4"/>
  <c r="J22" i="21"/>
  <c r="I22" i="21"/>
  <c r="H22" i="21"/>
  <c r="G22" i="21"/>
  <c r="E22" i="21"/>
  <c r="D22" i="21"/>
  <c r="C22" i="21"/>
  <c r="M25" i="15"/>
  <c r="K25" i="15"/>
  <c r="H25" i="15"/>
  <c r="G25" i="15"/>
  <c r="F25" i="15"/>
  <c r="F12" i="15" s="1"/>
  <c r="E25" i="15"/>
  <c r="D25" i="15"/>
  <c r="C25" i="15"/>
  <c r="C26" i="14"/>
  <c r="D26" i="14"/>
  <c r="E26" i="14"/>
  <c r="F26" i="14"/>
  <c r="G26" i="14"/>
  <c r="G13" i="14" s="1"/>
  <c r="H26" i="14"/>
  <c r="Q26" i="14"/>
  <c r="R26" i="14"/>
  <c r="S26" i="14"/>
  <c r="T26" i="14"/>
  <c r="U26" i="14"/>
  <c r="U13" i="14" s="1"/>
  <c r="V26" i="14"/>
  <c r="W26" i="14"/>
  <c r="W13" i="14" s="1"/>
  <c r="X26" i="14"/>
  <c r="AA26" i="23"/>
  <c r="Z26" i="23"/>
  <c r="Y26" i="23"/>
  <c r="X26" i="23"/>
  <c r="W26" i="23"/>
  <c r="V26" i="23"/>
  <c r="Q26" i="23"/>
  <c r="P26" i="23"/>
  <c r="L26" i="23"/>
  <c r="K26" i="23"/>
  <c r="J26" i="23"/>
  <c r="G26" i="23"/>
  <c r="G13" i="23" s="1"/>
  <c r="F26" i="23"/>
  <c r="F13" i="23" s="1"/>
  <c r="E26" i="23"/>
  <c r="T26" i="12"/>
  <c r="S26" i="12"/>
  <c r="S13" i="12" s="1"/>
  <c r="R26" i="12"/>
  <c r="Q26" i="12"/>
  <c r="P26" i="12"/>
  <c r="N13" i="12"/>
  <c r="L26" i="12"/>
  <c r="I26" i="12"/>
  <c r="H26" i="12"/>
  <c r="F26" i="12"/>
  <c r="E26" i="12"/>
  <c r="D26" i="12"/>
  <c r="Y20" i="11"/>
  <c r="W20" i="11"/>
  <c r="T20" i="11"/>
  <c r="Q20" i="11"/>
  <c r="N20" i="11"/>
  <c r="K20" i="11"/>
  <c r="G20" i="11"/>
  <c r="Q17" i="14"/>
  <c r="L17" i="12"/>
  <c r="D17" i="15"/>
  <c r="H18" i="12"/>
  <c r="K16" i="34"/>
  <c r="J16" i="34"/>
  <c r="I16" i="34"/>
  <c r="R15" i="11"/>
  <c r="R10" i="11" s="1"/>
  <c r="X12" i="11"/>
  <c r="V12" i="11"/>
  <c r="U12" i="11"/>
  <c r="S12" i="11"/>
  <c r="R12" i="11"/>
  <c r="P12" i="11"/>
  <c r="O12" i="11"/>
  <c r="M12" i="11"/>
  <c r="L12" i="11"/>
  <c r="J12" i="11"/>
  <c r="H12" i="11"/>
  <c r="F12" i="11"/>
  <c r="D12" i="11"/>
  <c r="C12" i="11"/>
  <c r="C5" i="30"/>
  <c r="H16" i="34"/>
  <c r="G8" i="28"/>
  <c r="T13" i="15"/>
  <c r="M13" i="15"/>
  <c r="X14" i="15"/>
  <c r="T14" i="15"/>
  <c r="P14" i="15"/>
  <c r="M14" i="15"/>
  <c r="U15" i="15"/>
  <c r="U16" i="15"/>
  <c r="S16" i="15"/>
  <c r="U18" i="15"/>
  <c r="T18" i="15"/>
  <c r="S18" i="15"/>
  <c r="R18" i="15"/>
  <c r="Q18" i="15"/>
  <c r="P18" i="15"/>
  <c r="M18" i="15"/>
  <c r="M11" i="15" s="1"/>
  <c r="L18" i="15"/>
  <c r="K18" i="15"/>
  <c r="G18" i="15"/>
  <c r="E18" i="15"/>
  <c r="D18" i="15"/>
  <c r="J18" i="14"/>
  <c r="Z19" i="14"/>
  <c r="Y19" i="14"/>
  <c r="O18" i="14"/>
  <c r="S17" i="23"/>
  <c r="AA19" i="23"/>
  <c r="Z19" i="23"/>
  <c r="Y19" i="23"/>
  <c r="X19" i="23"/>
  <c r="U19" i="23"/>
  <c r="T19" i="23"/>
  <c r="Q19" i="23"/>
  <c r="P19" i="23"/>
  <c r="M19" i="23"/>
  <c r="L19" i="23"/>
  <c r="H19" i="23"/>
  <c r="G19" i="23"/>
  <c r="X16" i="11"/>
  <c r="V16" i="11"/>
  <c r="U16" i="11"/>
  <c r="S16" i="11"/>
  <c r="T16" i="11" s="1"/>
  <c r="R16" i="11"/>
  <c r="P16" i="11"/>
  <c r="O16" i="11"/>
  <c r="Q16" i="11" s="1"/>
  <c r="M16" i="11"/>
  <c r="L16" i="11"/>
  <c r="J16" i="11"/>
  <c r="H16" i="11"/>
  <c r="F16" i="11"/>
  <c r="D16" i="11"/>
  <c r="E16" i="11" s="1"/>
  <c r="C16" i="11"/>
  <c r="Y16" i="11" s="1"/>
  <c r="F83" i="37"/>
  <c r="G83" i="37"/>
  <c r="H83" i="37"/>
  <c r="I83" i="37"/>
  <c r="J83" i="37"/>
  <c r="N83" i="37"/>
  <c r="F74" i="37"/>
  <c r="G74" i="37"/>
  <c r="N74" i="37"/>
  <c r="O74" i="37"/>
  <c r="F69" i="37"/>
  <c r="F12" i="37" s="1"/>
  <c r="H69" i="37"/>
  <c r="H12" i="37" s="1"/>
  <c r="I69" i="37"/>
  <c r="I12" i="37" s="1"/>
  <c r="J69" i="37"/>
  <c r="J12" i="37" s="1"/>
  <c r="K69" i="37"/>
  <c r="K12" i="37" s="1"/>
  <c r="L69" i="37"/>
  <c r="L12" i="37" s="1"/>
  <c r="N69" i="37"/>
  <c r="O69" i="37"/>
  <c r="O12" i="37" s="1"/>
  <c r="F65" i="37"/>
  <c r="G65" i="37"/>
  <c r="H65" i="37"/>
  <c r="I65" i="37"/>
  <c r="J65" i="37"/>
  <c r="K65" i="37"/>
  <c r="L65" i="37"/>
  <c r="N65" i="37"/>
  <c r="F57" i="37"/>
  <c r="G57" i="37"/>
  <c r="H57" i="37"/>
  <c r="I57" i="37"/>
  <c r="K57" i="37"/>
  <c r="L57" i="37"/>
  <c r="M57" i="37"/>
  <c r="N57" i="37"/>
  <c r="N53" i="37"/>
  <c r="O53" i="37"/>
  <c r="F53" i="37"/>
  <c r="F49" i="37"/>
  <c r="F10" i="37" s="1"/>
  <c r="G49" i="37"/>
  <c r="G10" i="37" s="1"/>
  <c r="H49" i="37"/>
  <c r="H10" i="37" s="1"/>
  <c r="J49" i="37"/>
  <c r="J10" i="37" s="1"/>
  <c r="K49" i="37"/>
  <c r="K10" i="37" s="1"/>
  <c r="L49" i="37"/>
  <c r="L10" i="37" s="1"/>
  <c r="N49" i="37"/>
  <c r="N10" i="37" s="1"/>
  <c r="O49" i="37"/>
  <c r="O10" i="37" s="1"/>
  <c r="F39" i="37"/>
  <c r="G39" i="37"/>
  <c r="H39" i="37"/>
  <c r="I39" i="37"/>
  <c r="K39" i="37"/>
  <c r="L39" i="37"/>
  <c r="N39" i="37"/>
  <c r="O39" i="37"/>
  <c r="F30" i="37"/>
  <c r="G30" i="37"/>
  <c r="G9" i="37" s="1"/>
  <c r="H30" i="37"/>
  <c r="I30" i="37"/>
  <c r="J30" i="37"/>
  <c r="K30" i="37"/>
  <c r="L30" i="37"/>
  <c r="N30" i="37"/>
  <c r="O30" i="37"/>
  <c r="O9" i="37" s="1"/>
  <c r="F25" i="37"/>
  <c r="G25" i="37"/>
  <c r="H25" i="37"/>
  <c r="K25" i="37"/>
  <c r="N25" i="37"/>
  <c r="O25" i="37"/>
  <c r="F21" i="37"/>
  <c r="K21" i="37"/>
  <c r="N21" i="37"/>
  <c r="F17" i="37"/>
  <c r="F14" i="37"/>
  <c r="C6" i="30"/>
  <c r="D17" i="4"/>
  <c r="F17" i="4"/>
  <c r="E17" i="4" s="1"/>
  <c r="G17" i="4"/>
  <c r="H17" i="4"/>
  <c r="I17" i="4"/>
  <c r="J17" i="4"/>
  <c r="K17" i="4"/>
  <c r="D52" i="30"/>
  <c r="D43" i="30"/>
  <c r="D35" i="30"/>
  <c r="F17" i="14"/>
  <c r="D14" i="15"/>
  <c r="O83" i="37"/>
  <c r="E83" i="37"/>
  <c r="D83" i="37"/>
  <c r="E74" i="37"/>
  <c r="D74" i="37"/>
  <c r="N12" i="37"/>
  <c r="E69" i="37"/>
  <c r="E12" i="37" s="1"/>
  <c r="D69" i="37"/>
  <c r="D12" i="37" s="1"/>
  <c r="O65" i="37"/>
  <c r="E65" i="37"/>
  <c r="D65" i="37"/>
  <c r="E57" i="37"/>
  <c r="D57" i="37"/>
  <c r="L53" i="37"/>
  <c r="K53" i="37"/>
  <c r="I53" i="37"/>
  <c r="H53" i="37"/>
  <c r="G53" i="37"/>
  <c r="E53" i="37"/>
  <c r="D53" i="37"/>
  <c r="E49" i="37"/>
  <c r="E10" i="37" s="1"/>
  <c r="D49" i="37"/>
  <c r="D10" i="37" s="1"/>
  <c r="E39" i="37"/>
  <c r="D39" i="37"/>
  <c r="E30" i="37"/>
  <c r="D30" i="37"/>
  <c r="E25" i="37"/>
  <c r="D25" i="37"/>
  <c r="E21" i="37"/>
  <c r="D21" i="37"/>
  <c r="O17" i="37"/>
  <c r="N17" i="37"/>
  <c r="K17" i="37"/>
  <c r="H17" i="37"/>
  <c r="G17" i="37"/>
  <c r="E17" i="37"/>
  <c r="D17" i="37"/>
  <c r="O14" i="37"/>
  <c r="N14" i="37"/>
  <c r="J14" i="37"/>
  <c r="I14" i="37"/>
  <c r="H14" i="37"/>
  <c r="G14" i="37"/>
  <c r="E14" i="37"/>
  <c r="J14" i="34"/>
  <c r="K14" i="34"/>
  <c r="H10" i="34"/>
  <c r="I10" i="34"/>
  <c r="J10" i="34"/>
  <c r="K10" i="34"/>
  <c r="AA15" i="14"/>
  <c r="X15" i="14"/>
  <c r="M15" i="14"/>
  <c r="Q15" i="23"/>
  <c r="R15" i="12"/>
  <c r="R14" i="14"/>
  <c r="H10" i="28"/>
  <c r="C13" i="11"/>
  <c r="C14" i="11"/>
  <c r="C15" i="11"/>
  <c r="C10" i="11" s="1"/>
  <c r="C17" i="11"/>
  <c r="C11" i="11" s="1"/>
  <c r="C18" i="11"/>
  <c r="X17" i="11"/>
  <c r="Y17" i="11" s="1"/>
  <c r="X18" i="11"/>
  <c r="J17" i="23"/>
  <c r="J15" i="21"/>
  <c r="H9" i="28"/>
  <c r="C16" i="15"/>
  <c r="C18" i="15"/>
  <c r="P15" i="11"/>
  <c r="P10" i="11" s="1"/>
  <c r="F15" i="21"/>
  <c r="E15" i="21"/>
  <c r="D19" i="23"/>
  <c r="D19" i="12"/>
  <c r="D14" i="11"/>
  <c r="G14" i="11" s="1"/>
  <c r="X15" i="11"/>
  <c r="X13" i="11"/>
  <c r="X14" i="11"/>
  <c r="Y14" i="11" s="1"/>
  <c r="V14" i="11"/>
  <c r="U14" i="11"/>
  <c r="F10" i="28"/>
  <c r="D10" i="28"/>
  <c r="I15" i="21"/>
  <c r="H15" i="21"/>
  <c r="G15" i="21"/>
  <c r="D15" i="21"/>
  <c r="C15" i="21"/>
  <c r="F18" i="11"/>
  <c r="D18" i="11"/>
  <c r="F14" i="11"/>
  <c r="V18" i="11"/>
  <c r="U18" i="11"/>
  <c r="V17" i="11"/>
  <c r="W17" i="11" s="1"/>
  <c r="U17" i="11"/>
  <c r="V15" i="11"/>
  <c r="V10" i="11" s="1"/>
  <c r="U15" i="11"/>
  <c r="V13" i="11"/>
  <c r="W13" i="11" s="1"/>
  <c r="U13" i="11"/>
  <c r="U9" i="11" s="1"/>
  <c r="S18" i="11"/>
  <c r="T18" i="11"/>
  <c r="R18" i="11"/>
  <c r="S17" i="11"/>
  <c r="R17" i="11"/>
  <c r="R11" i="11" s="1"/>
  <c r="S15" i="11"/>
  <c r="S14" i="11"/>
  <c r="T14" i="11" s="1"/>
  <c r="R14" i="11"/>
  <c r="S13" i="11"/>
  <c r="R13" i="11"/>
  <c r="P18" i="11"/>
  <c r="O18" i="11"/>
  <c r="P17" i="11"/>
  <c r="P11" i="11" s="1"/>
  <c r="O17" i="11"/>
  <c r="O15" i="11"/>
  <c r="O10" i="11" s="1"/>
  <c r="P14" i="11"/>
  <c r="O14" i="11"/>
  <c r="Q14" i="11" s="1"/>
  <c r="P13" i="11"/>
  <c r="O13" i="11"/>
  <c r="M18" i="11"/>
  <c r="L18" i="11"/>
  <c r="M17" i="11"/>
  <c r="M11" i="11" s="1"/>
  <c r="L17" i="11"/>
  <c r="M15" i="11"/>
  <c r="L15" i="11"/>
  <c r="M14" i="11"/>
  <c r="N14" i="11" s="1"/>
  <c r="L14" i="11"/>
  <c r="M13" i="11"/>
  <c r="L13" i="11"/>
  <c r="J18" i="11"/>
  <c r="H18" i="11"/>
  <c r="J17" i="11"/>
  <c r="J11" i="11" s="1"/>
  <c r="H17" i="11"/>
  <c r="H11" i="11" s="1"/>
  <c r="I11" i="11" s="1"/>
  <c r="J15" i="11"/>
  <c r="J10" i="11" s="1"/>
  <c r="H15" i="11"/>
  <c r="J14" i="11"/>
  <c r="K14" i="11" s="1"/>
  <c r="H14" i="11"/>
  <c r="J13" i="11"/>
  <c r="I18" i="11"/>
  <c r="F17" i="11"/>
  <c r="D17" i="11"/>
  <c r="F15" i="11"/>
  <c r="F10" i="11" s="1"/>
  <c r="D15" i="11"/>
  <c r="D10" i="11" s="1"/>
  <c r="L19" i="12"/>
  <c r="T19" i="12"/>
  <c r="S19" i="12"/>
  <c r="R19" i="12"/>
  <c r="Q19" i="12"/>
  <c r="P19" i="12"/>
  <c r="N19" i="12"/>
  <c r="N15" i="12"/>
  <c r="M19" i="12"/>
  <c r="I19" i="12"/>
  <c r="H19" i="12"/>
  <c r="H15" i="12"/>
  <c r="F19" i="12"/>
  <c r="E19" i="12"/>
  <c r="Y15" i="23"/>
  <c r="L17" i="23"/>
  <c r="O19" i="14"/>
  <c r="N19" i="14"/>
  <c r="M19" i="14"/>
  <c r="T19" i="14"/>
  <c r="S19" i="14"/>
  <c r="R19" i="14"/>
  <c r="T17" i="14"/>
  <c r="Q19" i="14"/>
  <c r="H19" i="14"/>
  <c r="G19" i="14"/>
  <c r="E19" i="14"/>
  <c r="D19" i="14"/>
  <c r="E10" i="28"/>
  <c r="F13" i="11"/>
  <c r="E18" i="11"/>
  <c r="D13" i="11"/>
  <c r="G13" i="4"/>
  <c r="F9" i="28"/>
  <c r="J10" i="28"/>
  <c r="J8" i="28"/>
  <c r="I16" i="11"/>
  <c r="H15" i="4"/>
  <c r="H13" i="11"/>
  <c r="N13" i="11"/>
  <c r="L10" i="11"/>
  <c r="G9" i="21"/>
  <c r="X15" i="15"/>
  <c r="G18" i="23"/>
  <c r="G12" i="23" s="1"/>
  <c r="K14" i="23"/>
  <c r="S10" i="11"/>
  <c r="K16" i="11"/>
  <c r="K18" i="11"/>
  <c r="I14" i="11"/>
  <c r="D11" i="11"/>
  <c r="E11" i="11" s="1"/>
  <c r="E15" i="11"/>
  <c r="E17" i="11"/>
  <c r="O8" i="37" l="1"/>
  <c r="D13" i="37"/>
  <c r="D7" i="37" s="1"/>
  <c r="I12" i="21"/>
  <c r="I7" i="21" s="1"/>
  <c r="J17" i="34"/>
  <c r="K17" i="34"/>
  <c r="H17" i="34"/>
  <c r="I17" i="34"/>
  <c r="J8" i="21"/>
  <c r="G10" i="21"/>
  <c r="G6" i="21" s="1"/>
  <c r="D8" i="21"/>
  <c r="C10" i="21"/>
  <c r="H10" i="21"/>
  <c r="J12" i="21"/>
  <c r="J7" i="21" s="1"/>
  <c r="F14" i="14"/>
  <c r="H13" i="14"/>
  <c r="Q14" i="14"/>
  <c r="R13" i="14"/>
  <c r="R10" i="14" s="1"/>
  <c r="S14" i="14"/>
  <c r="I26" i="23"/>
  <c r="J14" i="23"/>
  <c r="W13" i="23"/>
  <c r="V13" i="23"/>
  <c r="V10" i="23" s="1"/>
  <c r="Q11" i="23"/>
  <c r="J16" i="23"/>
  <c r="W16" i="23"/>
  <c r="Q18" i="23"/>
  <c r="Q12" i="23" s="1"/>
  <c r="P18" i="23"/>
  <c r="H13" i="12"/>
  <c r="O88" i="12"/>
  <c r="L13" i="12"/>
  <c r="L10" i="12" s="1"/>
  <c r="S12" i="12"/>
  <c r="S16" i="12"/>
  <c r="R13" i="12"/>
  <c r="E18" i="12"/>
  <c r="E12" i="12" s="1"/>
  <c r="D13" i="12"/>
  <c r="R11" i="12"/>
  <c r="G44" i="12"/>
  <c r="G58" i="12"/>
  <c r="E28" i="4"/>
  <c r="E68" i="4"/>
  <c r="E15" i="4"/>
  <c r="C14" i="21"/>
  <c r="G8" i="21"/>
  <c r="C9" i="21"/>
  <c r="C6" i="21" s="1"/>
  <c r="I14" i="21"/>
  <c r="F8" i="21"/>
  <c r="O9" i="15"/>
  <c r="R12" i="15"/>
  <c r="P15" i="15"/>
  <c r="P10" i="15"/>
  <c r="T10" i="15"/>
  <c r="P9" i="14"/>
  <c r="R16" i="23"/>
  <c r="S16" i="23"/>
  <c r="S11" i="23" s="1"/>
  <c r="AA16" i="23"/>
  <c r="AA11" i="23" s="1"/>
  <c r="O16" i="23"/>
  <c r="O11" i="23" s="1"/>
  <c r="O22" i="12"/>
  <c r="J10" i="12"/>
  <c r="O62" i="12"/>
  <c r="E8" i="37"/>
  <c r="K9" i="37"/>
  <c r="I9" i="37"/>
  <c r="I11" i="37"/>
  <c r="I6" i="37" s="1"/>
  <c r="C21" i="37"/>
  <c r="C17" i="37"/>
  <c r="C25" i="37"/>
  <c r="C57" i="37"/>
  <c r="I13" i="37"/>
  <c r="I7" i="37" s="1"/>
  <c r="F13" i="37"/>
  <c r="F7" i="37" s="1"/>
  <c r="E13" i="37"/>
  <c r="E7" i="37" s="1"/>
  <c r="D14" i="4"/>
  <c r="D9" i="4" s="1"/>
  <c r="G11" i="4"/>
  <c r="K11" i="4"/>
  <c r="I11" i="4"/>
  <c r="F11" i="4"/>
  <c r="G13" i="37"/>
  <c r="G7" i="37" s="1"/>
  <c r="N13" i="37"/>
  <c r="N7" i="37" s="1"/>
  <c r="J13" i="37"/>
  <c r="J7" i="37" s="1"/>
  <c r="O13" i="37"/>
  <c r="O7" i="37" s="1"/>
  <c r="H13" i="37"/>
  <c r="H7" i="37" s="1"/>
  <c r="C69" i="37"/>
  <c r="C12" i="37" s="1"/>
  <c r="O11" i="37"/>
  <c r="O6" i="37" s="1"/>
  <c r="N11" i="37"/>
  <c r="N6" i="37" s="1"/>
  <c r="G11" i="37"/>
  <c r="G6" i="37" s="1"/>
  <c r="D11" i="37"/>
  <c r="D6" i="37" s="1"/>
  <c r="H11" i="37"/>
  <c r="H6" i="37" s="1"/>
  <c r="C53" i="37"/>
  <c r="C49" i="37"/>
  <c r="C10" i="37" s="1"/>
  <c r="O5" i="37"/>
  <c r="F9" i="37"/>
  <c r="D9" i="37"/>
  <c r="C30" i="37"/>
  <c r="L9" i="37"/>
  <c r="H9" i="37"/>
  <c r="N9" i="37"/>
  <c r="E9" i="37"/>
  <c r="E5" i="37" s="1"/>
  <c r="L5" i="37"/>
  <c r="G8" i="37"/>
  <c r="G5" i="37" s="1"/>
  <c r="K8" i="37"/>
  <c r="C7" i="30"/>
  <c r="C8" i="21"/>
  <c r="D11" i="15"/>
  <c r="S11" i="15"/>
  <c r="L11" i="15"/>
  <c r="T11" i="15"/>
  <c r="U11" i="15"/>
  <c r="Y11" i="15"/>
  <c r="J12" i="14"/>
  <c r="N12" i="14"/>
  <c r="L12" i="23"/>
  <c r="M12" i="23"/>
  <c r="Y12" i="23"/>
  <c r="H12" i="23"/>
  <c r="Q12" i="12"/>
  <c r="R12" i="12"/>
  <c r="H12" i="12"/>
  <c r="D12" i="12"/>
  <c r="U11" i="11"/>
  <c r="U8" i="11" s="1"/>
  <c r="S11" i="11"/>
  <c r="T11" i="11" s="1"/>
  <c r="N18" i="11"/>
  <c r="L11" i="11"/>
  <c r="F11" i="11"/>
  <c r="G11" i="11" s="1"/>
  <c r="G18" i="11"/>
  <c r="E14" i="21"/>
  <c r="E8" i="21" s="1"/>
  <c r="Q17" i="15"/>
  <c r="Q11" i="15" s="1"/>
  <c r="R17" i="15"/>
  <c r="W17" i="15"/>
  <c r="W11" i="15" s="1"/>
  <c r="I88" i="23"/>
  <c r="H14" i="21"/>
  <c r="H8" i="21" s="1"/>
  <c r="V17" i="15"/>
  <c r="V11" i="15" s="1"/>
  <c r="R18" i="14"/>
  <c r="R12" i="14" s="1"/>
  <c r="AA12" i="23"/>
  <c r="O79" i="12"/>
  <c r="T17" i="11"/>
  <c r="Q17" i="11"/>
  <c r="G17" i="11"/>
  <c r="F7" i="21"/>
  <c r="U10" i="15"/>
  <c r="X10" i="15"/>
  <c r="T11" i="14"/>
  <c r="X11" i="14"/>
  <c r="Q11" i="14"/>
  <c r="P11" i="23"/>
  <c r="Z11" i="23"/>
  <c r="T11" i="23"/>
  <c r="J11" i="23"/>
  <c r="F11" i="23"/>
  <c r="S11" i="12"/>
  <c r="O74" i="12"/>
  <c r="O17" i="12" s="1"/>
  <c r="X10" i="11"/>
  <c r="W16" i="11"/>
  <c r="U10" i="11"/>
  <c r="N16" i="11"/>
  <c r="G16" i="11"/>
  <c r="E72" i="4"/>
  <c r="E12" i="21"/>
  <c r="E7" i="21" s="1"/>
  <c r="F15" i="15"/>
  <c r="F10" i="15" s="1"/>
  <c r="V15" i="15"/>
  <c r="V10" i="15" s="1"/>
  <c r="O15" i="15"/>
  <c r="O10" i="15" s="1"/>
  <c r="F16" i="14"/>
  <c r="F11" i="14" s="1"/>
  <c r="U16" i="14"/>
  <c r="U11" i="14" s="1"/>
  <c r="H16" i="14"/>
  <c r="H11" i="14" s="1"/>
  <c r="V16" i="14"/>
  <c r="V11" i="14" s="1"/>
  <c r="G16" i="14"/>
  <c r="G11" i="14" s="1"/>
  <c r="AA16" i="14"/>
  <c r="AA11" i="14" s="1"/>
  <c r="L16" i="23"/>
  <c r="L11" i="23" s="1"/>
  <c r="G16" i="23"/>
  <c r="G11" i="23" s="1"/>
  <c r="T15" i="11"/>
  <c r="N15" i="11"/>
  <c r="M10" i="11"/>
  <c r="N10" i="11" s="1"/>
  <c r="K14" i="4"/>
  <c r="K9" i="4" s="1"/>
  <c r="I14" i="4"/>
  <c r="I9" i="4" s="1"/>
  <c r="E60" i="4"/>
  <c r="C12" i="21"/>
  <c r="C7" i="21" s="1"/>
  <c r="I9" i="14"/>
  <c r="M16" i="14"/>
  <c r="M11" i="14" s="1"/>
  <c r="W16" i="14"/>
  <c r="W11" i="14" s="1"/>
  <c r="I16" i="12"/>
  <c r="I11" i="12" s="1"/>
  <c r="Q10" i="11"/>
  <c r="H10" i="11"/>
  <c r="K10" i="11" s="1"/>
  <c r="I15" i="11"/>
  <c r="G15" i="11"/>
  <c r="G14" i="4"/>
  <c r="G9" i="4" s="1"/>
  <c r="E56" i="4"/>
  <c r="I54" i="23"/>
  <c r="I15" i="23" s="1"/>
  <c r="W14" i="11"/>
  <c r="E14" i="11"/>
  <c r="C9" i="11"/>
  <c r="E52" i="4"/>
  <c r="F9" i="15"/>
  <c r="C13" i="15"/>
  <c r="G13" i="15"/>
  <c r="G9" i="15" s="1"/>
  <c r="K13" i="15"/>
  <c r="N14" i="14"/>
  <c r="K14" i="14"/>
  <c r="O14" i="14"/>
  <c r="T14" i="14"/>
  <c r="M14" i="23"/>
  <c r="I44" i="23"/>
  <c r="I14" i="23"/>
  <c r="L14" i="23"/>
  <c r="F14" i="23"/>
  <c r="F10" i="23" s="1"/>
  <c r="T14" i="12"/>
  <c r="T10" i="12" s="1"/>
  <c r="Q14" i="12"/>
  <c r="L14" i="12"/>
  <c r="E13" i="11"/>
  <c r="P13" i="15"/>
  <c r="W9" i="15"/>
  <c r="C14" i="14"/>
  <c r="J14" i="14"/>
  <c r="G14" i="23"/>
  <c r="D35" i="23"/>
  <c r="P10" i="12"/>
  <c r="O35" i="12"/>
  <c r="H14" i="12"/>
  <c r="H10" i="12" s="1"/>
  <c r="T13" i="11"/>
  <c r="E33" i="4"/>
  <c r="R9" i="15"/>
  <c r="AB10" i="14"/>
  <c r="G10" i="14"/>
  <c r="N10" i="12"/>
  <c r="R9" i="11"/>
  <c r="R8" i="11" s="1"/>
  <c r="Y13" i="11"/>
  <c r="G13" i="11"/>
  <c r="I13" i="11"/>
  <c r="G8" i="4"/>
  <c r="I8" i="4"/>
  <c r="K8" i="4"/>
  <c r="W12" i="11"/>
  <c r="T12" i="11"/>
  <c r="E12" i="11"/>
  <c r="Y12" i="11"/>
  <c r="D9" i="21"/>
  <c r="C12" i="15"/>
  <c r="G12" i="15"/>
  <c r="K12" i="15"/>
  <c r="K9" i="15" s="1"/>
  <c r="S12" i="15"/>
  <c r="S9" i="15" s="1"/>
  <c r="T12" i="15"/>
  <c r="T9" i="15" s="1"/>
  <c r="E13" i="14"/>
  <c r="J13" i="14"/>
  <c r="S13" i="14"/>
  <c r="S10" i="14" s="1"/>
  <c r="E13" i="23"/>
  <c r="F13" i="12"/>
  <c r="F10" i="12" s="1"/>
  <c r="S9" i="11"/>
  <c r="Q12" i="11"/>
  <c r="L9" i="11"/>
  <c r="L8" i="11" s="1"/>
  <c r="G12" i="11"/>
  <c r="I12" i="11"/>
  <c r="D9" i="11"/>
  <c r="D8" i="11" s="1"/>
  <c r="F14" i="4"/>
  <c r="F13" i="4"/>
  <c r="E13" i="4" s="1"/>
  <c r="E9" i="21"/>
  <c r="F9" i="21"/>
  <c r="J9" i="21"/>
  <c r="I9" i="21"/>
  <c r="I6" i="21" s="1"/>
  <c r="Q9" i="15"/>
  <c r="H12" i="15"/>
  <c r="H9" i="15" s="1"/>
  <c r="H8" i="15" s="1"/>
  <c r="M10" i="14"/>
  <c r="K13" i="14"/>
  <c r="K10" i="14" s="1"/>
  <c r="Y13" i="23"/>
  <c r="Y10" i="23" s="1"/>
  <c r="I30" i="23"/>
  <c r="I13" i="23" s="1"/>
  <c r="M13" i="12"/>
  <c r="G30" i="12"/>
  <c r="P9" i="11"/>
  <c r="P8" i="11" s="1"/>
  <c r="K12" i="11"/>
  <c r="J11" i="4"/>
  <c r="J8" i="4" s="1"/>
  <c r="D12" i="21"/>
  <c r="D7" i="21" s="1"/>
  <c r="M16" i="12"/>
  <c r="Y15" i="11"/>
  <c r="W10" i="11"/>
  <c r="W15" i="11"/>
  <c r="T10" i="11"/>
  <c r="K15" i="11"/>
  <c r="J14" i="4"/>
  <c r="J9" i="4" s="1"/>
  <c r="D12" i="15"/>
  <c r="P12" i="15"/>
  <c r="X9" i="15"/>
  <c r="X13" i="14"/>
  <c r="T13" i="14"/>
  <c r="D13" i="14"/>
  <c r="K13" i="23"/>
  <c r="K10" i="23" s="1"/>
  <c r="M13" i="23"/>
  <c r="M10" i="23" s="1"/>
  <c r="L13" i="23"/>
  <c r="P13" i="23"/>
  <c r="X13" i="23"/>
  <c r="X10" i="23" s="1"/>
  <c r="H13" i="23"/>
  <c r="D26" i="23"/>
  <c r="S10" i="12"/>
  <c r="J9" i="37"/>
  <c r="C65" i="37"/>
  <c r="H8" i="37"/>
  <c r="N8" i="37"/>
  <c r="D8" i="37"/>
  <c r="F8" i="37"/>
  <c r="M11" i="37"/>
  <c r="M6" i="37" s="1"/>
  <c r="F11" i="37"/>
  <c r="F6" i="37" s="1"/>
  <c r="L11" i="37"/>
  <c r="L6" i="37" s="1"/>
  <c r="J11" i="37"/>
  <c r="J6" i="37" s="1"/>
  <c r="H11" i="23"/>
  <c r="G10" i="23"/>
  <c r="S10" i="23"/>
  <c r="W11" i="23"/>
  <c r="Q14" i="23"/>
  <c r="H14" i="23"/>
  <c r="P14" i="23"/>
  <c r="V18" i="23"/>
  <c r="V12" i="23" s="1"/>
  <c r="D74" i="23"/>
  <c r="D17" i="23" s="1"/>
  <c r="D79" i="23"/>
  <c r="AA13" i="23"/>
  <c r="AA10" i="23" s="1"/>
  <c r="P12" i="23"/>
  <c r="X12" i="23"/>
  <c r="Q13" i="23"/>
  <c r="E10" i="23"/>
  <c r="U16" i="23"/>
  <c r="U11" i="23" s="1"/>
  <c r="T12" i="23"/>
  <c r="I74" i="23"/>
  <c r="I17" i="23" s="1"/>
  <c r="P9" i="12"/>
  <c r="D11" i="12"/>
  <c r="V14" i="12"/>
  <c r="Q13" i="12"/>
  <c r="O26" i="12"/>
  <c r="O30" i="12"/>
  <c r="G54" i="12"/>
  <c r="G15" i="12" s="1"/>
  <c r="O70" i="12"/>
  <c r="D14" i="12"/>
  <c r="D10" i="12" s="1"/>
  <c r="N16" i="12"/>
  <c r="N11" i="12" s="1"/>
  <c r="F11" i="12"/>
  <c r="G74" i="12"/>
  <c r="G17" i="12" s="1"/>
  <c r="U14" i="12"/>
  <c r="M14" i="12"/>
  <c r="U13" i="12"/>
  <c r="I13" i="12"/>
  <c r="I10" i="12" s="1"/>
  <c r="G35" i="12"/>
  <c r="G14" i="12" s="1"/>
  <c r="O44" i="12"/>
  <c r="O54" i="12"/>
  <c r="O15" i="12" s="1"/>
  <c r="G70" i="12"/>
  <c r="M12" i="12"/>
  <c r="L18" i="12"/>
  <c r="L12" i="12" s="1"/>
  <c r="T18" i="12"/>
  <c r="T12" i="12" s="1"/>
  <c r="N18" i="12"/>
  <c r="N12" i="12" s="1"/>
  <c r="E16" i="12"/>
  <c r="E11" i="12" s="1"/>
  <c r="H16" i="12"/>
  <c r="H11" i="12" s="1"/>
  <c r="L16" i="12"/>
  <c r="L11" i="12" s="1"/>
  <c r="G22" i="12"/>
  <c r="D11" i="4"/>
  <c r="Y10" i="14"/>
  <c r="T12" i="14"/>
  <c r="W14" i="14"/>
  <c r="W10" i="14" s="1"/>
  <c r="AA14" i="14"/>
  <c r="AA10" i="14" s="1"/>
  <c r="E10" i="14"/>
  <c r="U10" i="14"/>
  <c r="D18" i="14"/>
  <c r="D12" i="14" s="1"/>
  <c r="V13" i="14"/>
  <c r="V10" i="14" s="1"/>
  <c r="X14" i="14"/>
  <c r="D16" i="14"/>
  <c r="D11" i="14" s="1"/>
  <c r="C16" i="14"/>
  <c r="C11" i="14" s="1"/>
  <c r="E18" i="14"/>
  <c r="E12" i="14" s="1"/>
  <c r="K12" i="14"/>
  <c r="Z16" i="14"/>
  <c r="Z11" i="14" s="1"/>
  <c r="O12" i="14"/>
  <c r="E16" i="14"/>
  <c r="E11" i="14" s="1"/>
  <c r="N16" i="14"/>
  <c r="N11" i="14" s="1"/>
  <c r="F13" i="14"/>
  <c r="F10" i="14" s="1"/>
  <c r="C13" i="14"/>
  <c r="Z10" i="14"/>
  <c r="D14" i="14"/>
  <c r="H14" i="14"/>
  <c r="H10" i="14" s="1"/>
  <c r="R16" i="14"/>
  <c r="R11" i="14" s="1"/>
  <c r="H8" i="28"/>
  <c r="H7" i="28" s="1"/>
  <c r="F8" i="28"/>
  <c r="F7" i="28" s="1"/>
  <c r="G9" i="28"/>
  <c r="G7" i="28" s="1"/>
  <c r="J9" i="28"/>
  <c r="J7" i="28" s="1"/>
  <c r="N10" i="15"/>
  <c r="R10" i="15"/>
  <c r="W15" i="15"/>
  <c r="W10" i="15" s="1"/>
  <c r="I17" i="15"/>
  <c r="I11" i="15" s="1"/>
  <c r="E11" i="15"/>
  <c r="O11" i="15"/>
  <c r="M12" i="15"/>
  <c r="M9" i="15" s="1"/>
  <c r="E13" i="15"/>
  <c r="E9" i="15" s="1"/>
  <c r="E8" i="15" s="1"/>
  <c r="I13" i="15"/>
  <c r="D15" i="15"/>
  <c r="D10" i="15" s="1"/>
  <c r="Y18" i="11"/>
  <c r="X11" i="11"/>
  <c r="Y11" i="11" s="1"/>
  <c r="H12" i="21"/>
  <c r="H7" i="21" s="1"/>
  <c r="G12" i="21"/>
  <c r="G7" i="21" s="1"/>
  <c r="K11" i="11"/>
  <c r="Q13" i="11"/>
  <c r="O9" i="11"/>
  <c r="H11" i="4"/>
  <c r="H9" i="21"/>
  <c r="E10" i="11"/>
  <c r="N11" i="11"/>
  <c r="J9" i="11"/>
  <c r="I17" i="11"/>
  <c r="K17" i="11"/>
  <c r="N17" i="11"/>
  <c r="M9" i="11"/>
  <c r="N12" i="11"/>
  <c r="Q18" i="11"/>
  <c r="O11" i="11"/>
  <c r="Q11" i="11" s="1"/>
  <c r="E42" i="4"/>
  <c r="H11" i="21"/>
  <c r="K16" i="23"/>
  <c r="K11" i="23" s="1"/>
  <c r="I62" i="23"/>
  <c r="C83" i="37"/>
  <c r="I8" i="28"/>
  <c r="Q15" i="11"/>
  <c r="C8" i="11"/>
  <c r="H9" i="11"/>
  <c r="K13" i="11"/>
  <c r="F9" i="11"/>
  <c r="D8" i="28"/>
  <c r="G10" i="11"/>
  <c r="W18" i="11"/>
  <c r="V11" i="11"/>
  <c r="Y10" i="11"/>
  <c r="C8" i="28"/>
  <c r="I10" i="28"/>
  <c r="D9" i="15"/>
  <c r="D6" i="21"/>
  <c r="E11" i="37"/>
  <c r="E6" i="37" s="1"/>
  <c r="V9" i="11"/>
  <c r="C10" i="28"/>
  <c r="D9" i="28"/>
  <c r="I9" i="28"/>
  <c r="K11" i="37"/>
  <c r="K6" i="37" s="1"/>
  <c r="W14" i="23"/>
  <c r="W10" i="23" s="1"/>
  <c r="Z14" i="23"/>
  <c r="Z10" i="23" s="1"/>
  <c r="R11" i="23"/>
  <c r="C9" i="28"/>
  <c r="X9" i="11"/>
  <c r="L13" i="14"/>
  <c r="L10" i="14" s="1"/>
  <c r="R14" i="12"/>
  <c r="U13" i="15"/>
  <c r="U9" i="15" s="1"/>
  <c r="G12" i="14"/>
  <c r="M11" i="12"/>
  <c r="S16" i="14"/>
  <c r="S11" i="14" s="1"/>
  <c r="S15" i="15"/>
  <c r="S10" i="15" s="1"/>
  <c r="D70" i="23"/>
  <c r="E16" i="23"/>
  <c r="E11" i="23" s="1"/>
  <c r="N12" i="15"/>
  <c r="N9" i="15" s="1"/>
  <c r="I8" i="21"/>
  <c r="O58" i="12"/>
  <c r="O16" i="12" s="1"/>
  <c r="O11" i="12" s="1"/>
  <c r="J13" i="23"/>
  <c r="J10" i="23" s="1"/>
  <c r="D44" i="23"/>
  <c r="D14" i="23" s="1"/>
  <c r="I70" i="23"/>
  <c r="V9" i="15"/>
  <c r="P17" i="15"/>
  <c r="P11" i="15" s="1"/>
  <c r="M15" i="15"/>
  <c r="M10" i="15" s="1"/>
  <c r="M16" i="23"/>
  <c r="M11" i="23" s="1"/>
  <c r="Z18" i="23"/>
  <c r="Z12" i="23" s="1"/>
  <c r="H18" i="14"/>
  <c r="H12" i="14" s="1"/>
  <c r="K11" i="15"/>
  <c r="G79" i="12"/>
  <c r="G88" i="12"/>
  <c r="D30" i="23"/>
  <c r="D13" i="23" s="1"/>
  <c r="C74" i="37"/>
  <c r="C15" i="15"/>
  <c r="C10" i="15" s="1"/>
  <c r="G15" i="15"/>
  <c r="G10" i="15" s="1"/>
  <c r="F18" i="12"/>
  <c r="F12" i="12" s="1"/>
  <c r="R11" i="15"/>
  <c r="L12" i="14"/>
  <c r="H14" i="4"/>
  <c r="Y16" i="14"/>
  <c r="Y11" i="14" s="1"/>
  <c r="Q15" i="15"/>
  <c r="Q10" i="15" s="1"/>
  <c r="E13" i="12"/>
  <c r="E10" i="12" s="1"/>
  <c r="G62" i="12"/>
  <c r="D54" i="23"/>
  <c r="D15" i="23" s="1"/>
  <c r="I79" i="23"/>
  <c r="I18" i="23" s="1"/>
  <c r="I12" i="23" s="1"/>
  <c r="N16" i="23"/>
  <c r="N11" i="23" s="1"/>
  <c r="V16" i="23"/>
  <c r="V11" i="23" s="1"/>
  <c r="Q13" i="14"/>
  <c r="C39" i="37"/>
  <c r="D5" i="37" l="1"/>
  <c r="K5" i="37"/>
  <c r="Q10" i="14"/>
  <c r="V9" i="23"/>
  <c r="P10" i="23"/>
  <c r="P9" i="23" s="1"/>
  <c r="O13" i="12"/>
  <c r="R10" i="12"/>
  <c r="R9" i="12" s="1"/>
  <c r="Q10" i="12"/>
  <c r="S9" i="12"/>
  <c r="O18" i="12"/>
  <c r="O12" i="12" s="1"/>
  <c r="E11" i="4"/>
  <c r="F6" i="21"/>
  <c r="F5" i="21" s="1"/>
  <c r="E6" i="21"/>
  <c r="E5" i="21" s="1"/>
  <c r="I9" i="15"/>
  <c r="O10" i="14"/>
  <c r="O9" i="14" s="1"/>
  <c r="N10" i="14"/>
  <c r="I10" i="23"/>
  <c r="AA9" i="23"/>
  <c r="Y9" i="23"/>
  <c r="S9" i="23"/>
  <c r="M10" i="12"/>
  <c r="M9" i="12" s="1"/>
  <c r="J9" i="12"/>
  <c r="I5" i="37"/>
  <c r="I4" i="37" s="1"/>
  <c r="C8" i="37"/>
  <c r="O4" i="37"/>
  <c r="G4" i="37"/>
  <c r="D4" i="37"/>
  <c r="C11" i="37"/>
  <c r="C6" i="37" s="1"/>
  <c r="L4" i="37"/>
  <c r="F5" i="37"/>
  <c r="F4" i="37" s="1"/>
  <c r="C9" i="37"/>
  <c r="N5" i="37"/>
  <c r="N4" i="37" s="1"/>
  <c r="H5" i="37"/>
  <c r="H4" i="37" s="1"/>
  <c r="J5" i="37"/>
  <c r="J4" i="37" s="1"/>
  <c r="E4" i="37"/>
  <c r="K4" i="37"/>
  <c r="T8" i="15"/>
  <c r="U8" i="15"/>
  <c r="Q9" i="12"/>
  <c r="W11" i="11"/>
  <c r="S8" i="11"/>
  <c r="AA9" i="14"/>
  <c r="R9" i="14"/>
  <c r="G18" i="12"/>
  <c r="G12" i="12" s="1"/>
  <c r="V8" i="15"/>
  <c r="G9" i="14"/>
  <c r="Z9" i="23"/>
  <c r="Y8" i="15"/>
  <c r="N9" i="14"/>
  <c r="J9" i="23"/>
  <c r="W9" i="23"/>
  <c r="O9" i="23"/>
  <c r="F9" i="23"/>
  <c r="V9" i="14"/>
  <c r="G9" i="23"/>
  <c r="I10" i="11"/>
  <c r="I9" i="12"/>
  <c r="H9" i="12"/>
  <c r="W8" i="15"/>
  <c r="J6" i="21"/>
  <c r="J5" i="21" s="1"/>
  <c r="C9" i="15"/>
  <c r="C8" i="15" s="1"/>
  <c r="T10" i="14"/>
  <c r="T9" i="14" s="1"/>
  <c r="J10" i="14"/>
  <c r="J9" i="14" s="1"/>
  <c r="L10" i="23"/>
  <c r="L9" i="23" s="1"/>
  <c r="N9" i="12"/>
  <c r="O8" i="15"/>
  <c r="P9" i="15"/>
  <c r="C10" i="14"/>
  <c r="U9" i="23"/>
  <c r="O14" i="12"/>
  <c r="O10" i="12" s="1"/>
  <c r="O9" i="12" s="1"/>
  <c r="C5" i="21"/>
  <c r="S8" i="15"/>
  <c r="L8" i="15"/>
  <c r="AB9" i="14"/>
  <c r="R10" i="23"/>
  <c r="R9" i="23" s="1"/>
  <c r="D10" i="23"/>
  <c r="X10" i="14"/>
  <c r="X9" i="14" s="1"/>
  <c r="T9" i="11"/>
  <c r="K8" i="15"/>
  <c r="Q8" i="15"/>
  <c r="H10" i="23"/>
  <c r="H9" i="23" s="1"/>
  <c r="E8" i="11"/>
  <c r="E9" i="11"/>
  <c r="F9" i="4"/>
  <c r="E9" i="4" s="1"/>
  <c r="E14" i="4"/>
  <c r="F8" i="4"/>
  <c r="T9" i="23"/>
  <c r="K9" i="23"/>
  <c r="V10" i="12"/>
  <c r="V9" i="12" s="1"/>
  <c r="G13" i="12"/>
  <c r="G10" i="12" s="1"/>
  <c r="D5" i="21"/>
  <c r="R8" i="15"/>
  <c r="E9" i="12"/>
  <c r="F9" i="12"/>
  <c r="D9" i="12"/>
  <c r="T8" i="11"/>
  <c r="M8" i="15"/>
  <c r="G8" i="15"/>
  <c r="K9" i="14"/>
  <c r="D10" i="14"/>
  <c r="D9" i="14" s="1"/>
  <c r="M9" i="23"/>
  <c r="C13" i="37"/>
  <c r="C7" i="37" s="1"/>
  <c r="M4" i="37"/>
  <c r="Q10" i="23"/>
  <c r="Q9" i="23" s="1"/>
  <c r="G16" i="12"/>
  <c r="G11" i="12" s="1"/>
  <c r="L9" i="12"/>
  <c r="U10" i="12"/>
  <c r="U9" i="12" s="1"/>
  <c r="T9" i="12"/>
  <c r="W9" i="14"/>
  <c r="H9" i="14"/>
  <c r="Z9" i="14"/>
  <c r="E9" i="14"/>
  <c r="D7" i="28"/>
  <c r="D8" i="15"/>
  <c r="E8" i="28"/>
  <c r="F8" i="11"/>
  <c r="G8" i="11" s="1"/>
  <c r="G9" i="11"/>
  <c r="E9" i="28"/>
  <c r="N9" i="23"/>
  <c r="D16" i="23"/>
  <c r="D11" i="23" s="1"/>
  <c r="X9" i="23"/>
  <c r="X8" i="15"/>
  <c r="I5" i="21"/>
  <c r="C7" i="28"/>
  <c r="I9" i="11"/>
  <c r="H8" i="11"/>
  <c r="I8" i="11" s="1"/>
  <c r="G5" i="21"/>
  <c r="I7" i="28"/>
  <c r="I16" i="23"/>
  <c r="I11" i="23" s="1"/>
  <c r="I9" i="23" s="1"/>
  <c r="X8" i="11"/>
  <c r="Y8" i="11" s="1"/>
  <c r="Y9" i="11"/>
  <c r="H9" i="4"/>
  <c r="W9" i="11"/>
  <c r="V8" i="11"/>
  <c r="W8" i="11" s="1"/>
  <c r="H8" i="4"/>
  <c r="O8" i="11"/>
  <c r="Q8" i="11" s="1"/>
  <c r="Q9" i="11"/>
  <c r="N8" i="15"/>
  <c r="L9" i="14"/>
  <c r="P8" i="15"/>
  <c r="F8" i="15"/>
  <c r="D8" i="4"/>
  <c r="N9" i="11"/>
  <c r="M8" i="11"/>
  <c r="N8" i="11" s="1"/>
  <c r="J8" i="11"/>
  <c r="K9" i="11"/>
  <c r="H6" i="21"/>
  <c r="H5" i="21" s="1"/>
  <c r="C5" i="37" l="1"/>
  <c r="C4" i="37" s="1"/>
  <c r="E8" i="4"/>
  <c r="K8" i="11"/>
  <c r="G9" i="12"/>
  <c r="E7" i="28"/>
</calcChain>
</file>

<file path=xl/sharedStrings.xml><?xml version="1.0" encoding="utf-8"?>
<sst xmlns="http://schemas.openxmlformats.org/spreadsheetml/2006/main" count="1571" uniqueCount="685">
  <si>
    <t>水稲</t>
  </si>
  <si>
    <t>作付</t>
  </si>
  <si>
    <t>　</t>
  </si>
  <si>
    <t>面積</t>
  </si>
  <si>
    <t xml:space="preserve"> </t>
  </si>
  <si>
    <t>小計</t>
  </si>
  <si>
    <t>合計</t>
  </si>
  <si>
    <t>同左</t>
  </si>
  <si>
    <t>有　機　物　の　施　用</t>
  </si>
  <si>
    <t>ケ　イ　カ　リ　ン</t>
  </si>
  <si>
    <t>施用</t>
  </si>
  <si>
    <t>施用量</t>
  </si>
  <si>
    <t>同左10ａ</t>
  </si>
  <si>
    <t>割合</t>
  </si>
  <si>
    <t>(風乾)</t>
  </si>
  <si>
    <t>比率</t>
  </si>
  <si>
    <t>収　　穫　　機</t>
  </si>
  <si>
    <t>植え</t>
  </si>
  <si>
    <t>湛　水</t>
  </si>
  <si>
    <t>乾　田</t>
  </si>
  <si>
    <t>以上</t>
  </si>
  <si>
    <t>直　播</t>
  </si>
  <si>
    <t>５条刈</t>
  </si>
  <si>
    <t>苗の種類別</t>
  </si>
  <si>
    <t>出荷段階別</t>
  </si>
  <si>
    <t>共同育苗施設数</t>
  </si>
  <si>
    <t>面　積</t>
  </si>
  <si>
    <t>50ha</t>
  </si>
  <si>
    <t>方式別箇所数及び処理面積、出荷数量</t>
  </si>
  <si>
    <t>処　理</t>
  </si>
  <si>
    <t>数</t>
  </si>
  <si>
    <t>(ha)</t>
  </si>
  <si>
    <t>不耕起</t>
  </si>
  <si>
    <t>乗　用</t>
  </si>
  <si>
    <t>播　種</t>
  </si>
  <si>
    <t>播種機</t>
  </si>
  <si>
    <t>条播</t>
  </si>
  <si>
    <t>点播</t>
  </si>
  <si>
    <t>ﾄﾞﾘﾙ播</t>
  </si>
  <si>
    <t>合計</t>
    <rPh sb="0" eb="2">
      <t>ゴウケイ</t>
    </rPh>
    <phoneticPr fontId="4"/>
  </si>
  <si>
    <t>未満</t>
    <rPh sb="0" eb="2">
      <t>ミマン</t>
    </rPh>
    <phoneticPr fontId="3"/>
  </si>
  <si>
    <t>経営規模別内訳</t>
    <rPh sb="0" eb="2">
      <t>ケイエイ</t>
    </rPh>
    <rPh sb="2" eb="4">
      <t>キボ</t>
    </rPh>
    <rPh sb="4" eb="5">
      <t>ベツ</t>
    </rPh>
    <rPh sb="5" eb="7">
      <t>ウチワケ</t>
    </rPh>
    <phoneticPr fontId="8"/>
  </si>
  <si>
    <t>30ha以上</t>
    <rPh sb="4" eb="6">
      <t>イジョウ</t>
    </rPh>
    <phoneticPr fontId="8"/>
  </si>
  <si>
    <t>加工</t>
    <rPh sb="0" eb="2">
      <t>カコウ</t>
    </rPh>
    <phoneticPr fontId="4"/>
  </si>
  <si>
    <t>その他</t>
    <rPh sb="0" eb="3">
      <t>ソノタ</t>
    </rPh>
    <phoneticPr fontId="4"/>
  </si>
  <si>
    <t>堆肥</t>
    <rPh sb="0" eb="2">
      <t>タイヒ</t>
    </rPh>
    <phoneticPr fontId="4"/>
  </si>
  <si>
    <t>飼料</t>
    <rPh sb="0" eb="2">
      <t>シリョウ</t>
    </rPh>
    <phoneticPr fontId="4"/>
  </si>
  <si>
    <t>敷料</t>
    <rPh sb="0" eb="1">
      <t>シ</t>
    </rPh>
    <rPh sb="1" eb="2">
      <t>リョウ</t>
    </rPh>
    <phoneticPr fontId="4"/>
  </si>
  <si>
    <t>利用量</t>
    <rPh sb="0" eb="2">
      <t>リヨウ</t>
    </rPh>
    <rPh sb="2" eb="3">
      <t>リョウ</t>
    </rPh>
    <phoneticPr fontId="4"/>
  </si>
  <si>
    <t>田植機利用面積(ha)</t>
    <rPh sb="0" eb="3">
      <t>タウエキ</t>
    </rPh>
    <rPh sb="3" eb="5">
      <t>リヨウ</t>
    </rPh>
    <rPh sb="5" eb="7">
      <t>メンセキ</t>
    </rPh>
    <phoneticPr fontId="5"/>
  </si>
  <si>
    <t>導入計画面積</t>
    <rPh sb="0" eb="2">
      <t>ドウニュウ</t>
    </rPh>
    <rPh sb="2" eb="4">
      <t>ケイカク</t>
    </rPh>
    <rPh sb="4" eb="6">
      <t>メンセキ</t>
    </rPh>
    <phoneticPr fontId="8"/>
  </si>
  <si>
    <t>認定者数</t>
    <rPh sb="0" eb="3">
      <t>ニンテイシャ</t>
    </rPh>
    <rPh sb="3" eb="4">
      <t>スウ</t>
    </rPh>
    <phoneticPr fontId="8"/>
  </si>
  <si>
    <t>発生量</t>
    <rPh sb="0" eb="2">
      <t>ハッセイ</t>
    </rPh>
    <rPh sb="2" eb="3">
      <t>リョウ</t>
    </rPh>
    <phoneticPr fontId="4"/>
  </si>
  <si>
    <t>小計</t>
    <rPh sb="0" eb="2">
      <t>ショウケイ</t>
    </rPh>
    <phoneticPr fontId="4"/>
  </si>
  <si>
    <t>収穫量</t>
    <rPh sb="0" eb="2">
      <t>シュウカク</t>
    </rPh>
    <rPh sb="2" eb="3">
      <t>リョウ</t>
    </rPh>
    <phoneticPr fontId="4"/>
  </si>
  <si>
    <t>田植機</t>
    <rPh sb="0" eb="2">
      <t>タウエ</t>
    </rPh>
    <rPh sb="2" eb="3">
      <t>キ</t>
    </rPh>
    <phoneticPr fontId="5"/>
  </si>
  <si>
    <t>利用</t>
    <rPh sb="0" eb="2">
      <t>リヨウ</t>
    </rPh>
    <phoneticPr fontId="5"/>
  </si>
  <si>
    <t>面積</t>
    <rPh sb="0" eb="2">
      <t>メンセキ</t>
    </rPh>
    <phoneticPr fontId="5"/>
  </si>
  <si>
    <t>汎用型ｺﾝﾊﾞｲﾝ</t>
    <rPh sb="0" eb="1">
      <t>ハン</t>
    </rPh>
    <rPh sb="1" eb="2">
      <t>ヨウ</t>
    </rPh>
    <rPh sb="2" eb="3">
      <t>カタ</t>
    </rPh>
    <phoneticPr fontId="3"/>
  </si>
  <si>
    <t>(廃棄等）</t>
    <rPh sb="1" eb="3">
      <t>ハイキ</t>
    </rPh>
    <rPh sb="3" eb="4">
      <t>トウ</t>
    </rPh>
    <phoneticPr fontId="4"/>
  </si>
  <si>
    <t>稲わらの</t>
    <rPh sb="0" eb="1">
      <t>イナ</t>
    </rPh>
    <phoneticPr fontId="4"/>
  </si>
  <si>
    <t>玄米</t>
    <rPh sb="0" eb="2">
      <t>ゲンマイ</t>
    </rPh>
    <phoneticPr fontId="4"/>
  </si>
  <si>
    <t>不耕起</t>
    <rPh sb="0" eb="1">
      <t>フ</t>
    </rPh>
    <rPh sb="1" eb="2">
      <t>コウ</t>
    </rPh>
    <rPh sb="2" eb="3">
      <t>キ</t>
    </rPh>
    <phoneticPr fontId="5"/>
  </si>
  <si>
    <t>利用率</t>
    <rPh sb="0" eb="2">
      <t>リヨウ</t>
    </rPh>
    <rPh sb="2" eb="3">
      <t>リツ</t>
    </rPh>
    <phoneticPr fontId="4"/>
  </si>
  <si>
    <t>調製（貯蔵）施設</t>
    <rPh sb="2" eb="8">
      <t>シセツ</t>
    </rPh>
    <phoneticPr fontId="5"/>
  </si>
  <si>
    <t>当たり</t>
    <rPh sb="0" eb="1">
      <t>ア</t>
    </rPh>
    <phoneticPr fontId="5"/>
  </si>
  <si>
    <t>機構別利用面積(ha)</t>
    <rPh sb="3" eb="5">
      <t>リヨウ</t>
    </rPh>
    <rPh sb="5" eb="7">
      <t>メンセキ</t>
    </rPh>
    <phoneticPr fontId="5"/>
  </si>
  <si>
    <t>(人)</t>
    <rPh sb="1" eb="2">
      <t>ニン</t>
    </rPh>
    <phoneticPr fontId="8"/>
  </si>
  <si>
    <t>県中</t>
    <rPh sb="0" eb="2">
      <t>ケンチュウ</t>
    </rPh>
    <phoneticPr fontId="4"/>
  </si>
  <si>
    <t>南会津</t>
    <rPh sb="0" eb="3">
      <t>ミナミアイヅ</t>
    </rPh>
    <phoneticPr fontId="4"/>
  </si>
  <si>
    <t>小計</t>
    <rPh sb="0" eb="2">
      <t>ショウケイ</t>
    </rPh>
    <phoneticPr fontId="3"/>
  </si>
  <si>
    <t>地域区分</t>
    <rPh sb="0" eb="2">
      <t>チイキ</t>
    </rPh>
    <rPh sb="2" eb="4">
      <t>クブン</t>
    </rPh>
    <phoneticPr fontId="4"/>
  </si>
  <si>
    <t>標高別水稲作付面積(ha)</t>
    <rPh sb="3" eb="5">
      <t>スイトウ</t>
    </rPh>
    <rPh sb="5" eb="7">
      <t>サクツケ</t>
    </rPh>
    <phoneticPr fontId="4"/>
  </si>
  <si>
    <t>300m
未満</t>
    <rPh sb="5" eb="7">
      <t>ミマン</t>
    </rPh>
    <phoneticPr fontId="4"/>
  </si>
  <si>
    <t>600m
以上</t>
    <rPh sb="5" eb="7">
      <t>イジョウ</t>
    </rPh>
    <phoneticPr fontId="4"/>
  </si>
  <si>
    <t>中 通 り</t>
    <rPh sb="0" eb="1">
      <t>チュウ</t>
    </rPh>
    <rPh sb="2" eb="3">
      <t>ツウ</t>
    </rPh>
    <phoneticPr fontId="4"/>
  </si>
  <si>
    <t>浜 通 り</t>
    <rPh sb="0" eb="1">
      <t>ハマ</t>
    </rPh>
    <rPh sb="2" eb="3">
      <t>ツウ</t>
    </rPh>
    <phoneticPr fontId="4"/>
  </si>
  <si>
    <t>南 会 津</t>
    <rPh sb="0" eb="1">
      <t>ミナミ</t>
    </rPh>
    <rPh sb="2" eb="3">
      <t>カイ</t>
    </rPh>
    <rPh sb="4" eb="5">
      <t>ツ</t>
    </rPh>
    <phoneticPr fontId="4"/>
  </si>
  <si>
    <t>農林事務所</t>
    <rPh sb="0" eb="1">
      <t>ノウ</t>
    </rPh>
    <rPh sb="1" eb="2">
      <t>ハヤシ</t>
    </rPh>
    <rPh sb="2" eb="3">
      <t>コト</t>
    </rPh>
    <rPh sb="3" eb="4">
      <t>ツトム</t>
    </rPh>
    <rPh sb="4" eb="5">
      <t>ショ</t>
    </rPh>
    <phoneticPr fontId="4"/>
  </si>
  <si>
    <t>い わ き</t>
    <phoneticPr fontId="4"/>
  </si>
  <si>
    <t>(ha)</t>
    <phoneticPr fontId="5"/>
  </si>
  <si>
    <t>(%)</t>
    <phoneticPr fontId="5"/>
  </si>
  <si>
    <t>(t)</t>
    <phoneticPr fontId="5"/>
  </si>
  <si>
    <t>(kg)</t>
    <phoneticPr fontId="5"/>
  </si>
  <si>
    <t>量</t>
    <rPh sb="0" eb="1">
      <t>リョウ</t>
    </rPh>
    <phoneticPr fontId="5"/>
  </si>
  <si>
    <t>土　壌　改　良　資　材　の　活　用</t>
    <rPh sb="0" eb="1">
      <t>ツチ</t>
    </rPh>
    <rPh sb="2" eb="3">
      <t>ツチ</t>
    </rPh>
    <rPh sb="4" eb="5">
      <t>アラタ</t>
    </rPh>
    <rPh sb="6" eb="7">
      <t>リョウ</t>
    </rPh>
    <rPh sb="8" eb="9">
      <t>シ</t>
    </rPh>
    <rPh sb="10" eb="11">
      <t>ザイ</t>
    </rPh>
    <rPh sb="14" eb="15">
      <t>カツ</t>
    </rPh>
    <rPh sb="16" eb="17">
      <t>ヨウ</t>
    </rPh>
    <phoneticPr fontId="5"/>
  </si>
  <si>
    <t>農 林 事 務 所</t>
    <rPh sb="0" eb="1">
      <t>ノウ</t>
    </rPh>
    <rPh sb="2" eb="3">
      <t>ハヤシ</t>
    </rPh>
    <rPh sb="4" eb="5">
      <t>コト</t>
    </rPh>
    <rPh sb="6" eb="7">
      <t>ツトム</t>
    </rPh>
    <rPh sb="8" eb="9">
      <t>ショ</t>
    </rPh>
    <phoneticPr fontId="4"/>
  </si>
  <si>
    <t>玄米</t>
    <rPh sb="0" eb="2">
      <t>ゲンマイ</t>
    </rPh>
    <phoneticPr fontId="3"/>
  </si>
  <si>
    <t>利用量</t>
    <rPh sb="0" eb="2">
      <t>リヨウ</t>
    </rPh>
    <rPh sb="2" eb="3">
      <t>リョウ</t>
    </rPh>
    <phoneticPr fontId="3"/>
  </si>
  <si>
    <t>その他</t>
    <rPh sb="0" eb="3">
      <t>ソノタ</t>
    </rPh>
    <phoneticPr fontId="3"/>
  </si>
  <si>
    <t>収穫量</t>
    <rPh sb="0" eb="2">
      <t>シュウカク</t>
    </rPh>
    <rPh sb="2" eb="3">
      <t>リョウ</t>
    </rPh>
    <phoneticPr fontId="3"/>
  </si>
  <si>
    <t>発生量</t>
    <rPh sb="0" eb="2">
      <t>ハッセイ</t>
    </rPh>
    <rPh sb="2" eb="3">
      <t>リョウ</t>
    </rPh>
    <phoneticPr fontId="3"/>
  </si>
  <si>
    <t>合計</t>
    <rPh sb="0" eb="2">
      <t>ゴウケイ</t>
    </rPh>
    <phoneticPr fontId="3"/>
  </si>
  <si>
    <t>利用率</t>
    <rPh sb="0" eb="2">
      <t>リヨウ</t>
    </rPh>
    <rPh sb="2" eb="3">
      <t>リツ</t>
    </rPh>
    <phoneticPr fontId="3"/>
  </si>
  <si>
    <t>(廃棄等）</t>
    <rPh sb="1" eb="3">
      <t>ハイキ</t>
    </rPh>
    <rPh sb="3" eb="4">
      <t>トウ</t>
    </rPh>
    <phoneticPr fontId="3"/>
  </si>
  <si>
    <t>堆肥</t>
    <rPh sb="0" eb="2">
      <t>タイヒ</t>
    </rPh>
    <phoneticPr fontId="3"/>
  </si>
  <si>
    <t>耕　　　種</t>
    <rPh sb="0" eb="1">
      <t>コウ</t>
    </rPh>
    <rPh sb="4" eb="5">
      <t>シュ</t>
    </rPh>
    <phoneticPr fontId="3"/>
  </si>
  <si>
    <t>畜産</t>
    <rPh sb="0" eb="2">
      <t>チクサン</t>
    </rPh>
    <phoneticPr fontId="3"/>
  </si>
  <si>
    <t>くん炭</t>
    <rPh sb="2" eb="3">
      <t>スミ</t>
    </rPh>
    <phoneticPr fontId="3"/>
  </si>
  <si>
    <t>燃料</t>
    <rPh sb="0" eb="2">
      <t>ネンリョウ</t>
    </rPh>
    <phoneticPr fontId="3"/>
  </si>
  <si>
    <t>マルチ</t>
    <phoneticPr fontId="3"/>
  </si>
  <si>
    <t>暗渠</t>
    <rPh sb="0" eb="2">
      <t>アンキョ</t>
    </rPh>
    <phoneticPr fontId="3"/>
  </si>
  <si>
    <t>県中</t>
    <rPh sb="0" eb="2">
      <t>ケンチュウ</t>
    </rPh>
    <phoneticPr fontId="3"/>
  </si>
  <si>
    <t>南会津</t>
    <rPh sb="0" eb="3">
      <t>ミナミアイヅ</t>
    </rPh>
    <phoneticPr fontId="3"/>
  </si>
  <si>
    <t>込み</t>
    <rPh sb="0" eb="1">
      <t>コ</t>
    </rPh>
    <phoneticPr fontId="4"/>
  </si>
  <si>
    <t>地域区分</t>
    <rPh sb="0" eb="2">
      <t>チイキ</t>
    </rPh>
    <rPh sb="2" eb="4">
      <t>クブン</t>
    </rPh>
    <phoneticPr fontId="3"/>
  </si>
  <si>
    <t>中 通 り</t>
    <rPh sb="0" eb="1">
      <t>チュウ</t>
    </rPh>
    <rPh sb="2" eb="3">
      <t>ツウ</t>
    </rPh>
    <phoneticPr fontId="3"/>
  </si>
  <si>
    <t>浜 通 り</t>
    <rPh sb="0" eb="1">
      <t>ハマ</t>
    </rPh>
    <rPh sb="2" eb="3">
      <t>ツウ</t>
    </rPh>
    <phoneticPr fontId="3"/>
  </si>
  <si>
    <t>農 林 事 務 所</t>
    <rPh sb="0" eb="1">
      <t>ノウ</t>
    </rPh>
    <rPh sb="2" eb="3">
      <t>ハヤシ</t>
    </rPh>
    <rPh sb="4" eb="5">
      <t>コト</t>
    </rPh>
    <rPh sb="6" eb="7">
      <t>ツトム</t>
    </rPh>
    <rPh sb="8" eb="9">
      <t>ショ</t>
    </rPh>
    <phoneticPr fontId="3"/>
  </si>
  <si>
    <t>南 会 津</t>
    <rPh sb="0" eb="1">
      <t>ミナミ</t>
    </rPh>
    <rPh sb="2" eb="3">
      <t>カイ</t>
    </rPh>
    <rPh sb="4" eb="5">
      <t>ツ</t>
    </rPh>
    <phoneticPr fontId="3"/>
  </si>
  <si>
    <t>須 賀 川</t>
    <rPh sb="0" eb="1">
      <t>ス</t>
    </rPh>
    <rPh sb="2" eb="3">
      <t>ガ</t>
    </rPh>
    <rPh sb="4" eb="5">
      <t>カワ</t>
    </rPh>
    <phoneticPr fontId="3"/>
  </si>
  <si>
    <t>喜 多 方</t>
    <rPh sb="0" eb="1">
      <t>キ</t>
    </rPh>
    <rPh sb="2" eb="3">
      <t>タ</t>
    </rPh>
    <rPh sb="4" eb="5">
      <t>カタ</t>
    </rPh>
    <phoneticPr fontId="3"/>
  </si>
  <si>
    <t>会津坂下</t>
    <rPh sb="0" eb="4">
      <t>アイヅバンゲ</t>
    </rPh>
    <phoneticPr fontId="3"/>
  </si>
  <si>
    <t>資材</t>
    <rPh sb="0" eb="2">
      <t>シザイ</t>
    </rPh>
    <phoneticPr fontId="3"/>
  </si>
  <si>
    <t>暗渠</t>
  </si>
  <si>
    <t>代替</t>
    <rPh sb="0" eb="2">
      <t>ダイタイ</t>
    </rPh>
    <phoneticPr fontId="3"/>
  </si>
  <si>
    <t>床土</t>
    <rPh sb="0" eb="1">
      <t>トコ</t>
    </rPh>
    <rPh sb="1" eb="2">
      <t>ツチ</t>
    </rPh>
    <phoneticPr fontId="3"/>
  </si>
  <si>
    <t>(t)</t>
    <phoneticPr fontId="3"/>
  </si>
  <si>
    <t>共乾施設</t>
  </si>
  <si>
    <t>における</t>
  </si>
  <si>
    <t>利用量</t>
  </si>
  <si>
    <t>その他</t>
  </si>
  <si>
    <t>利用率</t>
  </si>
  <si>
    <t>耕　　　種</t>
  </si>
  <si>
    <t>畜産</t>
  </si>
  <si>
    <t>くん炭</t>
  </si>
  <si>
    <t>燃料</t>
  </si>
  <si>
    <t>(廃棄等）</t>
  </si>
  <si>
    <t>発生量</t>
  </si>
  <si>
    <t>堆肥</t>
  </si>
  <si>
    <t>マルチ</t>
  </si>
  <si>
    <t>(t)</t>
  </si>
  <si>
    <t>(%)</t>
  </si>
  <si>
    <t>籾がらの</t>
    <rPh sb="0" eb="1">
      <t>モミ</t>
    </rPh>
    <phoneticPr fontId="3"/>
  </si>
  <si>
    <t>処理量</t>
    <rPh sb="0" eb="2">
      <t>ショリ</t>
    </rPh>
    <rPh sb="2" eb="3">
      <t>リョウ</t>
    </rPh>
    <phoneticPr fontId="3"/>
  </si>
  <si>
    <t>台　数</t>
    <phoneticPr fontId="5"/>
  </si>
  <si>
    <t>合計</t>
    <rPh sb="0" eb="2">
      <t>ゴウケイ</t>
    </rPh>
    <phoneticPr fontId="5"/>
  </si>
  <si>
    <t>同左処理面積（ha）</t>
    <phoneticPr fontId="3"/>
  </si>
  <si>
    <t>200ha</t>
    <phoneticPr fontId="3"/>
  </si>
  <si>
    <t>個所</t>
    <rPh sb="0" eb="2">
      <t>カショ</t>
    </rPh>
    <phoneticPr fontId="3"/>
  </si>
  <si>
    <t>数</t>
    <rPh sb="0" eb="1">
      <t>スウ</t>
    </rPh>
    <phoneticPr fontId="3"/>
  </si>
  <si>
    <t>面積</t>
    <rPh sb="0" eb="2">
      <t>メンセキ</t>
    </rPh>
    <phoneticPr fontId="3"/>
  </si>
  <si>
    <t>出芽苗</t>
    <rPh sb="0" eb="1">
      <t>デ</t>
    </rPh>
    <phoneticPr fontId="3"/>
  </si>
  <si>
    <t>数</t>
    <rPh sb="0" eb="1">
      <t>スウ</t>
    </rPh>
    <phoneticPr fontId="5"/>
  </si>
  <si>
    <t>面積</t>
    <phoneticPr fontId="5"/>
  </si>
  <si>
    <t>(ha)</t>
    <phoneticPr fontId="5"/>
  </si>
  <si>
    <t>(t)</t>
    <phoneticPr fontId="5"/>
  </si>
  <si>
    <t>直播</t>
    <rPh sb="0" eb="2">
      <t>チョクハ</t>
    </rPh>
    <phoneticPr fontId="5"/>
  </si>
  <si>
    <t>合計</t>
    <rPh sb="0" eb="1">
      <t>ゴウ</t>
    </rPh>
    <rPh sb="1" eb="2">
      <t>ケイ</t>
    </rPh>
    <phoneticPr fontId="5"/>
  </si>
  <si>
    <t>直播栽培実施状況（子実収穫）</t>
    <rPh sb="4" eb="6">
      <t>ジッシ</t>
    </rPh>
    <rPh sb="9" eb="10">
      <t>シ</t>
    </rPh>
    <rPh sb="10" eb="11">
      <t>ジツ</t>
    </rPh>
    <rPh sb="11" eb="13">
      <t>シュウカク</t>
    </rPh>
    <phoneticPr fontId="5"/>
  </si>
  <si>
    <t>5ha以上
経営体数
合計</t>
    <rPh sb="3" eb="5">
      <t>イジョウ</t>
    </rPh>
    <rPh sb="6" eb="8">
      <t>ケイエイ</t>
    </rPh>
    <rPh sb="8" eb="9">
      <t>タイ</t>
    </rPh>
    <rPh sb="9" eb="10">
      <t>スウ</t>
    </rPh>
    <rPh sb="11" eb="13">
      <t>ゴウケイ</t>
    </rPh>
    <phoneticPr fontId="8"/>
  </si>
  <si>
    <t>利　用　量　の　内　訳　(％)</t>
    <rPh sb="0" eb="1">
      <t>リ</t>
    </rPh>
    <rPh sb="2" eb="3">
      <t>ヨウ</t>
    </rPh>
    <rPh sb="4" eb="5">
      <t>リョウ</t>
    </rPh>
    <rPh sb="8" eb="9">
      <t>ウチ</t>
    </rPh>
    <rPh sb="10" eb="11">
      <t>ヤク</t>
    </rPh>
    <phoneticPr fontId="3"/>
  </si>
  <si>
    <t>300～
400m</t>
    <phoneticPr fontId="4"/>
  </si>
  <si>
    <t>400～
500m</t>
    <phoneticPr fontId="4"/>
  </si>
  <si>
    <t>500～
600m</t>
    <phoneticPr fontId="4"/>
  </si>
  <si>
    <t>(t)</t>
    <phoneticPr fontId="4"/>
  </si>
  <si>
    <t>すき</t>
    <phoneticPr fontId="4"/>
  </si>
  <si>
    <t>(%)</t>
    <phoneticPr fontId="4"/>
  </si>
  <si>
    <t>いわき</t>
    <phoneticPr fontId="3"/>
  </si>
  <si>
    <t>床土</t>
    <phoneticPr fontId="3"/>
  </si>
  <si>
    <t>バインダ</t>
    <phoneticPr fontId="5"/>
  </si>
  <si>
    <t>自脱型ｺﾝﾊﾞｲﾝ</t>
    <phoneticPr fontId="5"/>
  </si>
  <si>
    <t>６条</t>
    <phoneticPr fontId="3"/>
  </si>
  <si>
    <t>８条</t>
    <phoneticPr fontId="3"/>
  </si>
  <si>
    <t>施肥</t>
    <phoneticPr fontId="5"/>
  </si>
  <si>
    <t>成苗</t>
    <phoneticPr fontId="5"/>
  </si>
  <si>
    <t>稚苗</t>
    <phoneticPr fontId="5"/>
  </si>
  <si>
    <t>(台)</t>
    <phoneticPr fontId="5"/>
  </si>
  <si>
    <t>(ha)</t>
    <phoneticPr fontId="5"/>
  </si>
  <si>
    <t>乳　苗</t>
    <phoneticPr fontId="3"/>
  </si>
  <si>
    <t>稚　苗</t>
    <phoneticPr fontId="3"/>
  </si>
  <si>
    <t>中  苗</t>
    <phoneticPr fontId="3"/>
  </si>
  <si>
    <t>成  苗</t>
    <phoneticPr fontId="3"/>
  </si>
  <si>
    <t>緑化苗</t>
    <phoneticPr fontId="3"/>
  </si>
  <si>
    <t>硬化苗</t>
    <phoneticPr fontId="3"/>
  </si>
  <si>
    <t>50～</t>
    <phoneticPr fontId="3"/>
  </si>
  <si>
    <t>100～</t>
    <phoneticPr fontId="3"/>
  </si>
  <si>
    <t>未満</t>
    <phoneticPr fontId="3"/>
  </si>
  <si>
    <t>200ha</t>
    <phoneticPr fontId="3"/>
  </si>
  <si>
    <t>(ha)</t>
    <phoneticPr fontId="3"/>
  </si>
  <si>
    <t>無人</t>
    <phoneticPr fontId="5"/>
  </si>
  <si>
    <t>動散</t>
    <phoneticPr fontId="5"/>
  </si>
  <si>
    <t>播種</t>
    <phoneticPr fontId="5"/>
  </si>
  <si>
    <t>郡 　山</t>
    <rPh sb="0" eb="1">
      <t>グン</t>
    </rPh>
    <rPh sb="3" eb="4">
      <t>ヤマ</t>
    </rPh>
    <phoneticPr fontId="20"/>
  </si>
  <si>
    <t>田 村 市</t>
    <rPh sb="0" eb="1">
      <t>タ</t>
    </rPh>
    <rPh sb="2" eb="3">
      <t>ムラ</t>
    </rPh>
    <rPh sb="4" eb="5">
      <t>シ</t>
    </rPh>
    <phoneticPr fontId="20"/>
  </si>
  <si>
    <t>三 春 町</t>
  </si>
  <si>
    <t>小 野 町</t>
  </si>
  <si>
    <t>鏡 石 町</t>
  </si>
  <si>
    <t>天 栄 村</t>
  </si>
  <si>
    <t>石 川 町</t>
  </si>
  <si>
    <t>玉 川 村</t>
  </si>
  <si>
    <t>平 田 村</t>
  </si>
  <si>
    <t>浅 川 町</t>
  </si>
  <si>
    <t>古 殿 町</t>
  </si>
  <si>
    <t>会津美里町</t>
    <rPh sb="0" eb="2">
      <t>アイヅ</t>
    </rPh>
    <rPh sb="2" eb="3">
      <t>ビ</t>
    </rPh>
    <rPh sb="3" eb="4">
      <t>サト</t>
    </rPh>
    <rPh sb="4" eb="5">
      <t>マチ</t>
    </rPh>
    <phoneticPr fontId="20"/>
  </si>
  <si>
    <t>南 会 津 町</t>
    <rPh sb="0" eb="1">
      <t>ミナミ</t>
    </rPh>
    <rPh sb="2" eb="3">
      <t>カイ</t>
    </rPh>
    <rPh sb="4" eb="5">
      <t>ツ</t>
    </rPh>
    <rPh sb="6" eb="7">
      <t>マチ</t>
    </rPh>
    <phoneticPr fontId="20"/>
  </si>
  <si>
    <t>南 相 馬 市</t>
    <rPh sb="0" eb="1">
      <t>ミナミ</t>
    </rPh>
    <rPh sb="2" eb="3">
      <t>ソウ</t>
    </rPh>
    <rPh sb="4" eb="5">
      <t>ウマ</t>
    </rPh>
    <rPh sb="6" eb="7">
      <t>シ</t>
    </rPh>
    <phoneticPr fontId="20"/>
  </si>
  <si>
    <t>郡 山 市</t>
    <rPh sb="0" eb="1">
      <t>グン</t>
    </rPh>
    <rPh sb="2" eb="3">
      <t>ヤマ</t>
    </rPh>
    <rPh sb="4" eb="5">
      <t>シ</t>
    </rPh>
    <phoneticPr fontId="20"/>
  </si>
  <si>
    <t>有機栽培</t>
    <rPh sb="0" eb="2">
      <t>ユウキ</t>
    </rPh>
    <rPh sb="2" eb="4">
      <t>サイバイ</t>
    </rPh>
    <phoneticPr fontId="8"/>
  </si>
  <si>
    <t>特別栽培</t>
    <rPh sb="0" eb="2">
      <t>トクベツ</t>
    </rPh>
    <rPh sb="2" eb="4">
      <t>サイバイ</t>
    </rPh>
    <phoneticPr fontId="8"/>
  </si>
  <si>
    <t>農林事務所</t>
    <rPh sb="0" eb="1">
      <t>ノウ</t>
    </rPh>
    <rPh sb="1" eb="2">
      <t>ハヤシ</t>
    </rPh>
    <rPh sb="2" eb="3">
      <t>コト</t>
    </rPh>
    <rPh sb="3" eb="4">
      <t>ツトム</t>
    </rPh>
    <rPh sb="4" eb="5">
      <t>ショ</t>
    </rPh>
    <phoneticPr fontId="3"/>
  </si>
  <si>
    <t>猪 苗 代 町</t>
    <phoneticPr fontId="20"/>
  </si>
  <si>
    <t>喜 多 方 市</t>
    <phoneticPr fontId="20"/>
  </si>
  <si>
    <t>浪 江 町</t>
    <phoneticPr fontId="20"/>
  </si>
  <si>
    <t>葛 尾 村</t>
    <phoneticPr fontId="20"/>
  </si>
  <si>
    <t>うち
「福島県特別栽培農産物認証制度」に基づく面積</t>
    <rPh sb="4" eb="7">
      <t>フクシマケン</t>
    </rPh>
    <rPh sb="7" eb="9">
      <t>トクベツ</t>
    </rPh>
    <rPh sb="9" eb="11">
      <t>サイバイ</t>
    </rPh>
    <rPh sb="11" eb="14">
      <t>ノウサンブツ</t>
    </rPh>
    <rPh sb="14" eb="16">
      <t>ニンショウ</t>
    </rPh>
    <rPh sb="16" eb="18">
      <t>セイド</t>
    </rPh>
    <rPh sb="20" eb="21">
      <t>モト</t>
    </rPh>
    <rPh sb="23" eb="25">
      <t>メンセキ</t>
    </rPh>
    <phoneticPr fontId="8"/>
  </si>
  <si>
    <t>うち　
A以外の認証機関に
よる認証面積</t>
    <rPh sb="5" eb="7">
      <t>イガイ</t>
    </rPh>
    <rPh sb="8" eb="10">
      <t>ニンショウ</t>
    </rPh>
    <rPh sb="10" eb="12">
      <t>キカン</t>
    </rPh>
    <rPh sb="16" eb="18">
      <t>ニンショウ</t>
    </rPh>
    <rPh sb="18" eb="20">
      <t>メンセキ</t>
    </rPh>
    <phoneticPr fontId="8"/>
  </si>
  <si>
    <t>うち
A,B以外でガイドライン
に合致している面積</t>
    <rPh sb="6" eb="8">
      <t>イガイ</t>
    </rPh>
    <rPh sb="17" eb="19">
      <t>ガッチ</t>
    </rPh>
    <rPh sb="23" eb="25">
      <t>メンセキ</t>
    </rPh>
    <phoneticPr fontId="8"/>
  </si>
  <si>
    <t>うち
A,B,C以外で実態
確認されている面積</t>
    <rPh sb="8" eb="10">
      <t>イガイ</t>
    </rPh>
    <rPh sb="11" eb="13">
      <t>ジッタイ</t>
    </rPh>
    <rPh sb="14" eb="16">
      <t>カクニン</t>
    </rPh>
    <rPh sb="21" eb="23">
      <t>メンセキ</t>
    </rPh>
    <phoneticPr fontId="8"/>
  </si>
  <si>
    <t>伊 達 市</t>
    <rPh sb="0" eb="1">
      <t>イ</t>
    </rPh>
    <rPh sb="2" eb="3">
      <t>タチ</t>
    </rPh>
    <rPh sb="4" eb="5">
      <t>シ</t>
    </rPh>
    <phoneticPr fontId="20"/>
  </si>
  <si>
    <t>泉 崎 村</t>
    <phoneticPr fontId="20"/>
  </si>
  <si>
    <t>中 島 村</t>
    <phoneticPr fontId="20"/>
  </si>
  <si>
    <t>矢 吹 町</t>
    <phoneticPr fontId="20"/>
  </si>
  <si>
    <t>会津坂下町</t>
    <phoneticPr fontId="20"/>
  </si>
  <si>
    <t>湯 川 村</t>
    <phoneticPr fontId="20"/>
  </si>
  <si>
    <t>広 野 町</t>
    <phoneticPr fontId="20"/>
  </si>
  <si>
    <t>楢 葉 町</t>
    <phoneticPr fontId="20"/>
  </si>
  <si>
    <t>富 岡 町</t>
    <phoneticPr fontId="20"/>
  </si>
  <si>
    <t>川 内 村</t>
    <phoneticPr fontId="20"/>
  </si>
  <si>
    <t>大 熊 町</t>
    <phoneticPr fontId="20"/>
  </si>
  <si>
    <t>双 葉 町</t>
    <phoneticPr fontId="20"/>
  </si>
  <si>
    <t>玄米の</t>
    <phoneticPr fontId="3"/>
  </si>
  <si>
    <t>本 宮 市</t>
    <rPh sb="0" eb="1">
      <t>ホン</t>
    </rPh>
    <rPh sb="2" eb="3">
      <t>ミヤ</t>
    </rPh>
    <rPh sb="4" eb="5">
      <t>シ</t>
    </rPh>
    <phoneticPr fontId="20"/>
  </si>
  <si>
    <t>大 玉 村</t>
    <rPh sb="0" eb="1">
      <t>ダイ</t>
    </rPh>
    <rPh sb="2" eb="3">
      <t>タマ</t>
    </rPh>
    <rPh sb="4" eb="5">
      <t>ムラ</t>
    </rPh>
    <phoneticPr fontId="20"/>
  </si>
  <si>
    <t>県</t>
    <rPh sb="0" eb="1">
      <t>ケン</t>
    </rPh>
    <phoneticPr fontId="8"/>
  </si>
  <si>
    <t xml:space="preserve"> 大 玉 村</t>
    <rPh sb="1" eb="2">
      <t>ダイ</t>
    </rPh>
    <rPh sb="3" eb="4">
      <t>タマ</t>
    </rPh>
    <rPh sb="5" eb="6">
      <t>ムラ</t>
    </rPh>
    <phoneticPr fontId="20"/>
  </si>
  <si>
    <t>１等</t>
    <rPh sb="1" eb="2">
      <t>トウ</t>
    </rPh>
    <phoneticPr fontId="8"/>
  </si>
  <si>
    <t>２等</t>
    <rPh sb="1" eb="2">
      <t>トウ</t>
    </rPh>
    <phoneticPr fontId="8"/>
  </si>
  <si>
    <t>３等</t>
    <rPh sb="1" eb="2">
      <t>トウ</t>
    </rPh>
    <phoneticPr fontId="8"/>
  </si>
  <si>
    <t>規格外</t>
    <rPh sb="0" eb="2">
      <t>キカク</t>
    </rPh>
    <rPh sb="2" eb="3">
      <t>ガイ</t>
    </rPh>
    <phoneticPr fontId="8"/>
  </si>
  <si>
    <t>福島</t>
    <rPh sb="0" eb="2">
      <t>フクシマ</t>
    </rPh>
    <phoneticPr fontId="8"/>
  </si>
  <si>
    <t>（単位：トン、％）</t>
    <rPh sb="1" eb="3">
      <t>タンイ</t>
    </rPh>
    <phoneticPr fontId="8"/>
  </si>
  <si>
    <t>瑞穂黄金</t>
    <rPh sb="0" eb="2">
      <t>ミズホ</t>
    </rPh>
    <rPh sb="2" eb="4">
      <t>コガネ</t>
    </rPh>
    <phoneticPr fontId="8"/>
  </si>
  <si>
    <t>夢ごこち</t>
    <rPh sb="0" eb="1">
      <t>ユメ</t>
    </rPh>
    <phoneticPr fontId="8"/>
  </si>
  <si>
    <t>朝紫</t>
    <rPh sb="0" eb="1">
      <t>アサ</t>
    </rPh>
    <rPh sb="1" eb="2">
      <t>ムラサキ</t>
    </rPh>
    <phoneticPr fontId="8"/>
  </si>
  <si>
    <t>五百万石</t>
    <rPh sb="0" eb="2">
      <t>ゴヒャク</t>
    </rPh>
    <rPh sb="2" eb="4">
      <t>マンゴク</t>
    </rPh>
    <phoneticPr fontId="8"/>
  </si>
  <si>
    <t>特上</t>
    <rPh sb="0" eb="2">
      <t>トクジョウ</t>
    </rPh>
    <phoneticPr fontId="8"/>
  </si>
  <si>
    <t>特等</t>
    <rPh sb="0" eb="2">
      <t>トクトウ</t>
    </rPh>
    <phoneticPr fontId="8"/>
  </si>
  <si>
    <t>華吹雪</t>
    <rPh sb="0" eb="1">
      <t>ハナ</t>
    </rPh>
    <rPh sb="1" eb="3">
      <t>フブキ</t>
    </rPh>
    <phoneticPr fontId="8"/>
  </si>
  <si>
    <t>美山錦</t>
    <rPh sb="0" eb="2">
      <t>ミヤマ</t>
    </rPh>
    <rPh sb="2" eb="3">
      <t>ニシキ</t>
    </rPh>
    <phoneticPr fontId="8"/>
  </si>
  <si>
    <t>夢の香</t>
    <rPh sb="0" eb="1">
      <t>ユメ</t>
    </rPh>
    <rPh sb="2" eb="3">
      <t>カオ</t>
    </rPh>
    <phoneticPr fontId="8"/>
  </si>
  <si>
    <t>うち
特定
農業
団体</t>
    <rPh sb="3" eb="5">
      <t>トクテイ</t>
    </rPh>
    <rPh sb="6" eb="8">
      <t>ノウギョウ</t>
    </rPh>
    <rPh sb="9" eb="11">
      <t>ダンタイ</t>
    </rPh>
    <phoneticPr fontId="8"/>
  </si>
  <si>
    <t>水稲うるち玄米</t>
    <rPh sb="0" eb="2">
      <t>スイトウ</t>
    </rPh>
    <rPh sb="5" eb="7">
      <t>ゲンマイ</t>
    </rPh>
    <phoneticPr fontId="8"/>
  </si>
  <si>
    <t>醸造用玄米</t>
    <rPh sb="0" eb="3">
      <t>ジョウゾウヨウ</t>
    </rPh>
    <rPh sb="3" eb="5">
      <t>ゲンマイ</t>
    </rPh>
    <phoneticPr fontId="8"/>
  </si>
  <si>
    <t>　　　うち１等数量</t>
    <rPh sb="6" eb="7">
      <t>トウ</t>
    </rPh>
    <rPh sb="7" eb="9">
      <t>スウリョウ</t>
    </rPh>
    <phoneticPr fontId="8"/>
  </si>
  <si>
    <t>１等比率</t>
    <rPh sb="1" eb="2">
      <t>トウ</t>
    </rPh>
    <rPh sb="2" eb="4">
      <t>ヒリツ</t>
    </rPh>
    <phoneticPr fontId="8"/>
  </si>
  <si>
    <t>福　　島　</t>
    <rPh sb="0" eb="1">
      <t>フク</t>
    </rPh>
    <rPh sb="3" eb="4">
      <t>シマ</t>
    </rPh>
    <phoneticPr fontId="8"/>
  </si>
  <si>
    <t>水稲もち玄米</t>
    <rPh sb="0" eb="2">
      <t>スイトウ</t>
    </rPh>
    <rPh sb="4" eb="6">
      <t>ゲンマイ</t>
    </rPh>
    <phoneticPr fontId="8"/>
  </si>
  <si>
    <t>総　　計</t>
    <rPh sb="0" eb="1">
      <t>フサ</t>
    </rPh>
    <rPh sb="3" eb="4">
      <t>ケイ</t>
    </rPh>
    <phoneticPr fontId="8"/>
  </si>
  <si>
    <t>桑 折 町</t>
    <phoneticPr fontId="20"/>
  </si>
  <si>
    <t>棚 倉 町</t>
    <phoneticPr fontId="20"/>
  </si>
  <si>
    <t>磐 梯 町</t>
    <phoneticPr fontId="20"/>
  </si>
  <si>
    <t>下 郷 町</t>
    <phoneticPr fontId="20"/>
  </si>
  <si>
    <t>新 地 町</t>
    <phoneticPr fontId="20"/>
  </si>
  <si>
    <t>県　北</t>
    <rPh sb="0" eb="1">
      <t>ケン</t>
    </rPh>
    <rPh sb="2" eb="3">
      <t>キタ</t>
    </rPh>
    <phoneticPr fontId="4"/>
  </si>
  <si>
    <t>伊　達</t>
    <rPh sb="0" eb="1">
      <t>イ</t>
    </rPh>
    <rPh sb="2" eb="3">
      <t>タチ</t>
    </rPh>
    <phoneticPr fontId="4"/>
  </si>
  <si>
    <t>安　達</t>
    <rPh sb="0" eb="1">
      <t>アン</t>
    </rPh>
    <rPh sb="2" eb="3">
      <t>タチ</t>
    </rPh>
    <phoneticPr fontId="4"/>
  </si>
  <si>
    <t>会　津</t>
    <rPh sb="0" eb="1">
      <t>カイ</t>
    </rPh>
    <rPh sb="2" eb="3">
      <t>ツ</t>
    </rPh>
    <phoneticPr fontId="4"/>
  </si>
  <si>
    <t>南会津</t>
    <rPh sb="0" eb="1">
      <t>ミナミ</t>
    </rPh>
    <rPh sb="1" eb="2">
      <t>カイ</t>
    </rPh>
    <rPh sb="2" eb="3">
      <t>ツ</t>
    </rPh>
    <phoneticPr fontId="4"/>
  </si>
  <si>
    <t>双　葉</t>
    <rPh sb="0" eb="1">
      <t>ソウ</t>
    </rPh>
    <rPh sb="2" eb="3">
      <t>ハ</t>
    </rPh>
    <phoneticPr fontId="4"/>
  </si>
  <si>
    <t>伊　達</t>
    <rPh sb="0" eb="1">
      <t>イ</t>
    </rPh>
    <rPh sb="2" eb="3">
      <t>タチ</t>
    </rPh>
    <phoneticPr fontId="8"/>
  </si>
  <si>
    <t>安　達</t>
    <rPh sb="0" eb="1">
      <t>アン</t>
    </rPh>
    <rPh sb="2" eb="3">
      <t>タチ</t>
    </rPh>
    <phoneticPr fontId="8"/>
  </si>
  <si>
    <t>県　南</t>
    <rPh sb="0" eb="1">
      <t>ケン</t>
    </rPh>
    <rPh sb="2" eb="3">
      <t>ミナミ</t>
    </rPh>
    <phoneticPr fontId="8"/>
  </si>
  <si>
    <t>喜多方</t>
    <rPh sb="0" eb="3">
      <t>キタカタ</t>
    </rPh>
    <phoneticPr fontId="8"/>
  </si>
  <si>
    <t>南会津</t>
    <rPh sb="0" eb="3">
      <t>ミナミアイヅ</t>
    </rPh>
    <phoneticPr fontId="8"/>
  </si>
  <si>
    <t>会　津　坂　下</t>
    <rPh sb="0" eb="1">
      <t>カイ</t>
    </rPh>
    <rPh sb="2" eb="3">
      <t>ツ</t>
    </rPh>
    <rPh sb="4" eb="5">
      <t>バン</t>
    </rPh>
    <rPh sb="6" eb="7">
      <t>ゲ</t>
    </rPh>
    <phoneticPr fontId="8"/>
  </si>
  <si>
    <t>相　双</t>
    <rPh sb="0" eb="1">
      <t>ソウ</t>
    </rPh>
    <rPh sb="2" eb="3">
      <t>ソウ</t>
    </rPh>
    <phoneticPr fontId="8"/>
  </si>
  <si>
    <t>福 島 市</t>
    <phoneticPr fontId="20"/>
  </si>
  <si>
    <t>川 俣 町</t>
    <phoneticPr fontId="20"/>
  </si>
  <si>
    <t>国 見 町</t>
    <phoneticPr fontId="20"/>
  </si>
  <si>
    <t>二 本 松 市</t>
    <phoneticPr fontId="20"/>
  </si>
  <si>
    <t>大 玉 村</t>
    <phoneticPr fontId="20"/>
  </si>
  <si>
    <t>須 賀 川 市</t>
    <phoneticPr fontId="3"/>
  </si>
  <si>
    <t>白 河 市</t>
    <phoneticPr fontId="20"/>
  </si>
  <si>
    <t>西 郷 村</t>
    <phoneticPr fontId="20"/>
  </si>
  <si>
    <t>矢 祭 町</t>
    <phoneticPr fontId="20"/>
  </si>
  <si>
    <t>塙   町</t>
    <phoneticPr fontId="20"/>
  </si>
  <si>
    <t>鮫 川 村</t>
    <phoneticPr fontId="20"/>
  </si>
  <si>
    <t>会津若松市</t>
    <phoneticPr fontId="20"/>
  </si>
  <si>
    <t>猪 苗 代 町</t>
    <phoneticPr fontId="20"/>
  </si>
  <si>
    <t>北 塩 原 村</t>
    <phoneticPr fontId="20"/>
  </si>
  <si>
    <t>西 会 津 町</t>
    <phoneticPr fontId="20"/>
  </si>
  <si>
    <t>柳 津 町</t>
    <phoneticPr fontId="20"/>
  </si>
  <si>
    <t>三 島 町</t>
    <phoneticPr fontId="20"/>
  </si>
  <si>
    <t>金 山 町</t>
    <phoneticPr fontId="20"/>
  </si>
  <si>
    <t>昭 和 村</t>
    <phoneticPr fontId="20"/>
  </si>
  <si>
    <t>只 見 町</t>
    <phoneticPr fontId="20"/>
  </si>
  <si>
    <t>相 馬 市</t>
    <phoneticPr fontId="20"/>
  </si>
  <si>
    <t>飯 舘 村</t>
    <phoneticPr fontId="20"/>
  </si>
  <si>
    <t>浪 江 町</t>
    <phoneticPr fontId="20"/>
  </si>
  <si>
    <t>葛 尾 村</t>
    <phoneticPr fontId="20"/>
  </si>
  <si>
    <t>県　　計</t>
    <rPh sb="0" eb="1">
      <t>ケン</t>
    </rPh>
    <rPh sb="3" eb="4">
      <t>ケイ</t>
    </rPh>
    <phoneticPr fontId="4"/>
  </si>
  <si>
    <t>会　　津</t>
    <rPh sb="0" eb="1">
      <t>カイ</t>
    </rPh>
    <rPh sb="3" eb="4">
      <t>ツ</t>
    </rPh>
    <phoneticPr fontId="4"/>
  </si>
  <si>
    <t>県　　北</t>
    <rPh sb="0" eb="1">
      <t>ケン</t>
    </rPh>
    <rPh sb="3" eb="4">
      <t>ホク</t>
    </rPh>
    <phoneticPr fontId="4"/>
  </si>
  <si>
    <t>県　　中</t>
    <rPh sb="0" eb="1">
      <t>ケン</t>
    </rPh>
    <rPh sb="3" eb="4">
      <t>チュウ</t>
    </rPh>
    <phoneticPr fontId="4"/>
  </si>
  <si>
    <t>県　　南</t>
    <rPh sb="0" eb="1">
      <t>ケン</t>
    </rPh>
    <rPh sb="3" eb="4">
      <t>ミナミ</t>
    </rPh>
    <phoneticPr fontId="4"/>
  </si>
  <si>
    <t>相　　双</t>
    <rPh sb="0" eb="1">
      <t>ソウ</t>
    </rPh>
    <rPh sb="3" eb="4">
      <t>ソウ</t>
    </rPh>
    <phoneticPr fontId="4"/>
  </si>
  <si>
    <t>い わ き 市</t>
    <rPh sb="6" eb="7">
      <t>シ</t>
    </rPh>
    <phoneticPr fontId="4"/>
  </si>
  <si>
    <t>堆　き　ゅ　う  肥</t>
    <phoneticPr fontId="5"/>
  </si>
  <si>
    <t>珪　カ　ル</t>
    <phoneticPr fontId="5"/>
  </si>
  <si>
    <t>よ　う　り　ん</t>
    <phoneticPr fontId="5"/>
  </si>
  <si>
    <t>施用</t>
    <phoneticPr fontId="5"/>
  </si>
  <si>
    <t>(ha)</t>
    <phoneticPr fontId="3"/>
  </si>
  <si>
    <t>伊　　達</t>
    <rPh sb="0" eb="1">
      <t>イ</t>
    </rPh>
    <rPh sb="3" eb="4">
      <t>タチ</t>
    </rPh>
    <phoneticPr fontId="5"/>
  </si>
  <si>
    <t>双　　葉</t>
    <rPh sb="0" eb="1">
      <t>ソウ</t>
    </rPh>
    <rPh sb="3" eb="4">
      <t>ハ</t>
    </rPh>
    <phoneticPr fontId="5"/>
  </si>
  <si>
    <t>農業振興普及部・農業普及所</t>
    <rPh sb="0" eb="2">
      <t>ノウギョウ</t>
    </rPh>
    <rPh sb="2" eb="4">
      <t>シンコウ</t>
    </rPh>
    <rPh sb="4" eb="6">
      <t>フキュウ</t>
    </rPh>
    <rPh sb="6" eb="7">
      <t>ブ</t>
    </rPh>
    <rPh sb="8" eb="10">
      <t>ノウギョウ</t>
    </rPh>
    <rPh sb="10" eb="12">
      <t>フキュウ</t>
    </rPh>
    <rPh sb="12" eb="13">
      <t>ショ</t>
    </rPh>
    <phoneticPr fontId="5"/>
  </si>
  <si>
    <t>わ　　　ら</t>
    <phoneticPr fontId="5"/>
  </si>
  <si>
    <t>施用</t>
    <phoneticPr fontId="5"/>
  </si>
  <si>
    <t>同左
10ａ
当たり
(kg)</t>
    <phoneticPr fontId="5"/>
  </si>
  <si>
    <t>耕　種</t>
    <rPh sb="0" eb="1">
      <t>コウ</t>
    </rPh>
    <rPh sb="2" eb="3">
      <t>タネ</t>
    </rPh>
    <phoneticPr fontId="4"/>
  </si>
  <si>
    <t>畜　産</t>
    <rPh sb="0" eb="1">
      <t>チク</t>
    </rPh>
    <rPh sb="2" eb="3">
      <t>サン</t>
    </rPh>
    <phoneticPr fontId="4"/>
  </si>
  <si>
    <t>い わ き</t>
    <phoneticPr fontId="3"/>
  </si>
  <si>
    <t>県　　計</t>
    <rPh sb="0" eb="1">
      <t>ケン</t>
    </rPh>
    <rPh sb="3" eb="4">
      <t>ケイ</t>
    </rPh>
    <phoneticPr fontId="3"/>
  </si>
  <si>
    <t>会　　津</t>
    <rPh sb="0" eb="1">
      <t>カイ</t>
    </rPh>
    <rPh sb="3" eb="4">
      <t>ツ</t>
    </rPh>
    <phoneticPr fontId="3"/>
  </si>
  <si>
    <t>県　　北</t>
    <rPh sb="0" eb="1">
      <t>ケン</t>
    </rPh>
    <rPh sb="3" eb="4">
      <t>ホク</t>
    </rPh>
    <phoneticPr fontId="3"/>
  </si>
  <si>
    <t>県　　中</t>
    <rPh sb="0" eb="1">
      <t>ケン</t>
    </rPh>
    <rPh sb="3" eb="4">
      <t>チュウ</t>
    </rPh>
    <phoneticPr fontId="3"/>
  </si>
  <si>
    <t>県　　南</t>
    <rPh sb="0" eb="1">
      <t>ケン</t>
    </rPh>
    <rPh sb="3" eb="4">
      <t>ミナミ</t>
    </rPh>
    <phoneticPr fontId="3"/>
  </si>
  <si>
    <t>相　　双</t>
    <rPh sb="0" eb="1">
      <t>ソウ</t>
    </rPh>
    <rPh sb="3" eb="4">
      <t>ソウ</t>
    </rPh>
    <phoneticPr fontId="3"/>
  </si>
  <si>
    <t>県　　北</t>
    <rPh sb="0" eb="1">
      <t>ケン</t>
    </rPh>
    <rPh sb="3" eb="4">
      <t>キタ</t>
    </rPh>
    <phoneticPr fontId="3"/>
  </si>
  <si>
    <t>伊　　達</t>
    <rPh sb="0" eb="1">
      <t>イ</t>
    </rPh>
    <rPh sb="3" eb="4">
      <t>タチ</t>
    </rPh>
    <phoneticPr fontId="3"/>
  </si>
  <si>
    <t>安　　達</t>
    <rPh sb="0" eb="1">
      <t>アン</t>
    </rPh>
    <rPh sb="3" eb="4">
      <t>タチ</t>
    </rPh>
    <phoneticPr fontId="3"/>
  </si>
  <si>
    <t>田　　村</t>
    <rPh sb="0" eb="1">
      <t>タ</t>
    </rPh>
    <rPh sb="3" eb="4">
      <t>ムラ</t>
    </rPh>
    <phoneticPr fontId="3"/>
  </si>
  <si>
    <t>双　　葉</t>
    <rPh sb="0" eb="1">
      <t>ソウ</t>
    </rPh>
    <rPh sb="3" eb="4">
      <t>ハ</t>
    </rPh>
    <phoneticPr fontId="3"/>
  </si>
  <si>
    <t>農業振興普及部・農業普及所</t>
    <rPh sb="0" eb="2">
      <t>ノウギョウ</t>
    </rPh>
    <rPh sb="2" eb="4">
      <t>シンコウ</t>
    </rPh>
    <rPh sb="4" eb="6">
      <t>フキュウ</t>
    </rPh>
    <rPh sb="6" eb="7">
      <t>ブ</t>
    </rPh>
    <rPh sb="8" eb="10">
      <t>ノウギョウ</t>
    </rPh>
    <rPh sb="10" eb="12">
      <t>フキュウ</t>
    </rPh>
    <rPh sb="12" eb="13">
      <t>ショ</t>
    </rPh>
    <phoneticPr fontId="3"/>
  </si>
  <si>
    <t>マルチ</t>
    <phoneticPr fontId="4"/>
  </si>
  <si>
    <t>(t)</t>
    <phoneticPr fontId="3"/>
  </si>
  <si>
    <t>(%)</t>
    <phoneticPr fontId="3"/>
  </si>
  <si>
    <t>籾がらの利用（うち共同乾燥調製（貯蔵）施設分）</t>
    <rPh sb="0" eb="1">
      <t>モミ</t>
    </rPh>
    <rPh sb="4" eb="6">
      <t>リヨウ</t>
    </rPh>
    <rPh sb="9" eb="11">
      <t>キョウドウ</t>
    </rPh>
    <rPh sb="11" eb="13">
      <t>カンソウ</t>
    </rPh>
    <rPh sb="13" eb="15">
      <t>チョウセイ</t>
    </rPh>
    <rPh sb="16" eb="18">
      <t>チョゾウ</t>
    </rPh>
    <rPh sb="19" eb="21">
      <t>シセツ</t>
    </rPh>
    <rPh sb="21" eb="22">
      <t>ブン</t>
    </rPh>
    <phoneticPr fontId="3"/>
  </si>
  <si>
    <t>利 用 量 の 内 訳（％）</t>
    <rPh sb="0" eb="1">
      <t>リ</t>
    </rPh>
    <rPh sb="2" eb="3">
      <t>ヨウ</t>
    </rPh>
    <rPh sb="4" eb="5">
      <t>リョウ</t>
    </rPh>
    <rPh sb="8" eb="9">
      <t>ウチ</t>
    </rPh>
    <rPh sb="10" eb="11">
      <t>ヤク</t>
    </rPh>
    <phoneticPr fontId="3"/>
  </si>
  <si>
    <t>川 俣 町</t>
    <phoneticPr fontId="20"/>
  </si>
  <si>
    <t>只 見 町</t>
    <phoneticPr fontId="20"/>
  </si>
  <si>
    <t>広 野 町</t>
    <phoneticPr fontId="20"/>
  </si>
  <si>
    <t>楢 葉 町</t>
    <phoneticPr fontId="20"/>
  </si>
  <si>
    <t>いわき</t>
    <phoneticPr fontId="4"/>
  </si>
  <si>
    <t>い わ き 市</t>
    <phoneticPr fontId="20"/>
  </si>
  <si>
    <t>（１）田植機及び収穫機</t>
    <phoneticPr fontId="5"/>
  </si>
  <si>
    <t>伊　達</t>
    <rPh sb="0" eb="1">
      <t>イ</t>
    </rPh>
    <rPh sb="2" eb="3">
      <t>タチ</t>
    </rPh>
    <phoneticPr fontId="5"/>
  </si>
  <si>
    <t>安　達</t>
    <rPh sb="0" eb="1">
      <t>アン</t>
    </rPh>
    <rPh sb="2" eb="3">
      <t>タチ</t>
    </rPh>
    <phoneticPr fontId="5"/>
  </si>
  <si>
    <t>会　津</t>
    <rPh sb="0" eb="1">
      <t>カイ</t>
    </rPh>
    <rPh sb="2" eb="3">
      <t>ツ</t>
    </rPh>
    <phoneticPr fontId="5"/>
  </si>
  <si>
    <t>苗別機械移植面積(ha)</t>
    <rPh sb="0" eb="1">
      <t>ナエ</t>
    </rPh>
    <rPh sb="1" eb="2">
      <t>ベツ</t>
    </rPh>
    <rPh sb="2" eb="4">
      <t>キカイ</t>
    </rPh>
    <rPh sb="4" eb="6">
      <t>イショク</t>
    </rPh>
    <rPh sb="6" eb="8">
      <t>メンセキ</t>
    </rPh>
    <phoneticPr fontId="5"/>
  </si>
  <si>
    <t>台数</t>
    <phoneticPr fontId="5"/>
  </si>
  <si>
    <t>(台)</t>
    <phoneticPr fontId="5"/>
  </si>
  <si>
    <t>以上</t>
    <phoneticPr fontId="5"/>
  </si>
  <si>
    <t>台数</t>
    <phoneticPr fontId="5"/>
  </si>
  <si>
    <t>(台)</t>
    <phoneticPr fontId="5"/>
  </si>
  <si>
    <t>乳苗</t>
    <phoneticPr fontId="5"/>
  </si>
  <si>
    <t>成苗</t>
    <phoneticPr fontId="5"/>
  </si>
  <si>
    <t>中苗</t>
    <phoneticPr fontId="5"/>
  </si>
  <si>
    <t>（２）　共同育苗施設</t>
    <phoneticPr fontId="3"/>
  </si>
  <si>
    <t>会津若松市</t>
    <phoneticPr fontId="20"/>
  </si>
  <si>
    <t>喜多方</t>
    <rPh sb="0" eb="3">
      <t>キタカタ</t>
    </rPh>
    <phoneticPr fontId="3"/>
  </si>
  <si>
    <t>南会津</t>
    <rPh sb="0" eb="1">
      <t>ミナミ</t>
    </rPh>
    <rPh sb="1" eb="3">
      <t>アイヅ</t>
    </rPh>
    <phoneticPr fontId="3"/>
  </si>
  <si>
    <t>伊　達</t>
    <rPh sb="0" eb="1">
      <t>イ</t>
    </rPh>
    <rPh sb="2" eb="3">
      <t>タチ</t>
    </rPh>
    <phoneticPr fontId="3"/>
  </si>
  <si>
    <t>安　達</t>
    <rPh sb="0" eb="1">
      <t>アン</t>
    </rPh>
    <rPh sb="2" eb="3">
      <t>タチ</t>
    </rPh>
    <phoneticPr fontId="3"/>
  </si>
  <si>
    <t>県　南</t>
    <rPh sb="0" eb="1">
      <t>ケン</t>
    </rPh>
    <rPh sb="2" eb="3">
      <t>ミナミ</t>
    </rPh>
    <phoneticPr fontId="3"/>
  </si>
  <si>
    <t>会　津</t>
    <rPh sb="0" eb="1">
      <t>カイ</t>
    </rPh>
    <rPh sb="2" eb="3">
      <t>ツ</t>
    </rPh>
    <phoneticPr fontId="3"/>
  </si>
  <si>
    <t>相　双</t>
    <rPh sb="0" eb="1">
      <t>ソウ</t>
    </rPh>
    <rPh sb="2" eb="3">
      <t>ソウ</t>
    </rPh>
    <phoneticPr fontId="3"/>
  </si>
  <si>
    <t>50～</t>
    <phoneticPr fontId="3"/>
  </si>
  <si>
    <t>100ha</t>
    <phoneticPr fontId="3"/>
  </si>
  <si>
    <t>共同乾燥</t>
    <phoneticPr fontId="5"/>
  </si>
  <si>
    <t>（３）共同乾燥調製（貯蔵）施設</t>
    <rPh sb="3" eb="5">
      <t>キョウドウ</t>
    </rPh>
    <rPh sb="5" eb="7">
      <t>カンソウ</t>
    </rPh>
    <rPh sb="7" eb="9">
      <t>チョウセイ</t>
    </rPh>
    <rPh sb="10" eb="12">
      <t>チョゾウ</t>
    </rPh>
    <rPh sb="13" eb="15">
      <t>シセツ</t>
    </rPh>
    <phoneticPr fontId="5"/>
  </si>
  <si>
    <t>南会津</t>
    <rPh sb="0" eb="1">
      <t>ミナミ</t>
    </rPh>
    <rPh sb="1" eb="3">
      <t>アイヅ</t>
    </rPh>
    <phoneticPr fontId="4"/>
  </si>
  <si>
    <t>二本松市</t>
    <phoneticPr fontId="20"/>
  </si>
  <si>
    <t>猪苗代町</t>
    <phoneticPr fontId="20"/>
  </si>
  <si>
    <t>喜多方市</t>
    <phoneticPr fontId="20"/>
  </si>
  <si>
    <t>北塩原村</t>
    <phoneticPr fontId="20"/>
  </si>
  <si>
    <t>南会津町</t>
    <rPh sb="0" eb="1">
      <t>ミナミ</t>
    </rPh>
    <rPh sb="1" eb="2">
      <t>カイ</t>
    </rPh>
    <rPh sb="2" eb="3">
      <t>ツ</t>
    </rPh>
    <rPh sb="3" eb="4">
      <t>マチ</t>
    </rPh>
    <phoneticPr fontId="20"/>
  </si>
  <si>
    <t>南相馬市</t>
    <rPh sb="0" eb="1">
      <t>ミナミ</t>
    </rPh>
    <rPh sb="1" eb="2">
      <t>ソウ</t>
    </rPh>
    <rPh sb="2" eb="3">
      <t>ウマ</t>
    </rPh>
    <rPh sb="3" eb="4">
      <t>シ</t>
    </rPh>
    <phoneticPr fontId="20"/>
  </si>
  <si>
    <t>いわき市</t>
    <phoneticPr fontId="20"/>
  </si>
  <si>
    <t>能力別箇所数及び処理面積</t>
    <rPh sb="0" eb="3">
      <t>ノウリョクベツ</t>
    </rPh>
    <rPh sb="3" eb="5">
      <t>カショ</t>
    </rPh>
    <rPh sb="5" eb="6">
      <t>スウ</t>
    </rPh>
    <rPh sb="6" eb="7">
      <t>オヨ</t>
    </rPh>
    <rPh sb="8" eb="10">
      <t>ショリ</t>
    </rPh>
    <rPh sb="10" eb="12">
      <t>メンセキ</t>
    </rPh>
    <phoneticPr fontId="5"/>
  </si>
  <si>
    <t>※</t>
    <phoneticPr fontId="5"/>
  </si>
  <si>
    <t>南会津</t>
    <rPh sb="0" eb="1">
      <t>ミナミ</t>
    </rPh>
    <rPh sb="1" eb="3">
      <t>アイヅ</t>
    </rPh>
    <phoneticPr fontId="5"/>
  </si>
  <si>
    <t>須賀川市</t>
    <phoneticPr fontId="3"/>
  </si>
  <si>
    <t>西会津町</t>
    <phoneticPr fontId="20"/>
  </si>
  <si>
    <t>会津若松市</t>
    <phoneticPr fontId="20"/>
  </si>
  <si>
    <t>ヘリ</t>
    <phoneticPr fontId="5"/>
  </si>
  <si>
    <t>※１</t>
    <phoneticPr fontId="8"/>
  </si>
  <si>
    <t>※２</t>
    <phoneticPr fontId="8"/>
  </si>
  <si>
    <t>A</t>
    <phoneticPr fontId="8"/>
  </si>
  <si>
    <t>B</t>
    <phoneticPr fontId="8"/>
  </si>
  <si>
    <t>C</t>
    <phoneticPr fontId="8"/>
  </si>
  <si>
    <t>D</t>
    <phoneticPr fontId="8"/>
  </si>
  <si>
    <t>県　北</t>
    <rPh sb="0" eb="1">
      <t>ケン</t>
    </rPh>
    <rPh sb="2" eb="3">
      <t>キタ</t>
    </rPh>
    <phoneticPr fontId="3"/>
  </si>
  <si>
    <t>田　村</t>
    <rPh sb="0" eb="1">
      <t>タ</t>
    </rPh>
    <rPh sb="2" eb="3">
      <t>ムラ</t>
    </rPh>
    <phoneticPr fontId="3"/>
  </si>
  <si>
    <t>須　賀　川</t>
    <rPh sb="0" eb="1">
      <t>ス</t>
    </rPh>
    <rPh sb="2" eb="3">
      <t>ガ</t>
    </rPh>
    <rPh sb="4" eb="5">
      <t>カワ</t>
    </rPh>
    <phoneticPr fontId="3"/>
  </si>
  <si>
    <t>会　津　坂　下</t>
    <rPh sb="0" eb="1">
      <t>カイ</t>
    </rPh>
    <rPh sb="2" eb="3">
      <t>ツ</t>
    </rPh>
    <rPh sb="4" eb="5">
      <t>バン</t>
    </rPh>
    <rPh sb="6" eb="7">
      <t>ゲ</t>
    </rPh>
    <phoneticPr fontId="3"/>
  </si>
  <si>
    <t>双　葉</t>
    <rPh sb="0" eb="1">
      <t>ソウ</t>
    </rPh>
    <rPh sb="2" eb="3">
      <t>ハ</t>
    </rPh>
    <phoneticPr fontId="3"/>
  </si>
  <si>
    <t>喜多方</t>
    <rPh sb="0" eb="1">
      <t>ヨシ</t>
    </rPh>
    <rPh sb="1" eb="2">
      <t>タ</t>
    </rPh>
    <rPh sb="2" eb="3">
      <t>カタ</t>
    </rPh>
    <phoneticPr fontId="3"/>
  </si>
  <si>
    <t>南会津</t>
    <rPh sb="0" eb="1">
      <t>ミナミ</t>
    </rPh>
    <rPh sb="1" eb="2">
      <t>カイ</t>
    </rPh>
    <rPh sb="2" eb="3">
      <t>ツ</t>
    </rPh>
    <phoneticPr fontId="3"/>
  </si>
  <si>
    <t>い わ き 市</t>
    <rPh sb="6" eb="7">
      <t>シ</t>
    </rPh>
    <phoneticPr fontId="3"/>
  </si>
  <si>
    <t>夢の香</t>
    <rPh sb="0" eb="1">
      <t>ユメ</t>
    </rPh>
    <rPh sb="2" eb="3">
      <t>カオ</t>
    </rPh>
    <phoneticPr fontId="3"/>
  </si>
  <si>
    <t>五百万石</t>
    <rPh sb="0" eb="2">
      <t>ゴヒャク</t>
    </rPh>
    <rPh sb="2" eb="4">
      <t>マンゴク</t>
    </rPh>
    <phoneticPr fontId="3"/>
  </si>
  <si>
    <t>華吹雪</t>
    <rPh sb="0" eb="1">
      <t>ハナ</t>
    </rPh>
    <rPh sb="1" eb="3">
      <t>フブキ</t>
    </rPh>
    <phoneticPr fontId="3"/>
  </si>
  <si>
    <t>県中</t>
    <rPh sb="0" eb="1">
      <t>ケン</t>
    </rPh>
    <rPh sb="1" eb="2">
      <t>チュウ</t>
    </rPh>
    <phoneticPr fontId="3"/>
  </si>
  <si>
    <t>郡 山 市</t>
    <rPh sb="0" eb="1">
      <t>グン</t>
    </rPh>
    <rPh sb="2" eb="3">
      <t>ヤマ</t>
    </rPh>
    <rPh sb="4" eb="5">
      <t>シ</t>
    </rPh>
    <phoneticPr fontId="3"/>
  </si>
  <si>
    <t>合　計</t>
    <rPh sb="0" eb="1">
      <t>ゴウ</t>
    </rPh>
    <rPh sb="2" eb="3">
      <t>ケイ</t>
    </rPh>
    <phoneticPr fontId="3"/>
  </si>
  <si>
    <t>＊醸造用玄米については、１等数量、１等比率に「特上」、「特等」を含む。</t>
    <rPh sb="1" eb="4">
      <t>ジョウゾウヨウ</t>
    </rPh>
    <rPh sb="4" eb="6">
      <t>ゲンマイ</t>
    </rPh>
    <rPh sb="13" eb="14">
      <t>トウ</t>
    </rPh>
    <rPh sb="14" eb="16">
      <t>スウリョウ</t>
    </rPh>
    <rPh sb="18" eb="19">
      <t>トウ</t>
    </rPh>
    <rPh sb="19" eb="21">
      <t>ヒリツ</t>
    </rPh>
    <rPh sb="23" eb="25">
      <t>トクジョウ</t>
    </rPh>
    <rPh sb="28" eb="29">
      <t>トク</t>
    </rPh>
    <rPh sb="29" eb="30">
      <t>トウ</t>
    </rPh>
    <rPh sb="32" eb="33">
      <t>フク</t>
    </rPh>
    <phoneticPr fontId="8"/>
  </si>
  <si>
    <t>等級比率（%）</t>
    <rPh sb="0" eb="2">
      <t>トウキュウ</t>
    </rPh>
    <rPh sb="2" eb="4">
      <t>ヒリツ</t>
    </rPh>
    <phoneticPr fontId="8"/>
  </si>
  <si>
    <t>含　鉄　資　材</t>
    <phoneticPr fontId="5"/>
  </si>
  <si>
    <t>秋　耕</t>
    <phoneticPr fontId="5"/>
  </si>
  <si>
    <t>会　　津</t>
    <rPh sb="0" eb="1">
      <t>カイ</t>
    </rPh>
    <rPh sb="3" eb="4">
      <t>ツ</t>
    </rPh>
    <phoneticPr fontId="5"/>
  </si>
  <si>
    <t>稲　わ　ら　の　利　用</t>
    <rPh sb="0" eb="1">
      <t>イネ</t>
    </rPh>
    <rPh sb="8" eb="9">
      <t>リ</t>
    </rPh>
    <rPh sb="10" eb="11">
      <t>ヨウ</t>
    </rPh>
    <phoneticPr fontId="4"/>
  </si>
  <si>
    <t>籾　が　ら　の　利　用</t>
    <rPh sb="0" eb="1">
      <t>モミ</t>
    </rPh>
    <rPh sb="8" eb="9">
      <t>リ</t>
    </rPh>
    <rPh sb="10" eb="11">
      <t>ヨウ</t>
    </rPh>
    <phoneticPr fontId="3"/>
  </si>
  <si>
    <t>5ha～
10ha</t>
    <phoneticPr fontId="8"/>
  </si>
  <si>
    <t>10ha～
20ha</t>
    <phoneticPr fontId="8"/>
  </si>
  <si>
    <t>20ha～
30ha</t>
    <phoneticPr fontId="8"/>
  </si>
  <si>
    <t>（２）銘柄別検査数量</t>
    <rPh sb="3" eb="5">
      <t>メイガラ</t>
    </rPh>
    <rPh sb="5" eb="6">
      <t>ベツ</t>
    </rPh>
    <rPh sb="6" eb="8">
      <t>ケンサ</t>
    </rPh>
    <rPh sb="8" eb="10">
      <t>スウリョウ</t>
    </rPh>
    <phoneticPr fontId="8"/>
  </si>
  <si>
    <t>（１）種類別検査数量</t>
    <rPh sb="3" eb="5">
      <t>シュルイ</t>
    </rPh>
    <rPh sb="5" eb="6">
      <t>ベツ</t>
    </rPh>
    <rPh sb="6" eb="8">
      <t>ケンサ</t>
    </rPh>
    <rPh sb="8" eb="10">
      <t>スウリョウ</t>
    </rPh>
    <phoneticPr fontId="8"/>
  </si>
  <si>
    <t>　　ア　水稲うるち玄米</t>
    <rPh sb="4" eb="6">
      <t>スイトウ</t>
    </rPh>
    <rPh sb="9" eb="11">
      <t>ゲンマイ</t>
    </rPh>
    <phoneticPr fontId="8"/>
  </si>
  <si>
    <t>　　イ　水稲もち玄米</t>
    <rPh sb="4" eb="6">
      <t>スイトウ</t>
    </rPh>
    <rPh sb="8" eb="10">
      <t>ゲンマイ</t>
    </rPh>
    <phoneticPr fontId="8"/>
  </si>
  <si>
    <t>　　ウ　醸造用玄米</t>
    <rPh sb="4" eb="7">
      <t>ジョウゾウヨウ</t>
    </rPh>
    <rPh sb="7" eb="9">
      <t>ゲンマイ</t>
    </rPh>
    <phoneticPr fontId="8"/>
  </si>
  <si>
    <t>総　　計</t>
    <rPh sb="0" eb="1">
      <t>ソウ</t>
    </rPh>
    <rPh sb="3" eb="4">
      <t>ケイ</t>
    </rPh>
    <phoneticPr fontId="8"/>
  </si>
  <si>
    <t>（単位：kg）</t>
    <rPh sb="1" eb="3">
      <t>タンイ</t>
    </rPh>
    <phoneticPr fontId="3"/>
  </si>
  <si>
    <t>水稲
作付
面積
(ha)</t>
    <rPh sb="3" eb="5">
      <t>サクツケ</t>
    </rPh>
    <rPh sb="6" eb="8">
      <t>メンセキ</t>
    </rPh>
    <phoneticPr fontId="4"/>
  </si>
  <si>
    <t>１０ａ
当たり
収量
(kg)</t>
    <rPh sb="4" eb="5">
      <t>ア</t>
    </rPh>
    <rPh sb="8" eb="10">
      <t>シュウリョウ</t>
    </rPh>
    <phoneticPr fontId="4"/>
  </si>
  <si>
    <t>玄　米
収穫量
(t)</t>
    <rPh sb="4" eb="6">
      <t>シュウカク</t>
    </rPh>
    <rPh sb="6" eb="7">
      <t>リョウ</t>
    </rPh>
    <phoneticPr fontId="4"/>
  </si>
  <si>
    <t>焼却</t>
    <rPh sb="0" eb="2">
      <t>ショウキャク</t>
    </rPh>
    <phoneticPr fontId="4"/>
  </si>
  <si>
    <t>焼却</t>
    <rPh sb="0" eb="2">
      <t>ショウキャク</t>
    </rPh>
    <phoneticPr fontId="3"/>
  </si>
  <si>
    <t>(t)</t>
    <phoneticPr fontId="3"/>
  </si>
  <si>
    <t>川 俣 町</t>
    <phoneticPr fontId="20"/>
  </si>
  <si>
    <t>伊　　達</t>
    <rPh sb="0" eb="1">
      <t>イ</t>
    </rPh>
    <rPh sb="3" eb="4">
      <t>タチ</t>
    </rPh>
    <phoneticPr fontId="33"/>
  </si>
  <si>
    <t>いわき</t>
    <phoneticPr fontId="4"/>
  </si>
  <si>
    <t>県　北</t>
    <rPh sb="0" eb="1">
      <t>ケン</t>
    </rPh>
    <rPh sb="2" eb="3">
      <t>ホク</t>
    </rPh>
    <phoneticPr fontId="3"/>
  </si>
  <si>
    <t>県　中</t>
    <rPh sb="0" eb="1">
      <t>ケン</t>
    </rPh>
    <rPh sb="2" eb="3">
      <t>チュウ</t>
    </rPh>
    <phoneticPr fontId="3"/>
  </si>
  <si>
    <t>いわき</t>
    <phoneticPr fontId="3"/>
  </si>
  <si>
    <t>須賀川</t>
    <rPh sb="0" eb="3">
      <t>スカガワ</t>
    </rPh>
    <phoneticPr fontId="3"/>
  </si>
  <si>
    <t>喜多方</t>
    <rPh sb="0" eb="1">
      <t>キ</t>
    </rPh>
    <rPh sb="1" eb="2">
      <t>タ</t>
    </rPh>
    <rPh sb="2" eb="3">
      <t>カタ</t>
    </rPh>
    <phoneticPr fontId="3"/>
  </si>
  <si>
    <r>
      <t xml:space="preserve">      ※   
</t>
    </r>
    <r>
      <rPr>
        <sz val="10"/>
        <color indexed="8"/>
        <rFont val="ＭＳ 明朝"/>
        <family val="1"/>
        <charset val="128"/>
      </rPr>
      <t>うち
認定
農業
者数</t>
    </r>
    <rPh sb="14" eb="16">
      <t>ニンテイ</t>
    </rPh>
    <rPh sb="17" eb="18">
      <t>ノウ</t>
    </rPh>
    <rPh sb="18" eb="19">
      <t>ギョウ</t>
    </rPh>
    <rPh sb="20" eb="21">
      <t>モノ</t>
    </rPh>
    <rPh sb="21" eb="22">
      <t>カズ</t>
    </rPh>
    <phoneticPr fontId="8"/>
  </si>
  <si>
    <r>
      <t xml:space="preserve">     ※</t>
    </r>
    <r>
      <rPr>
        <sz val="10"/>
        <color indexed="8"/>
        <rFont val="ＭＳ 明朝"/>
        <family val="1"/>
        <charset val="128"/>
      </rPr>
      <t xml:space="preserve">
うち
農業
生産
法人</t>
    </r>
    <rPh sb="10" eb="12">
      <t>ノウギョウ</t>
    </rPh>
    <rPh sb="13" eb="15">
      <t>セイサン</t>
    </rPh>
    <rPh sb="16" eb="18">
      <t>ホウジン</t>
    </rPh>
    <phoneticPr fontId="8"/>
  </si>
  <si>
    <t>コシヒカリ</t>
    <phoneticPr fontId="3"/>
  </si>
  <si>
    <t>ひとめぼれ</t>
    <phoneticPr fontId="3"/>
  </si>
  <si>
    <t>あきた
こまち</t>
    <phoneticPr fontId="3"/>
  </si>
  <si>
    <t>チヨニシキ</t>
    <phoneticPr fontId="3"/>
  </si>
  <si>
    <t>まいひめ</t>
    <phoneticPr fontId="3"/>
  </si>
  <si>
    <t>たかね
みのり</t>
    <phoneticPr fontId="3"/>
  </si>
  <si>
    <t>こがねもち</t>
    <phoneticPr fontId="3"/>
  </si>
  <si>
    <t>ヒメノモチ</t>
    <phoneticPr fontId="3"/>
  </si>
  <si>
    <t>バラ出荷</t>
    <phoneticPr fontId="5"/>
  </si>
  <si>
    <t>20ha未満</t>
    <phoneticPr fontId="5"/>
  </si>
  <si>
    <t>20～50ha</t>
    <phoneticPr fontId="5"/>
  </si>
  <si>
    <t>50～100ha</t>
    <phoneticPr fontId="5"/>
  </si>
  <si>
    <t>100～200ha</t>
    <phoneticPr fontId="5"/>
  </si>
  <si>
    <t>200ha以上</t>
    <phoneticPr fontId="5"/>
  </si>
  <si>
    <t>総箇</t>
    <phoneticPr fontId="5"/>
  </si>
  <si>
    <t>処理</t>
    <phoneticPr fontId="5"/>
  </si>
  <si>
    <t>出荷</t>
    <phoneticPr fontId="5"/>
  </si>
  <si>
    <t>ＲＣ</t>
    <phoneticPr fontId="5"/>
  </si>
  <si>
    <t>ＤＳ</t>
    <phoneticPr fontId="5"/>
  </si>
  <si>
    <t>ＣＥ</t>
    <phoneticPr fontId="5"/>
  </si>
  <si>
    <t>箇所</t>
    <phoneticPr fontId="5"/>
  </si>
  <si>
    <t>数量</t>
    <phoneticPr fontId="5"/>
  </si>
  <si>
    <t>所数</t>
    <phoneticPr fontId="5"/>
  </si>
  <si>
    <t>面積</t>
    <phoneticPr fontId="5"/>
  </si>
  <si>
    <t>二本松市</t>
    <phoneticPr fontId="20"/>
  </si>
  <si>
    <t>猪苗代町</t>
    <phoneticPr fontId="20"/>
  </si>
  <si>
    <t>広 野 町</t>
    <phoneticPr fontId="20"/>
  </si>
  <si>
    <t>楢 葉 町</t>
    <phoneticPr fontId="20"/>
  </si>
  <si>
    <t>富 岡 町</t>
    <phoneticPr fontId="20"/>
  </si>
  <si>
    <t>川 内 村</t>
    <phoneticPr fontId="20"/>
  </si>
  <si>
    <t>大 熊 町</t>
    <phoneticPr fontId="20"/>
  </si>
  <si>
    <t>双 葉 町</t>
    <phoneticPr fontId="20"/>
  </si>
  <si>
    <t>浪 江 町</t>
    <phoneticPr fontId="20"/>
  </si>
  <si>
    <t>葛 尾 村</t>
    <phoneticPr fontId="20"/>
  </si>
  <si>
    <t>会津坂下</t>
    <rPh sb="0" eb="2">
      <t>アイヅ</t>
    </rPh>
    <rPh sb="2" eb="4">
      <t>サカシタ</t>
    </rPh>
    <phoneticPr fontId="3"/>
  </si>
  <si>
    <t>地 域 区 分</t>
    <rPh sb="0" eb="1">
      <t>チ</t>
    </rPh>
    <rPh sb="2" eb="3">
      <t>イキ</t>
    </rPh>
    <rPh sb="4" eb="5">
      <t>ク</t>
    </rPh>
    <rPh sb="6" eb="7">
      <t>ブン</t>
    </rPh>
    <phoneticPr fontId="8"/>
  </si>
  <si>
    <t>事業実施主体名</t>
  </si>
  <si>
    <t>受　益</t>
    <phoneticPr fontId="8"/>
  </si>
  <si>
    <t>事業費
（千円）</t>
    <rPh sb="5" eb="6">
      <t>セン</t>
    </rPh>
    <rPh sb="6" eb="7">
      <t>エン</t>
    </rPh>
    <phoneticPr fontId="8"/>
  </si>
  <si>
    <t>負　担　区　分　（千円）</t>
    <rPh sb="9" eb="10">
      <t>セン</t>
    </rPh>
    <rPh sb="10" eb="11">
      <t>エン</t>
    </rPh>
    <phoneticPr fontId="8"/>
  </si>
  <si>
    <t>補助率</t>
    <phoneticPr fontId="8"/>
  </si>
  <si>
    <t>戸数
(戸)</t>
    <rPh sb="0" eb="2">
      <t>コスウ</t>
    </rPh>
    <rPh sb="4" eb="5">
      <t>コ</t>
    </rPh>
    <phoneticPr fontId="8"/>
  </si>
  <si>
    <t>面積
(ha)</t>
    <rPh sb="0" eb="2">
      <t>メンセキ</t>
    </rPh>
    <phoneticPr fontId="8"/>
  </si>
  <si>
    <t>県補助金</t>
    <rPh sb="0" eb="1">
      <t>ケン</t>
    </rPh>
    <rPh sb="1" eb="4">
      <t>ホジョキン</t>
    </rPh>
    <phoneticPr fontId="8"/>
  </si>
  <si>
    <t>市 町 村</t>
    <rPh sb="0" eb="1">
      <t>シ</t>
    </rPh>
    <rPh sb="2" eb="3">
      <t>マチ</t>
    </rPh>
    <rPh sb="4" eb="5">
      <t>ムラ</t>
    </rPh>
    <phoneticPr fontId="8"/>
  </si>
  <si>
    <t>資　　金</t>
    <rPh sb="0" eb="1">
      <t>シ</t>
    </rPh>
    <rPh sb="3" eb="4">
      <t>キン</t>
    </rPh>
    <phoneticPr fontId="8"/>
  </si>
  <si>
    <t>そ の 他</t>
    <rPh sb="4" eb="5">
      <t>タ</t>
    </rPh>
    <phoneticPr fontId="8"/>
  </si>
  <si>
    <t>県　　　　　計</t>
    <rPh sb="0" eb="1">
      <t>ケン</t>
    </rPh>
    <rPh sb="6" eb="7">
      <t>ケイ</t>
    </rPh>
    <phoneticPr fontId="8"/>
  </si>
  <si>
    <t>天のつぶ</t>
    <rPh sb="0" eb="1">
      <t>テン</t>
    </rPh>
    <phoneticPr fontId="8"/>
  </si>
  <si>
    <t>天のつぶ</t>
    <rPh sb="0" eb="1">
      <t>テン</t>
    </rPh>
    <phoneticPr fontId="3"/>
  </si>
  <si>
    <t>福 島 市</t>
    <phoneticPr fontId="20"/>
  </si>
  <si>
    <t>白 河 市</t>
    <phoneticPr fontId="20"/>
  </si>
  <si>
    <t>西 郷 村</t>
    <phoneticPr fontId="20"/>
  </si>
  <si>
    <t>泉 崎 村</t>
    <phoneticPr fontId="20"/>
  </si>
  <si>
    <t>中 島 村</t>
    <phoneticPr fontId="20"/>
  </si>
  <si>
    <t>矢 吹 町</t>
    <phoneticPr fontId="20"/>
  </si>
  <si>
    <t>棚 倉 町</t>
    <phoneticPr fontId="20"/>
  </si>
  <si>
    <t>矢 祭 町</t>
    <phoneticPr fontId="20"/>
  </si>
  <si>
    <t>塙   町</t>
    <phoneticPr fontId="20"/>
  </si>
  <si>
    <t>鮫 川 村</t>
    <phoneticPr fontId="20"/>
  </si>
  <si>
    <t>白 河 市</t>
    <phoneticPr fontId="20"/>
  </si>
  <si>
    <t>西 郷 村</t>
    <phoneticPr fontId="20"/>
  </si>
  <si>
    <t>泉 崎 村</t>
    <phoneticPr fontId="20"/>
  </si>
  <si>
    <t>中 島 村</t>
    <phoneticPr fontId="20"/>
  </si>
  <si>
    <t>矢 吹 町</t>
    <phoneticPr fontId="20"/>
  </si>
  <si>
    <t>棚 倉 町</t>
    <phoneticPr fontId="20"/>
  </si>
  <si>
    <t>矢 祭 町</t>
    <phoneticPr fontId="20"/>
  </si>
  <si>
    <t>塙   町</t>
    <phoneticPr fontId="20"/>
  </si>
  <si>
    <t>鮫 川 村</t>
    <phoneticPr fontId="20"/>
  </si>
  <si>
    <t>喜 多 方 市</t>
    <phoneticPr fontId="20"/>
  </si>
  <si>
    <t>北 塩 原 村</t>
    <phoneticPr fontId="20"/>
  </si>
  <si>
    <t>西 会 津 町</t>
    <phoneticPr fontId="20"/>
  </si>
  <si>
    <t>喜多方市</t>
    <phoneticPr fontId="20"/>
  </si>
  <si>
    <t>北塩原村</t>
    <phoneticPr fontId="20"/>
  </si>
  <si>
    <t>西会津町</t>
    <phoneticPr fontId="20"/>
  </si>
  <si>
    <t>会津坂下町</t>
    <phoneticPr fontId="20"/>
  </si>
  <si>
    <t>湯 川 村</t>
    <phoneticPr fontId="20"/>
  </si>
  <si>
    <t>事　業　内　容</t>
    <rPh sb="4" eb="5">
      <t>ナイ</t>
    </rPh>
    <rPh sb="6" eb="7">
      <t>カタチ</t>
    </rPh>
    <phoneticPr fontId="8"/>
  </si>
  <si>
    <t>小　　　　　計</t>
    <rPh sb="0" eb="1">
      <t>ショウ</t>
    </rPh>
    <rPh sb="6" eb="7">
      <t>ケイ</t>
    </rPh>
    <phoneticPr fontId="8"/>
  </si>
  <si>
    <t>五百川</t>
    <rPh sb="0" eb="3">
      <t>ゴヒャクガワ</t>
    </rPh>
    <phoneticPr fontId="8"/>
  </si>
  <si>
    <t>つくばＳＤ1号</t>
    <rPh sb="6" eb="7">
      <t>ゴウ</t>
    </rPh>
    <phoneticPr fontId="8"/>
  </si>
  <si>
    <t>みどり豊</t>
    <rPh sb="3" eb="4">
      <t>ユタ</t>
    </rPh>
    <phoneticPr fontId="8"/>
  </si>
  <si>
    <t>小　計</t>
    <phoneticPr fontId="4"/>
  </si>
  <si>
    <t>小　計</t>
    <phoneticPr fontId="4"/>
  </si>
  <si>
    <t>いわき</t>
    <phoneticPr fontId="3"/>
  </si>
  <si>
    <t>いわき市</t>
    <phoneticPr fontId="20"/>
  </si>
  <si>
    <t>いわき</t>
    <phoneticPr fontId="3"/>
  </si>
  <si>
    <t>い わ き 市</t>
    <phoneticPr fontId="20"/>
  </si>
  <si>
    <t>桑 折 町</t>
    <phoneticPr fontId="20"/>
  </si>
  <si>
    <t>国 見 町</t>
    <phoneticPr fontId="20"/>
  </si>
  <si>
    <t>品  種</t>
    <phoneticPr fontId="8"/>
  </si>
  <si>
    <t>産  地</t>
    <phoneticPr fontId="8"/>
  </si>
  <si>
    <t>総　計
（t）</t>
    <phoneticPr fontId="8"/>
  </si>
  <si>
    <t>あきたこまち</t>
    <phoneticPr fontId="8"/>
  </si>
  <si>
    <t>あきだわら</t>
    <phoneticPr fontId="8"/>
  </si>
  <si>
    <t>ＬＧＣソフト</t>
    <phoneticPr fontId="8"/>
  </si>
  <si>
    <t>おきにいり</t>
    <phoneticPr fontId="8"/>
  </si>
  <si>
    <t>コシヒカリ</t>
    <phoneticPr fontId="8"/>
  </si>
  <si>
    <t>ササニシキ</t>
    <phoneticPr fontId="8"/>
  </si>
  <si>
    <t>たかねみのり</t>
    <phoneticPr fontId="8"/>
  </si>
  <si>
    <t>チヨニシキ</t>
    <phoneticPr fontId="8"/>
  </si>
  <si>
    <t>はえぬき</t>
    <phoneticPr fontId="8"/>
  </si>
  <si>
    <t>ひとめぼれ</t>
    <phoneticPr fontId="8"/>
  </si>
  <si>
    <t>ふくみらい</t>
    <phoneticPr fontId="8"/>
  </si>
  <si>
    <t>まいひめ</t>
    <phoneticPr fontId="8"/>
  </si>
  <si>
    <t>ミルキープリンセス</t>
    <phoneticPr fontId="8"/>
  </si>
  <si>
    <t xml:space="preserve">総  計
（t） </t>
    <phoneticPr fontId="8"/>
  </si>
  <si>
    <t>こがねもち</t>
    <phoneticPr fontId="8"/>
  </si>
  <si>
    <t>ヒメノモチ</t>
    <phoneticPr fontId="8"/>
  </si>
  <si>
    <t>総  計
（t）</t>
    <phoneticPr fontId="8"/>
  </si>
  <si>
    <t>小　計</t>
    <phoneticPr fontId="8"/>
  </si>
  <si>
    <t>小　計</t>
    <phoneticPr fontId="8"/>
  </si>
  <si>
    <t>小　計</t>
    <phoneticPr fontId="8"/>
  </si>
  <si>
    <t>小　計</t>
    <phoneticPr fontId="5"/>
  </si>
  <si>
    <t>小　計</t>
    <phoneticPr fontId="5"/>
  </si>
  <si>
    <t>小　計</t>
    <phoneticPr fontId="3"/>
  </si>
  <si>
    <t>小　計</t>
    <phoneticPr fontId="3"/>
  </si>
  <si>
    <t>小　計</t>
    <rPh sb="0" eb="1">
      <t>ショウ</t>
    </rPh>
    <rPh sb="2" eb="3">
      <t>ケイ</t>
    </rPh>
    <phoneticPr fontId="5"/>
  </si>
  <si>
    <t>※　認定農業者数、農業生産法人数は重複カウントを含む。</t>
  </si>
  <si>
    <t>　　（例：認定農業者である農業生産法人）</t>
  </si>
  <si>
    <t>会津坂下</t>
  </si>
  <si>
    <t>広 野 町</t>
  </si>
  <si>
    <t>楢 葉 町</t>
  </si>
  <si>
    <t>富 岡 町</t>
  </si>
  <si>
    <t>川 内 村</t>
  </si>
  <si>
    <t>大 熊 町</t>
  </si>
  <si>
    <t>双 葉 町</t>
  </si>
  <si>
    <t>浪 江 町</t>
  </si>
  <si>
    <t>葛 尾 村</t>
  </si>
  <si>
    <t>ミルキークイーン</t>
    <phoneticPr fontId="8"/>
  </si>
  <si>
    <t>会津若松市</t>
    <phoneticPr fontId="20"/>
  </si>
  <si>
    <t>直播栽培用機器整備状況</t>
    <phoneticPr fontId="3"/>
  </si>
  <si>
    <t>ｺ-ﾃｨﾝｸﾞﾏｼﾝ</t>
    <phoneticPr fontId="3"/>
  </si>
  <si>
    <t>湛水直播用播種機</t>
    <rPh sb="0" eb="2">
      <t>タンスイ</t>
    </rPh>
    <rPh sb="2" eb="4">
      <t>チョクハ</t>
    </rPh>
    <rPh sb="4" eb="5">
      <t>ヨウ</t>
    </rPh>
    <rPh sb="5" eb="7">
      <t>ハシュ</t>
    </rPh>
    <rPh sb="7" eb="8">
      <t>キ</t>
    </rPh>
    <phoneticPr fontId="3"/>
  </si>
  <si>
    <t>乾田直播用播種機</t>
    <rPh sb="0" eb="2">
      <t>カンデン</t>
    </rPh>
    <rPh sb="2" eb="4">
      <t>チョクハ</t>
    </rPh>
    <rPh sb="4" eb="5">
      <t>ヨウ</t>
    </rPh>
    <rPh sb="5" eb="7">
      <t>ハシュ</t>
    </rPh>
    <rPh sb="7" eb="8">
      <t>キ</t>
    </rPh>
    <phoneticPr fontId="3"/>
  </si>
  <si>
    <t>導入</t>
    <rPh sb="0" eb="2">
      <t>ドウニュウ</t>
    </rPh>
    <phoneticPr fontId="3"/>
  </si>
  <si>
    <t>処理</t>
    <phoneticPr fontId="3"/>
  </si>
  <si>
    <t>台数</t>
    <rPh sb="0" eb="2">
      <t>ダイスウ</t>
    </rPh>
    <phoneticPr fontId="3"/>
  </si>
  <si>
    <t>　　 ＷＣＳ　</t>
    <phoneticPr fontId="3"/>
  </si>
  <si>
    <t>直播栽培実施状況</t>
    <rPh sb="4" eb="6">
      <t>ジッシ</t>
    </rPh>
    <rPh sb="6" eb="8">
      <t>ジョウキョウ</t>
    </rPh>
    <phoneticPr fontId="3"/>
  </si>
  <si>
    <t>無人</t>
    <phoneticPr fontId="3"/>
  </si>
  <si>
    <t>動散</t>
    <phoneticPr fontId="3"/>
  </si>
  <si>
    <t>乾田</t>
    <rPh sb="0" eb="1">
      <t>イヌイ</t>
    </rPh>
    <rPh sb="1" eb="2">
      <t>タ</t>
    </rPh>
    <phoneticPr fontId="3"/>
  </si>
  <si>
    <t>ヘリ</t>
    <phoneticPr fontId="3"/>
  </si>
  <si>
    <t>播種</t>
    <phoneticPr fontId="3"/>
  </si>
  <si>
    <t>直播</t>
    <phoneticPr fontId="3"/>
  </si>
  <si>
    <t>※　試験研究機関及び教育機関における実施面積は含まない。</t>
  </si>
  <si>
    <t>色彩選別</t>
    <rPh sb="0" eb="2">
      <t>シキサイ</t>
    </rPh>
    <rPh sb="2" eb="4">
      <t>センベツ</t>
    </rPh>
    <phoneticPr fontId="5"/>
  </si>
  <si>
    <t>機の導入</t>
    <rPh sb="0" eb="1">
      <t>キ</t>
    </rPh>
    <rPh sb="2" eb="4">
      <t>ドウニュウ</t>
    </rPh>
    <phoneticPr fontId="5"/>
  </si>
  <si>
    <t>台数</t>
    <rPh sb="0" eb="2">
      <t>ダイスウ</t>
    </rPh>
    <phoneticPr fontId="5"/>
  </si>
  <si>
    <r>
      <t>エコファーマー　</t>
    </r>
    <r>
      <rPr>
        <b/>
        <sz val="11"/>
        <rFont val="ＭＳ 明朝"/>
        <family val="1"/>
        <charset val="128"/>
      </rPr>
      <t>※３</t>
    </r>
    <r>
      <rPr>
        <sz val="11"/>
        <rFont val="ＭＳ 明朝"/>
        <family val="1"/>
        <charset val="128"/>
      </rPr>
      <t>　　
（平成28年3月末現在）</t>
    </r>
    <rPh sb="14" eb="16">
      <t>ヘイセイ</t>
    </rPh>
    <rPh sb="18" eb="19">
      <t>ネン</t>
    </rPh>
    <rPh sb="20" eb="21">
      <t>ガツ</t>
    </rPh>
    <rPh sb="21" eb="22">
      <t>マツ</t>
    </rPh>
    <rPh sb="22" eb="24">
      <t>ゲンザイ</t>
    </rPh>
    <phoneticPr fontId="8"/>
  </si>
  <si>
    <t>１　水稲生産状況と標高別作付面積（平成２７年産）</t>
    <rPh sb="2" eb="4">
      <t>スイトウ</t>
    </rPh>
    <rPh sb="4" eb="6">
      <t>セイサン</t>
    </rPh>
    <rPh sb="6" eb="8">
      <t>ジョウキョウ</t>
    </rPh>
    <rPh sb="9" eb="11">
      <t>ヒョウコウ</t>
    </rPh>
    <rPh sb="11" eb="12">
      <t>ベツ</t>
    </rPh>
    <rPh sb="12" eb="14">
      <t>サクツ</t>
    </rPh>
    <rPh sb="14" eb="16">
      <t>メンセキ</t>
    </rPh>
    <rPh sb="17" eb="19">
      <t>ヘイセイ</t>
    </rPh>
    <rPh sb="21" eb="22">
      <t>ネン</t>
    </rPh>
    <rPh sb="22" eb="23">
      <t>サン</t>
    </rPh>
    <phoneticPr fontId="4"/>
  </si>
  <si>
    <t>平成２７年播種用として、福島県米改良協会から配付した種子の数量を
事業所の所在する市町村別に集計したもの。</t>
    <rPh sb="0" eb="2">
      <t>ヘイセイ</t>
    </rPh>
    <rPh sb="4" eb="5">
      <t>ネン</t>
    </rPh>
    <rPh sb="5" eb="7">
      <t>ハシュ</t>
    </rPh>
    <rPh sb="7" eb="8">
      <t>ヨウ</t>
    </rPh>
    <rPh sb="12" eb="15">
      <t>フクシマケン</t>
    </rPh>
    <rPh sb="15" eb="18">
      <t>コメカイリョウ</t>
    </rPh>
    <rPh sb="18" eb="20">
      <t>キョウカイ</t>
    </rPh>
    <rPh sb="22" eb="24">
      <t>ハイフ</t>
    </rPh>
    <rPh sb="26" eb="28">
      <t>シュシ</t>
    </rPh>
    <rPh sb="29" eb="31">
      <t>スウリョウ</t>
    </rPh>
    <rPh sb="33" eb="36">
      <t>ジギョウショ</t>
    </rPh>
    <rPh sb="37" eb="39">
      <t>ショザイ</t>
    </rPh>
    <rPh sb="41" eb="44">
      <t>シチョウソン</t>
    </rPh>
    <rPh sb="44" eb="45">
      <t>ベツ</t>
    </rPh>
    <rPh sb="46" eb="48">
      <t>シュウケイ</t>
    </rPh>
    <phoneticPr fontId="3"/>
  </si>
  <si>
    <t>稲わらの利用（平成２７年）</t>
    <rPh sb="0" eb="1">
      <t>イナ</t>
    </rPh>
    <rPh sb="4" eb="6">
      <t>リヨウ</t>
    </rPh>
    <rPh sb="7" eb="9">
      <t>ヘイセイ</t>
    </rPh>
    <rPh sb="11" eb="12">
      <t>ネン</t>
    </rPh>
    <phoneticPr fontId="4"/>
  </si>
  <si>
    <t>もみがらの利用（平成２７年）</t>
    <rPh sb="5" eb="7">
      <t>リヨウ</t>
    </rPh>
    <rPh sb="8" eb="10">
      <t>ヘイセイ</t>
    </rPh>
    <rPh sb="12" eb="13">
      <t>ネン</t>
    </rPh>
    <phoneticPr fontId="3"/>
  </si>
  <si>
    <t>もみがらの利用（共同乾燥調製（貯蔵）施設分)（平成２７年)</t>
    <rPh sb="5" eb="7">
      <t>リヨウ</t>
    </rPh>
    <rPh sb="8" eb="10">
      <t>キョウドウ</t>
    </rPh>
    <rPh sb="10" eb="12">
      <t>カンソウ</t>
    </rPh>
    <rPh sb="12" eb="14">
      <t>チョウセイ</t>
    </rPh>
    <rPh sb="15" eb="17">
      <t>チョゾウ</t>
    </rPh>
    <rPh sb="18" eb="20">
      <t>シセツ</t>
    </rPh>
    <rPh sb="20" eb="21">
      <t>ブン</t>
    </rPh>
    <rPh sb="27" eb="28">
      <t>ネン</t>
    </rPh>
    <phoneticPr fontId="3"/>
  </si>
  <si>
    <t xml:space="preserve">  </t>
    <phoneticPr fontId="3"/>
  </si>
  <si>
    <t>3(1)</t>
  </si>
  <si>
    <t>2(6)</t>
  </si>
  <si>
    <t>みつひかり</t>
    <phoneticPr fontId="8"/>
  </si>
  <si>
    <t>２　平成２７年産米の検査結果（平成２８年１０月３１日現在）</t>
    <rPh sb="2" eb="4">
      <t>ヘイセイ</t>
    </rPh>
    <rPh sb="6" eb="7">
      <t>ネン</t>
    </rPh>
    <rPh sb="7" eb="9">
      <t>サンマイ</t>
    </rPh>
    <rPh sb="10" eb="12">
      <t>ケンサ</t>
    </rPh>
    <rPh sb="12" eb="14">
      <t>ケッカ</t>
    </rPh>
    <rPh sb="15" eb="17">
      <t>ヘイセイ</t>
    </rPh>
    <rPh sb="19" eb="20">
      <t>ネン</t>
    </rPh>
    <rPh sb="22" eb="23">
      <t>ガツ</t>
    </rPh>
    <rPh sb="25" eb="28">
      <t>ニチゲンザイ</t>
    </rPh>
    <rPh sb="26" eb="28">
      <t>ゲンザイ</t>
    </rPh>
    <phoneticPr fontId="8"/>
  </si>
  <si>
    <t>県北</t>
    <rPh sb="0" eb="2">
      <t>ケンホク</t>
    </rPh>
    <phoneticPr fontId="8"/>
  </si>
  <si>
    <t>伊達市</t>
    <rPh sb="0" eb="3">
      <t>ダテシ</t>
    </rPh>
    <phoneticPr fontId="8"/>
  </si>
  <si>
    <t>国見町</t>
    <rPh sb="0" eb="3">
      <t>クニミマチ</t>
    </rPh>
    <phoneticPr fontId="8"/>
  </si>
  <si>
    <t>県中</t>
    <rPh sb="0" eb="2">
      <t>ケンチュウ</t>
    </rPh>
    <phoneticPr fontId="8"/>
  </si>
  <si>
    <t>郡山市</t>
    <rPh sb="0" eb="3">
      <t>コオリヤマシ</t>
    </rPh>
    <phoneticPr fontId="8"/>
  </si>
  <si>
    <t>色彩選別機１台</t>
    <rPh sb="0" eb="2">
      <t>シキサイ</t>
    </rPh>
    <rPh sb="2" eb="4">
      <t>センベツ</t>
    </rPh>
    <rPh sb="4" eb="5">
      <t>キ</t>
    </rPh>
    <rPh sb="6" eb="7">
      <t>ダイ</t>
    </rPh>
    <phoneticPr fontId="8"/>
  </si>
  <si>
    <t>県南</t>
    <rPh sb="0" eb="2">
      <t>ケンナン</t>
    </rPh>
    <phoneticPr fontId="8"/>
  </si>
  <si>
    <t>白河市</t>
    <rPh sb="0" eb="3">
      <t>シラカワシ</t>
    </rPh>
    <phoneticPr fontId="8"/>
  </si>
  <si>
    <t>31%</t>
    <phoneticPr fontId="8"/>
  </si>
  <si>
    <t>31%</t>
    <phoneticPr fontId="8"/>
  </si>
  <si>
    <t>33%</t>
    <phoneticPr fontId="8"/>
  </si>
  <si>
    <t>水稲直播機（８条）１台
鉄コーティングマシーン１台</t>
    <rPh sb="0" eb="2">
      <t>スイトウ</t>
    </rPh>
    <rPh sb="2" eb="4">
      <t>チョクハ</t>
    </rPh>
    <rPh sb="4" eb="5">
      <t>キ</t>
    </rPh>
    <rPh sb="7" eb="8">
      <t>ジョウ</t>
    </rPh>
    <rPh sb="10" eb="11">
      <t>ダイ</t>
    </rPh>
    <rPh sb="12" eb="13">
      <t>テツ</t>
    </rPh>
    <rPh sb="24" eb="25">
      <t>ダイ</t>
    </rPh>
    <phoneticPr fontId="8"/>
  </si>
  <si>
    <t>直播機（９条点播機）１台</t>
    <rPh sb="0" eb="2">
      <t>チョクハ</t>
    </rPh>
    <rPh sb="2" eb="3">
      <t>キ</t>
    </rPh>
    <rPh sb="5" eb="6">
      <t>ジョウ</t>
    </rPh>
    <rPh sb="6" eb="7">
      <t>テン</t>
    </rPh>
    <rPh sb="7" eb="8">
      <t>ハリ</t>
    </rPh>
    <rPh sb="8" eb="9">
      <t>キ</t>
    </rPh>
    <rPh sb="11" eb="12">
      <t>ダイ</t>
    </rPh>
    <phoneticPr fontId="8"/>
  </si>
  <si>
    <t>（直接補助）</t>
    <rPh sb="1" eb="3">
      <t>チョクセツ</t>
    </rPh>
    <rPh sb="3" eb="5">
      <t>ホジョ</t>
    </rPh>
    <phoneticPr fontId="8"/>
  </si>
  <si>
    <t>自走ラップマシン１台
ホールクロップ収穫機１台</t>
    <rPh sb="0" eb="2">
      <t>ジソウ</t>
    </rPh>
    <rPh sb="9" eb="10">
      <t>ダイ</t>
    </rPh>
    <rPh sb="18" eb="20">
      <t>シュウカク</t>
    </rPh>
    <rPh sb="20" eb="21">
      <t>キ</t>
    </rPh>
    <rPh sb="22" eb="23">
      <t>ダイ</t>
    </rPh>
    <phoneticPr fontId="8"/>
  </si>
  <si>
    <t>直播機１台</t>
    <rPh sb="0" eb="2">
      <t>チョクハ</t>
    </rPh>
    <rPh sb="2" eb="3">
      <t>キ</t>
    </rPh>
    <rPh sb="4" eb="5">
      <t>ダイ</t>
    </rPh>
    <phoneticPr fontId="8"/>
  </si>
  <si>
    <t>会津</t>
    <rPh sb="0" eb="2">
      <t>アイヅ</t>
    </rPh>
    <phoneticPr fontId="8"/>
  </si>
  <si>
    <t>喜多方市</t>
    <rPh sb="0" eb="4">
      <t>キタカタシ</t>
    </rPh>
    <phoneticPr fontId="8"/>
  </si>
  <si>
    <t>相双</t>
    <rPh sb="0" eb="2">
      <t>ソウソウ</t>
    </rPh>
    <phoneticPr fontId="8"/>
  </si>
  <si>
    <t>食味分析計１台</t>
    <rPh sb="0" eb="2">
      <t>ショクミ</t>
    </rPh>
    <rPh sb="2" eb="5">
      <t>ブンセキケイ</t>
    </rPh>
    <rPh sb="6" eb="7">
      <t>ダイ</t>
    </rPh>
    <phoneticPr fontId="8"/>
  </si>
  <si>
    <t>　　　（土地利用型作物支援対策（大豆・麦・そば））</t>
    <rPh sb="4" eb="8">
      <t>トチリヨウ</t>
    </rPh>
    <rPh sb="8" eb="9">
      <t>ガタ</t>
    </rPh>
    <rPh sb="9" eb="11">
      <t>サクモツ</t>
    </rPh>
    <rPh sb="11" eb="13">
      <t>シエン</t>
    </rPh>
    <rPh sb="13" eb="15">
      <t>タイサク</t>
    </rPh>
    <rPh sb="16" eb="18">
      <t>ダイズ</t>
    </rPh>
    <rPh sb="19" eb="20">
      <t>ムギ</t>
    </rPh>
    <phoneticPr fontId="8"/>
  </si>
  <si>
    <t>柳津町</t>
    <rPh sb="0" eb="2">
      <t>ヤナイヅ</t>
    </rPh>
    <rPh sb="2" eb="3">
      <t>マチ</t>
    </rPh>
    <phoneticPr fontId="8"/>
  </si>
  <si>
    <t>普通型コンバイン（刈幅１．９７ｍ）１台</t>
    <rPh sb="0" eb="3">
      <t>フツウガタ</t>
    </rPh>
    <rPh sb="9" eb="10">
      <t>カ</t>
    </rPh>
    <rPh sb="10" eb="11">
      <t>ハバ</t>
    </rPh>
    <rPh sb="18" eb="19">
      <t>ダイ</t>
    </rPh>
    <phoneticPr fontId="8"/>
  </si>
  <si>
    <t>普通型コンバイン（刈幅１．４４ｍ）１台</t>
    <rPh sb="0" eb="3">
      <t>フツウガタ</t>
    </rPh>
    <rPh sb="9" eb="10">
      <t>カ</t>
    </rPh>
    <rPh sb="10" eb="11">
      <t>ハバ</t>
    </rPh>
    <rPh sb="18" eb="19">
      <t>ダイ</t>
    </rPh>
    <phoneticPr fontId="8"/>
  </si>
  <si>
    <t>33%</t>
    <phoneticPr fontId="8"/>
  </si>
  <si>
    <t>三 春 町</t>
    <phoneticPr fontId="8"/>
  </si>
  <si>
    <t>小 野 町</t>
    <rPh sb="0" eb="1">
      <t>コ</t>
    </rPh>
    <rPh sb="2" eb="3">
      <t>ノ</t>
    </rPh>
    <rPh sb="4" eb="5">
      <t>マチ</t>
    </rPh>
    <phoneticPr fontId="3"/>
  </si>
  <si>
    <t>(ha)</t>
    <phoneticPr fontId="8"/>
  </si>
  <si>
    <t>(ha)</t>
    <phoneticPr fontId="8"/>
  </si>
  <si>
    <t>Ⅰ　水稲の部</t>
    <rPh sb="2" eb="4">
      <t>スイトウ</t>
    </rPh>
    <rPh sb="5" eb="6">
      <t>ブ</t>
    </rPh>
    <phoneticPr fontId="8"/>
  </si>
  <si>
    <t>※「平成２７年産米の農産物検査結果（平成２８年１０月３１日現在）」
（平成２９年１月３１日農林水産省政策統括官付穀物課公表）より作成した。</t>
    <rPh sb="10" eb="13">
      <t>ノウサンブツ</t>
    </rPh>
    <rPh sb="50" eb="52">
      <t>セイサク</t>
    </rPh>
    <rPh sb="52" eb="55">
      <t>トウカツカン</t>
    </rPh>
    <rPh sb="55" eb="56">
      <t>ツキ</t>
    </rPh>
    <rPh sb="56" eb="58">
      <t>コクモツ</t>
    </rPh>
    <rPh sb="58" eb="59">
      <t>カ</t>
    </rPh>
    <rPh sb="59" eb="61">
      <t>コウヒョウ</t>
    </rPh>
    <phoneticPr fontId="8"/>
  </si>
  <si>
    <t>※被災等の理由により稼働の無かった育苗施設については括弧書きで記載した。</t>
    <rPh sb="1" eb="3">
      <t>ヒサイ</t>
    </rPh>
    <rPh sb="3" eb="4">
      <t>トウ</t>
    </rPh>
    <rPh sb="5" eb="7">
      <t>リユウ</t>
    </rPh>
    <rPh sb="10" eb="12">
      <t>カドウ</t>
    </rPh>
    <rPh sb="13" eb="14">
      <t>ナ</t>
    </rPh>
    <rPh sb="17" eb="19">
      <t>イクビョウ</t>
    </rPh>
    <rPh sb="19" eb="21">
      <t>シセツ</t>
    </rPh>
    <rPh sb="26" eb="29">
      <t>カッコガ</t>
    </rPh>
    <rPh sb="31" eb="33">
      <t>キサイ</t>
    </rPh>
    <phoneticPr fontId="5"/>
  </si>
  <si>
    <t>(1)</t>
    <phoneticPr fontId="3"/>
  </si>
  <si>
    <t>4(2)</t>
    <phoneticPr fontId="3"/>
  </si>
  <si>
    <r>
      <t>6</t>
    </r>
    <r>
      <rPr>
        <sz val="10"/>
        <rFont val="ＭＳ 明朝"/>
        <family val="1"/>
        <charset val="128"/>
      </rPr>
      <t>(2)</t>
    </r>
    <phoneticPr fontId="3"/>
  </si>
  <si>
    <r>
      <t>4</t>
    </r>
    <r>
      <rPr>
        <sz val="10"/>
        <rFont val="ＭＳ 明朝"/>
        <family val="1"/>
        <charset val="128"/>
      </rPr>
      <t>(2)</t>
    </r>
    <phoneticPr fontId="3"/>
  </si>
  <si>
    <r>
      <t>1</t>
    </r>
    <r>
      <rPr>
        <sz val="10"/>
        <rFont val="ＭＳ 明朝"/>
        <family val="1"/>
        <charset val="128"/>
      </rPr>
      <t>0(2)</t>
    </r>
    <phoneticPr fontId="3"/>
  </si>
  <si>
    <r>
      <t>4</t>
    </r>
    <r>
      <rPr>
        <sz val="10"/>
        <rFont val="ＭＳ 明朝"/>
        <family val="1"/>
        <charset val="128"/>
      </rPr>
      <t>(2)</t>
    </r>
    <phoneticPr fontId="3"/>
  </si>
  <si>
    <t>(13)</t>
    <phoneticPr fontId="5"/>
  </si>
  <si>
    <t>(7)</t>
    <phoneticPr fontId="5"/>
  </si>
  <si>
    <t>(2)</t>
    <phoneticPr fontId="5"/>
  </si>
  <si>
    <t>(6)</t>
    <phoneticPr fontId="5"/>
  </si>
  <si>
    <t>7(34)</t>
    <phoneticPr fontId="5"/>
  </si>
  <si>
    <t>(12)</t>
    <phoneticPr fontId="5"/>
  </si>
  <si>
    <t>2(6)</t>
    <phoneticPr fontId="5"/>
  </si>
  <si>
    <t>(6)</t>
    <phoneticPr fontId="5"/>
  </si>
  <si>
    <t>(1)</t>
    <phoneticPr fontId="5"/>
  </si>
  <si>
    <t>2(5)</t>
    <phoneticPr fontId="5"/>
  </si>
  <si>
    <t>(3)</t>
    <phoneticPr fontId="5"/>
  </si>
  <si>
    <t>(4)</t>
    <phoneticPr fontId="5"/>
  </si>
  <si>
    <t>(5)</t>
    <phoneticPr fontId="5"/>
  </si>
  <si>
    <t>5(11)</t>
    <phoneticPr fontId="5"/>
  </si>
  <si>
    <t>2(14)</t>
    <phoneticPr fontId="5"/>
  </si>
  <si>
    <t>7(32)</t>
    <phoneticPr fontId="5"/>
  </si>
  <si>
    <t>5(1)</t>
    <phoneticPr fontId="5"/>
  </si>
  <si>
    <t>3(1)</t>
    <phoneticPr fontId="5"/>
  </si>
  <si>
    <t>4(1)</t>
    <phoneticPr fontId="5"/>
  </si>
  <si>
    <r>
      <t>3</t>
    </r>
    <r>
      <rPr>
        <sz val="10"/>
        <color indexed="8"/>
        <rFont val="ＭＳ 明朝"/>
        <family val="1"/>
        <charset val="128"/>
      </rPr>
      <t>3(32)</t>
    </r>
    <phoneticPr fontId="5"/>
  </si>
  <si>
    <r>
      <t>1</t>
    </r>
    <r>
      <rPr>
        <sz val="10"/>
        <color indexed="8"/>
        <rFont val="ＭＳ 明朝"/>
        <family val="1"/>
        <charset val="128"/>
      </rPr>
      <t>2(35)</t>
    </r>
    <phoneticPr fontId="5"/>
  </si>
  <si>
    <r>
      <t>7</t>
    </r>
    <r>
      <rPr>
        <sz val="10"/>
        <color indexed="8"/>
        <rFont val="ＭＳ 明朝"/>
        <family val="1"/>
        <charset val="128"/>
      </rPr>
      <t>(32)</t>
    </r>
    <phoneticPr fontId="5"/>
  </si>
  <si>
    <r>
      <t>4</t>
    </r>
    <r>
      <rPr>
        <sz val="10"/>
        <color indexed="8"/>
        <rFont val="ＭＳ 明朝"/>
        <family val="1"/>
        <charset val="128"/>
      </rPr>
      <t>(3)</t>
    </r>
    <phoneticPr fontId="5"/>
  </si>
  <si>
    <r>
      <t>5</t>
    </r>
    <r>
      <rPr>
        <sz val="10"/>
        <color indexed="8"/>
        <rFont val="ＭＳ 明朝"/>
        <family val="1"/>
        <charset val="128"/>
      </rPr>
      <t>(11)</t>
    </r>
    <phoneticPr fontId="5"/>
  </si>
  <si>
    <r>
      <t>2</t>
    </r>
    <r>
      <rPr>
        <sz val="10"/>
        <color indexed="8"/>
        <rFont val="ＭＳ 明朝"/>
        <family val="1"/>
        <charset val="128"/>
      </rPr>
      <t>(14)</t>
    </r>
    <phoneticPr fontId="5"/>
  </si>
  <si>
    <r>
      <t>(</t>
    </r>
    <r>
      <rPr>
        <sz val="10"/>
        <color indexed="8"/>
        <rFont val="ＭＳ 明朝"/>
        <family val="1"/>
        <charset val="128"/>
      </rPr>
      <t>7)</t>
    </r>
    <phoneticPr fontId="5"/>
  </si>
  <si>
    <r>
      <t>5</t>
    </r>
    <r>
      <rPr>
        <sz val="10"/>
        <color indexed="8"/>
        <rFont val="ＭＳ 明朝"/>
        <family val="1"/>
        <charset val="128"/>
      </rPr>
      <t>(3)</t>
    </r>
    <phoneticPr fontId="5"/>
  </si>
  <si>
    <r>
      <t>3</t>
    </r>
    <r>
      <rPr>
        <sz val="10"/>
        <color indexed="8"/>
        <rFont val="ＭＳ 明朝"/>
        <family val="1"/>
        <charset val="128"/>
      </rPr>
      <t>9(35)</t>
    </r>
    <phoneticPr fontId="5"/>
  </si>
  <si>
    <r>
      <t>1</t>
    </r>
    <r>
      <rPr>
        <sz val="10"/>
        <color indexed="8"/>
        <rFont val="ＭＳ 明朝"/>
        <family val="1"/>
        <charset val="128"/>
      </rPr>
      <t>9(11)</t>
    </r>
    <phoneticPr fontId="5"/>
  </si>
  <si>
    <r>
      <t>1</t>
    </r>
    <r>
      <rPr>
        <sz val="10"/>
        <color indexed="8"/>
        <rFont val="ＭＳ 明朝"/>
        <family val="1"/>
        <charset val="128"/>
      </rPr>
      <t>4(14)</t>
    </r>
    <phoneticPr fontId="5"/>
  </si>
  <si>
    <r>
      <t>6</t>
    </r>
    <r>
      <rPr>
        <sz val="10"/>
        <color indexed="8"/>
        <rFont val="ＭＳ 明朝"/>
        <family val="1"/>
        <charset val="128"/>
      </rPr>
      <t>(3)</t>
    </r>
    <phoneticPr fontId="5"/>
  </si>
  <si>
    <r>
      <t>2</t>
    </r>
    <r>
      <rPr>
        <sz val="10"/>
        <color indexed="8"/>
        <rFont val="ＭＳ 明朝"/>
        <family val="1"/>
        <charset val="128"/>
      </rPr>
      <t>53(35)</t>
    </r>
    <phoneticPr fontId="5"/>
  </si>
  <si>
    <r>
      <t>2</t>
    </r>
    <r>
      <rPr>
        <sz val="10"/>
        <color indexed="8"/>
        <rFont val="ＭＳ 明朝"/>
        <family val="1"/>
        <charset val="128"/>
      </rPr>
      <t>32(32)</t>
    </r>
    <phoneticPr fontId="5"/>
  </si>
  <si>
    <r>
      <t>1</t>
    </r>
    <r>
      <rPr>
        <sz val="10"/>
        <color indexed="8"/>
        <rFont val="ＭＳ 明朝"/>
        <family val="1"/>
        <charset val="128"/>
      </rPr>
      <t>6(3)</t>
    </r>
    <phoneticPr fontId="5"/>
  </si>
  <si>
    <r>
      <t>1</t>
    </r>
    <r>
      <rPr>
        <sz val="10"/>
        <color indexed="8"/>
        <rFont val="ＭＳ 明朝"/>
        <family val="1"/>
        <charset val="128"/>
      </rPr>
      <t>10(11)</t>
    </r>
    <phoneticPr fontId="5"/>
  </si>
  <si>
    <r>
      <t>8</t>
    </r>
    <r>
      <rPr>
        <sz val="10"/>
        <color indexed="8"/>
        <rFont val="ＭＳ 明朝"/>
        <family val="1"/>
        <charset val="128"/>
      </rPr>
      <t>4(14)</t>
    </r>
    <phoneticPr fontId="5"/>
  </si>
  <si>
    <r>
      <t>2</t>
    </r>
    <r>
      <rPr>
        <sz val="10"/>
        <color indexed="8"/>
        <rFont val="ＭＳ 明朝"/>
        <family val="1"/>
        <charset val="128"/>
      </rPr>
      <t>5(7)</t>
    </r>
    <phoneticPr fontId="5"/>
  </si>
  <si>
    <r>
      <t>1</t>
    </r>
    <r>
      <rPr>
        <sz val="10"/>
        <color indexed="8"/>
        <rFont val="ＭＳ 明朝"/>
        <family val="1"/>
        <charset val="128"/>
      </rPr>
      <t>7(3)</t>
    </r>
    <phoneticPr fontId="5"/>
  </si>
  <si>
    <t>※被災等の理由により稼働の無かった共同乾燥調製（貯蔵）施設については括弧書きで記載した。</t>
    <rPh sb="1" eb="3">
      <t>ヒサイ</t>
    </rPh>
    <rPh sb="3" eb="4">
      <t>トウ</t>
    </rPh>
    <rPh sb="5" eb="7">
      <t>リユウ</t>
    </rPh>
    <rPh sb="10" eb="12">
      <t>カドウ</t>
    </rPh>
    <rPh sb="13" eb="14">
      <t>ナ</t>
    </rPh>
    <rPh sb="17" eb="19">
      <t>キョウドウ</t>
    </rPh>
    <rPh sb="19" eb="21">
      <t>カンソウ</t>
    </rPh>
    <rPh sb="21" eb="23">
      <t>チョウセイ</t>
    </rPh>
    <rPh sb="24" eb="26">
      <t>チョゾウ</t>
    </rPh>
    <rPh sb="27" eb="29">
      <t>シセツ</t>
    </rPh>
    <rPh sb="34" eb="37">
      <t>カッコガ</t>
    </rPh>
    <rPh sb="39" eb="41">
      <t>キサイ</t>
    </rPh>
    <phoneticPr fontId="5"/>
  </si>
  <si>
    <t>＊</t>
    <phoneticPr fontId="4"/>
  </si>
  <si>
    <t>＊</t>
    <phoneticPr fontId="3"/>
  </si>
  <si>
    <t>農業団体</t>
    <rPh sb="0" eb="2">
      <t>ノウギョウ</t>
    </rPh>
    <rPh sb="2" eb="4">
      <t>ダンタイ</t>
    </rPh>
    <phoneticPr fontId="8"/>
  </si>
  <si>
    <t>農業法人</t>
    <rPh sb="0" eb="2">
      <t>ノウギョウ</t>
    </rPh>
    <rPh sb="2" eb="4">
      <t>ホウジン</t>
    </rPh>
    <phoneticPr fontId="8"/>
  </si>
  <si>
    <t>３　平成２６年産水稲種子の品種別配付実績</t>
    <rPh sb="2" eb="4">
      <t>ヘイセイ</t>
    </rPh>
    <rPh sb="6" eb="8">
      <t>ネンサン</t>
    </rPh>
    <rPh sb="8" eb="10">
      <t>スイトウ</t>
    </rPh>
    <rPh sb="10" eb="12">
      <t>シュシ</t>
    </rPh>
    <rPh sb="13" eb="16">
      <t>ヒンシュベツ</t>
    </rPh>
    <rPh sb="16" eb="18">
      <t>ハイフ</t>
    </rPh>
    <rPh sb="18" eb="20">
      <t>ジッセキ</t>
    </rPh>
    <phoneticPr fontId="3"/>
  </si>
  <si>
    <t>４　地力の維持増強（平成２７年）</t>
    <phoneticPr fontId="5"/>
  </si>
  <si>
    <t>５　　稲わら・もみがらの発生量及び利用状況（平成２７年）</t>
    <rPh sb="3" eb="4">
      <t>イナ</t>
    </rPh>
    <rPh sb="12" eb="15">
      <t>ハッセイリョウ</t>
    </rPh>
    <rPh sb="15" eb="16">
      <t>オヨ</t>
    </rPh>
    <rPh sb="17" eb="19">
      <t>リヨウ</t>
    </rPh>
    <rPh sb="19" eb="21">
      <t>ジョウキョウ</t>
    </rPh>
    <rPh sb="22" eb="24">
      <t>ヘイセイ</t>
    </rPh>
    <rPh sb="26" eb="27">
      <t>ネン</t>
    </rPh>
    <phoneticPr fontId="4"/>
  </si>
  <si>
    <t>６　農業機械、施設の普及と利用状況（平成２７年）</t>
    <rPh sb="13" eb="15">
      <t>リヨウ</t>
    </rPh>
    <rPh sb="15" eb="17">
      <t>ジョウキョウ</t>
    </rPh>
    <phoneticPr fontId="5"/>
  </si>
  <si>
    <t>６　農業機械、施設の普及と利用状況（平成２７年）</t>
    <rPh sb="13" eb="15">
      <t>リヨウ</t>
    </rPh>
    <rPh sb="15" eb="17">
      <t>ジョウキョウ</t>
    </rPh>
    <rPh sb="22" eb="23">
      <t>ネン</t>
    </rPh>
    <phoneticPr fontId="3"/>
  </si>
  <si>
    <t>６　農業機械、施設の普及と利用状況（平成２７年）</t>
    <rPh sb="13" eb="15">
      <t>リヨウ</t>
    </rPh>
    <rPh sb="15" eb="17">
      <t>ジョウキョウ</t>
    </rPh>
    <phoneticPr fontId="3"/>
  </si>
  <si>
    <t>７　直播栽培実施状況（平成２７年）</t>
    <rPh sb="2" eb="4">
      <t>チョクハ</t>
    </rPh>
    <rPh sb="4" eb="6">
      <t>サイバイ</t>
    </rPh>
    <rPh sb="6" eb="8">
      <t>ジッシ</t>
    </rPh>
    <phoneticPr fontId="3"/>
  </si>
  <si>
    <t>８　環境に配慮した稲作の状況（平成２７年）</t>
    <rPh sb="2" eb="4">
      <t>カンキョウ</t>
    </rPh>
    <rPh sb="5" eb="7">
      <t>ハイリョ</t>
    </rPh>
    <rPh sb="9" eb="11">
      <t>イナサク</t>
    </rPh>
    <rPh sb="12" eb="14">
      <t>ジョウキョウ</t>
    </rPh>
    <phoneticPr fontId="8"/>
  </si>
  <si>
    <t>９　大規模稲作経営体数（作業受託面積含む）（平成２７年度実績）</t>
    <rPh sb="2" eb="5">
      <t>ダイキボ</t>
    </rPh>
    <rPh sb="5" eb="7">
      <t>イナサク</t>
    </rPh>
    <rPh sb="7" eb="10">
      <t>ケイエイタイ</t>
    </rPh>
    <rPh sb="10" eb="11">
      <t>スウ</t>
    </rPh>
    <rPh sb="12" eb="14">
      <t>サギョウ</t>
    </rPh>
    <rPh sb="14" eb="16">
      <t>ジュタク</t>
    </rPh>
    <rPh sb="16" eb="18">
      <t>メンセキ</t>
    </rPh>
    <rPh sb="18" eb="19">
      <t>フク</t>
    </rPh>
    <rPh sb="27" eb="28">
      <t>ド</t>
    </rPh>
    <rPh sb="28" eb="30">
      <t>ジッセキ</t>
    </rPh>
    <phoneticPr fontId="8"/>
  </si>
  <si>
    <t>１０　平成２７年度稲作振興関係事業実績</t>
    <rPh sb="3" eb="5">
      <t>ヘイセイ</t>
    </rPh>
    <rPh sb="7" eb="9">
      <t>ネンド</t>
    </rPh>
    <rPh sb="9" eb="11">
      <t>イナサク</t>
    </rPh>
    <rPh sb="11" eb="13">
      <t>シンコウ</t>
    </rPh>
    <rPh sb="13" eb="15">
      <t>カンケイ</t>
    </rPh>
    <rPh sb="15" eb="17">
      <t>ジギョウ</t>
    </rPh>
    <rPh sb="17" eb="19">
      <t>ジッセキ</t>
    </rPh>
    <phoneticPr fontId="8"/>
  </si>
  <si>
    <r>
      <t>8</t>
    </r>
    <r>
      <rPr>
        <sz val="10"/>
        <rFont val="ＭＳ 明朝"/>
        <family val="1"/>
        <charset val="128"/>
      </rPr>
      <t>2(2)</t>
    </r>
    <phoneticPr fontId="3"/>
  </si>
  <si>
    <r>
      <t>3</t>
    </r>
    <r>
      <rPr>
        <sz val="10"/>
        <rFont val="ＭＳ 明朝"/>
        <family val="1"/>
        <charset val="128"/>
      </rPr>
      <t>7(2)</t>
    </r>
    <phoneticPr fontId="3"/>
  </si>
  <si>
    <t>元気な産地づくり整備事業（土地利用型作物支援事業(水稲)）</t>
    <rPh sb="0" eb="2">
      <t>ゲンキ</t>
    </rPh>
    <rPh sb="3" eb="5">
      <t>サンチ</t>
    </rPh>
    <rPh sb="8" eb="10">
      <t>セイビ</t>
    </rPh>
    <rPh sb="10" eb="12">
      <t>ジギョウ</t>
    </rPh>
    <rPh sb="13" eb="17">
      <t>トチリヨウ</t>
    </rPh>
    <rPh sb="17" eb="18">
      <t>ガタ</t>
    </rPh>
    <rPh sb="18" eb="20">
      <t>サクモツ</t>
    </rPh>
    <rPh sb="20" eb="22">
      <t>シエン</t>
    </rPh>
    <rPh sb="22" eb="24">
      <t>ジギョウ</t>
    </rPh>
    <rPh sb="25" eb="27">
      <t>スイトウ</t>
    </rPh>
    <phoneticPr fontId="8"/>
  </si>
  <si>
    <t>参考：元気な産地づくり整備事業</t>
    <rPh sb="0" eb="2">
      <t>サンコウ</t>
    </rPh>
    <rPh sb="3" eb="5">
      <t>ゲンキ</t>
    </rPh>
    <rPh sb="6" eb="8">
      <t>サンチ</t>
    </rPh>
    <rPh sb="11" eb="13">
      <t>セイビ</t>
    </rPh>
    <rPh sb="13" eb="15">
      <t>ジギョウ</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</si>
</sst>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_ "/>
    <numFmt numFmtId="177" formatCode="0_);[Red]\(0\)"/>
    <numFmt numFmtId="178" formatCode="0_ ;[Red]\-0\ "/>
    <numFmt numFmtId="179" formatCode="#,##0_ "/>
    <numFmt numFmtId="180" formatCode="0.0_);[Red]\(0.0\)"/>
    <numFmt numFmtId="181" formatCode="#,##0_ ;[Red]\-#,##0\ "/>
    <numFmt numFmtId="182" formatCode="#,##0_);[Red]\(#,##0\)"/>
    <numFmt numFmtId="183" formatCode="#,##0.0_ "/>
    <numFmt numFmtId="184" formatCode="#,##0.0_);[Red]\(#,##0.0\)"/>
    <numFmt numFmtId="185" formatCode="0_);\(0\)"/>
    <numFmt numFmtId="186" formatCode="yyyy/m/d\ h:mm;@"/>
    <numFmt numFmtId="187" formatCode="#,##0;&quot;▲ &quot;#,##0"/>
  </numFmts>
  <fonts count="45">
    <font>
      <sz val="11"/>
      <name val="ＭＳ Ｐゴシック"/>
      <family val="3"/>
      <charset val="128"/>
    </font>
    <font>
      <sz val="11"/>
      <name val="ＭＳ Ｐゴシック"/>
      <family val="3"/>
      <charset val="128"/>
    </font>
    <font>
      <sz val="14"/>
      <name val="ＭＳ 明朝"/>
      <family val="1"/>
      <charset val="128"/>
    </font>
    <font>
      <sz val="14"/>
      <color indexed="8"/>
      <name val="ＭＳ Ｐゴシック"/>
      <family val="3"/>
      <charset val="128"/>
    </font>
    <font>
      <sz val="14"/>
      <color indexed="8"/>
      <name val="ＭＳ Ｐゴシック"/>
      <family val="3"/>
      <charset val="128"/>
    </font>
    <font>
      <sz val="14"/>
      <color indexed="8"/>
      <name val="ＭＳ Ｐゴシック"/>
      <family val="3"/>
      <charset val="128"/>
    </font>
    <font>
      <sz val="14"/>
      <color indexed="10"/>
      <name val="ＭＳ 明朝"/>
      <family val="1"/>
      <charset val="128"/>
    </font>
    <font>
      <sz val="14"/>
      <name val="ＭＳ 明朝"/>
      <family val="1"/>
      <charset val="128"/>
    </font>
    <font>
      <sz val="6"/>
      <name val="ＭＳ Ｐゴシック"/>
      <family val="3"/>
      <charset val="128"/>
    </font>
    <font>
      <sz val="11"/>
      <name val="ＭＳ 明朝"/>
      <family val="1"/>
      <charset val="128"/>
    </font>
    <font>
      <sz val="11"/>
      <name val="ＭＳ 明朝"/>
      <family val="1"/>
      <charset val="128"/>
    </font>
    <font>
      <sz val="11"/>
      <color indexed="8"/>
      <name val="ＭＳ 明朝"/>
      <family val="1"/>
      <charset val="128"/>
    </font>
    <font>
      <sz val="11"/>
      <color indexed="10"/>
      <name val="ＭＳ 明朝"/>
      <family val="1"/>
      <charset val="128"/>
    </font>
    <font>
      <sz val="11"/>
      <color indexed="12"/>
      <name val="ＭＳ 明朝"/>
      <family val="1"/>
      <charset val="128"/>
    </font>
    <font>
      <sz val="10"/>
      <color indexed="10"/>
      <name val="ＭＳ 明朝"/>
      <family val="1"/>
      <charset val="128"/>
    </font>
    <font>
      <sz val="10"/>
      <name val="ＭＳ 明朝"/>
      <family val="1"/>
      <charset val="128"/>
    </font>
    <font>
      <sz val="12"/>
      <name val="ＭＳ 明朝"/>
      <family val="1"/>
      <charset val="128"/>
    </font>
    <font>
      <b/>
      <sz val="14"/>
      <name val="ＭＳ 明朝"/>
      <family val="1"/>
      <charset val="128"/>
    </font>
    <font>
      <b/>
      <sz val="14"/>
      <color indexed="8"/>
      <name val="ＭＳ 明朝"/>
      <family val="1"/>
      <charset val="128"/>
    </font>
    <font>
      <sz val="12"/>
      <name val="System"/>
      <charset val="128"/>
    </font>
    <font>
      <sz val="8"/>
      <name val="ＭＳ 明朝"/>
      <family val="1"/>
      <charset val="128"/>
    </font>
    <font>
      <b/>
      <sz val="11"/>
      <name val="ＭＳ 明朝"/>
      <family val="1"/>
      <charset val="128"/>
    </font>
    <font>
      <sz val="14"/>
      <color indexed="8"/>
      <name val="ＭＳ 明朝"/>
      <family val="1"/>
      <charset val="128"/>
    </font>
    <font>
      <sz val="6"/>
      <name val="ＭＳ 明朝"/>
      <family val="1"/>
      <charset val="128"/>
    </font>
    <font>
      <sz val="10"/>
      <color indexed="8"/>
      <name val="ＭＳ 明朝"/>
      <family val="1"/>
      <charset val="128"/>
    </font>
    <font>
      <sz val="9"/>
      <color indexed="8"/>
      <name val="ＭＳ 明朝"/>
      <family val="1"/>
      <charset val="128"/>
    </font>
    <font>
      <sz val="6"/>
      <color indexed="8"/>
      <name val="ＭＳ 明朝"/>
      <family val="1"/>
      <charset val="128"/>
    </font>
    <font>
      <sz val="12"/>
      <color indexed="8"/>
      <name val="ＭＳ 明朝"/>
      <family val="1"/>
      <charset val="128"/>
    </font>
    <font>
      <sz val="9"/>
      <name val="ＭＳ 明朝"/>
      <family val="1"/>
      <charset val="128"/>
    </font>
    <font>
      <sz val="6"/>
      <name val="ＭＳ 明朝"/>
      <family val="1"/>
      <charset val="128"/>
    </font>
    <font>
      <sz val="10"/>
      <name val="ＭＳ 明朝"/>
      <family val="1"/>
      <charset val="128"/>
    </font>
    <font>
      <vertAlign val="superscript"/>
      <sz val="10"/>
      <name val="ＭＳ 明朝"/>
      <family val="1"/>
      <charset val="128"/>
    </font>
    <font>
      <b/>
      <sz val="10"/>
      <name val="ＭＳ 明朝"/>
      <family val="1"/>
      <charset val="128"/>
    </font>
    <font>
      <sz val="14"/>
      <color indexed="8"/>
      <name val="ＭＳ Ｐゴシック"/>
      <family val="3"/>
      <charset val="128"/>
    </font>
    <font>
      <sz val="10"/>
      <color indexed="8"/>
      <name val="ＭＳ 明朝"/>
      <family val="1"/>
      <charset val="128"/>
    </font>
    <font>
      <sz val="11"/>
      <color indexed="48"/>
      <name val="ＭＳ 明朝"/>
      <family val="1"/>
      <charset val="128"/>
    </font>
    <font>
      <sz val="11"/>
      <color indexed="8"/>
      <name val="ＭＳ 明朝"/>
      <family val="1"/>
      <charset val="128"/>
    </font>
    <font>
      <b/>
      <sz val="10"/>
      <color indexed="8"/>
      <name val="ＭＳ 明朝"/>
      <family val="1"/>
      <charset val="128"/>
    </font>
    <font>
      <sz val="14"/>
      <color indexed="8"/>
      <name val="ＭＳ 明朝"/>
      <family val="1"/>
      <charset val="128"/>
    </font>
    <font>
      <b/>
      <sz val="12"/>
      <name val="ＭＳ 明朝"/>
      <family val="1"/>
      <charset val="128"/>
    </font>
    <font>
      <sz val="11"/>
      <name val="ＭＳ Ｐゴシック"/>
      <family val="3"/>
      <charset val="128"/>
    </font>
    <font>
      <sz val="11"/>
      <color rgb="FFFF0000"/>
      <name val="ＭＳ 明朝"/>
      <family val="1"/>
      <charset val="128"/>
    </font>
    <font>
      <sz val="10"/>
      <color rgb="FF000000"/>
      <name val="ＭＳ 明朝"/>
      <family val="1"/>
      <charset val="128"/>
    </font>
    <font>
      <sz val="8"/>
      <name val="ＭＳ Ｐゴシック"/>
      <family val="3"/>
      <charset val="128"/>
    </font>
    <font>
      <sz val="2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8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8"/>
      </left>
      <right style="thin">
        <color indexed="8"/>
      </right>
      <top/>
      <bottom/>
      <diagonal/>
    </border>
    <border>
      <left/>
      <right style="thin">
        <color indexed="8"/>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top style="medium">
        <color indexed="8"/>
      </top>
      <bottom style="thin">
        <color indexed="8"/>
      </bottom>
      <diagonal/>
    </border>
    <border>
      <left style="thin">
        <color indexed="8"/>
      </left>
      <right/>
      <top style="medium">
        <color indexed="8"/>
      </top>
      <bottom/>
      <diagonal/>
    </border>
    <border>
      <left style="thin">
        <color indexed="8"/>
      </left>
      <right/>
      <top style="thin">
        <color indexed="8"/>
      </top>
      <bottom style="thin">
        <color indexed="8"/>
      </bottom>
      <diagonal/>
    </border>
    <border>
      <left style="thin">
        <color indexed="8"/>
      </left>
      <right/>
      <top style="double">
        <color indexed="8"/>
      </top>
      <bottom style="medium">
        <color indexed="8"/>
      </bottom>
      <diagonal/>
    </border>
    <border>
      <left/>
      <right/>
      <top style="medium">
        <color indexed="64"/>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medium">
        <color indexed="8"/>
      </bottom>
      <diagonal/>
    </border>
    <border>
      <left/>
      <right/>
      <top/>
      <bottom style="thin">
        <color indexed="8"/>
      </bottom>
      <diagonal/>
    </border>
    <border>
      <left style="thin">
        <color indexed="64"/>
      </left>
      <right/>
      <top style="medium">
        <color indexed="8"/>
      </top>
      <bottom style="medium">
        <color indexed="64"/>
      </bottom>
      <diagonal/>
    </border>
    <border>
      <left style="thin">
        <color indexed="8"/>
      </left>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bottom style="medium">
        <color indexed="64"/>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dotted">
        <color indexed="8"/>
      </top>
      <bottom style="medium">
        <color indexed="8"/>
      </bottom>
      <diagonal/>
    </border>
    <border>
      <left style="medium">
        <color indexed="8"/>
      </left>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64"/>
      </top>
      <bottom style="medium">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medium">
        <color indexed="64"/>
      </right>
      <top style="double">
        <color indexed="8"/>
      </top>
      <bottom style="medium">
        <color indexed="8"/>
      </bottom>
      <diagonal/>
    </border>
    <border>
      <left style="thin">
        <color indexed="8"/>
      </left>
      <right style="medium">
        <color indexed="64"/>
      </right>
      <top style="medium">
        <color indexed="8"/>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style="thin">
        <color indexed="8"/>
      </left>
      <right style="thin">
        <color indexed="64"/>
      </right>
      <top/>
      <bottom/>
      <diagonal/>
    </border>
    <border>
      <left style="thin">
        <color indexed="8"/>
      </left>
      <right style="thin">
        <color indexed="64"/>
      </right>
      <top/>
      <bottom style="medium">
        <color indexed="8"/>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8"/>
      </left>
      <right style="thin">
        <color indexed="8"/>
      </right>
      <top style="double">
        <color indexed="8"/>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double">
        <color indexed="64"/>
      </top>
      <bottom style="medium">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style="thin">
        <color indexed="8"/>
      </top>
      <bottom style="medium">
        <color indexed="8"/>
      </bottom>
      <diagonal/>
    </border>
    <border>
      <left style="thin">
        <color indexed="8"/>
      </left>
      <right style="thin">
        <color indexed="64"/>
      </right>
      <top/>
      <bottom style="thin">
        <color indexed="8"/>
      </bottom>
      <diagonal/>
    </border>
    <border>
      <left style="thin">
        <color indexed="8"/>
      </left>
      <right style="thin">
        <color indexed="64"/>
      </right>
      <top style="double">
        <color indexed="8"/>
      </top>
      <bottom style="medium">
        <color indexed="8"/>
      </bottom>
      <diagonal/>
    </border>
    <border>
      <left style="thin">
        <color indexed="8"/>
      </left>
      <right style="thin">
        <color indexed="64"/>
      </right>
      <top style="medium">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style="medium">
        <color indexed="8"/>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8"/>
      </top>
      <bottom/>
      <diagonal/>
    </border>
    <border>
      <left/>
      <right style="thin">
        <color indexed="8"/>
      </right>
      <top style="double">
        <color indexed="8"/>
      </top>
      <bottom style="medium">
        <color indexed="8"/>
      </bottom>
      <diagonal/>
    </border>
    <border>
      <left/>
      <right/>
      <top style="double">
        <color indexed="8"/>
      </top>
      <bottom style="medium">
        <color indexed="8"/>
      </bottom>
      <diagonal/>
    </border>
    <border>
      <left/>
      <right style="thin">
        <color indexed="8"/>
      </right>
      <top style="thin">
        <color indexed="8"/>
      </top>
      <bottom style="medium">
        <color indexed="8"/>
      </bottom>
      <diagonal/>
    </border>
    <border>
      <left/>
      <right style="thin">
        <color indexed="64"/>
      </right>
      <top style="medium">
        <color indexed="8"/>
      </top>
      <bottom style="thin">
        <color indexed="8"/>
      </bottom>
      <diagonal/>
    </border>
    <border>
      <left style="thin">
        <color indexed="8"/>
      </left>
      <right style="medium">
        <color indexed="64"/>
      </right>
      <top/>
      <bottom style="medium">
        <color indexed="8"/>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medium">
        <color indexed="8"/>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64"/>
      </right>
      <top style="medium">
        <color indexed="8"/>
      </top>
      <bottom/>
      <diagonal/>
    </border>
    <border>
      <left style="thin">
        <color indexed="8"/>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8"/>
      </top>
      <bottom style="medium">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double">
        <color indexed="8"/>
      </top>
      <bottom style="medium">
        <color indexed="64"/>
      </bottom>
      <diagonal/>
    </border>
    <border>
      <left/>
      <right style="thin">
        <color indexed="8"/>
      </right>
      <top style="thin">
        <color indexed="64"/>
      </top>
      <bottom style="thin">
        <color indexed="64"/>
      </bottom>
      <diagonal/>
    </border>
    <border>
      <left/>
      <right style="medium">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double">
        <color indexed="64"/>
      </top>
      <bottom/>
      <diagonal/>
    </border>
    <border>
      <left style="thin">
        <color indexed="8"/>
      </left>
      <right/>
      <top style="double">
        <color indexed="64"/>
      </top>
      <bottom/>
      <diagonal/>
    </border>
    <border>
      <left style="thin">
        <color indexed="64"/>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64"/>
      </right>
      <top style="double">
        <color indexed="8"/>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8"/>
      </top>
      <bottom style="double">
        <color indexed="64"/>
      </bottom>
      <diagonal/>
    </border>
    <border>
      <left style="thin">
        <color indexed="8"/>
      </left>
      <right style="medium">
        <color indexed="8"/>
      </right>
      <top style="double">
        <color indexed="8"/>
      </top>
      <bottom style="medium">
        <color indexed="8"/>
      </bottom>
      <diagonal/>
    </border>
    <border>
      <left style="thin">
        <color indexed="8"/>
      </left>
      <right style="thin">
        <color indexed="64"/>
      </right>
      <top style="thin">
        <color indexed="64"/>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right/>
      <top style="thin">
        <color indexed="8"/>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64"/>
      </top>
      <bottom style="medium">
        <color indexed="8"/>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8"/>
      </bottom>
      <diagonal/>
    </border>
    <border>
      <left style="thin">
        <color indexed="64"/>
      </left>
      <right style="thin">
        <color indexed="8"/>
      </right>
      <top style="double">
        <color indexed="8"/>
      </top>
      <bottom style="medium">
        <color indexed="8"/>
      </bottom>
      <diagonal/>
    </border>
    <border>
      <left style="thin">
        <color indexed="8"/>
      </left>
      <right style="medium">
        <color indexed="64"/>
      </right>
      <top style="double">
        <color indexed="64"/>
      </top>
      <bottom style="medium">
        <color indexed="8"/>
      </bottom>
      <diagonal/>
    </border>
    <border>
      <left style="thin">
        <color indexed="8"/>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8"/>
      </right>
      <top style="medium">
        <color indexed="8"/>
      </top>
      <bottom style="thin">
        <color indexed="64"/>
      </bottom>
      <diagonal/>
    </border>
    <border>
      <left style="thin">
        <color indexed="64"/>
      </left>
      <right style="thin">
        <color indexed="8"/>
      </right>
      <top/>
      <bottom style="thin">
        <color indexed="8"/>
      </bottom>
      <diagonal/>
    </border>
    <border>
      <left/>
      <right style="medium">
        <color indexed="64"/>
      </right>
      <top style="double">
        <color indexed="8"/>
      </top>
      <bottom style="medium">
        <color indexed="8"/>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medium">
        <color indexed="64"/>
      </right>
      <top style="double">
        <color indexed="8"/>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medium">
        <color indexed="8"/>
      </bottom>
      <diagonal/>
    </border>
    <border>
      <left style="thin">
        <color indexed="64"/>
      </left>
      <right style="thin">
        <color indexed="64"/>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64"/>
      </top>
      <bottom style="thin">
        <color indexed="8"/>
      </bottom>
      <diagonal/>
    </border>
    <border>
      <left style="thin">
        <color indexed="64"/>
      </left>
      <right/>
      <top/>
      <bottom style="thin">
        <color indexed="8"/>
      </bottom>
      <diagonal/>
    </border>
    <border>
      <left/>
      <right/>
      <top style="thin">
        <color indexed="64"/>
      </top>
      <bottom style="thin">
        <color indexed="64"/>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diagonal/>
    </border>
    <border>
      <left style="thin">
        <color indexed="8"/>
      </left>
      <right style="thin">
        <color indexed="8"/>
      </right>
      <top style="medium">
        <color indexed="64"/>
      </top>
      <bottom/>
      <diagonal/>
    </border>
    <border>
      <left/>
      <right style="medium">
        <color indexed="64"/>
      </right>
      <top/>
      <bottom/>
      <diagonal/>
    </border>
    <border>
      <left/>
      <right style="thin">
        <color indexed="8"/>
      </right>
      <top/>
      <bottom style="medium">
        <color indexed="8"/>
      </bottom>
      <diagonal/>
    </border>
    <border>
      <left/>
      <right/>
      <top/>
      <bottom style="medium">
        <color indexed="8"/>
      </bottom>
      <diagonal/>
    </border>
    <border>
      <left style="thin">
        <color indexed="64"/>
      </left>
      <right style="thin">
        <color indexed="64"/>
      </right>
      <top/>
      <bottom style="medium">
        <color indexed="8"/>
      </bottom>
      <diagonal/>
    </border>
    <border>
      <left/>
      <right style="medium">
        <color indexed="8"/>
      </right>
      <top/>
      <bottom style="medium">
        <color indexed="8"/>
      </bottom>
      <diagonal/>
    </border>
    <border>
      <left/>
      <right style="medium">
        <color indexed="8"/>
      </right>
      <top style="thin">
        <color indexed="8"/>
      </top>
      <bottom style="medium">
        <color indexed="8"/>
      </bottom>
      <diagonal/>
    </border>
    <border>
      <left style="thin">
        <color indexed="64"/>
      </left>
      <right style="medium">
        <color indexed="64"/>
      </right>
      <top style="thin">
        <color indexed="8"/>
      </top>
      <bottom style="thin">
        <color indexed="8"/>
      </bottom>
      <diagonal/>
    </border>
    <border>
      <left/>
      <right style="thin">
        <color indexed="8"/>
      </right>
      <top/>
      <bottom style="thin">
        <color indexed="64"/>
      </bottom>
      <diagonal/>
    </border>
    <border>
      <left/>
      <right style="medium">
        <color indexed="8"/>
      </right>
      <top/>
      <bottom style="thin">
        <color indexed="64"/>
      </bottom>
      <diagonal/>
    </border>
    <border>
      <left/>
      <right style="medium">
        <color indexed="8"/>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style="medium">
        <color indexed="8"/>
      </right>
      <top style="thin">
        <color indexed="8"/>
      </top>
      <bottom style="thin">
        <color indexed="64"/>
      </bottom>
      <diagonal/>
    </border>
    <border>
      <left/>
      <right style="medium">
        <color indexed="8"/>
      </right>
      <top style="thin">
        <color indexed="8"/>
      </top>
      <bottom/>
      <diagonal/>
    </border>
    <border>
      <left/>
      <right style="medium">
        <color indexed="64"/>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double">
        <color indexed="8"/>
      </top>
      <bottom style="medium">
        <color indexed="8"/>
      </bottom>
      <diagonal/>
    </border>
    <border>
      <left style="thin">
        <color indexed="64"/>
      </left>
      <right style="thin">
        <color indexed="64"/>
      </right>
      <top style="medium">
        <color indexed="8"/>
      </top>
      <bottom style="medium">
        <color indexed="64"/>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64"/>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8"/>
      </top>
      <bottom style="medium">
        <color indexed="8"/>
      </bottom>
      <diagonal/>
    </border>
    <border>
      <left style="thin">
        <color indexed="64"/>
      </left>
      <right style="thin">
        <color indexed="8"/>
      </right>
      <top/>
      <bottom style="medium">
        <color indexed="8"/>
      </bottom>
      <diagonal/>
    </border>
    <border>
      <left style="thin">
        <color indexed="64"/>
      </left>
      <right/>
      <top style="double">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style="medium">
        <color indexed="64"/>
      </left>
      <right style="thin">
        <color indexed="8"/>
      </right>
      <top/>
      <bottom style="medium">
        <color indexed="64"/>
      </bottom>
      <diagonal/>
    </border>
    <border>
      <left style="thin">
        <color indexed="8"/>
      </left>
      <right/>
      <top style="medium">
        <color indexed="64"/>
      </top>
      <bottom/>
      <diagonal/>
    </border>
    <border>
      <left/>
      <right/>
      <top style="thin">
        <color indexed="64"/>
      </top>
      <bottom style="thin">
        <color indexed="8"/>
      </bottom>
      <diagonal/>
    </border>
    <border>
      <left style="thin">
        <color indexed="8"/>
      </left>
      <right style="thin">
        <color indexed="64"/>
      </right>
      <top style="thin">
        <color indexed="64"/>
      </top>
      <bottom/>
      <diagonal/>
    </border>
    <border>
      <left style="thin">
        <color indexed="64"/>
      </left>
      <right/>
      <top/>
      <bottom/>
      <diagonal/>
    </border>
    <border>
      <left style="thin">
        <color indexed="64"/>
      </left>
      <right/>
      <top/>
      <bottom style="medium">
        <color indexed="8"/>
      </bottom>
      <diagonal/>
    </border>
    <border>
      <left style="thin">
        <color indexed="64"/>
      </left>
      <right/>
      <top style="medium">
        <color indexed="8"/>
      </top>
      <bottom style="medium">
        <color indexed="8"/>
      </bottom>
      <diagonal/>
    </border>
    <border>
      <left style="thin">
        <color indexed="8"/>
      </left>
      <right style="thin">
        <color indexed="64"/>
      </right>
      <top style="thin">
        <color indexed="8"/>
      </top>
      <bottom style="medium">
        <color indexed="64"/>
      </bottom>
      <diagonal/>
    </border>
    <border>
      <left/>
      <right/>
      <top style="double">
        <color indexed="8"/>
      </top>
      <bottom style="medium">
        <color indexed="64"/>
      </bottom>
      <diagonal/>
    </border>
    <border>
      <left style="thin">
        <color indexed="8"/>
      </left>
      <right style="thin">
        <color indexed="64"/>
      </right>
      <top style="double">
        <color indexed="8"/>
      </top>
      <bottom style="medium">
        <color indexed="64"/>
      </bottom>
      <diagonal/>
    </border>
    <border>
      <left/>
      <right style="thin">
        <color indexed="64"/>
      </right>
      <top style="double">
        <color indexed="8"/>
      </top>
      <bottom style="medium">
        <color indexed="64"/>
      </bottom>
      <diagonal/>
    </border>
    <border>
      <left style="thin">
        <color indexed="8"/>
      </left>
      <right style="thin">
        <color indexed="8"/>
      </right>
      <top style="thin">
        <color indexed="64"/>
      </top>
      <bottom style="double">
        <color indexed="8"/>
      </bottom>
      <diagonal/>
    </border>
    <border>
      <left style="thin">
        <color indexed="8"/>
      </left>
      <right/>
      <top style="thin">
        <color indexed="8"/>
      </top>
      <bottom style="double">
        <color indexed="8"/>
      </bottom>
      <diagonal/>
    </border>
    <border>
      <left style="thin">
        <color indexed="64"/>
      </left>
      <right style="thin">
        <color indexed="8"/>
      </right>
      <top style="thin">
        <color indexed="8"/>
      </top>
      <bottom style="double">
        <color indexed="8"/>
      </bottom>
      <diagonal/>
    </border>
    <border>
      <left/>
      <right style="thin">
        <color indexed="64"/>
      </right>
      <top style="thin">
        <color indexed="8"/>
      </top>
      <bottom style="thin">
        <color indexed="64"/>
      </bottom>
      <diagonal/>
    </border>
    <border>
      <left/>
      <right/>
      <top style="thin">
        <color indexed="8"/>
      </top>
      <bottom style="double">
        <color indexed="8"/>
      </bottom>
      <diagonal/>
    </border>
    <border>
      <left style="thin">
        <color indexed="8"/>
      </left>
      <right style="medium">
        <color indexed="64"/>
      </right>
      <top style="thin">
        <color indexed="8"/>
      </top>
      <bottom style="double">
        <color indexed="8"/>
      </bottom>
      <diagonal/>
    </border>
    <border>
      <left style="thin">
        <color indexed="8"/>
      </left>
      <right/>
      <top style="double">
        <color indexed="64"/>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style="thin">
        <color indexed="64"/>
      </top>
      <bottom style="double">
        <color indexed="64"/>
      </bottom>
      <diagonal/>
    </border>
    <border>
      <left style="thin">
        <color indexed="8"/>
      </left>
      <right style="thin">
        <color indexed="8"/>
      </right>
      <top style="medium">
        <color indexed="64"/>
      </top>
      <bottom style="thin">
        <color indexed="64"/>
      </bottom>
      <diagonal/>
    </border>
    <border>
      <left style="thin">
        <color indexed="8"/>
      </left>
      <right style="thin">
        <color indexed="64"/>
      </right>
      <top style="thin">
        <color indexed="8"/>
      </top>
      <bottom style="double">
        <color indexed="8"/>
      </bottom>
      <diagonal/>
    </border>
    <border>
      <left style="thin">
        <color indexed="8"/>
      </left>
      <right style="thin">
        <color indexed="64"/>
      </right>
      <top style="double">
        <color indexed="64"/>
      </top>
      <bottom style="medium">
        <color indexed="8"/>
      </bottom>
      <diagonal/>
    </border>
    <border>
      <left style="thin">
        <color indexed="8"/>
      </left>
      <right style="thin">
        <color indexed="64"/>
      </right>
      <top style="double">
        <color indexed="64"/>
      </top>
      <bottom/>
      <diagonal/>
    </border>
    <border>
      <left style="thin">
        <color indexed="8"/>
      </left>
      <right style="thin">
        <color indexed="64"/>
      </right>
      <top style="medium">
        <color indexed="64"/>
      </top>
      <bottom style="medium">
        <color indexed="64"/>
      </bottom>
      <diagonal/>
    </border>
    <border>
      <left style="thin">
        <color indexed="64"/>
      </left>
      <right style="thin">
        <color indexed="8"/>
      </right>
      <top style="double">
        <color indexed="64"/>
      </top>
      <bottom/>
      <diagonal/>
    </border>
    <border>
      <left style="thin">
        <color indexed="64"/>
      </left>
      <right style="thin">
        <color indexed="8"/>
      </right>
      <top style="medium">
        <color indexed="64"/>
      </top>
      <bottom style="medium">
        <color indexed="64"/>
      </bottom>
      <diagonal/>
    </border>
    <border>
      <left style="thin">
        <color indexed="64"/>
      </left>
      <right style="thin">
        <color indexed="64"/>
      </right>
      <top style="double">
        <color indexed="8"/>
      </top>
      <bottom style="medium">
        <color indexed="64"/>
      </bottom>
      <diagonal/>
    </border>
    <border>
      <left style="thin">
        <color indexed="64"/>
      </left>
      <right style="thin">
        <color indexed="64"/>
      </right>
      <top style="thin">
        <color indexed="8"/>
      </top>
      <bottom style="double">
        <color indexed="8"/>
      </bottom>
      <diagonal/>
    </border>
    <border>
      <left style="thin">
        <color indexed="64"/>
      </left>
      <right style="thin">
        <color indexed="64"/>
      </right>
      <top style="double">
        <color indexed="64"/>
      </top>
      <bottom style="medium">
        <color indexed="8"/>
      </bottom>
      <diagonal/>
    </border>
    <border>
      <left style="thin">
        <color indexed="64"/>
      </left>
      <right/>
      <top style="medium">
        <color indexed="8"/>
      </top>
      <bottom style="thin">
        <color indexed="8"/>
      </bottom>
      <diagonal/>
    </border>
    <border>
      <left style="thin">
        <color indexed="64"/>
      </left>
      <right/>
      <top style="double">
        <color indexed="64"/>
      </top>
      <bottom style="medium">
        <color indexed="8"/>
      </bottom>
      <diagonal/>
    </border>
    <border>
      <left style="thin">
        <color indexed="8"/>
      </left>
      <right style="medium">
        <color indexed="8"/>
      </right>
      <top style="thin">
        <color indexed="8"/>
      </top>
      <bottom/>
      <diagonal/>
    </border>
    <border>
      <left/>
      <right style="medium">
        <color indexed="64"/>
      </right>
      <top style="medium">
        <color indexed="8"/>
      </top>
      <bottom style="medium">
        <color indexed="8"/>
      </bottom>
      <diagonal/>
    </border>
    <border>
      <left/>
      <right style="medium">
        <color indexed="64"/>
      </right>
      <top/>
      <bottom style="medium">
        <color indexed="8"/>
      </bottom>
      <diagonal/>
    </border>
    <border>
      <left/>
      <right style="thin">
        <color indexed="64"/>
      </right>
      <top style="double">
        <color indexed="8"/>
      </top>
      <bottom style="medium">
        <color indexed="8"/>
      </bottom>
      <diagonal/>
    </border>
    <border>
      <left style="thin">
        <color indexed="64"/>
      </left>
      <right/>
      <top style="double">
        <color indexed="8"/>
      </top>
      <bottom style="medium">
        <color indexed="64"/>
      </bottom>
      <diagonal/>
    </border>
    <border>
      <left style="thin">
        <color indexed="64"/>
      </left>
      <right style="medium">
        <color indexed="64"/>
      </right>
      <top style="double">
        <color indexed="8"/>
      </top>
      <bottom style="medium">
        <color indexed="64"/>
      </bottom>
      <diagonal/>
    </border>
    <border>
      <left style="thin">
        <color indexed="64"/>
      </left>
      <right style="thin">
        <color indexed="8"/>
      </right>
      <top style="thin">
        <color indexed="64"/>
      </top>
      <bottom style="medium">
        <color indexed="8"/>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8"/>
      </top>
      <bottom style="thin">
        <color indexed="8"/>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style="thin">
        <color indexed="8"/>
      </left>
      <right/>
      <top style="thin">
        <color indexed="8"/>
      </top>
      <bottom style="double">
        <color indexed="64"/>
      </bottom>
      <diagonal/>
    </border>
    <border>
      <left style="thin">
        <color indexed="64"/>
      </left>
      <right/>
      <top style="thin">
        <color indexed="64"/>
      </top>
      <bottom style="double">
        <color indexed="8"/>
      </bottom>
      <diagonal/>
    </border>
    <border>
      <left style="thin">
        <color indexed="8"/>
      </left>
      <right/>
      <top style="medium">
        <color indexed="64"/>
      </top>
      <bottom style="thin">
        <color indexed="64"/>
      </bottom>
      <diagonal/>
    </border>
    <border>
      <left style="thin">
        <color indexed="64"/>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right style="thin">
        <color indexed="8"/>
      </right>
      <top style="thin">
        <color indexed="64"/>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bottom/>
      <diagonal/>
    </border>
    <border>
      <left/>
      <right style="thin">
        <color indexed="8"/>
      </right>
      <top style="thin">
        <color indexed="64"/>
      </top>
      <bottom/>
      <diagonal/>
    </border>
    <border>
      <left/>
      <right style="medium">
        <color indexed="64"/>
      </right>
      <top style="thin">
        <color indexed="8"/>
      </top>
      <bottom/>
      <diagonal/>
    </border>
    <border>
      <left style="thin">
        <color indexed="64"/>
      </left>
      <right style="thin">
        <color indexed="8"/>
      </right>
      <top style="double">
        <color indexed="8"/>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style="medium">
        <color indexed="8"/>
      </right>
      <top style="medium">
        <color indexed="64"/>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thin">
        <color indexed="8"/>
      </right>
      <top style="medium">
        <color indexed="64"/>
      </top>
      <bottom style="medium">
        <color indexed="8"/>
      </bottom>
      <diagonal/>
    </border>
    <border>
      <left/>
      <right style="thin">
        <color indexed="8"/>
      </right>
      <top style="medium">
        <color indexed="8"/>
      </top>
      <bottom/>
      <diagonal/>
    </border>
    <border>
      <left style="medium">
        <color indexed="64"/>
      </left>
      <right/>
      <top style="medium">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style="medium">
        <color indexed="8"/>
      </left>
      <right/>
      <top style="medium">
        <color indexed="8"/>
      </top>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bottom/>
      <diagonal/>
    </border>
    <border>
      <left style="medium">
        <color indexed="8"/>
      </left>
      <right/>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medium">
        <color indexed="8"/>
      </bottom>
      <diagonal/>
    </border>
    <border>
      <left style="thin">
        <color indexed="8"/>
      </left>
      <right style="thin">
        <color indexed="64"/>
      </right>
      <top style="medium">
        <color indexed="8"/>
      </top>
      <bottom style="thin">
        <color indexed="64"/>
      </bottom>
      <diagonal/>
    </border>
    <border>
      <left style="thin">
        <color indexed="8"/>
      </left>
      <right/>
      <top style="double">
        <color indexed="8"/>
      </top>
      <bottom/>
      <diagonal/>
    </border>
    <border>
      <left/>
      <right style="thin">
        <color indexed="8"/>
      </right>
      <top style="double">
        <color indexed="8"/>
      </top>
      <bottom/>
      <diagonal/>
    </border>
    <border>
      <left/>
      <right style="thin">
        <color indexed="8"/>
      </right>
      <top style="double">
        <color indexed="8"/>
      </top>
      <bottom style="medium">
        <color indexed="64"/>
      </bottom>
      <diagonal/>
    </border>
    <border>
      <left/>
      <right style="thin">
        <color indexed="8"/>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8"/>
      </top>
      <bottom/>
      <diagonal/>
    </border>
    <border>
      <left style="medium">
        <color indexed="64"/>
      </left>
      <right style="thin">
        <color indexed="8"/>
      </right>
      <top/>
      <bottom/>
      <diagonal/>
    </border>
    <border>
      <left/>
      <right style="thin">
        <color indexed="8"/>
      </right>
      <top style="medium">
        <color indexed="64"/>
      </top>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diagonal/>
    </border>
    <border>
      <left/>
      <right style="thin">
        <color indexed="8"/>
      </right>
      <top/>
      <bottom style="medium">
        <color indexed="64"/>
      </bottom>
      <diagonal/>
    </border>
    <border>
      <left style="medium">
        <color indexed="64"/>
      </left>
      <right style="thin">
        <color indexed="8"/>
      </right>
      <top style="medium">
        <color indexed="64"/>
      </top>
      <bottom/>
      <diagonal/>
    </border>
    <border>
      <left style="medium">
        <color indexed="8"/>
      </left>
      <right/>
      <top style="thin">
        <color indexed="8"/>
      </top>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right style="thin">
        <color indexed="64"/>
      </right>
      <top style="thin">
        <color indexed="64"/>
      </top>
      <bottom style="double">
        <color indexed="8"/>
      </bottom>
      <diagonal/>
    </border>
    <border>
      <left/>
      <right style="thin">
        <color indexed="8"/>
      </right>
      <top style="thin">
        <color indexed="64"/>
      </top>
      <bottom style="double">
        <color indexed="8"/>
      </bottom>
      <diagonal/>
    </border>
    <border>
      <left/>
      <right style="thin">
        <color indexed="64"/>
      </right>
      <top style="medium">
        <color indexed="8"/>
      </top>
      <bottom style="medium">
        <color indexed="8"/>
      </bottom>
      <diagonal/>
    </border>
    <border>
      <left/>
      <right style="thin">
        <color indexed="64"/>
      </right>
      <top style="medium">
        <color indexed="8"/>
      </top>
      <bottom style="thin">
        <color indexed="64"/>
      </bottom>
      <diagonal/>
    </border>
    <border>
      <left/>
      <right style="thin">
        <color indexed="8"/>
      </right>
      <top style="medium">
        <color indexed="8"/>
      </top>
      <bottom style="medium">
        <color indexed="64"/>
      </bottom>
      <diagonal/>
    </border>
    <border>
      <left style="medium">
        <color indexed="8"/>
      </left>
      <right/>
      <top/>
      <bottom style="medium">
        <color indexed="64"/>
      </bottom>
      <diagonal/>
    </border>
    <border>
      <left style="medium">
        <color indexed="8"/>
      </left>
      <right/>
      <top style="medium">
        <color indexed="64"/>
      </top>
      <bottom/>
      <diagonal/>
    </border>
    <border>
      <left style="thin">
        <color indexed="64"/>
      </left>
      <right style="thin">
        <color indexed="8"/>
      </right>
      <top style="medium">
        <color indexed="8"/>
      </top>
      <bottom style="medium">
        <color indexed="8"/>
      </bottom>
      <diagonal/>
    </border>
    <border>
      <left style="thin">
        <color indexed="64"/>
      </left>
      <right/>
      <top style="medium">
        <color indexed="8"/>
      </top>
      <bottom style="thin">
        <color indexed="64"/>
      </bottom>
      <diagonal/>
    </border>
    <border>
      <left/>
      <right style="thin">
        <color indexed="8"/>
      </right>
      <top style="thin">
        <color indexed="8"/>
      </top>
      <bottom style="thin">
        <color indexed="64"/>
      </bottom>
      <diagonal/>
    </border>
    <border>
      <left/>
      <right style="thin">
        <color indexed="8"/>
      </right>
      <top style="medium">
        <color indexed="64"/>
      </top>
      <bottom style="thin">
        <color indexed="64"/>
      </bottom>
      <diagonal/>
    </border>
    <border>
      <left/>
      <right style="medium">
        <color indexed="64"/>
      </right>
      <top style="thin">
        <color indexed="8"/>
      </top>
      <bottom style="thin">
        <color indexed="64"/>
      </bottom>
      <diagonal/>
    </border>
    <border>
      <left/>
      <right style="medium">
        <color indexed="64"/>
      </right>
      <top style="medium">
        <color indexed="8"/>
      </top>
      <bottom/>
      <diagonal/>
    </border>
    <border>
      <left style="thin">
        <color indexed="8"/>
      </left>
      <right style="thin">
        <color indexed="8"/>
      </right>
      <top/>
      <bottom style="dotted">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style="thin">
        <color indexed="8"/>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8"/>
      </top>
      <bottom style="double">
        <color indexed="8"/>
      </bottom>
      <diagonal/>
    </border>
    <border>
      <left style="thin">
        <color indexed="64"/>
      </left>
      <right style="thin">
        <color indexed="8"/>
      </right>
      <top style="double">
        <color indexed="64"/>
      </top>
      <bottom style="medium">
        <color indexed="8"/>
      </bottom>
      <diagonal/>
    </border>
    <border>
      <left style="medium">
        <color auto="1"/>
      </left>
      <right/>
      <top/>
      <bottom/>
      <diagonal/>
    </border>
    <border>
      <left style="medium">
        <color auto="1"/>
      </left>
      <right style="thin">
        <color indexed="64"/>
      </right>
      <top style="medium">
        <color indexed="64"/>
      </top>
      <bottom/>
      <diagonal/>
    </border>
    <border>
      <left style="medium">
        <color indexed="8"/>
      </left>
      <right style="thin">
        <color indexed="8"/>
      </right>
      <top style="double">
        <color indexed="8"/>
      </top>
      <bottom style="medium">
        <color indexed="64"/>
      </bottom>
      <diagonal/>
    </border>
    <border>
      <left style="medium">
        <color indexed="8"/>
      </left>
      <right style="thin">
        <color indexed="8"/>
      </right>
      <top style="thin">
        <color indexed="8"/>
      </top>
      <bottom style="thin">
        <color indexed="8"/>
      </bottom>
      <diagonal/>
    </border>
    <border>
      <left style="thin">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medium">
        <color indexed="8"/>
      </right>
      <top style="thin">
        <color indexed="8"/>
      </top>
      <bottom style="double">
        <color indexed="64"/>
      </bottom>
      <diagonal/>
    </border>
    <border>
      <left style="medium">
        <color indexed="8"/>
      </left>
      <right style="thin">
        <color indexed="8"/>
      </right>
      <top style="thin">
        <color indexed="8"/>
      </top>
      <bottom style="double">
        <color indexed="64"/>
      </bottom>
      <diagonal/>
    </border>
    <border>
      <left style="thin">
        <color indexed="8"/>
      </left>
      <right style="medium">
        <color indexed="64"/>
      </right>
      <top style="double">
        <color indexed="64"/>
      </top>
      <bottom style="medium">
        <color indexed="64"/>
      </bottom>
      <diagonal/>
    </border>
    <border>
      <left style="medium">
        <color indexed="64"/>
      </left>
      <right style="thin">
        <color indexed="8"/>
      </right>
      <top style="double">
        <color indexed="64"/>
      </top>
      <bottom style="medium">
        <color indexed="64"/>
      </bottom>
      <diagonal/>
    </border>
    <border>
      <left/>
      <right/>
      <top style="thin">
        <color indexed="8"/>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38" fontId="40" fillId="0" borderId="0" applyFont="0" applyFill="0" applyBorder="0" applyAlignment="0" applyProtection="0"/>
    <xf numFmtId="37" fontId="2" fillId="0" borderId="0"/>
    <xf numFmtId="0" fontId="2" fillId="0" borderId="0"/>
    <xf numFmtId="0" fontId="19" fillId="0" borderId="0"/>
    <xf numFmtId="0" fontId="2" fillId="0" borderId="0"/>
    <xf numFmtId="0" fontId="1" fillId="0" borderId="0"/>
    <xf numFmtId="38" fontId="1" fillId="0" borderId="0" applyFont="0" applyFill="0" applyBorder="0" applyAlignment="0" applyProtection="0"/>
  </cellStyleXfs>
  <cellXfs count="2200">
    <xf numFmtId="0" fontId="0" fillId="0" borderId="0" xfId="0"/>
    <xf numFmtId="179" fontId="15" fillId="0" borderId="0" xfId="0" applyNumberFormat="1" applyFont="1"/>
    <xf numFmtId="179" fontId="32" fillId="0" borderId="0" xfId="0" applyNumberFormat="1" applyFont="1"/>
    <xf numFmtId="183" fontId="15" fillId="0" borderId="0" xfId="0" applyNumberFormat="1" applyFont="1" applyAlignment="1">
      <alignment horizontal="right"/>
    </xf>
    <xf numFmtId="179" fontId="15" fillId="0" borderId="0" xfId="0" applyNumberFormat="1" applyFont="1" applyAlignment="1">
      <alignment vertical="center"/>
    </xf>
    <xf numFmtId="179" fontId="21" fillId="0" borderId="0" xfId="0" applyNumberFormat="1" applyFont="1" applyAlignment="1">
      <alignment vertical="center"/>
    </xf>
    <xf numFmtId="179" fontId="15" fillId="0" borderId="1" xfId="0" applyNumberFormat="1" applyFont="1" applyBorder="1" applyAlignment="1">
      <alignment horizontal="center" vertical="center"/>
    </xf>
    <xf numFmtId="179" fontId="15" fillId="0" borderId="2" xfId="0" applyNumberFormat="1" applyFont="1" applyBorder="1" applyAlignment="1">
      <alignment horizontal="right" vertical="center"/>
    </xf>
    <xf numFmtId="183" fontId="21" fillId="0" borderId="0" xfId="0" applyNumberFormat="1" applyFont="1" applyAlignment="1">
      <alignment horizontal="right" vertical="center"/>
    </xf>
    <xf numFmtId="183" fontId="15" fillId="0" borderId="3" xfId="0" applyNumberFormat="1" applyFont="1" applyBorder="1" applyAlignment="1">
      <alignment horizontal="right" vertical="center"/>
    </xf>
    <xf numFmtId="183" fontId="15" fillId="0" borderId="0" xfId="0" applyNumberFormat="1" applyFont="1" applyAlignment="1">
      <alignment horizontal="right" vertical="center"/>
    </xf>
    <xf numFmtId="183" fontId="15" fillId="0" borderId="0" xfId="0" applyNumberFormat="1" applyFont="1" applyAlignment="1">
      <alignment horizontal="left" vertical="center"/>
    </xf>
    <xf numFmtId="179" fontId="15" fillId="0" borderId="0" xfId="0" applyNumberFormat="1" applyFont="1" applyBorder="1" applyAlignment="1">
      <alignment vertical="center"/>
    </xf>
    <xf numFmtId="179" fontId="32" fillId="0" borderId="0" xfId="0" applyNumberFormat="1" applyFont="1" applyBorder="1" applyAlignment="1">
      <alignment vertical="center"/>
    </xf>
    <xf numFmtId="179" fontId="32" fillId="0" borderId="0" xfId="0" applyNumberFormat="1" applyFont="1" applyAlignment="1">
      <alignment vertical="center"/>
    </xf>
    <xf numFmtId="179" fontId="15" fillId="0" borderId="4" xfId="0" applyNumberFormat="1" applyFont="1" applyBorder="1" applyAlignment="1">
      <alignment horizontal="center" vertical="center"/>
    </xf>
    <xf numFmtId="179" fontId="15" fillId="0" borderId="5" xfId="0" applyNumberFormat="1" applyFont="1" applyBorder="1" applyAlignment="1">
      <alignment horizontal="center" vertical="center"/>
    </xf>
    <xf numFmtId="179" fontId="15" fillId="0" borderId="6" xfId="0" applyNumberFormat="1" applyFont="1" applyBorder="1" applyAlignment="1">
      <alignment vertical="center"/>
    </xf>
    <xf numFmtId="179" fontId="15" fillId="0" borderId="7" xfId="0" applyNumberFormat="1" applyFont="1" applyBorder="1" applyAlignment="1">
      <alignment vertical="center"/>
    </xf>
    <xf numFmtId="179" fontId="15" fillId="0" borderId="8" xfId="0" applyNumberFormat="1" applyFont="1" applyBorder="1" applyAlignment="1">
      <alignment vertical="center"/>
    </xf>
    <xf numFmtId="179" fontId="15" fillId="0" borderId="9" xfId="0" applyNumberFormat="1" applyFont="1" applyBorder="1" applyAlignment="1">
      <alignment vertical="center"/>
    </xf>
    <xf numFmtId="179" fontId="15" fillId="0" borderId="9" xfId="0" applyNumberFormat="1" applyFont="1" applyBorder="1" applyAlignment="1">
      <alignment horizontal="center" vertical="center"/>
    </xf>
    <xf numFmtId="179" fontId="15" fillId="0" borderId="10" xfId="0" applyNumberFormat="1" applyFont="1" applyBorder="1" applyAlignment="1">
      <alignment horizontal="center" vertical="center"/>
    </xf>
    <xf numFmtId="179" fontId="15" fillId="0" borderId="11" xfId="0" applyNumberFormat="1" applyFont="1" applyBorder="1" applyAlignment="1">
      <alignment vertical="center"/>
    </xf>
    <xf numFmtId="179" fontId="15" fillId="0" borderId="12" xfId="0" applyNumberFormat="1" applyFont="1" applyBorder="1" applyAlignment="1">
      <alignment vertical="center"/>
    </xf>
    <xf numFmtId="179" fontId="15" fillId="0" borderId="13" xfId="0" applyNumberFormat="1" applyFont="1" applyBorder="1" applyAlignment="1">
      <alignment vertical="center"/>
    </xf>
    <xf numFmtId="179" fontId="15" fillId="0" borderId="14" xfId="0" applyNumberFormat="1" applyFont="1" applyBorder="1" applyAlignment="1">
      <alignment vertical="center"/>
    </xf>
    <xf numFmtId="179" fontId="15" fillId="0" borderId="14" xfId="0" applyNumberFormat="1" applyFont="1" applyBorder="1" applyAlignment="1">
      <alignment horizontal="right" vertical="center" wrapText="1"/>
    </xf>
    <xf numFmtId="179" fontId="15" fillId="0" borderId="15" xfId="0" applyNumberFormat="1" applyFont="1" applyBorder="1" applyAlignment="1">
      <alignment horizontal="right" vertical="center" wrapText="1"/>
    </xf>
    <xf numFmtId="179" fontId="15" fillId="0" borderId="12" xfId="0" applyNumberFormat="1" applyFont="1" applyBorder="1" applyAlignment="1">
      <alignment horizontal="center" vertical="center"/>
    </xf>
    <xf numFmtId="0" fontId="9" fillId="2" borderId="0" xfId="5" applyFont="1" applyFill="1" applyProtection="1"/>
    <xf numFmtId="0" fontId="9" fillId="2" borderId="0" xfId="5" applyFont="1" applyFill="1"/>
    <xf numFmtId="0" fontId="2" fillId="2" borderId="0" xfId="5" applyFont="1" applyFill="1"/>
    <xf numFmtId="0" fontId="9" fillId="2" borderId="0" xfId="5" applyFont="1" applyFill="1" applyBorder="1" applyProtection="1"/>
    <xf numFmtId="0" fontId="9" fillId="2" borderId="16" xfId="5" applyFont="1" applyFill="1" applyBorder="1" applyAlignment="1" applyProtection="1">
      <alignment horizontal="center" vertical="center"/>
    </xf>
    <xf numFmtId="0" fontId="9" fillId="2" borderId="17" xfId="0" applyFont="1" applyFill="1" applyBorder="1" applyAlignment="1">
      <alignment horizontal="center" vertical="center"/>
    </xf>
    <xf numFmtId="0" fontId="9" fillId="2" borderId="0" xfId="0" applyFont="1" applyFill="1"/>
    <xf numFmtId="179" fontId="10" fillId="2" borderId="0" xfId="0" applyNumberFormat="1" applyFont="1" applyFill="1" applyProtection="1">
      <protection locked="0"/>
    </xf>
    <xf numFmtId="182" fontId="15" fillId="2" borderId="9" xfId="5" applyNumberFormat="1" applyFont="1" applyFill="1" applyBorder="1" applyAlignment="1" applyProtection="1">
      <alignment vertical="center"/>
    </xf>
    <xf numFmtId="182" fontId="15" fillId="2" borderId="7" xfId="5" applyNumberFormat="1" applyFont="1" applyFill="1" applyBorder="1" applyAlignment="1" applyProtection="1">
      <alignment vertical="center"/>
    </xf>
    <xf numFmtId="182" fontId="24" fillId="2" borderId="18" xfId="5" applyNumberFormat="1" applyFont="1" applyFill="1" applyBorder="1" applyAlignment="1" applyProtection="1">
      <alignment vertical="center"/>
    </xf>
    <xf numFmtId="182" fontId="24" fillId="2" borderId="9" xfId="5" applyNumberFormat="1" applyFont="1" applyFill="1" applyBorder="1" applyAlignment="1" applyProtection="1">
      <alignment vertical="center"/>
    </xf>
    <xf numFmtId="179" fontId="7" fillId="2" borderId="0" xfId="0" applyNumberFormat="1" applyFont="1" applyFill="1" applyProtection="1">
      <protection locked="0"/>
    </xf>
    <xf numFmtId="0" fontId="22" fillId="2" borderId="0" xfId="5" applyFont="1" applyFill="1" applyProtection="1"/>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2" fillId="2" borderId="0" xfId="5" applyFont="1" applyFill="1" applyBorder="1"/>
    <xf numFmtId="182" fontId="9" fillId="2" borderId="0" xfId="5" applyNumberFormat="1" applyFont="1" applyFill="1" applyAlignment="1" applyProtection="1">
      <alignment vertical="center"/>
    </xf>
    <xf numFmtId="182" fontId="11" fillId="2" borderId="0" xfId="5" applyNumberFormat="1" applyFont="1" applyFill="1" applyAlignment="1" applyProtection="1"/>
    <xf numFmtId="182" fontId="2" fillId="2" borderId="0" xfId="5" applyNumberFormat="1" applyFont="1" applyFill="1" applyAlignment="1"/>
    <xf numFmtId="182" fontId="10" fillId="2" borderId="0" xfId="0" applyNumberFormat="1" applyFont="1" applyFill="1" applyAlignment="1" applyProtection="1">
      <alignment vertical="center"/>
      <protection locked="0"/>
    </xf>
    <xf numFmtId="182" fontId="9" fillId="2" borderId="0" xfId="5" applyNumberFormat="1" applyFont="1" applyFill="1" applyBorder="1" applyAlignment="1" applyProtection="1">
      <alignment vertical="center"/>
    </xf>
    <xf numFmtId="182" fontId="11" fillId="2" borderId="0" xfId="5" applyNumberFormat="1" applyFont="1" applyFill="1" applyBorder="1" applyAlignment="1" applyProtection="1"/>
    <xf numFmtId="182" fontId="22" fillId="2" borderId="0" xfId="5" applyNumberFormat="1" applyFont="1" applyFill="1" applyBorder="1" applyAlignment="1" applyProtection="1"/>
    <xf numFmtId="182" fontId="9" fillId="2" borderId="25" xfId="5" applyNumberFormat="1" applyFont="1" applyFill="1" applyBorder="1" applyAlignment="1" applyProtection="1">
      <alignment horizontal="center" vertical="center"/>
    </xf>
    <xf numFmtId="182" fontId="9" fillId="2" borderId="26"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vertical="center"/>
    </xf>
    <xf numFmtId="182" fontId="9" fillId="2" borderId="25" xfId="5" applyNumberFormat="1" applyFont="1" applyFill="1" applyBorder="1" applyAlignment="1" applyProtection="1">
      <alignment vertical="center"/>
    </xf>
    <xf numFmtId="182" fontId="9" fillId="2" borderId="28" xfId="5" applyNumberFormat="1" applyFont="1" applyFill="1" applyBorder="1" applyAlignment="1" applyProtection="1">
      <alignment horizontal="center" vertical="center"/>
    </xf>
    <xf numFmtId="182" fontId="9" fillId="2" borderId="16" xfId="5" applyNumberFormat="1" applyFont="1" applyFill="1" applyBorder="1" applyAlignment="1" applyProtection="1">
      <alignment horizontal="center" vertical="center"/>
    </xf>
    <xf numFmtId="182" fontId="9" fillId="2" borderId="29" xfId="5" applyNumberFormat="1" applyFont="1" applyFill="1" applyBorder="1" applyAlignment="1" applyProtection="1">
      <alignment horizontal="center" vertical="center"/>
    </xf>
    <xf numFmtId="182" fontId="20" fillId="2" borderId="28" xfId="5" applyNumberFormat="1" applyFont="1" applyFill="1" applyBorder="1" applyAlignment="1" applyProtection="1">
      <alignment horizontal="center" vertical="center"/>
    </xf>
    <xf numFmtId="182" fontId="9" fillId="2" borderId="28" xfId="5" applyNumberFormat="1" applyFont="1" applyFill="1" applyBorder="1" applyAlignment="1" applyProtection="1">
      <alignment vertical="center"/>
    </xf>
    <xf numFmtId="182" fontId="20" fillId="2" borderId="26" xfId="5" applyNumberFormat="1" applyFont="1" applyFill="1" applyBorder="1" applyAlignment="1" applyProtection="1">
      <alignment horizontal="center" vertical="center"/>
    </xf>
    <xf numFmtId="182" fontId="20" fillId="2" borderId="28" xfId="5" applyNumberFormat="1" applyFont="1" applyFill="1" applyBorder="1" applyAlignment="1" applyProtection="1">
      <alignment vertical="center"/>
    </xf>
    <xf numFmtId="182" fontId="30" fillId="2" borderId="16" xfId="0" applyNumberFormat="1" applyFont="1" applyFill="1" applyBorder="1" applyAlignment="1" applyProtection="1">
      <alignment vertical="center"/>
      <protection locked="0"/>
    </xf>
    <xf numFmtId="182" fontId="30" fillId="2" borderId="28" xfId="0" applyNumberFormat="1" applyFont="1" applyFill="1" applyBorder="1" applyAlignment="1" applyProtection="1">
      <alignment vertical="center"/>
      <protection locked="0"/>
    </xf>
    <xf numFmtId="182" fontId="30" fillId="2" borderId="30" xfId="0" applyNumberFormat="1" applyFont="1" applyFill="1" applyBorder="1" applyAlignment="1" applyProtection="1">
      <alignment vertical="center"/>
      <protection locked="0"/>
    </xf>
    <xf numFmtId="182" fontId="2" fillId="2" borderId="31" xfId="5" applyNumberFormat="1" applyFont="1" applyFill="1" applyBorder="1" applyAlignment="1"/>
    <xf numFmtId="182" fontId="30" fillId="2" borderId="32" xfId="0" applyNumberFormat="1" applyFont="1" applyFill="1" applyBorder="1" applyAlignment="1" applyProtection="1">
      <alignment vertical="center"/>
      <protection locked="0"/>
    </xf>
    <xf numFmtId="182" fontId="30" fillId="2" borderId="33" xfId="0" applyNumberFormat="1" applyFont="1" applyFill="1" applyBorder="1" applyAlignment="1" applyProtection="1">
      <alignment vertical="center"/>
      <protection locked="0"/>
    </xf>
    <xf numFmtId="182" fontId="2" fillId="2" borderId="0" xfId="5" applyNumberFormat="1" applyFont="1" applyFill="1" applyBorder="1" applyAlignment="1"/>
    <xf numFmtId="182" fontId="30" fillId="2" borderId="34" xfId="0" applyNumberFormat="1" applyFont="1" applyFill="1" applyBorder="1" applyAlignment="1" applyProtection="1">
      <alignment vertical="center"/>
      <protection locked="0"/>
    </xf>
    <xf numFmtId="182" fontId="30" fillId="2" borderId="21" xfId="0" applyNumberFormat="1" applyFont="1" applyFill="1" applyBorder="1" applyAlignment="1" applyProtection="1">
      <alignment vertical="center"/>
      <protection locked="0"/>
    </xf>
    <xf numFmtId="182" fontId="30" fillId="2" borderId="35" xfId="0" applyNumberFormat="1" applyFont="1" applyFill="1" applyBorder="1" applyAlignment="1" applyProtection="1">
      <alignment vertical="center"/>
      <protection locked="0"/>
    </xf>
    <xf numFmtId="182" fontId="30" fillId="2" borderId="36" xfId="0" applyNumberFormat="1" applyFont="1" applyFill="1" applyBorder="1" applyAlignment="1" applyProtection="1">
      <alignment vertical="center"/>
      <protection locked="0"/>
    </xf>
    <xf numFmtId="182" fontId="15" fillId="2" borderId="37" xfId="5" applyNumberFormat="1" applyFont="1" applyFill="1" applyBorder="1" applyAlignment="1" applyProtection="1">
      <alignment horizontal="right" vertical="center"/>
    </xf>
    <xf numFmtId="182" fontId="15" fillId="2" borderId="38" xfId="5" applyNumberFormat="1" applyFont="1" applyFill="1" applyBorder="1" applyAlignment="1" applyProtection="1">
      <alignment horizontal="right" vertical="center"/>
    </xf>
    <xf numFmtId="182" fontId="30" fillId="2" borderId="39" xfId="0" applyNumberFormat="1" applyFont="1" applyFill="1" applyBorder="1" applyAlignment="1" applyProtection="1">
      <alignment horizontal="right" vertical="center"/>
      <protection locked="0"/>
    </xf>
    <xf numFmtId="182" fontId="15" fillId="2" borderId="37" xfId="5" applyNumberFormat="1" applyFont="1" applyFill="1" applyBorder="1" applyAlignment="1" applyProtection="1">
      <alignment vertical="center"/>
    </xf>
    <xf numFmtId="182" fontId="15" fillId="2" borderId="38" xfId="5" applyNumberFormat="1" applyFont="1" applyFill="1" applyBorder="1" applyAlignment="1" applyProtection="1">
      <alignment vertical="center"/>
    </xf>
    <xf numFmtId="182" fontId="14" fillId="2" borderId="0" xfId="5" applyNumberFormat="1" applyFont="1" applyFill="1" applyBorder="1" applyAlignment="1"/>
    <xf numFmtId="182" fontId="30" fillId="2" borderId="39" xfId="0" applyNumberFormat="1" applyFont="1" applyFill="1" applyBorder="1" applyAlignment="1" applyProtection="1">
      <alignment vertical="center"/>
      <protection locked="0"/>
    </xf>
    <xf numFmtId="182" fontId="30" fillId="2" borderId="22" xfId="0" applyNumberFormat="1" applyFont="1" applyFill="1" applyBorder="1" applyAlignment="1" applyProtection="1">
      <alignment vertical="center"/>
      <protection locked="0"/>
    </xf>
    <xf numFmtId="182" fontId="15" fillId="2" borderId="40" xfId="5" applyNumberFormat="1" applyFont="1" applyFill="1" applyBorder="1" applyAlignment="1" applyProtection="1">
      <alignment vertical="center"/>
    </xf>
    <xf numFmtId="182" fontId="15" fillId="2" borderId="41" xfId="5" applyNumberFormat="1" applyFont="1" applyFill="1" applyBorder="1" applyAlignment="1" applyProtection="1">
      <alignment vertical="center"/>
    </xf>
    <xf numFmtId="182" fontId="15" fillId="2" borderId="42" xfId="5" applyNumberFormat="1" applyFont="1" applyFill="1" applyBorder="1" applyAlignment="1" applyProtection="1">
      <alignment vertical="center"/>
    </xf>
    <xf numFmtId="182" fontId="15" fillId="2" borderId="43" xfId="5" applyNumberFormat="1" applyFont="1" applyFill="1" applyBorder="1" applyAlignment="1" applyProtection="1">
      <alignment vertical="center"/>
    </xf>
    <xf numFmtId="182" fontId="9" fillId="2" borderId="0" xfId="2" applyNumberFormat="1" applyFont="1" applyFill="1" applyBorder="1" applyAlignment="1"/>
    <xf numFmtId="182" fontId="15" fillId="2" borderId="18" xfId="0" applyNumberFormat="1" applyFont="1" applyFill="1" applyBorder="1" applyAlignment="1">
      <alignment vertical="center"/>
    </xf>
    <xf numFmtId="182" fontId="24" fillId="2" borderId="44" xfId="5" applyNumberFormat="1" applyFont="1" applyFill="1" applyBorder="1" applyAlignment="1" applyProtection="1">
      <alignment vertical="center"/>
    </xf>
    <xf numFmtId="182" fontId="24" fillId="2" borderId="32" xfId="5" applyNumberFormat="1" applyFont="1" applyFill="1" applyBorder="1" applyAlignment="1" applyProtection="1">
      <alignment vertical="center"/>
    </xf>
    <xf numFmtId="182" fontId="15" fillId="2" borderId="32" xfId="0" applyNumberFormat="1" applyFont="1" applyFill="1" applyBorder="1" applyAlignment="1">
      <alignment vertical="center"/>
    </xf>
    <xf numFmtId="182" fontId="15" fillId="2" borderId="9" xfId="0" applyNumberFormat="1" applyFont="1" applyFill="1" applyBorder="1" applyAlignment="1">
      <alignment vertical="center"/>
    </xf>
    <xf numFmtId="182" fontId="24" fillId="2" borderId="45" xfId="5" applyNumberFormat="1" applyFont="1" applyFill="1" applyBorder="1" applyAlignment="1" applyProtection="1">
      <alignment vertical="center"/>
    </xf>
    <xf numFmtId="182" fontId="24" fillId="2" borderId="34" xfId="5" applyNumberFormat="1" applyFont="1" applyFill="1" applyBorder="1" applyAlignment="1" applyProtection="1">
      <alignment vertical="center"/>
    </xf>
    <xf numFmtId="182" fontId="15" fillId="2" borderId="28" xfId="5" applyNumberFormat="1" applyFont="1" applyFill="1" applyBorder="1" applyAlignment="1" applyProtection="1">
      <alignment vertical="center"/>
    </xf>
    <xf numFmtId="182" fontId="15" fillId="2" borderId="16" xfId="5" applyNumberFormat="1" applyFont="1" applyFill="1" applyBorder="1" applyAlignment="1" applyProtection="1">
      <alignment vertical="center"/>
    </xf>
    <xf numFmtId="182" fontId="15" fillId="2" borderId="33" xfId="5" applyNumberFormat="1" applyFont="1" applyFill="1" applyBorder="1" applyAlignment="1" applyProtection="1">
      <alignment vertical="center"/>
    </xf>
    <xf numFmtId="182" fontId="15" fillId="2" borderId="32" xfId="5" applyNumberFormat="1" applyFont="1" applyFill="1" applyBorder="1" applyAlignment="1" applyProtection="1">
      <alignment vertical="center"/>
    </xf>
    <xf numFmtId="182" fontId="15" fillId="2" borderId="30" xfId="5" applyNumberFormat="1" applyFont="1" applyFill="1" applyBorder="1" applyAlignment="1" applyProtection="1">
      <alignment vertical="center"/>
    </xf>
    <xf numFmtId="181" fontId="15" fillId="2" borderId="34" xfId="5" applyNumberFormat="1" applyFont="1" applyFill="1" applyBorder="1" applyAlignment="1" applyProtection="1">
      <alignment vertical="center"/>
    </xf>
    <xf numFmtId="182" fontId="15" fillId="2" borderId="39" xfId="0" applyNumberFormat="1" applyFont="1" applyFill="1" applyBorder="1" applyAlignment="1" applyProtection="1">
      <alignment vertical="center"/>
      <protection locked="0"/>
    </xf>
    <xf numFmtId="182" fontId="15" fillId="2" borderId="46" xfId="5" applyNumberFormat="1" applyFont="1" applyFill="1" applyBorder="1" applyAlignment="1" applyProtection="1">
      <alignment vertical="center"/>
    </xf>
    <xf numFmtId="182" fontId="15" fillId="2" borderId="47" xfId="5" applyNumberFormat="1" applyFont="1" applyFill="1" applyBorder="1" applyAlignment="1" applyProtection="1">
      <alignment vertical="center"/>
    </xf>
    <xf numFmtId="182" fontId="15" fillId="2" borderId="48" xfId="5" applyNumberFormat="1" applyFont="1" applyFill="1" applyBorder="1" applyAlignment="1" applyProtection="1">
      <alignment vertical="center"/>
    </xf>
    <xf numFmtId="182" fontId="15" fillId="2" borderId="49" xfId="5" applyNumberFormat="1" applyFont="1" applyFill="1" applyBorder="1" applyAlignment="1" applyProtection="1">
      <alignment vertical="center"/>
    </xf>
    <xf numFmtId="182" fontId="15" fillId="2" borderId="34" xfId="5" applyNumberFormat="1" applyFont="1" applyFill="1" applyBorder="1" applyAlignment="1" applyProtection="1">
      <alignment vertical="center"/>
    </xf>
    <xf numFmtId="182" fontId="15" fillId="2" borderId="50" xfId="5" applyNumberFormat="1" applyFont="1" applyFill="1" applyBorder="1" applyAlignment="1" applyProtection="1">
      <alignment vertical="center"/>
    </xf>
    <xf numFmtId="182" fontId="24" fillId="2" borderId="37" xfId="5" applyNumberFormat="1" applyFont="1" applyFill="1" applyBorder="1" applyAlignment="1" applyProtection="1">
      <alignment vertical="center"/>
    </xf>
    <xf numFmtId="182" fontId="15" fillId="2" borderId="51" xfId="5" applyNumberFormat="1" applyFont="1" applyFill="1" applyBorder="1" applyAlignment="1" applyProtection="1">
      <alignment vertical="center"/>
    </xf>
    <xf numFmtId="182" fontId="10" fillId="2" borderId="0" xfId="0" applyNumberFormat="1" applyFont="1" applyFill="1" applyAlignment="1" applyProtection="1">
      <protection locked="0"/>
    </xf>
    <xf numFmtId="182" fontId="9" fillId="2" borderId="0" xfId="5" applyNumberFormat="1" applyFont="1" applyFill="1" applyAlignment="1" applyProtection="1"/>
    <xf numFmtId="182" fontId="7" fillId="2" borderId="0" xfId="0" applyNumberFormat="1" applyFont="1" applyFill="1" applyAlignment="1" applyProtection="1">
      <protection locked="0"/>
    </xf>
    <xf numFmtId="182" fontId="9" fillId="2" borderId="0" xfId="5" applyNumberFormat="1" applyFont="1" applyFill="1" applyAlignment="1"/>
    <xf numFmtId="0" fontId="22" fillId="2" borderId="0" xfId="5" applyFont="1" applyFill="1" applyBorder="1" applyProtection="1"/>
    <xf numFmtId="0" fontId="9" fillId="2" borderId="0" xfId="0" applyFont="1" applyFill="1" applyBorder="1" applyAlignment="1">
      <alignment horizontal="center" vertical="center"/>
    </xf>
    <xf numFmtId="0" fontId="9" fillId="2" borderId="28" xfId="5" applyFont="1" applyFill="1" applyBorder="1" applyAlignment="1" applyProtection="1">
      <alignment vertical="center"/>
    </xf>
    <xf numFmtId="0" fontId="9" fillId="2" borderId="29" xfId="5" applyFont="1" applyFill="1" applyBorder="1" applyAlignment="1" applyProtection="1">
      <alignment vertical="center"/>
    </xf>
    <xf numFmtId="0" fontId="9" fillId="2" borderId="26" xfId="5" applyFont="1" applyFill="1" applyBorder="1" applyAlignment="1" applyProtection="1">
      <alignment vertical="center"/>
    </xf>
    <xf numFmtId="0" fontId="9" fillId="2" borderId="26" xfId="5" applyFont="1" applyFill="1" applyBorder="1" applyAlignment="1" applyProtection="1">
      <alignment horizontal="center" vertical="center"/>
    </xf>
    <xf numFmtId="0" fontId="9" fillId="2" borderId="28" xfId="5" applyFont="1" applyFill="1" applyBorder="1" applyAlignment="1" applyProtection="1">
      <alignment horizontal="center" vertical="center"/>
    </xf>
    <xf numFmtId="0" fontId="9" fillId="2" borderId="28" xfId="5" quotePrefix="1" applyFont="1" applyFill="1" applyBorder="1" applyAlignment="1" applyProtection="1">
      <alignment vertical="center"/>
    </xf>
    <xf numFmtId="0" fontId="9" fillId="2" borderId="52" xfId="5" applyFont="1" applyFill="1" applyBorder="1" applyAlignment="1" applyProtection="1">
      <alignment vertical="center"/>
    </xf>
    <xf numFmtId="0" fontId="9" fillId="2" borderId="52" xfId="5" applyFont="1" applyFill="1" applyBorder="1" applyAlignment="1" applyProtection="1">
      <alignment horizontal="center" vertical="center"/>
    </xf>
    <xf numFmtId="0" fontId="9" fillId="2" borderId="52" xfId="5" applyFont="1" applyFill="1" applyBorder="1" applyAlignment="1" applyProtection="1">
      <alignment horizontal="right" vertical="center"/>
    </xf>
    <xf numFmtId="0" fontId="9" fillId="2" borderId="53" xfId="5" applyFont="1" applyFill="1" applyBorder="1" applyAlignment="1" applyProtection="1">
      <alignment horizontal="center" vertical="center"/>
    </xf>
    <xf numFmtId="182" fontId="30" fillId="2" borderId="53" xfId="0" applyNumberFormat="1" applyFont="1" applyFill="1" applyBorder="1" applyAlignment="1" applyProtection="1">
      <alignment vertical="center"/>
      <protection locked="0"/>
    </xf>
    <xf numFmtId="182" fontId="30" fillId="2" borderId="52" xfId="0" applyNumberFormat="1" applyFont="1" applyFill="1" applyBorder="1" applyAlignment="1" applyProtection="1">
      <alignment vertical="center"/>
      <protection locked="0"/>
    </xf>
    <xf numFmtId="182" fontId="30" fillId="2" borderId="54" xfId="0" applyNumberFormat="1" applyFont="1" applyFill="1" applyBorder="1" applyAlignment="1" applyProtection="1">
      <alignment vertical="center"/>
      <protection locked="0"/>
    </xf>
    <xf numFmtId="178" fontId="2" fillId="2" borderId="0" xfId="5" applyNumberFormat="1" applyFont="1" applyFill="1"/>
    <xf numFmtId="0" fontId="9" fillId="2" borderId="52" xfId="0" applyFont="1" applyFill="1" applyBorder="1" applyAlignment="1">
      <alignment horizontal="center" vertical="center"/>
    </xf>
    <xf numFmtId="182" fontId="15" fillId="2" borderId="21" xfId="5" applyNumberFormat="1" applyFont="1" applyFill="1" applyBorder="1" applyAlignment="1" applyProtection="1">
      <alignment vertical="center"/>
    </xf>
    <xf numFmtId="182" fontId="15" fillId="2" borderId="22" xfId="5" applyNumberFormat="1" applyFont="1" applyFill="1" applyBorder="1" applyAlignment="1" applyProtection="1">
      <alignment vertical="center"/>
    </xf>
    <xf numFmtId="182" fontId="15" fillId="2" borderId="39" xfId="5" applyNumberFormat="1" applyFont="1" applyFill="1" applyBorder="1" applyAlignment="1" applyProtection="1">
      <alignment vertical="center"/>
    </xf>
    <xf numFmtId="182" fontId="15" fillId="2" borderId="20" xfId="5" applyNumberFormat="1" applyFont="1" applyFill="1" applyBorder="1" applyAlignment="1" applyProtection="1">
      <alignment vertical="center"/>
    </xf>
    <xf numFmtId="182" fontId="24" fillId="2" borderId="33" xfId="5" applyNumberFormat="1" applyFont="1" applyFill="1" applyBorder="1" applyAlignment="1" applyProtection="1">
      <alignment vertical="center"/>
    </xf>
    <xf numFmtId="182" fontId="24" fillId="2" borderId="21" xfId="5" applyNumberFormat="1" applyFont="1" applyFill="1" applyBorder="1" applyAlignment="1" applyProtection="1">
      <alignment vertical="center"/>
    </xf>
    <xf numFmtId="182" fontId="15" fillId="2" borderId="56" xfId="5" applyNumberFormat="1" applyFont="1" applyFill="1" applyBorder="1" applyAlignment="1" applyProtection="1">
      <alignment vertical="center"/>
    </xf>
    <xf numFmtId="178" fontId="2" fillId="2" borderId="0" xfId="5" applyNumberFormat="1" applyFont="1" applyFill="1" applyBorder="1"/>
    <xf numFmtId="0" fontId="17" fillId="2" borderId="0" xfId="5" applyFont="1" applyFill="1" applyProtection="1"/>
    <xf numFmtId="0" fontId="21"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6" xfId="0" applyFont="1" applyFill="1" applyBorder="1"/>
    <xf numFmtId="0" fontId="9" fillId="2" borderId="53" xfId="0" applyFont="1" applyFill="1" applyBorder="1" applyAlignment="1">
      <alignment horizontal="center" vertical="center"/>
    </xf>
    <xf numFmtId="0" fontId="9" fillId="2" borderId="57" xfId="0" applyFont="1" applyFill="1" applyBorder="1" applyAlignment="1">
      <alignment horizontal="center" vertical="center"/>
    </xf>
    <xf numFmtId="182" fontId="9" fillId="2" borderId="20" xfId="4" applyNumberFormat="1" applyFont="1" applyFill="1" applyBorder="1" applyAlignment="1" applyProtection="1">
      <alignment vertical="center"/>
    </xf>
    <xf numFmtId="182" fontId="9" fillId="2" borderId="0" xfId="4" applyNumberFormat="1" applyFont="1" applyFill="1" applyBorder="1" applyAlignment="1" applyProtection="1">
      <alignment vertical="center"/>
    </xf>
    <xf numFmtId="182" fontId="9" fillId="2" borderId="33" xfId="4" applyNumberFormat="1" applyFont="1" applyFill="1" applyBorder="1" applyAlignment="1" applyProtection="1">
      <alignment vertical="center"/>
    </xf>
    <xf numFmtId="182" fontId="9" fillId="2" borderId="37" xfId="4" applyNumberFormat="1" applyFont="1" applyFill="1" applyBorder="1" applyAlignment="1" applyProtection="1">
      <alignment vertical="center"/>
    </xf>
    <xf numFmtId="182" fontId="9" fillId="2" borderId="52" xfId="4" applyNumberFormat="1" applyFont="1" applyFill="1" applyBorder="1" applyAlignment="1" applyProtection="1">
      <alignment vertical="center"/>
    </xf>
    <xf numFmtId="182" fontId="9" fillId="2" borderId="21" xfId="4" applyNumberFormat="1" applyFont="1" applyFill="1" applyBorder="1" applyAlignment="1" applyProtection="1">
      <alignment vertical="center"/>
    </xf>
    <xf numFmtId="182" fontId="9" fillId="2" borderId="36" xfId="4" applyNumberFormat="1" applyFont="1" applyFill="1" applyBorder="1" applyAlignment="1" applyProtection="1">
      <alignment vertical="center"/>
    </xf>
    <xf numFmtId="179" fontId="10" fillId="2" borderId="31" xfId="0" applyNumberFormat="1" applyFont="1" applyFill="1" applyBorder="1" applyAlignment="1" applyProtection="1">
      <alignment vertical="center" wrapText="1"/>
      <protection locked="0"/>
    </xf>
    <xf numFmtId="179" fontId="21" fillId="2" borderId="31" xfId="0" applyNumberFormat="1" applyFont="1" applyFill="1" applyBorder="1" applyAlignment="1" applyProtection="1">
      <alignment vertical="center" wrapText="1"/>
      <protection locked="0"/>
    </xf>
    <xf numFmtId="179" fontId="9" fillId="2" borderId="0" xfId="5" applyNumberFormat="1" applyFont="1" applyFill="1" applyBorder="1" applyAlignment="1" applyProtection="1">
      <alignment vertical="top" wrapText="1"/>
    </xf>
    <xf numFmtId="0" fontId="9" fillId="2" borderId="0" xfId="0" applyFont="1" applyFill="1" applyBorder="1"/>
    <xf numFmtId="0" fontId="9" fillId="2" borderId="0" xfId="0" applyFont="1" applyFill="1" applyAlignment="1">
      <alignment vertical="center"/>
    </xf>
    <xf numFmtId="179" fontId="17" fillId="0" borderId="0" xfId="0" applyNumberFormat="1" applyFont="1" applyBorder="1" applyAlignment="1">
      <alignment horizontal="left"/>
    </xf>
    <xf numFmtId="179" fontId="16" fillId="0" borderId="0" xfId="0" applyNumberFormat="1" applyFont="1" applyAlignment="1">
      <alignment horizontal="left" wrapText="1"/>
    </xf>
    <xf numFmtId="179" fontId="15" fillId="0" borderId="0" xfId="0" applyNumberFormat="1" applyFont="1" applyBorder="1" applyAlignment="1">
      <alignment horizontal="center" vertical="center"/>
    </xf>
    <xf numFmtId="183" fontId="15" fillId="0" borderId="0" xfId="0" applyNumberFormat="1" applyFont="1" applyBorder="1" applyAlignment="1">
      <alignment vertical="center"/>
    </xf>
    <xf numFmtId="183" fontId="15" fillId="0" borderId="0" xfId="0" applyNumberFormat="1" applyFont="1" applyBorder="1" applyAlignment="1">
      <alignment horizontal="left" vertical="center"/>
    </xf>
    <xf numFmtId="179" fontId="15" fillId="0" borderId="0" xfId="0" applyNumberFormat="1" applyFont="1" applyBorder="1" applyAlignment="1">
      <alignment horizontal="right" vertical="center"/>
    </xf>
    <xf numFmtId="179" fontId="15" fillId="0" borderId="0" xfId="0" applyNumberFormat="1" applyFont="1" applyBorder="1" applyAlignment="1">
      <alignment horizontal="right" vertical="center" wrapText="1"/>
    </xf>
    <xf numFmtId="182" fontId="15" fillId="2" borderId="67" xfId="5" applyNumberFormat="1" applyFont="1" applyFill="1" applyBorder="1" applyAlignment="1" applyProtection="1">
      <alignment vertical="center"/>
    </xf>
    <xf numFmtId="182" fontId="15" fillId="2" borderId="68" xfId="5" applyNumberFormat="1" applyFont="1" applyFill="1" applyBorder="1" applyAlignment="1" applyProtection="1">
      <alignment vertical="center"/>
    </xf>
    <xf numFmtId="182" fontId="9" fillId="2" borderId="46" xfId="5" applyNumberFormat="1" applyFont="1" applyFill="1" applyBorder="1" applyAlignment="1" applyProtection="1">
      <alignment vertical="center"/>
    </xf>
    <xf numFmtId="182" fontId="9" fillId="2" borderId="69" xfId="5" applyNumberFormat="1" applyFont="1" applyFill="1" applyBorder="1" applyAlignment="1" applyProtection="1">
      <alignment vertical="center"/>
    </xf>
    <xf numFmtId="182" fontId="9" fillId="2" borderId="70" xfId="5" applyNumberFormat="1" applyFont="1" applyFill="1" applyBorder="1" applyAlignment="1" applyProtection="1">
      <alignment vertical="center"/>
    </xf>
    <xf numFmtId="182" fontId="9" fillId="2" borderId="71"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vertical="center"/>
    </xf>
    <xf numFmtId="182" fontId="9" fillId="2" borderId="51" xfId="5" applyNumberFormat="1" applyFont="1" applyFill="1" applyBorder="1" applyAlignment="1" applyProtection="1">
      <alignment horizontal="right" vertical="center"/>
    </xf>
    <xf numFmtId="182" fontId="9" fillId="2" borderId="72" xfId="5" applyNumberFormat="1" applyFont="1" applyFill="1" applyBorder="1" applyAlignment="1" applyProtection="1">
      <alignment horizontal="right" vertical="center"/>
    </xf>
    <xf numFmtId="182" fontId="20" fillId="2" borderId="72" xfId="5" applyNumberFormat="1" applyFont="1" applyFill="1" applyBorder="1" applyAlignment="1" applyProtection="1">
      <alignment horizontal="center" vertical="center"/>
    </xf>
    <xf numFmtId="182" fontId="20" fillId="2" borderId="51" xfId="5" applyNumberFormat="1" applyFont="1" applyFill="1" applyBorder="1" applyAlignment="1" applyProtection="1">
      <alignment horizontal="center" vertical="center"/>
    </xf>
    <xf numFmtId="182" fontId="9" fillId="2" borderId="73" xfId="5" applyNumberFormat="1" applyFont="1" applyFill="1" applyBorder="1" applyAlignment="1" applyProtection="1">
      <alignment horizontal="center" vertical="center"/>
    </xf>
    <xf numFmtId="182" fontId="9" fillId="2" borderId="74" xfId="5" applyNumberFormat="1" applyFont="1" applyFill="1" applyBorder="1" applyAlignment="1" applyProtection="1">
      <alignment vertical="center"/>
    </xf>
    <xf numFmtId="0" fontId="9" fillId="2" borderId="75" xfId="5" applyFont="1" applyFill="1" applyBorder="1" applyAlignment="1" applyProtection="1">
      <alignment horizontal="center" vertical="center"/>
    </xf>
    <xf numFmtId="0" fontId="9" fillId="2" borderId="76" xfId="5" applyFont="1" applyFill="1" applyBorder="1" applyAlignment="1" applyProtection="1">
      <alignment horizontal="center" vertical="center"/>
    </xf>
    <xf numFmtId="0" fontId="9" fillId="0" borderId="0" xfId="0" applyFont="1"/>
    <xf numFmtId="0" fontId="16" fillId="0" borderId="0" xfId="0" applyFont="1" applyAlignment="1">
      <alignment vertical="center"/>
    </xf>
    <xf numFmtId="0" fontId="15" fillId="0" borderId="77" xfId="0" applyFont="1" applyBorder="1" applyAlignment="1">
      <alignment horizontal="center" vertical="center"/>
    </xf>
    <xf numFmtId="0" fontId="15" fillId="2" borderId="4" xfId="0" applyFont="1" applyFill="1" applyBorder="1" applyAlignment="1">
      <alignment horizontal="center" vertical="center" wrapText="1"/>
    </xf>
    <xf numFmtId="38" fontId="15" fillId="2" borderId="4" xfId="2" applyFont="1" applyFill="1" applyBorder="1" applyAlignment="1">
      <alignment horizontal="center" vertical="center"/>
    </xf>
    <xf numFmtId="0" fontId="15" fillId="0" borderId="77" xfId="0" applyFont="1" applyBorder="1" applyAlignment="1">
      <alignment horizontal="center" vertical="center" wrapText="1"/>
    </xf>
    <xf numFmtId="49" fontId="15" fillId="0" borderId="78" xfId="0" applyNumberFormat="1" applyFont="1" applyFill="1" applyBorder="1" applyAlignment="1">
      <alignment horizontal="center" vertical="center"/>
    </xf>
    <xf numFmtId="187" fontId="9" fillId="0" borderId="0" xfId="0" applyNumberFormat="1" applyFont="1"/>
    <xf numFmtId="0" fontId="15" fillId="0" borderId="14" xfId="0" applyFont="1" applyBorder="1" applyAlignment="1" applyProtection="1">
      <alignment vertical="center" wrapText="1"/>
    </xf>
    <xf numFmtId="182" fontId="9" fillId="0" borderId="14" xfId="0" applyNumberFormat="1" applyFont="1" applyBorder="1" applyAlignment="1" applyProtection="1">
      <alignment vertical="center"/>
    </xf>
    <xf numFmtId="176" fontId="9" fillId="0" borderId="15" xfId="1" applyNumberFormat="1" applyFont="1" applyBorder="1" applyAlignment="1">
      <alignment vertical="center"/>
    </xf>
    <xf numFmtId="0" fontId="15" fillId="0" borderId="79" xfId="0" applyFont="1" applyBorder="1" applyAlignment="1" applyProtection="1">
      <alignment horizontal="center" vertical="center" wrapText="1"/>
    </xf>
    <xf numFmtId="0" fontId="15" fillId="0" borderId="9" xfId="0" applyFont="1" applyBorder="1" applyAlignment="1" applyProtection="1">
      <alignment vertical="center" wrapText="1"/>
    </xf>
    <xf numFmtId="182" fontId="9" fillId="0" borderId="9" xfId="0" applyNumberFormat="1" applyFont="1" applyBorder="1" applyAlignment="1" applyProtection="1">
      <alignment vertical="center"/>
    </xf>
    <xf numFmtId="49" fontId="15" fillId="0" borderId="80" xfId="0" applyNumberFormat="1" applyFont="1" applyFill="1" applyBorder="1" applyAlignment="1">
      <alignment horizontal="center" vertical="center"/>
    </xf>
    <xf numFmtId="49" fontId="15" fillId="0" borderId="82" xfId="0" applyNumberFormat="1" applyFont="1" applyFill="1" applyBorder="1" applyAlignment="1">
      <alignment horizontal="center" vertical="center"/>
    </xf>
    <xf numFmtId="0" fontId="15" fillId="0" borderId="66" xfId="0" applyFont="1" applyBorder="1" applyAlignment="1" applyProtection="1">
      <alignment horizontal="center" vertical="center" wrapText="1"/>
    </xf>
    <xf numFmtId="0" fontId="15" fillId="0" borderId="7" xfId="0" applyFont="1" applyBorder="1" applyAlignment="1" applyProtection="1">
      <alignment vertical="center" wrapText="1"/>
    </xf>
    <xf numFmtId="187" fontId="15" fillId="0" borderId="7" xfId="0" applyNumberFormat="1" applyFont="1" applyBorder="1" applyAlignment="1" applyProtection="1">
      <alignment vertical="center" wrapText="1"/>
    </xf>
    <xf numFmtId="182" fontId="9" fillId="0" borderId="7" xfId="0" applyNumberFormat="1" applyFont="1" applyBorder="1" applyAlignment="1" applyProtection="1">
      <alignment vertical="center"/>
    </xf>
    <xf numFmtId="0" fontId="15" fillId="0" borderId="83" xfId="0" applyFont="1" applyBorder="1" applyAlignment="1">
      <alignment vertical="center"/>
    </xf>
    <xf numFmtId="182" fontId="9" fillId="2" borderId="84" xfId="0" applyNumberFormat="1" applyFont="1" applyFill="1" applyBorder="1" applyAlignment="1">
      <alignment vertical="center"/>
    </xf>
    <xf numFmtId="176" fontId="9" fillId="0" borderId="85" xfId="1" applyNumberFormat="1" applyFont="1" applyBorder="1" applyAlignment="1">
      <alignment vertical="center"/>
    </xf>
    <xf numFmtId="0" fontId="9" fillId="0" borderId="0" xfId="5" applyFont="1" applyFill="1" applyBorder="1" applyProtection="1"/>
    <xf numFmtId="182" fontId="9" fillId="0" borderId="0" xfId="5" applyNumberFormat="1" applyFont="1" applyFill="1" applyBorder="1" applyAlignment="1" applyProtection="1">
      <alignment vertical="center"/>
    </xf>
    <xf numFmtId="0" fontId="2" fillId="0" borderId="0" xfId="5" applyFont="1" applyFill="1" applyBorder="1"/>
    <xf numFmtId="182" fontId="9" fillId="0" borderId="9" xfId="5" applyNumberFormat="1" applyFont="1" applyFill="1" applyBorder="1" applyAlignment="1" applyProtection="1">
      <alignment vertical="center"/>
    </xf>
    <xf numFmtId="182" fontId="30" fillId="2" borderId="86" xfId="0" applyNumberFormat="1" applyFont="1" applyFill="1" applyBorder="1" applyAlignment="1" applyProtection="1">
      <alignment vertical="center"/>
      <protection locked="0"/>
    </xf>
    <xf numFmtId="182" fontId="15" fillId="2" borderId="28" xfId="5" applyNumberFormat="1" applyFont="1" applyFill="1" applyBorder="1" applyAlignment="1" applyProtection="1">
      <alignment horizontal="right" vertical="center"/>
    </xf>
    <xf numFmtId="182" fontId="15" fillId="2" borderId="87" xfId="5" applyNumberFormat="1" applyFont="1" applyFill="1" applyBorder="1" applyAlignment="1" applyProtection="1">
      <alignment vertical="center"/>
    </xf>
    <xf numFmtId="182" fontId="15" fillId="2" borderId="88" xfId="5" applyNumberFormat="1" applyFont="1" applyFill="1" applyBorder="1" applyAlignment="1" applyProtection="1">
      <alignment vertical="center"/>
    </xf>
    <xf numFmtId="0" fontId="2" fillId="0" borderId="0" xfId="5" applyFont="1" applyFill="1"/>
    <xf numFmtId="0" fontId="9" fillId="0" borderId="0" xfId="5" applyFont="1" applyFill="1"/>
    <xf numFmtId="182" fontId="30" fillId="2" borderId="24" xfId="0" applyNumberFormat="1" applyFont="1" applyFill="1" applyBorder="1" applyAlignment="1" applyProtection="1">
      <alignment vertical="center"/>
      <protection locked="0"/>
    </xf>
    <xf numFmtId="182" fontId="30" fillId="2" borderId="89" xfId="0" applyNumberFormat="1" applyFont="1" applyFill="1" applyBorder="1" applyAlignment="1" applyProtection="1">
      <alignment vertical="center"/>
      <protection locked="0"/>
    </xf>
    <xf numFmtId="182" fontId="30" fillId="2" borderId="90" xfId="0" applyNumberFormat="1" applyFont="1" applyFill="1" applyBorder="1" applyAlignment="1" applyProtection="1">
      <alignment vertical="center"/>
      <protection locked="0"/>
    </xf>
    <xf numFmtId="182" fontId="30" fillId="2" borderId="91" xfId="0" applyNumberFormat="1" applyFont="1" applyFill="1" applyBorder="1" applyAlignment="1" applyProtection="1">
      <alignment vertical="center"/>
      <protection locked="0"/>
    </xf>
    <xf numFmtId="182" fontId="30" fillId="2" borderId="27" xfId="0" applyNumberFormat="1" applyFont="1" applyFill="1" applyBorder="1" applyAlignment="1" applyProtection="1">
      <alignment vertical="center"/>
      <protection locked="0"/>
    </xf>
    <xf numFmtId="182" fontId="9" fillId="2" borderId="93" xfId="5" applyNumberFormat="1" applyFont="1" applyFill="1" applyBorder="1" applyAlignment="1" applyProtection="1">
      <alignment horizontal="center" vertical="center"/>
    </xf>
    <xf numFmtId="182" fontId="9" fillId="2" borderId="75" xfId="5" applyNumberFormat="1" applyFont="1" applyFill="1" applyBorder="1" applyAlignment="1" applyProtection="1">
      <alignment horizontal="center" vertical="center"/>
    </xf>
    <xf numFmtId="182" fontId="9" fillId="2" borderId="94" xfId="5" applyNumberFormat="1" applyFont="1" applyFill="1" applyBorder="1" applyAlignment="1" applyProtection="1">
      <alignment horizontal="center" vertical="center"/>
    </xf>
    <xf numFmtId="182" fontId="30" fillId="2" borderId="95" xfId="0" applyNumberFormat="1" applyFont="1" applyFill="1" applyBorder="1" applyAlignment="1" applyProtection="1">
      <alignment vertical="center"/>
      <protection locked="0"/>
    </xf>
    <xf numFmtId="182" fontId="30" fillId="2" borderId="96" xfId="0" applyNumberFormat="1" applyFont="1" applyFill="1" applyBorder="1" applyAlignment="1" applyProtection="1">
      <alignment vertical="center"/>
      <protection locked="0"/>
    </xf>
    <xf numFmtId="182" fontId="30" fillId="2" borderId="97" xfId="0" applyNumberFormat="1" applyFont="1" applyFill="1" applyBorder="1" applyAlignment="1" applyProtection="1">
      <alignment vertical="center"/>
      <protection locked="0"/>
    </xf>
    <xf numFmtId="182" fontId="15" fillId="2" borderId="89" xfId="5" applyNumberFormat="1" applyFont="1" applyFill="1" applyBorder="1" applyAlignment="1" applyProtection="1">
      <alignment vertical="center"/>
    </xf>
    <xf numFmtId="182" fontId="15" fillId="2" borderId="98" xfId="5" applyNumberFormat="1" applyFont="1" applyFill="1" applyBorder="1" applyAlignment="1" applyProtection="1">
      <alignment vertical="center"/>
    </xf>
    <xf numFmtId="182" fontId="30" fillId="2" borderId="99" xfId="0" applyNumberFormat="1" applyFont="1" applyFill="1" applyBorder="1" applyAlignment="1" applyProtection="1">
      <alignment vertical="center"/>
      <protection locked="0"/>
    </xf>
    <xf numFmtId="182" fontId="15" fillId="2" borderId="96" xfId="5" applyNumberFormat="1" applyFont="1" applyFill="1" applyBorder="1" applyAlignment="1" applyProtection="1">
      <alignment vertical="center"/>
    </xf>
    <xf numFmtId="182" fontId="15" fillId="2" borderId="100" xfId="5" applyNumberFormat="1" applyFont="1" applyFill="1" applyBorder="1" applyAlignment="1" applyProtection="1">
      <alignment vertical="center"/>
    </xf>
    <xf numFmtId="182" fontId="15" fillId="2" borderId="75" xfId="5" applyNumberFormat="1" applyFont="1" applyFill="1" applyBorder="1" applyAlignment="1" applyProtection="1">
      <alignment vertical="center"/>
    </xf>
    <xf numFmtId="182" fontId="15" fillId="2" borderId="99" xfId="0" applyNumberFormat="1" applyFont="1" applyFill="1" applyBorder="1" applyAlignment="1" applyProtection="1">
      <alignment vertical="center"/>
      <protection locked="0"/>
    </xf>
    <xf numFmtId="182" fontId="15" fillId="2" borderId="101" xfId="5" applyNumberFormat="1" applyFont="1" applyFill="1" applyBorder="1" applyAlignment="1" applyProtection="1">
      <alignment vertical="center"/>
    </xf>
    <xf numFmtId="182" fontId="13" fillId="2" borderId="0" xfId="5" applyNumberFormat="1" applyFont="1" applyFill="1" applyBorder="1" applyAlignment="1" applyProtection="1"/>
    <xf numFmtId="182" fontId="30" fillId="2" borderId="102" xfId="0" applyNumberFormat="1" applyFont="1" applyFill="1" applyBorder="1" applyAlignment="1" applyProtection="1">
      <alignment vertical="center"/>
      <protection locked="0"/>
    </xf>
    <xf numFmtId="182" fontId="30" fillId="2" borderId="68" xfId="0" applyNumberFormat="1" applyFont="1" applyFill="1" applyBorder="1" applyAlignment="1" applyProtection="1">
      <alignment vertical="center"/>
      <protection locked="0"/>
    </xf>
    <xf numFmtId="182" fontId="30" fillId="2" borderId="56" xfId="0" applyNumberFormat="1" applyFont="1" applyFill="1" applyBorder="1" applyAlignment="1" applyProtection="1">
      <alignment vertical="center"/>
      <protection locked="0"/>
    </xf>
    <xf numFmtId="182" fontId="30" fillId="2" borderId="103" xfId="0" applyNumberFormat="1" applyFont="1" applyFill="1" applyBorder="1" applyAlignment="1" applyProtection="1">
      <alignment vertical="center"/>
      <protection locked="0"/>
    </xf>
    <xf numFmtId="182" fontId="15" fillId="2" borderId="49" xfId="5" applyNumberFormat="1" applyFont="1" applyFill="1" applyBorder="1" applyAlignment="1" applyProtection="1">
      <alignment horizontal="right" vertical="center"/>
    </xf>
    <xf numFmtId="182" fontId="30" fillId="2" borderId="67" xfId="0" applyNumberFormat="1" applyFont="1" applyFill="1" applyBorder="1" applyAlignment="1" applyProtection="1">
      <alignment vertical="center"/>
      <protection locked="0"/>
    </xf>
    <xf numFmtId="182" fontId="15" fillId="2" borderId="104" xfId="5" applyNumberFormat="1" applyFont="1" applyFill="1" applyBorder="1" applyAlignment="1" applyProtection="1">
      <alignment vertical="center"/>
    </xf>
    <xf numFmtId="182" fontId="15" fillId="2" borderId="71" xfId="5" applyNumberFormat="1" applyFont="1" applyFill="1" applyBorder="1" applyAlignment="1" applyProtection="1">
      <alignment vertical="center"/>
    </xf>
    <xf numFmtId="182" fontId="15" fillId="2" borderId="67" xfId="0" applyNumberFormat="1" applyFont="1" applyFill="1" applyBorder="1" applyAlignment="1" applyProtection="1">
      <alignment vertical="center"/>
      <protection locked="0"/>
    </xf>
    <xf numFmtId="0" fontId="9" fillId="2" borderId="71" xfId="5" applyFont="1" applyFill="1" applyBorder="1" applyAlignment="1" applyProtection="1">
      <alignment vertical="center"/>
    </xf>
    <xf numFmtId="0" fontId="9" fillId="2" borderId="71" xfId="5" applyFont="1" applyFill="1" applyBorder="1" applyAlignment="1" applyProtection="1">
      <alignment horizontal="center" vertical="center"/>
    </xf>
    <xf numFmtId="182" fontId="30" fillId="2" borderId="105" xfId="0" applyNumberFormat="1" applyFont="1" applyFill="1" applyBorder="1" applyAlignment="1" applyProtection="1">
      <alignment vertical="center"/>
      <protection locked="0"/>
    </xf>
    <xf numFmtId="0" fontId="9" fillId="2" borderId="109" xfId="0" applyFont="1" applyFill="1" applyBorder="1" applyAlignment="1">
      <alignment horizontal="center" vertical="center"/>
    </xf>
    <xf numFmtId="182" fontId="9" fillId="2" borderId="105" xfId="4" applyNumberFormat="1" applyFont="1" applyFill="1" applyBorder="1" applyAlignment="1" applyProtection="1">
      <alignment vertical="center"/>
    </xf>
    <xf numFmtId="182" fontId="9" fillId="2" borderId="68" xfId="4" applyNumberFormat="1" applyFont="1" applyFill="1" applyBorder="1" applyAlignment="1" applyProtection="1">
      <alignment vertical="center"/>
    </xf>
    <xf numFmtId="182" fontId="9" fillId="2" borderId="49" xfId="4" applyNumberFormat="1" applyFont="1" applyFill="1" applyBorder="1" applyAlignment="1" applyProtection="1">
      <alignment vertical="center"/>
    </xf>
    <xf numFmtId="182" fontId="9" fillId="2" borderId="110" xfId="4" applyNumberFormat="1" applyFont="1" applyFill="1" applyBorder="1" applyAlignment="1" applyProtection="1">
      <alignment vertical="center"/>
    </xf>
    <xf numFmtId="182" fontId="9" fillId="2" borderId="56" xfId="4" applyNumberFormat="1" applyFont="1" applyFill="1" applyBorder="1" applyAlignment="1" applyProtection="1">
      <alignment vertical="center"/>
    </xf>
    <xf numFmtId="182" fontId="9" fillId="2" borderId="103" xfId="4" applyNumberFormat="1" applyFont="1" applyFill="1" applyBorder="1" applyAlignment="1" applyProtection="1">
      <alignment vertical="center"/>
    </xf>
    <xf numFmtId="0" fontId="9" fillId="2" borderId="71" xfId="0" applyFont="1" applyFill="1" applyBorder="1" applyAlignment="1">
      <alignment horizontal="center" vertical="center"/>
    </xf>
    <xf numFmtId="0" fontId="9" fillId="2" borderId="110" xfId="0" applyFont="1" applyFill="1" applyBorder="1" applyAlignment="1">
      <alignment horizontal="center" vertical="center"/>
    </xf>
    <xf numFmtId="0" fontId="9" fillId="2" borderId="31" xfId="0" applyFont="1" applyFill="1" applyBorder="1"/>
    <xf numFmtId="0" fontId="9" fillId="2" borderId="0" xfId="0" applyFont="1" applyFill="1" applyBorder="1" applyAlignment="1">
      <alignment vertical="center"/>
    </xf>
    <xf numFmtId="179" fontId="9" fillId="2" borderId="31" xfId="5" applyNumberFormat="1" applyFont="1" applyFill="1" applyBorder="1" applyAlignment="1" applyProtection="1">
      <alignment vertical="top" wrapText="1"/>
    </xf>
    <xf numFmtId="182" fontId="9" fillId="0" borderId="17" xfId="2" applyNumberFormat="1" applyFont="1" applyFill="1" applyBorder="1" applyAlignment="1" applyProtection="1">
      <alignment vertical="center"/>
    </xf>
    <xf numFmtId="182" fontId="9" fillId="0" borderId="32" xfId="5" applyNumberFormat="1" applyFont="1" applyFill="1" applyBorder="1" applyAlignment="1">
      <alignment vertical="center"/>
    </xf>
    <xf numFmtId="182" fontId="9" fillId="0" borderId="114" xfId="5" applyNumberFormat="1" applyFont="1" applyFill="1" applyBorder="1" applyAlignment="1">
      <alignment vertical="center"/>
    </xf>
    <xf numFmtId="182" fontId="9" fillId="0" borderId="32" xfId="2" applyNumberFormat="1" applyFont="1" applyFill="1" applyBorder="1" applyProtection="1"/>
    <xf numFmtId="182" fontId="9" fillId="0" borderId="33" xfId="5" applyNumberFormat="1" applyFont="1" applyFill="1" applyBorder="1" applyProtection="1"/>
    <xf numFmtId="182" fontId="9" fillId="0" borderId="38" xfId="2" applyNumberFormat="1" applyFont="1" applyFill="1" applyBorder="1" applyProtection="1"/>
    <xf numFmtId="182" fontId="9" fillId="0" borderId="37" xfId="5" applyNumberFormat="1" applyFont="1" applyFill="1" applyBorder="1" applyProtection="1"/>
    <xf numFmtId="182" fontId="9" fillId="0" borderId="16" xfId="2" applyNumberFormat="1" applyFont="1" applyFill="1" applyBorder="1" applyProtection="1"/>
    <xf numFmtId="182" fontId="9" fillId="0" borderId="28" xfId="5" applyNumberFormat="1" applyFont="1" applyFill="1" applyBorder="1" applyProtection="1"/>
    <xf numFmtId="182" fontId="15" fillId="2" borderId="53" xfId="0" applyNumberFormat="1" applyFont="1" applyFill="1" applyBorder="1" applyAlignment="1" applyProtection="1">
      <alignment vertical="center"/>
      <protection locked="0"/>
    </xf>
    <xf numFmtId="182" fontId="15" fillId="2" borderId="22" xfId="0" applyNumberFormat="1" applyFont="1" applyFill="1" applyBorder="1" applyAlignment="1" applyProtection="1">
      <alignment vertical="center"/>
      <protection locked="0"/>
    </xf>
    <xf numFmtId="180" fontId="9" fillId="0" borderId="0" xfId="0" applyNumberFormat="1" applyFont="1"/>
    <xf numFmtId="180" fontId="15" fillId="0" borderId="9" xfId="0" applyNumberFormat="1" applyFont="1" applyBorder="1" applyAlignment="1" applyProtection="1">
      <alignment vertical="center"/>
    </xf>
    <xf numFmtId="180" fontId="15" fillId="0" borderId="7" xfId="0" applyNumberFormat="1" applyFont="1" applyBorder="1" applyAlignment="1" applyProtection="1">
      <alignment vertical="center"/>
    </xf>
    <xf numFmtId="183" fontId="15" fillId="0" borderId="7" xfId="0" applyNumberFormat="1" applyFont="1" applyBorder="1" applyAlignment="1">
      <alignment vertical="center"/>
    </xf>
    <xf numFmtId="183" fontId="15" fillId="0" borderId="10" xfId="0" applyNumberFormat="1" applyFont="1" applyBorder="1" applyAlignment="1">
      <alignment horizontal="right" vertical="center"/>
    </xf>
    <xf numFmtId="183" fontId="15" fillId="0" borderId="9" xfId="0" applyNumberFormat="1" applyFont="1" applyBorder="1" applyAlignment="1">
      <alignment vertical="center"/>
    </xf>
    <xf numFmtId="183" fontId="15" fillId="0" borderId="9" xfId="0" applyNumberFormat="1" applyFont="1" applyBorder="1" applyAlignment="1">
      <alignment horizontal="right" vertical="center"/>
    </xf>
    <xf numFmtId="183" fontId="15" fillId="0" borderId="13" xfId="0" applyNumberFormat="1" applyFont="1" applyBorder="1" applyAlignment="1">
      <alignment vertical="center"/>
    </xf>
    <xf numFmtId="180" fontId="15" fillId="0" borderId="116" xfId="0" applyNumberFormat="1" applyFont="1" applyBorder="1" applyAlignment="1">
      <alignment horizontal="right" vertical="center"/>
    </xf>
    <xf numFmtId="180" fontId="15" fillId="0" borderId="9" xfId="0" applyNumberFormat="1" applyFont="1" applyBorder="1" applyAlignment="1">
      <alignment horizontal="right" vertical="center"/>
    </xf>
    <xf numFmtId="180" fontId="15" fillId="0" borderId="10" xfId="0" applyNumberFormat="1" applyFont="1" applyBorder="1" applyAlignment="1">
      <alignment horizontal="right" vertical="center"/>
    </xf>
    <xf numFmtId="180" fontId="15" fillId="0" borderId="13" xfId="0" applyNumberFormat="1" applyFont="1" applyBorder="1" applyAlignment="1">
      <alignment horizontal="right" vertical="center"/>
    </xf>
    <xf numFmtId="183" fontId="15" fillId="0" borderId="13" xfId="0" applyNumberFormat="1" applyFont="1" applyBorder="1" applyAlignment="1">
      <alignment horizontal="right" vertical="center"/>
    </xf>
    <xf numFmtId="182" fontId="15" fillId="0" borderId="37" xfId="5" applyNumberFormat="1" applyFont="1" applyFill="1" applyBorder="1" applyAlignment="1" applyProtection="1">
      <alignment vertical="center"/>
    </xf>
    <xf numFmtId="182" fontId="24" fillId="0" borderId="32" xfId="5" applyNumberFormat="1" applyFont="1" applyFill="1" applyBorder="1" applyProtection="1"/>
    <xf numFmtId="182" fontId="24" fillId="0" borderId="38" xfId="5" applyNumberFormat="1" applyFont="1" applyFill="1" applyBorder="1" applyProtection="1"/>
    <xf numFmtId="0" fontId="11" fillId="0" borderId="117" xfId="6" applyNumberFormat="1" applyFont="1" applyFill="1" applyBorder="1" applyAlignment="1">
      <alignment horizontal="center" vertical="center"/>
    </xf>
    <xf numFmtId="0" fontId="11" fillId="0" borderId="9" xfId="6" applyNumberFormat="1" applyFont="1" applyFill="1" applyBorder="1" applyAlignment="1">
      <alignment horizontal="center" vertical="center"/>
    </xf>
    <xf numFmtId="0" fontId="11" fillId="0" borderId="118" xfId="6" applyNumberFormat="1" applyFont="1" applyFill="1" applyBorder="1" applyAlignment="1">
      <alignment horizontal="center" vertical="center"/>
    </xf>
    <xf numFmtId="182" fontId="24" fillId="0" borderId="32" xfId="5" applyNumberFormat="1" applyFont="1" applyFill="1" applyBorder="1" applyAlignment="1" applyProtection="1"/>
    <xf numFmtId="182" fontId="9" fillId="0" borderId="79" xfId="5" applyNumberFormat="1" applyFont="1" applyFill="1" applyBorder="1" applyAlignment="1" applyProtection="1">
      <alignment vertical="center"/>
    </xf>
    <xf numFmtId="182" fontId="9" fillId="0" borderId="35" xfId="5" applyNumberFormat="1" applyFont="1" applyFill="1" applyBorder="1" applyAlignment="1">
      <alignment vertical="center"/>
    </xf>
    <xf numFmtId="179" fontId="23" fillId="0" borderId="119" xfId="0" applyNumberFormat="1" applyFont="1" applyFill="1" applyBorder="1" applyAlignment="1" applyProtection="1">
      <alignment horizontal="center" vertical="center"/>
      <protection locked="0"/>
    </xf>
    <xf numFmtId="182" fontId="9" fillId="0" borderId="120" xfId="2" applyNumberFormat="1" applyFont="1" applyFill="1" applyBorder="1" applyProtection="1"/>
    <xf numFmtId="182" fontId="9" fillId="0" borderId="120" xfId="5" applyNumberFormat="1" applyFont="1" applyFill="1" applyBorder="1" applyProtection="1"/>
    <xf numFmtId="182" fontId="9" fillId="0" borderId="121" xfId="2" applyNumberFormat="1" applyFont="1" applyFill="1" applyBorder="1" applyProtection="1"/>
    <xf numFmtId="182" fontId="9" fillId="0" borderId="122" xfId="5" applyNumberFormat="1" applyFont="1" applyFill="1" applyBorder="1" applyProtection="1"/>
    <xf numFmtId="182" fontId="9" fillId="0" borderId="36" xfId="5" applyNumberFormat="1" applyFont="1" applyFill="1" applyBorder="1" applyAlignment="1">
      <alignment vertical="center"/>
    </xf>
    <xf numFmtId="182" fontId="9" fillId="0" borderId="123" xfId="5" applyNumberFormat="1" applyFont="1" applyFill="1" applyBorder="1" applyAlignment="1">
      <alignment vertical="center"/>
    </xf>
    <xf numFmtId="182" fontId="15" fillId="0" borderId="42" xfId="5" applyNumberFormat="1" applyFont="1" applyFill="1" applyBorder="1" applyAlignment="1" applyProtection="1">
      <alignment vertical="center"/>
    </xf>
    <xf numFmtId="182" fontId="15" fillId="0" borderId="33" xfId="5" applyNumberFormat="1" applyFont="1" applyFill="1" applyBorder="1" applyAlignment="1" applyProtection="1">
      <alignment vertical="center"/>
    </xf>
    <xf numFmtId="182" fontId="15" fillId="0" borderId="32" xfId="5" applyNumberFormat="1" applyFont="1" applyFill="1" applyBorder="1" applyAlignment="1" applyProtection="1">
      <alignment vertical="center"/>
    </xf>
    <xf numFmtId="182" fontId="30" fillId="2" borderId="9" xfId="0" applyNumberFormat="1" applyFont="1" applyFill="1" applyBorder="1" applyAlignment="1" applyProtection="1">
      <alignment vertical="center"/>
      <protection locked="0"/>
    </xf>
    <xf numFmtId="182" fontId="28" fillId="2" borderId="124" xfId="0" applyNumberFormat="1" applyFont="1" applyFill="1" applyBorder="1" applyAlignment="1">
      <alignment horizontal="center" vertical="center"/>
    </xf>
    <xf numFmtId="182" fontId="29" fillId="2" borderId="119" xfId="0" applyNumberFormat="1" applyFont="1" applyFill="1" applyBorder="1" applyAlignment="1">
      <alignment horizontal="center" vertical="center"/>
    </xf>
    <xf numFmtId="182" fontId="15" fillId="2" borderId="72" xfId="5" applyNumberFormat="1" applyFont="1" applyFill="1" applyBorder="1" applyAlignment="1" applyProtection="1">
      <alignment vertical="center"/>
    </xf>
    <xf numFmtId="0" fontId="9" fillId="0" borderId="34" xfId="5" applyFont="1" applyFill="1" applyBorder="1" applyAlignment="1">
      <alignment horizontal="center" vertical="center"/>
    </xf>
    <xf numFmtId="182" fontId="9" fillId="0" borderId="38" xfId="0" applyNumberFormat="1" applyFont="1" applyFill="1" applyBorder="1" applyAlignment="1">
      <alignment vertical="center"/>
    </xf>
    <xf numFmtId="182" fontId="9" fillId="0" borderId="125" xfId="0" applyNumberFormat="1" applyFont="1" applyFill="1" applyBorder="1" applyAlignment="1">
      <alignment vertical="center"/>
    </xf>
    <xf numFmtId="182" fontId="9" fillId="0" borderId="38" xfId="5" applyNumberFormat="1" applyFont="1" applyFill="1" applyBorder="1" applyAlignment="1">
      <alignment vertical="center"/>
    </xf>
    <xf numFmtId="182" fontId="9" fillId="0" borderId="126" xfId="5" applyNumberFormat="1" applyFont="1" applyFill="1" applyBorder="1" applyAlignment="1">
      <alignment vertical="center"/>
    </xf>
    <xf numFmtId="182" fontId="9" fillId="0" borderId="47" xfId="2" applyNumberFormat="1" applyFont="1" applyFill="1" applyBorder="1" applyProtection="1"/>
    <xf numFmtId="182" fontId="9" fillId="0" borderId="46" xfId="5" applyNumberFormat="1" applyFont="1" applyFill="1" applyBorder="1" applyProtection="1"/>
    <xf numFmtId="182" fontId="9" fillId="0" borderId="127" xfId="2" applyNumberFormat="1" applyFont="1" applyFill="1" applyBorder="1" applyProtection="1"/>
    <xf numFmtId="182" fontId="9" fillId="0" borderId="48" xfId="5" applyNumberFormat="1" applyFont="1" applyFill="1" applyBorder="1" applyProtection="1"/>
    <xf numFmtId="0" fontId="9" fillId="0" borderId="9" xfId="6" applyNumberFormat="1" applyFont="1" applyFill="1" applyBorder="1" applyAlignment="1">
      <alignment horizontal="center" vertical="center"/>
    </xf>
    <xf numFmtId="182" fontId="9" fillId="0" borderId="126" xfId="2" applyNumberFormat="1" applyFont="1" applyFill="1" applyBorder="1" applyProtection="1"/>
    <xf numFmtId="182" fontId="9" fillId="0" borderId="49" xfId="5" applyNumberFormat="1" applyFont="1" applyFill="1" applyBorder="1" applyProtection="1"/>
    <xf numFmtId="182" fontId="9" fillId="0" borderId="88" xfId="2" applyNumberFormat="1" applyFont="1" applyFill="1" applyBorder="1" applyProtection="1"/>
    <xf numFmtId="182" fontId="9" fillId="0" borderId="86" xfId="5" applyNumberFormat="1" applyFont="1" applyFill="1" applyBorder="1" applyProtection="1"/>
    <xf numFmtId="182" fontId="9" fillId="0" borderId="128" xfId="2" applyNumberFormat="1" applyFont="1" applyFill="1" applyBorder="1" applyProtection="1"/>
    <xf numFmtId="182" fontId="9" fillId="0" borderId="86" xfId="2" applyNumberFormat="1" applyFont="1" applyFill="1" applyBorder="1" applyProtection="1"/>
    <xf numFmtId="182" fontId="11" fillId="0" borderId="87" xfId="5" applyNumberFormat="1" applyFont="1" applyFill="1" applyBorder="1" applyAlignment="1" applyProtection="1">
      <alignment vertical="center"/>
    </xf>
    <xf numFmtId="182" fontId="9" fillId="0" borderId="118" xfId="5" applyNumberFormat="1" applyFont="1" applyFill="1" applyBorder="1" applyAlignment="1" applyProtection="1">
      <alignment vertical="center"/>
    </xf>
    <xf numFmtId="182" fontId="9" fillId="0" borderId="9" xfId="5" applyNumberFormat="1" applyFont="1" applyFill="1" applyBorder="1" applyAlignment="1">
      <alignment vertical="center"/>
    </xf>
    <xf numFmtId="182" fontId="9" fillId="0" borderId="129" xfId="5" applyNumberFormat="1" applyFont="1" applyFill="1" applyBorder="1" applyAlignment="1" applyProtection="1">
      <alignment vertical="center"/>
    </xf>
    <xf numFmtId="182" fontId="9" fillId="0" borderId="34" xfId="5" applyNumberFormat="1" applyFont="1" applyFill="1" applyBorder="1" applyAlignment="1">
      <alignment vertical="center"/>
    </xf>
    <xf numFmtId="182" fontId="9" fillId="0" borderId="21" xfId="5" applyNumberFormat="1" applyFont="1" applyFill="1" applyBorder="1" applyAlignment="1">
      <alignment vertical="center"/>
    </xf>
    <xf numFmtId="182" fontId="11" fillId="0" borderId="118" xfId="5" applyNumberFormat="1" applyFont="1" applyFill="1" applyBorder="1" applyAlignment="1" applyProtection="1">
      <alignment vertical="center"/>
    </xf>
    <xf numFmtId="182" fontId="9" fillId="0" borderId="87" xfId="5" applyNumberFormat="1" applyFont="1" applyFill="1" applyBorder="1" applyAlignment="1" applyProtection="1">
      <alignment vertical="center"/>
    </xf>
    <xf numFmtId="182" fontId="9" fillId="0" borderId="56" xfId="5" applyNumberFormat="1" applyFont="1" applyFill="1" applyBorder="1" applyAlignment="1">
      <alignment vertical="center"/>
    </xf>
    <xf numFmtId="182" fontId="9" fillId="0" borderId="37" xfId="5" applyNumberFormat="1" applyFont="1" applyFill="1" applyBorder="1" applyAlignment="1">
      <alignment vertical="center"/>
    </xf>
    <xf numFmtId="182" fontId="9" fillId="0" borderId="98" xfId="5" applyNumberFormat="1" applyFont="1" applyFill="1" applyBorder="1" applyAlignment="1">
      <alignment vertical="center"/>
    </xf>
    <xf numFmtId="182" fontId="9" fillId="0" borderId="130" xfId="5" applyNumberFormat="1" applyFont="1" applyFill="1" applyBorder="1" applyAlignment="1">
      <alignment vertical="center"/>
    </xf>
    <xf numFmtId="182" fontId="24" fillId="0" borderId="37" xfId="1" applyNumberFormat="1" applyFont="1" applyFill="1" applyBorder="1" applyAlignment="1" applyProtection="1">
      <alignment vertical="center"/>
    </xf>
    <xf numFmtId="182" fontId="24" fillId="0" borderId="37" xfId="5" applyNumberFormat="1" applyFont="1" applyFill="1" applyBorder="1" applyAlignment="1" applyProtection="1">
      <alignment vertical="center"/>
    </xf>
    <xf numFmtId="182" fontId="24" fillId="0" borderId="98" xfId="5" applyNumberFormat="1" applyFont="1" applyFill="1" applyBorder="1" applyAlignment="1" applyProtection="1">
      <alignment vertical="center"/>
    </xf>
    <xf numFmtId="182" fontId="24" fillId="0" borderId="38" xfId="5" applyNumberFormat="1" applyFont="1" applyFill="1" applyBorder="1" applyAlignment="1" applyProtection="1">
      <alignment vertical="center"/>
    </xf>
    <xf numFmtId="182" fontId="15" fillId="0" borderId="38" xfId="5" applyNumberFormat="1" applyFont="1" applyFill="1" applyBorder="1" applyAlignment="1" applyProtection="1">
      <alignment vertical="center"/>
    </xf>
    <xf numFmtId="182" fontId="24" fillId="0" borderId="49" xfId="5" applyNumberFormat="1" applyFont="1" applyFill="1" applyBorder="1" applyAlignment="1" applyProtection="1">
      <alignment vertical="center"/>
    </xf>
    <xf numFmtId="182" fontId="2" fillId="0" borderId="0" xfId="5" applyNumberFormat="1" applyFont="1" applyFill="1" applyBorder="1" applyAlignment="1"/>
    <xf numFmtId="182" fontId="2" fillId="0" borderId="0" xfId="5" applyNumberFormat="1" applyFont="1" applyFill="1" applyAlignment="1"/>
    <xf numFmtId="182" fontId="30" fillId="0" borderId="39" xfId="0" applyNumberFormat="1" applyFont="1" applyFill="1" applyBorder="1" applyAlignment="1" applyProtection="1">
      <alignment vertical="center"/>
      <protection locked="0"/>
    </xf>
    <xf numFmtId="182" fontId="30" fillId="0" borderId="22" xfId="0" applyNumberFormat="1" applyFont="1" applyFill="1" applyBorder="1" applyAlignment="1" applyProtection="1">
      <alignment vertical="center"/>
      <protection locked="0"/>
    </xf>
    <xf numFmtId="182" fontId="30" fillId="0" borderId="99" xfId="0" applyNumberFormat="1" applyFont="1" applyFill="1" applyBorder="1" applyAlignment="1" applyProtection="1">
      <alignment vertical="center"/>
      <protection locked="0"/>
    </xf>
    <xf numFmtId="182" fontId="30" fillId="0" borderId="67" xfId="0" applyNumberFormat="1" applyFont="1" applyFill="1" applyBorder="1" applyAlignment="1" applyProtection="1">
      <alignment vertical="center"/>
      <protection locked="0"/>
    </xf>
    <xf numFmtId="0" fontId="9" fillId="0" borderId="9" xfId="6" applyFont="1" applyFill="1" applyBorder="1" applyAlignment="1">
      <alignment horizontal="center" vertical="center"/>
    </xf>
    <xf numFmtId="182" fontId="15" fillId="0" borderId="68" xfId="5" applyNumberFormat="1" applyFont="1" applyFill="1" applyBorder="1" applyAlignment="1" applyProtection="1">
      <alignment vertical="center"/>
    </xf>
    <xf numFmtId="182" fontId="15" fillId="0" borderId="49" xfId="5" applyNumberFormat="1" applyFont="1" applyFill="1" applyBorder="1" applyAlignment="1" applyProtection="1">
      <alignment vertical="center"/>
    </xf>
    <xf numFmtId="182" fontId="15" fillId="0" borderId="21" xfId="5" applyNumberFormat="1" applyFont="1" applyFill="1" applyBorder="1" applyAlignment="1" applyProtection="1">
      <alignment vertical="center"/>
    </xf>
    <xf numFmtId="182" fontId="15" fillId="0" borderId="56" xfId="5" applyNumberFormat="1" applyFont="1" applyFill="1" applyBorder="1" applyAlignment="1" applyProtection="1">
      <alignment vertical="center"/>
    </xf>
    <xf numFmtId="182" fontId="15" fillId="0" borderId="22" xfId="5" applyNumberFormat="1" applyFont="1" applyFill="1" applyBorder="1" applyAlignment="1" applyProtection="1">
      <alignment vertical="center"/>
    </xf>
    <xf numFmtId="182" fontId="15" fillId="0" borderId="39" xfId="5" applyNumberFormat="1" applyFont="1" applyFill="1" applyBorder="1" applyAlignment="1" applyProtection="1">
      <alignment vertical="center"/>
    </xf>
    <xf numFmtId="182" fontId="15" fillId="0" borderId="67" xfId="5" applyNumberFormat="1" applyFont="1" applyFill="1" applyBorder="1" applyAlignment="1" applyProtection="1">
      <alignment vertical="center"/>
    </xf>
    <xf numFmtId="0" fontId="9" fillId="0" borderId="87" xfId="6" applyFont="1" applyFill="1" applyBorder="1" applyAlignment="1">
      <alignment horizontal="center" vertical="center"/>
    </xf>
    <xf numFmtId="184" fontId="15" fillId="0" borderId="32" xfId="0" applyNumberFormat="1" applyFont="1" applyFill="1" applyBorder="1" applyAlignment="1" applyProtection="1">
      <protection locked="0"/>
    </xf>
    <xf numFmtId="184" fontId="15" fillId="0" borderId="33" xfId="5" applyNumberFormat="1" applyFont="1" applyFill="1" applyBorder="1" applyProtection="1"/>
    <xf numFmtId="177" fontId="24" fillId="0" borderId="33" xfId="5" applyNumberFormat="1" applyFont="1" applyFill="1" applyBorder="1" applyProtection="1"/>
    <xf numFmtId="184" fontId="24" fillId="0" borderId="33" xfId="5" applyNumberFormat="1" applyFont="1" applyFill="1" applyBorder="1" applyProtection="1"/>
    <xf numFmtId="180" fontId="24" fillId="0" borderId="33" xfId="5" applyNumberFormat="1" applyFont="1" applyFill="1" applyBorder="1" applyProtection="1"/>
    <xf numFmtId="180" fontId="24" fillId="0" borderId="68" xfId="5" applyNumberFormat="1" applyFont="1" applyFill="1" applyBorder="1" applyProtection="1"/>
    <xf numFmtId="0" fontId="9" fillId="0" borderId="87" xfId="6" applyNumberFormat="1" applyFont="1" applyFill="1" applyBorder="1" applyAlignment="1">
      <alignment horizontal="center" vertical="center"/>
    </xf>
    <xf numFmtId="184" fontId="15" fillId="0" borderId="34" xfId="0" applyNumberFormat="1" applyFont="1" applyFill="1" applyBorder="1" applyAlignment="1" applyProtection="1">
      <protection locked="0"/>
    </xf>
    <xf numFmtId="184" fontId="15" fillId="0" borderId="21" xfId="5" applyNumberFormat="1" applyFont="1" applyFill="1" applyBorder="1" applyProtection="1"/>
    <xf numFmtId="177" fontId="24" fillId="0" borderId="21" xfId="5" applyNumberFormat="1" applyFont="1" applyFill="1" applyBorder="1" applyProtection="1"/>
    <xf numFmtId="184" fontId="24" fillId="0" borderId="21" xfId="5" applyNumberFormat="1" applyFont="1" applyFill="1" applyBorder="1" applyProtection="1"/>
    <xf numFmtId="180" fontId="24" fillId="0" borderId="21" xfId="5" applyNumberFormat="1" applyFont="1" applyFill="1" applyBorder="1" applyProtection="1"/>
    <xf numFmtId="180" fontId="24" fillId="0" borderId="56" xfId="5" applyNumberFormat="1" applyFont="1" applyFill="1" applyBorder="1" applyProtection="1"/>
    <xf numFmtId="184" fontId="24" fillId="0" borderId="29" xfId="5" applyNumberFormat="1" applyFont="1" applyFill="1" applyBorder="1" applyProtection="1"/>
    <xf numFmtId="176" fontId="15" fillId="0" borderId="9" xfId="5" applyNumberFormat="1" applyFont="1" applyFill="1" applyBorder="1"/>
    <xf numFmtId="184" fontId="24" fillId="0" borderId="24" xfId="5" applyNumberFormat="1" applyFont="1" applyFill="1" applyBorder="1" applyProtection="1"/>
    <xf numFmtId="184" fontId="24" fillId="0" borderId="37" xfId="5" applyNumberFormat="1" applyFont="1" applyFill="1" applyBorder="1" applyProtection="1"/>
    <xf numFmtId="0" fontId="9" fillId="0" borderId="131" xfId="6" applyNumberFormat="1" applyFont="1" applyFill="1" applyBorder="1" applyAlignment="1">
      <alignment horizontal="center" vertical="center"/>
    </xf>
    <xf numFmtId="184" fontId="15" fillId="0" borderId="26" xfId="0" applyNumberFormat="1" applyFont="1" applyFill="1" applyBorder="1" applyAlignment="1" applyProtection="1">
      <protection locked="0"/>
    </xf>
    <xf numFmtId="184" fontId="15" fillId="0" borderId="29" xfId="5" applyNumberFormat="1" applyFont="1" applyFill="1" applyBorder="1" applyProtection="1"/>
    <xf numFmtId="184" fontId="15" fillId="0" borderId="132" xfId="0" applyNumberFormat="1" applyFont="1" applyFill="1" applyBorder="1" applyAlignment="1" applyProtection="1">
      <protection locked="0"/>
    </xf>
    <xf numFmtId="184" fontId="15" fillId="0" borderId="133" xfId="0" applyNumberFormat="1" applyFont="1" applyFill="1" applyBorder="1" applyAlignment="1" applyProtection="1">
      <protection locked="0"/>
    </xf>
    <xf numFmtId="177" fontId="24" fillId="0" borderId="133" xfId="0" applyNumberFormat="1" applyFont="1" applyFill="1" applyBorder="1" applyAlignment="1" applyProtection="1">
      <protection locked="0"/>
    </xf>
    <xf numFmtId="184" fontId="24" fillId="0" borderId="133" xfId="0" applyNumberFormat="1" applyFont="1" applyFill="1" applyBorder="1" applyAlignment="1" applyProtection="1">
      <protection locked="0"/>
    </xf>
    <xf numFmtId="180" fontId="24" fillId="0" borderId="133" xfId="0" applyNumberFormat="1" applyFont="1" applyFill="1" applyBorder="1" applyAlignment="1" applyProtection="1">
      <protection locked="0"/>
    </xf>
    <xf numFmtId="182" fontId="15" fillId="0" borderId="32" xfId="5" applyNumberFormat="1" applyFont="1" applyFill="1" applyBorder="1" applyProtection="1"/>
    <xf numFmtId="182" fontId="15" fillId="0" borderId="33" xfId="5" applyNumberFormat="1" applyFont="1" applyFill="1" applyBorder="1" applyProtection="1"/>
    <xf numFmtId="182" fontId="15" fillId="0" borderId="32" xfId="5" applyNumberFormat="1" applyFont="1" applyFill="1" applyBorder="1" applyAlignment="1" applyProtection="1"/>
    <xf numFmtId="0" fontId="22" fillId="0" borderId="0" xfId="5" applyFont="1" applyFill="1"/>
    <xf numFmtId="182" fontId="15" fillId="0" borderId="37" xfId="5" applyNumberFormat="1" applyFont="1" applyFill="1" applyBorder="1" applyProtection="1"/>
    <xf numFmtId="182" fontId="15" fillId="0" borderId="38" xfId="5" applyNumberFormat="1" applyFont="1" applyFill="1" applyBorder="1" applyProtection="1"/>
    <xf numFmtId="182" fontId="15" fillId="0" borderId="38" xfId="5" applyNumberFormat="1" applyFont="1" applyFill="1" applyBorder="1" applyAlignment="1" applyProtection="1"/>
    <xf numFmtId="182" fontId="15" fillId="0" borderId="39" xfId="5" applyNumberFormat="1" applyFont="1" applyFill="1" applyBorder="1" applyProtection="1"/>
    <xf numFmtId="0" fontId="22" fillId="0" borderId="0" xfId="5" applyFont="1" applyFill="1" applyBorder="1"/>
    <xf numFmtId="182" fontId="24" fillId="0" borderId="68" xfId="5" applyNumberFormat="1" applyFont="1" applyFill="1" applyBorder="1" applyAlignment="1" applyProtection="1"/>
    <xf numFmtId="182" fontId="24" fillId="0" borderId="49" xfId="5" applyNumberFormat="1" applyFont="1" applyFill="1" applyBorder="1" applyProtection="1"/>
    <xf numFmtId="182" fontId="15" fillId="0" borderId="68" xfId="5" applyNumberFormat="1" applyFont="1" applyFill="1" applyBorder="1" applyAlignment="1" applyProtection="1"/>
    <xf numFmtId="182" fontId="15" fillId="0" borderId="49" xfId="5" applyNumberFormat="1" applyFont="1" applyFill="1" applyBorder="1" applyAlignment="1" applyProtection="1"/>
    <xf numFmtId="182" fontId="15" fillId="0" borderId="49" xfId="5" applyNumberFormat="1" applyFont="1" applyFill="1" applyBorder="1" applyProtection="1"/>
    <xf numFmtId="182" fontId="15" fillId="0" borderId="67" xfId="5" applyNumberFormat="1" applyFont="1" applyFill="1" applyBorder="1" applyProtection="1"/>
    <xf numFmtId="0" fontId="11" fillId="0" borderId="34" xfId="5" applyFont="1" applyFill="1" applyBorder="1" applyAlignment="1" applyProtection="1">
      <alignment horizontal="center" vertical="center"/>
    </xf>
    <xf numFmtId="0" fontId="9" fillId="0" borderId="34" xfId="5" applyFont="1" applyFill="1" applyBorder="1" applyAlignment="1" applyProtection="1">
      <alignment horizontal="center" vertical="center"/>
    </xf>
    <xf numFmtId="0" fontId="9" fillId="0" borderId="17" xfId="0" applyFont="1" applyFill="1" applyBorder="1" applyAlignment="1">
      <alignment horizontal="center" vertical="center"/>
    </xf>
    <xf numFmtId="179" fontId="9" fillId="0" borderId="32" xfId="5" applyNumberFormat="1" applyFont="1" applyFill="1" applyBorder="1" applyAlignment="1">
      <alignment vertical="center"/>
    </xf>
    <xf numFmtId="179" fontId="9" fillId="0" borderId="17" xfId="5" applyNumberFormat="1" applyFont="1" applyFill="1" applyBorder="1" applyAlignment="1">
      <alignment vertical="center"/>
    </xf>
    <xf numFmtId="179" fontId="9" fillId="0" borderId="34" xfId="5" applyNumberFormat="1" applyFont="1" applyFill="1" applyBorder="1" applyAlignment="1">
      <alignment vertical="center"/>
    </xf>
    <xf numFmtId="179" fontId="9" fillId="0" borderId="19" xfId="5" applyNumberFormat="1" applyFont="1" applyFill="1" applyBorder="1" applyAlignment="1">
      <alignment vertical="center"/>
    </xf>
    <xf numFmtId="179" fontId="9" fillId="0" borderId="134" xfId="5" applyNumberFormat="1" applyFont="1" applyFill="1" applyBorder="1" applyAlignment="1">
      <alignment vertical="center"/>
    </xf>
    <xf numFmtId="179" fontId="9" fillId="0" borderId="135" xfId="5" applyNumberFormat="1" applyFont="1" applyFill="1" applyBorder="1" applyAlignment="1">
      <alignment vertical="center"/>
    </xf>
    <xf numFmtId="0" fontId="9" fillId="0" borderId="136" xfId="0" applyFont="1" applyFill="1" applyBorder="1" applyAlignment="1">
      <alignment horizontal="center" vertical="center"/>
    </xf>
    <xf numFmtId="182" fontId="30" fillId="0" borderId="32" xfId="0" applyNumberFormat="1" applyFont="1" applyFill="1" applyBorder="1" applyAlignment="1" applyProtection="1">
      <alignment vertical="center"/>
      <protection locked="0"/>
    </xf>
    <xf numFmtId="182" fontId="30" fillId="0" borderId="33" xfId="0" applyNumberFormat="1" applyFont="1" applyFill="1" applyBorder="1" applyAlignment="1" applyProtection="1">
      <alignment vertical="center"/>
      <protection locked="0"/>
    </xf>
    <xf numFmtId="182" fontId="30" fillId="0" borderId="96" xfId="0" applyNumberFormat="1" applyFont="1" applyFill="1" applyBorder="1" applyAlignment="1" applyProtection="1">
      <alignment vertical="center"/>
      <protection locked="0"/>
    </xf>
    <xf numFmtId="182" fontId="30" fillId="0" borderId="68" xfId="0" applyNumberFormat="1" applyFont="1" applyFill="1" applyBorder="1" applyAlignment="1" applyProtection="1">
      <alignment vertical="center"/>
      <protection locked="0"/>
    </xf>
    <xf numFmtId="182" fontId="34" fillId="0" borderId="33" xfId="0" applyNumberFormat="1" applyFont="1" applyFill="1" applyBorder="1" applyAlignment="1" applyProtection="1">
      <alignment vertical="center"/>
      <protection locked="0"/>
    </xf>
    <xf numFmtId="182" fontId="34" fillId="0" borderId="32" xfId="0" applyNumberFormat="1" applyFont="1" applyFill="1" applyBorder="1" applyAlignment="1" applyProtection="1">
      <alignment vertical="center"/>
      <protection locked="0"/>
    </xf>
    <xf numFmtId="182" fontId="34" fillId="0" borderId="68" xfId="0" applyNumberFormat="1" applyFont="1" applyFill="1" applyBorder="1" applyAlignment="1" applyProtection="1">
      <alignment vertical="center"/>
      <protection locked="0"/>
    </xf>
    <xf numFmtId="178" fontId="22" fillId="0" borderId="0" xfId="5" applyNumberFormat="1" applyFont="1" applyFill="1" applyBorder="1"/>
    <xf numFmtId="178" fontId="22" fillId="0" borderId="0" xfId="5" applyNumberFormat="1" applyFont="1" applyFill="1"/>
    <xf numFmtId="182" fontId="30" fillId="0" borderId="30" xfId="0" applyNumberFormat="1" applyFont="1" applyFill="1" applyBorder="1" applyAlignment="1" applyProtection="1">
      <alignment vertical="center"/>
      <protection locked="0"/>
    </xf>
    <xf numFmtId="182" fontId="30" fillId="0" borderId="20" xfId="0" applyNumberFormat="1" applyFont="1" applyFill="1" applyBorder="1" applyAlignment="1" applyProtection="1">
      <alignment vertical="center"/>
      <protection locked="0"/>
    </xf>
    <xf numFmtId="178" fontId="2" fillId="0" borderId="0" xfId="5" applyNumberFormat="1" applyFont="1" applyFill="1" applyBorder="1"/>
    <xf numFmtId="178" fontId="2" fillId="0" borderId="0" xfId="5" applyNumberFormat="1" applyFont="1" applyFill="1"/>
    <xf numFmtId="182" fontId="9" fillId="0" borderId="33" xfId="5" applyNumberFormat="1" applyFont="1" applyFill="1" applyBorder="1" applyAlignment="1" applyProtection="1">
      <alignment vertical="center"/>
    </xf>
    <xf numFmtId="182" fontId="9" fillId="0" borderId="114" xfId="5" applyNumberFormat="1" applyFont="1" applyFill="1" applyBorder="1" applyAlignment="1" applyProtection="1">
      <alignment vertical="center"/>
    </xf>
    <xf numFmtId="0" fontId="11" fillId="0" borderId="0" xfId="5" applyFont="1" applyFill="1" applyProtection="1"/>
    <xf numFmtId="182" fontId="9" fillId="0" borderId="137" xfId="5" applyNumberFormat="1" applyFont="1" applyFill="1" applyBorder="1" applyAlignment="1">
      <alignment vertical="center"/>
    </xf>
    <xf numFmtId="182" fontId="9" fillId="0" borderId="138" xfId="5" applyNumberFormat="1" applyFont="1" applyFill="1" applyBorder="1" applyAlignment="1">
      <alignment vertical="center"/>
    </xf>
    <xf numFmtId="182" fontId="9" fillId="0" borderId="27" xfId="5" applyNumberFormat="1" applyFont="1" applyFill="1" applyBorder="1" applyAlignment="1">
      <alignment vertical="center"/>
    </xf>
    <xf numFmtId="179" fontId="9" fillId="0" borderId="27" xfId="5" applyNumberFormat="1" applyFont="1" applyFill="1" applyBorder="1" applyAlignment="1">
      <alignment vertical="center"/>
    </xf>
    <xf numFmtId="179" fontId="9" fillId="0" borderId="114" xfId="5" applyNumberFormat="1" applyFont="1" applyFill="1" applyBorder="1" applyAlignment="1">
      <alignment vertical="center"/>
    </xf>
    <xf numFmtId="184" fontId="30" fillId="0" borderId="33" xfId="0" applyNumberFormat="1" applyFont="1" applyFill="1" applyBorder="1" applyAlignment="1" applyProtection="1">
      <alignment vertical="center"/>
      <protection locked="0"/>
    </xf>
    <xf numFmtId="184" fontId="30" fillId="0" borderId="32" xfId="0" applyNumberFormat="1" applyFont="1" applyFill="1" applyBorder="1" applyAlignment="1" applyProtection="1">
      <alignment vertical="center"/>
      <protection locked="0"/>
    </xf>
    <xf numFmtId="184" fontId="34" fillId="0" borderId="33" xfId="0" applyNumberFormat="1" applyFont="1" applyFill="1" applyBorder="1" applyAlignment="1" applyProtection="1">
      <alignment vertical="center"/>
      <protection locked="0"/>
    </xf>
    <xf numFmtId="184" fontId="30" fillId="0" borderId="139" xfId="0" applyNumberFormat="1" applyFont="1" applyFill="1" applyBorder="1" applyAlignment="1" applyProtection="1">
      <alignment vertical="center"/>
      <protection locked="0"/>
    </xf>
    <xf numFmtId="184" fontId="30" fillId="0" borderId="96" xfId="0" applyNumberFormat="1" applyFont="1" applyFill="1" applyBorder="1" applyAlignment="1" applyProtection="1">
      <alignment vertical="center"/>
      <protection locked="0"/>
    </xf>
    <xf numFmtId="177" fontId="34" fillId="0" borderId="17" xfId="0" applyNumberFormat="1" applyFont="1" applyFill="1" applyBorder="1" applyAlignment="1" applyProtection="1">
      <alignment vertical="center"/>
      <protection locked="0"/>
    </xf>
    <xf numFmtId="184" fontId="34" fillId="0" borderId="32" xfId="0" applyNumberFormat="1" applyFont="1" applyFill="1" applyBorder="1" applyAlignment="1" applyProtection="1">
      <alignment vertical="center"/>
      <protection locked="0"/>
    </xf>
    <xf numFmtId="177" fontId="34" fillId="0" borderId="32" xfId="0" applyNumberFormat="1" applyFont="1" applyFill="1" applyBorder="1" applyAlignment="1" applyProtection="1">
      <alignment vertical="center"/>
      <protection locked="0"/>
    </xf>
    <xf numFmtId="177" fontId="34" fillId="0" borderId="33" xfId="0" applyNumberFormat="1" applyFont="1" applyFill="1" applyBorder="1" applyAlignment="1" applyProtection="1">
      <alignment vertical="center"/>
      <protection locked="0"/>
    </xf>
    <xf numFmtId="0" fontId="11" fillId="0" borderId="30" xfId="0" applyFont="1" applyFill="1" applyBorder="1" applyAlignment="1">
      <alignment horizontal="center" vertical="center"/>
    </xf>
    <xf numFmtId="182" fontId="11" fillId="0" borderId="19" xfId="4" applyNumberFormat="1" applyFont="1" applyFill="1" applyBorder="1" applyAlignment="1" applyProtection="1">
      <alignment vertical="center"/>
    </xf>
    <xf numFmtId="182" fontId="11" fillId="0" borderId="32" xfId="4" applyNumberFormat="1" applyFont="1" applyFill="1" applyBorder="1" applyAlignment="1" applyProtection="1">
      <alignment vertical="center"/>
    </xf>
    <xf numFmtId="182" fontId="11" fillId="0" borderId="33" xfId="4" applyNumberFormat="1" applyFont="1" applyFill="1" applyBorder="1" applyAlignment="1" applyProtection="1">
      <alignment vertical="center"/>
    </xf>
    <xf numFmtId="182" fontId="11" fillId="0" borderId="140" xfId="4" applyNumberFormat="1" applyFont="1" applyFill="1" applyBorder="1" applyAlignment="1" applyProtection="1">
      <alignment vertical="center"/>
    </xf>
    <xf numFmtId="0" fontId="9" fillId="0" borderId="0" xfId="0" applyFont="1" applyFill="1"/>
    <xf numFmtId="182" fontId="9" fillId="0" borderId="141" xfId="5" applyNumberFormat="1" applyFont="1" applyFill="1" applyBorder="1" applyAlignment="1">
      <alignment vertical="center"/>
    </xf>
    <xf numFmtId="182" fontId="9" fillId="0" borderId="68" xfId="5" applyNumberFormat="1" applyFont="1" applyFill="1" applyBorder="1" applyAlignment="1" applyProtection="1">
      <alignment vertical="center"/>
    </xf>
    <xf numFmtId="182" fontId="9" fillId="0" borderId="142" xfId="2" applyNumberFormat="1" applyFont="1" applyFill="1" applyBorder="1" applyProtection="1"/>
    <xf numFmtId="182" fontId="9" fillId="0" borderId="143" xfId="5" applyNumberFormat="1" applyFont="1" applyFill="1" applyBorder="1" applyProtection="1"/>
    <xf numFmtId="182" fontId="24" fillId="2" borderId="68" xfId="5" applyNumberFormat="1" applyFont="1" applyFill="1" applyBorder="1" applyAlignment="1" applyProtection="1">
      <alignment vertical="center"/>
    </xf>
    <xf numFmtId="182" fontId="24" fillId="2" borderId="49" xfId="5" applyNumberFormat="1" applyFont="1" applyFill="1" applyBorder="1" applyAlignment="1" applyProtection="1">
      <alignment vertical="center"/>
    </xf>
    <xf numFmtId="182" fontId="24" fillId="2" borderId="56" xfId="5" applyNumberFormat="1" applyFont="1" applyFill="1" applyBorder="1" applyAlignment="1" applyProtection="1">
      <alignment vertical="center"/>
    </xf>
    <xf numFmtId="182" fontId="9" fillId="0" borderId="47" xfId="3" applyNumberFormat="1" applyFont="1" applyFill="1" applyBorder="1" applyProtection="1"/>
    <xf numFmtId="182" fontId="9" fillId="0" borderId="38" xfId="3" applyNumberFormat="1" applyFont="1" applyFill="1" applyBorder="1" applyProtection="1"/>
    <xf numFmtId="182" fontId="9" fillId="0" borderId="126" xfId="3" applyNumberFormat="1" applyFont="1" applyFill="1" applyBorder="1" applyProtection="1"/>
    <xf numFmtId="182" fontId="9" fillId="0" borderId="144" xfId="3" applyNumberFormat="1" applyFont="1" applyFill="1" applyBorder="1" applyProtection="1"/>
    <xf numFmtId="182" fontId="9" fillId="0" borderId="9" xfId="5" applyNumberFormat="1" applyFont="1" applyFill="1" applyBorder="1" applyProtection="1"/>
    <xf numFmtId="182" fontId="9" fillId="0" borderId="39" xfId="5" applyNumberFormat="1" applyFont="1" applyFill="1" applyBorder="1" applyProtection="1"/>
    <xf numFmtId="182" fontId="9" fillId="0" borderId="145" xfId="2" applyNumberFormat="1" applyFont="1" applyFill="1" applyBorder="1" applyProtection="1"/>
    <xf numFmtId="182" fontId="9" fillId="0" borderId="39" xfId="2" applyNumberFormat="1" applyFont="1" applyFill="1" applyBorder="1" applyProtection="1"/>
    <xf numFmtId="182" fontId="9" fillId="0" borderId="67" xfId="2" applyNumberFormat="1" applyFont="1" applyFill="1" applyBorder="1" applyProtection="1"/>
    <xf numFmtId="0" fontId="9" fillId="0" borderId="27" xfId="0" applyFont="1" applyFill="1" applyBorder="1" applyAlignment="1">
      <alignment horizontal="center" vertical="center"/>
    </xf>
    <xf numFmtId="182" fontId="9" fillId="0" borderId="74" xfId="5" applyNumberFormat="1" applyFont="1" applyFill="1" applyBorder="1" applyAlignment="1">
      <alignment vertical="center"/>
    </xf>
    <xf numFmtId="182" fontId="9" fillId="0" borderId="89" xfId="5" applyNumberFormat="1" applyFont="1" applyFill="1" applyBorder="1" applyAlignment="1">
      <alignment vertical="center"/>
    </xf>
    <xf numFmtId="182" fontId="9" fillId="0" borderId="90" xfId="5" applyNumberFormat="1" applyFont="1" applyFill="1" applyBorder="1" applyAlignment="1">
      <alignment vertical="center"/>
    </xf>
    <xf numFmtId="182" fontId="9" fillId="0" borderId="24" xfId="5" applyNumberFormat="1" applyFont="1" applyFill="1" applyBorder="1" applyAlignment="1">
      <alignment vertical="center"/>
    </xf>
    <xf numFmtId="179" fontId="9" fillId="0" borderId="24" xfId="5" applyNumberFormat="1" applyFont="1" applyFill="1" applyBorder="1" applyAlignment="1">
      <alignment vertical="center"/>
    </xf>
    <xf numFmtId="179" fontId="9" fillId="0" borderId="90" xfId="5" applyNumberFormat="1" applyFont="1" applyFill="1" applyBorder="1" applyAlignment="1">
      <alignment vertical="center"/>
    </xf>
    <xf numFmtId="179" fontId="9" fillId="0" borderId="141" xfId="5" applyNumberFormat="1" applyFont="1" applyFill="1" applyBorder="1" applyAlignment="1">
      <alignment vertical="center"/>
    </xf>
    <xf numFmtId="182" fontId="9" fillId="0" borderId="7" xfId="5" applyNumberFormat="1" applyFont="1" applyFill="1" applyBorder="1" applyAlignment="1">
      <alignment vertical="center"/>
    </xf>
    <xf numFmtId="182" fontId="9" fillId="0" borderId="146" xfId="5" applyNumberFormat="1" applyFont="1" applyFill="1" applyBorder="1" applyAlignment="1">
      <alignment vertical="center"/>
    </xf>
    <xf numFmtId="182" fontId="9" fillId="0" borderId="147" xfId="5" applyNumberFormat="1" applyFont="1" applyFill="1" applyBorder="1" applyAlignment="1">
      <alignment vertical="center"/>
    </xf>
    <xf numFmtId="179" fontId="9" fillId="0" borderId="148" xfId="5" applyNumberFormat="1" applyFont="1" applyFill="1" applyBorder="1" applyAlignment="1">
      <alignment vertical="center"/>
    </xf>
    <xf numFmtId="0" fontId="11" fillId="0" borderId="0" xfId="5" applyFont="1" applyFill="1" applyBorder="1" applyProtection="1"/>
    <xf numFmtId="0" fontId="12" fillId="0" borderId="0" xfId="5" applyFont="1" applyFill="1" applyBorder="1" applyProtection="1"/>
    <xf numFmtId="0" fontId="12" fillId="0" borderId="0" xfId="5" applyFont="1" applyFill="1" applyProtection="1"/>
    <xf numFmtId="0" fontId="12" fillId="0" borderId="0" xfId="5" applyFont="1" applyFill="1"/>
    <xf numFmtId="0" fontId="28" fillId="0" borderId="30" xfId="5" applyFont="1" applyFill="1" applyBorder="1" applyAlignment="1" applyProtection="1">
      <alignment horizontal="center"/>
    </xf>
    <xf numFmtId="0" fontId="9" fillId="0" borderId="149" xfId="5" applyFont="1" applyFill="1" applyBorder="1"/>
    <xf numFmtId="0" fontId="28" fillId="0" borderId="16" xfId="5" applyFont="1" applyFill="1" applyBorder="1" applyAlignment="1" applyProtection="1">
      <alignment horizontal="center"/>
    </xf>
    <xf numFmtId="0" fontId="9" fillId="0" borderId="29" xfId="5" applyFont="1" applyFill="1" applyBorder="1" applyAlignment="1">
      <alignment horizontal="center"/>
    </xf>
    <xf numFmtId="0" fontId="9" fillId="0" borderId="27" xfId="5" applyFont="1" applyFill="1" applyBorder="1"/>
    <xf numFmtId="0" fontId="9" fillId="0" borderId="150" xfId="5" applyFont="1" applyFill="1" applyBorder="1" applyAlignment="1">
      <alignment horizontal="center"/>
    </xf>
    <xf numFmtId="0" fontId="9" fillId="0" borderId="16" xfId="5" applyFont="1" applyFill="1" applyBorder="1" applyAlignment="1">
      <alignment horizontal="center"/>
    </xf>
    <xf numFmtId="0" fontId="20" fillId="0" borderId="16" xfId="5" applyFont="1" applyFill="1" applyBorder="1" applyAlignment="1">
      <alignment horizontal="center"/>
    </xf>
    <xf numFmtId="0" fontId="9" fillId="0" borderId="26" xfId="5" applyFont="1" applyFill="1" applyBorder="1" applyAlignment="1">
      <alignment horizontal="center"/>
    </xf>
    <xf numFmtId="0" fontId="20" fillId="0" borderId="26" xfId="5" applyFont="1" applyFill="1" applyBorder="1" applyAlignment="1">
      <alignment horizontal="center"/>
    </xf>
    <xf numFmtId="0" fontId="9" fillId="0" borderId="151" xfId="5" applyFont="1" applyFill="1" applyBorder="1" applyAlignment="1">
      <alignment horizontal="center"/>
    </xf>
    <xf numFmtId="0" fontId="20" fillId="0" borderId="150" xfId="5" applyFont="1" applyFill="1" applyBorder="1" applyAlignment="1">
      <alignment horizontal="center"/>
    </xf>
    <xf numFmtId="0" fontId="9" fillId="0" borderId="16" xfId="5" applyFont="1" applyFill="1" applyBorder="1"/>
    <xf numFmtId="0" fontId="9" fillId="0" borderId="28" xfId="5" applyFont="1" applyFill="1" applyBorder="1"/>
    <xf numFmtId="0" fontId="9" fillId="0" borderId="150" xfId="5" applyFont="1" applyFill="1" applyBorder="1"/>
    <xf numFmtId="0" fontId="9" fillId="0" borderId="38" xfId="5" applyFont="1" applyFill="1" applyBorder="1" applyAlignment="1">
      <alignment horizontal="center"/>
    </xf>
    <xf numFmtId="0" fontId="9" fillId="0" borderId="53" xfId="5" applyFont="1" applyFill="1" applyBorder="1" applyAlignment="1">
      <alignment horizontal="center"/>
    </xf>
    <xf numFmtId="0" fontId="9" fillId="0" borderId="37" xfId="5" applyFont="1" applyFill="1" applyBorder="1" applyAlignment="1">
      <alignment horizontal="center"/>
    </xf>
    <xf numFmtId="179" fontId="9" fillId="0" borderId="60" xfId="5" applyNumberFormat="1" applyFont="1" applyFill="1" applyBorder="1" applyAlignment="1">
      <alignment vertical="center"/>
    </xf>
    <xf numFmtId="179" fontId="9" fillId="0" borderId="152" xfId="5" applyNumberFormat="1" applyFont="1" applyFill="1" applyBorder="1" applyAlignment="1">
      <alignment vertical="center"/>
    </xf>
    <xf numFmtId="179" fontId="9" fillId="0" borderId="153" xfId="5" applyNumberFormat="1" applyFont="1" applyFill="1" applyBorder="1" applyAlignment="1">
      <alignment vertical="center"/>
    </xf>
    <xf numFmtId="179" fontId="9" fillId="0" borderId="154" xfId="5" applyNumberFormat="1" applyFont="1" applyFill="1" applyBorder="1" applyAlignment="1">
      <alignment vertical="center"/>
    </xf>
    <xf numFmtId="179" fontId="9" fillId="0" borderId="155" xfId="5" applyNumberFormat="1" applyFont="1" applyFill="1" applyBorder="1" applyAlignment="1">
      <alignment vertical="center"/>
    </xf>
    <xf numFmtId="179" fontId="9" fillId="0" borderId="35" xfId="5" applyNumberFormat="1" applyFont="1" applyFill="1" applyBorder="1" applyAlignment="1">
      <alignment vertical="center"/>
    </xf>
    <xf numFmtId="179" fontId="9" fillId="0" borderId="108" xfId="5" applyNumberFormat="1" applyFont="1" applyFill="1" applyBorder="1" applyAlignment="1">
      <alignment vertical="center"/>
    </xf>
    <xf numFmtId="179" fontId="9" fillId="0" borderId="156" xfId="5" applyNumberFormat="1" applyFont="1" applyFill="1" applyBorder="1" applyAlignment="1">
      <alignment vertical="center"/>
    </xf>
    <xf numFmtId="179" fontId="9" fillId="0" borderId="157" xfId="5" applyNumberFormat="1" applyFont="1" applyFill="1" applyBorder="1" applyAlignment="1">
      <alignment vertical="center"/>
    </xf>
    <xf numFmtId="0" fontId="9" fillId="0" borderId="25" xfId="0" applyFont="1" applyFill="1" applyBorder="1" applyAlignment="1">
      <alignment horizontal="center" vertical="center"/>
    </xf>
    <xf numFmtId="0" fontId="9" fillId="0" borderId="30" xfId="0" applyFont="1" applyFill="1" applyBorder="1" applyAlignment="1" applyProtection="1">
      <alignment horizontal="center" vertical="center"/>
      <protection locked="0"/>
    </xf>
    <xf numFmtId="182" fontId="9" fillId="0" borderId="27" xfId="5" applyNumberFormat="1" applyFont="1" applyFill="1" applyBorder="1" applyAlignment="1">
      <alignment horizontal="right" vertical="center"/>
    </xf>
    <xf numFmtId="182" fontId="9" fillId="0" borderId="34" xfId="5" applyNumberFormat="1" applyFont="1" applyFill="1" applyBorder="1" applyAlignment="1">
      <alignment horizontal="right" vertical="center"/>
    </xf>
    <xf numFmtId="182" fontId="9" fillId="0" borderId="155" xfId="5" applyNumberFormat="1" applyFont="1" applyFill="1" applyBorder="1" applyAlignment="1">
      <alignment horizontal="right" vertical="center"/>
    </xf>
    <xf numFmtId="182" fontId="9" fillId="0" borderId="27" xfId="2" applyNumberFormat="1" applyFont="1" applyFill="1" applyBorder="1" applyAlignment="1" applyProtection="1">
      <alignment vertical="center"/>
    </xf>
    <xf numFmtId="182" fontId="9" fillId="0" borderId="155" xfId="5" applyNumberFormat="1" applyFont="1" applyFill="1" applyBorder="1" applyAlignment="1">
      <alignment vertical="center"/>
    </xf>
    <xf numFmtId="182" fontId="9" fillId="0" borderId="27" xfId="0" applyNumberFormat="1" applyFont="1" applyFill="1" applyBorder="1" applyAlignment="1">
      <alignment vertical="center"/>
    </xf>
    <xf numFmtId="182" fontId="9" fillId="0" borderId="158" xfId="0" applyNumberFormat="1" applyFont="1" applyFill="1" applyBorder="1" applyAlignment="1">
      <alignment vertical="center"/>
    </xf>
    <xf numFmtId="182" fontId="9" fillId="0" borderId="158" xfId="5" applyNumberFormat="1" applyFont="1" applyFill="1" applyBorder="1" applyAlignment="1">
      <alignment vertical="center"/>
    </xf>
    <xf numFmtId="0" fontId="9" fillId="0" borderId="35" xfId="5" applyFont="1" applyFill="1" applyBorder="1" applyAlignment="1">
      <alignment horizontal="center" vertical="center"/>
    </xf>
    <xf numFmtId="182" fontId="9" fillId="0" borderId="108" xfId="0" applyNumberFormat="1" applyFont="1" applyFill="1" applyBorder="1" applyAlignment="1">
      <alignment vertical="center"/>
    </xf>
    <xf numFmtId="182" fontId="9" fillId="0" borderId="157" xfId="5" applyNumberFormat="1" applyFont="1" applyFill="1" applyBorder="1" applyAlignment="1">
      <alignment vertical="center"/>
    </xf>
    <xf numFmtId="0" fontId="6" fillId="0" borderId="0" xfId="5" applyFont="1" applyFill="1"/>
    <xf numFmtId="0" fontId="9" fillId="0" borderId="0" xfId="5" applyFont="1" applyFill="1" applyProtection="1"/>
    <xf numFmtId="0" fontId="9" fillId="0" borderId="16" xfId="5" applyFont="1" applyFill="1" applyBorder="1" applyAlignment="1" applyProtection="1">
      <alignment horizontal="center"/>
    </xf>
    <xf numFmtId="0" fontId="9" fillId="0" borderId="0" xfId="5" applyFont="1" applyFill="1" applyBorder="1"/>
    <xf numFmtId="182" fontId="15" fillId="0" borderId="98" xfId="5" applyNumberFormat="1" applyFont="1" applyFill="1" applyBorder="1" applyAlignment="1" applyProtection="1">
      <alignment vertical="center"/>
    </xf>
    <xf numFmtId="182" fontId="30" fillId="0" borderId="34" xfId="0" applyNumberFormat="1" applyFont="1" applyFill="1" applyBorder="1" applyAlignment="1" applyProtection="1">
      <alignment vertical="center"/>
      <protection locked="0"/>
    </xf>
    <xf numFmtId="182" fontId="30" fillId="0" borderId="21" xfId="0" applyNumberFormat="1" applyFont="1" applyFill="1" applyBorder="1" applyAlignment="1" applyProtection="1">
      <alignment vertical="center"/>
      <protection locked="0"/>
    </xf>
    <xf numFmtId="182" fontId="30" fillId="0" borderId="89" xfId="0" applyNumberFormat="1" applyFont="1" applyFill="1" applyBorder="1" applyAlignment="1" applyProtection="1">
      <alignment vertical="center"/>
      <protection locked="0"/>
    </xf>
    <xf numFmtId="182" fontId="30" fillId="0" borderId="27" xfId="0" applyNumberFormat="1" applyFont="1" applyFill="1" applyBorder="1" applyAlignment="1" applyProtection="1">
      <alignment vertical="center"/>
      <protection locked="0"/>
    </xf>
    <xf numFmtId="182" fontId="30" fillId="0" borderId="56" xfId="0" applyNumberFormat="1" applyFont="1" applyFill="1" applyBorder="1" applyAlignment="1" applyProtection="1">
      <alignment vertical="center"/>
      <protection locked="0"/>
    </xf>
    <xf numFmtId="182" fontId="30" fillId="0" borderId="9" xfId="0" applyNumberFormat="1" applyFont="1" applyFill="1" applyBorder="1" applyAlignment="1" applyProtection="1">
      <alignment vertical="center"/>
      <protection locked="0"/>
    </xf>
    <xf numFmtId="182" fontId="30" fillId="0" borderId="91" xfId="0" applyNumberFormat="1" applyFont="1" applyFill="1" applyBorder="1" applyAlignment="1" applyProtection="1">
      <alignment vertical="center"/>
      <protection locked="0"/>
    </xf>
    <xf numFmtId="182" fontId="30" fillId="0" borderId="24" xfId="0" applyNumberFormat="1" applyFont="1" applyFill="1" applyBorder="1" applyAlignment="1" applyProtection="1">
      <alignment vertical="center"/>
      <protection locked="0"/>
    </xf>
    <xf numFmtId="182" fontId="24" fillId="0" borderId="33" xfId="5" applyNumberFormat="1" applyFont="1" applyFill="1" applyBorder="1" applyProtection="1"/>
    <xf numFmtId="182" fontId="24" fillId="0" borderId="34" xfId="5" applyNumberFormat="1" applyFont="1" applyFill="1" applyBorder="1" applyProtection="1"/>
    <xf numFmtId="182" fontId="24" fillId="0" borderId="37" xfId="5" applyNumberFormat="1" applyFont="1" applyFill="1" applyBorder="1" applyProtection="1"/>
    <xf numFmtId="182" fontId="24" fillId="0" borderId="38" xfId="5" applyNumberFormat="1" applyFont="1" applyFill="1" applyBorder="1" applyAlignment="1" applyProtection="1"/>
    <xf numFmtId="182" fontId="24" fillId="0" borderId="49" xfId="5" applyNumberFormat="1" applyFont="1" applyFill="1" applyBorder="1" applyAlignment="1" applyProtection="1"/>
    <xf numFmtId="0" fontId="11" fillId="0" borderId="9" xfId="6" applyFont="1" applyFill="1" applyBorder="1" applyAlignment="1">
      <alignment horizontal="center" vertical="center"/>
    </xf>
    <xf numFmtId="182" fontId="24" fillId="0" borderId="86" xfId="5" applyNumberFormat="1" applyFont="1" applyFill="1" applyBorder="1" applyProtection="1"/>
    <xf numFmtId="182" fontId="24" fillId="0" borderId="159" xfId="5" applyNumberFormat="1" applyFont="1" applyFill="1" applyBorder="1" applyProtection="1"/>
    <xf numFmtId="182" fontId="24" fillId="0" borderId="142" xfId="5" applyNumberFormat="1" applyFont="1" applyFill="1" applyBorder="1" applyProtection="1"/>
    <xf numFmtId="0" fontId="11" fillId="0" borderId="21" xfId="0" applyFont="1" applyFill="1" applyBorder="1" applyAlignment="1">
      <alignment horizontal="center" vertical="center"/>
    </xf>
    <xf numFmtId="182" fontId="34" fillId="0" borderId="21" xfId="0" applyNumberFormat="1" applyFont="1" applyFill="1" applyBorder="1" applyAlignment="1" applyProtection="1">
      <alignment vertical="center"/>
      <protection locked="0"/>
    </xf>
    <xf numFmtId="182" fontId="34" fillId="0" borderId="34" xfId="0" applyNumberFormat="1" applyFont="1" applyFill="1" applyBorder="1" applyAlignment="1" applyProtection="1">
      <alignment vertical="center"/>
      <protection locked="0"/>
    </xf>
    <xf numFmtId="182" fontId="34" fillId="0" borderId="56" xfId="0" applyNumberFormat="1" applyFont="1" applyFill="1" applyBorder="1" applyAlignment="1" applyProtection="1">
      <alignment vertical="center"/>
      <protection locked="0"/>
    </xf>
    <xf numFmtId="184" fontId="30" fillId="0" borderId="160" xfId="0" applyNumberFormat="1" applyFont="1" applyFill="1" applyBorder="1" applyAlignment="1" applyProtection="1">
      <protection locked="0"/>
    </xf>
    <xf numFmtId="184" fontId="30" fillId="0" borderId="21" xfId="0" applyNumberFormat="1" applyFont="1" applyFill="1" applyBorder="1" applyAlignment="1" applyProtection="1">
      <alignment vertical="center"/>
      <protection locked="0"/>
    </xf>
    <xf numFmtId="184" fontId="30" fillId="0" borderId="34" xfId="0" applyNumberFormat="1" applyFont="1" applyFill="1" applyBorder="1" applyAlignment="1" applyProtection="1">
      <alignment vertical="center"/>
      <protection locked="0"/>
    </xf>
    <xf numFmtId="184" fontId="30" fillId="0" borderId="89" xfId="0" applyNumberFormat="1" applyFont="1" applyFill="1" applyBorder="1" applyAlignment="1" applyProtection="1">
      <alignment vertical="center"/>
      <protection locked="0"/>
    </xf>
    <xf numFmtId="177" fontId="34" fillId="0" borderId="27" xfId="0" applyNumberFormat="1" applyFont="1" applyFill="1" applyBorder="1" applyAlignment="1" applyProtection="1">
      <alignment vertical="center"/>
      <protection locked="0"/>
    </xf>
    <xf numFmtId="184" fontId="34" fillId="0" borderId="34" xfId="0" applyNumberFormat="1" applyFont="1" applyFill="1" applyBorder="1" applyAlignment="1" applyProtection="1">
      <alignment vertical="center"/>
      <protection locked="0"/>
    </xf>
    <xf numFmtId="177" fontId="34" fillId="0" borderId="34" xfId="0" applyNumberFormat="1" applyFont="1" applyFill="1" applyBorder="1" applyAlignment="1" applyProtection="1">
      <alignment vertical="center"/>
      <protection locked="0"/>
    </xf>
    <xf numFmtId="184" fontId="34" fillId="0" borderId="21" xfId="0" applyNumberFormat="1" applyFont="1" applyFill="1" applyBorder="1" applyAlignment="1" applyProtection="1">
      <alignment vertical="center"/>
      <protection locked="0"/>
    </xf>
    <xf numFmtId="177" fontId="30" fillId="0" borderId="21" xfId="0" applyNumberFormat="1" applyFont="1" applyFill="1" applyBorder="1" applyAlignment="1" applyProtection="1">
      <alignment vertical="center"/>
      <protection locked="0"/>
    </xf>
    <xf numFmtId="0" fontId="11" fillId="0" borderId="34" xfId="0" applyFont="1" applyFill="1" applyBorder="1" applyAlignment="1">
      <alignment horizontal="center" vertical="center"/>
    </xf>
    <xf numFmtId="182" fontId="11" fillId="0" borderId="24" xfId="4" applyNumberFormat="1" applyFont="1" applyFill="1" applyBorder="1" applyAlignment="1" applyProtection="1">
      <alignment vertical="center"/>
    </xf>
    <xf numFmtId="182" fontId="11" fillId="0" borderId="34" xfId="4" applyNumberFormat="1" applyFont="1" applyFill="1" applyBorder="1" applyAlignment="1" applyProtection="1">
      <alignment vertical="center"/>
    </xf>
    <xf numFmtId="182" fontId="11" fillId="0" borderId="21" xfId="4" applyNumberFormat="1" applyFont="1" applyFill="1" applyBorder="1" applyAlignment="1" applyProtection="1">
      <alignment vertical="center"/>
    </xf>
    <xf numFmtId="182" fontId="11" fillId="0" borderId="148" xfId="4" applyNumberFormat="1" applyFont="1" applyFill="1" applyBorder="1" applyAlignment="1" applyProtection="1">
      <alignment vertical="center"/>
    </xf>
    <xf numFmtId="182" fontId="30" fillId="2" borderId="161" xfId="0" applyNumberFormat="1" applyFont="1" applyFill="1" applyBorder="1" applyAlignment="1" applyProtection="1">
      <alignment vertical="center"/>
      <protection locked="0"/>
    </xf>
    <xf numFmtId="182" fontId="30" fillId="2" borderId="139" xfId="0" applyNumberFormat="1" applyFont="1" applyFill="1" applyBorder="1" applyAlignment="1" applyProtection="1">
      <alignment vertical="center"/>
      <protection locked="0"/>
    </xf>
    <xf numFmtId="182" fontId="30" fillId="2" borderId="162" xfId="0" applyNumberFormat="1" applyFont="1" applyFill="1" applyBorder="1" applyAlignment="1" applyProtection="1">
      <alignment vertical="center"/>
      <protection locked="0"/>
    </xf>
    <xf numFmtId="182" fontId="30" fillId="2" borderId="163" xfId="0" applyNumberFormat="1" applyFont="1" applyFill="1" applyBorder="1" applyAlignment="1" applyProtection="1">
      <alignment vertical="center"/>
      <protection locked="0"/>
    </xf>
    <xf numFmtId="182" fontId="30" fillId="0" borderId="139" xfId="0" applyNumberFormat="1" applyFont="1" applyFill="1" applyBorder="1" applyAlignment="1" applyProtection="1">
      <alignment vertical="center"/>
      <protection locked="0"/>
    </xf>
    <xf numFmtId="182" fontId="30" fillId="0" borderId="162" xfId="0" applyNumberFormat="1" applyFont="1" applyFill="1" applyBorder="1" applyAlignment="1" applyProtection="1">
      <alignment vertical="center"/>
      <protection locked="0"/>
    </xf>
    <xf numFmtId="182" fontId="15" fillId="2" borderId="164" xfId="0" applyNumberFormat="1" applyFont="1" applyFill="1" applyBorder="1" applyAlignment="1" applyProtection="1">
      <alignment vertical="center"/>
      <protection locked="0"/>
    </xf>
    <xf numFmtId="184" fontId="34" fillId="0" borderId="68" xfId="0" applyNumberFormat="1" applyFont="1" applyFill="1" applyBorder="1" applyAlignment="1" applyProtection="1">
      <alignment vertical="center"/>
      <protection locked="0"/>
    </xf>
    <xf numFmtId="184" fontId="30" fillId="0" borderId="56" xfId="0" applyNumberFormat="1" applyFont="1" applyFill="1" applyBorder="1" applyAlignment="1" applyProtection="1">
      <alignment vertical="center"/>
      <protection locked="0"/>
    </xf>
    <xf numFmtId="184" fontId="30" fillId="0" borderId="165" xfId="0" applyNumberFormat="1" applyFont="1" applyFill="1" applyBorder="1" applyAlignment="1" applyProtection="1">
      <protection locked="0"/>
    </xf>
    <xf numFmtId="184" fontId="15" fillId="0" borderId="166" xfId="0" applyNumberFormat="1" applyFont="1" applyFill="1" applyBorder="1" applyAlignment="1" applyProtection="1">
      <protection locked="0"/>
    </xf>
    <xf numFmtId="0" fontId="9" fillId="0" borderId="18" xfId="6" applyFont="1" applyFill="1" applyBorder="1" applyAlignment="1">
      <alignment horizontal="center" vertical="center"/>
    </xf>
    <xf numFmtId="0" fontId="9" fillId="0" borderId="18" xfId="6" applyNumberFormat="1" applyFont="1" applyFill="1" applyBorder="1" applyAlignment="1">
      <alignment horizontal="center" vertical="center"/>
    </xf>
    <xf numFmtId="0" fontId="9" fillId="0" borderId="167" xfId="5" applyFont="1" applyFill="1" applyBorder="1" applyAlignment="1" applyProtection="1">
      <alignment horizontal="center" vertical="center"/>
    </xf>
    <xf numFmtId="0" fontId="22" fillId="0" borderId="0" xfId="5" applyFont="1" applyFill="1" applyProtection="1"/>
    <xf numFmtId="179" fontId="10" fillId="0" borderId="0" xfId="0" applyNumberFormat="1" applyFont="1" applyFill="1" applyProtection="1">
      <protection locked="0"/>
    </xf>
    <xf numFmtId="0" fontId="11" fillId="0" borderId="28" xfId="5" applyFont="1" applyFill="1" applyBorder="1" applyAlignment="1" applyProtection="1">
      <alignment horizontal="center" vertical="center"/>
    </xf>
    <xf numFmtId="0" fontId="11" fillId="0" borderId="52" xfId="5" applyFont="1" applyFill="1" applyBorder="1" applyAlignment="1" applyProtection="1">
      <alignment horizontal="center" vertical="center"/>
    </xf>
    <xf numFmtId="181" fontId="9" fillId="0" borderId="60" xfId="5" applyNumberFormat="1" applyFont="1" applyFill="1" applyBorder="1" applyAlignment="1" applyProtection="1">
      <alignment vertical="center"/>
    </xf>
    <xf numFmtId="181" fontId="9" fillId="0" borderId="33" xfId="2" applyNumberFormat="1" applyFont="1" applyFill="1" applyBorder="1" applyAlignment="1" applyProtection="1">
      <alignment vertical="center"/>
    </xf>
    <xf numFmtId="182" fontId="9" fillId="0" borderId="20" xfId="5" applyNumberFormat="1" applyFont="1" applyFill="1" applyBorder="1" applyAlignment="1" applyProtection="1">
      <alignment vertical="center"/>
    </xf>
    <xf numFmtId="181" fontId="9" fillId="0" borderId="114" xfId="2" applyNumberFormat="1" applyFont="1" applyFill="1" applyBorder="1" applyAlignment="1" applyProtection="1">
      <alignment vertical="center"/>
    </xf>
    <xf numFmtId="181" fontId="9" fillId="0" borderId="19" xfId="2" applyNumberFormat="1" applyFont="1" applyFill="1" applyBorder="1" applyAlignment="1" applyProtection="1">
      <alignment vertical="center"/>
    </xf>
    <xf numFmtId="181" fontId="9" fillId="0" borderId="68" xfId="2" applyNumberFormat="1" applyFont="1" applyFill="1" applyBorder="1" applyAlignment="1" applyProtection="1">
      <alignment vertical="center"/>
    </xf>
    <xf numFmtId="181" fontId="9" fillId="0" borderId="21" xfId="2" applyNumberFormat="1" applyFont="1" applyFill="1" applyBorder="1" applyAlignment="1" applyProtection="1">
      <alignment vertical="center"/>
    </xf>
    <xf numFmtId="181" fontId="9" fillId="0" borderId="141" xfId="2" applyNumberFormat="1" applyFont="1" applyFill="1" applyBorder="1" applyAlignment="1" applyProtection="1">
      <alignment vertical="center"/>
    </xf>
    <xf numFmtId="181" fontId="9" fillId="0" borderId="24" xfId="2" applyNumberFormat="1" applyFont="1" applyFill="1" applyBorder="1" applyAlignment="1" applyProtection="1">
      <alignment vertical="center"/>
    </xf>
    <xf numFmtId="181" fontId="9" fillId="0" borderId="56" xfId="2" applyNumberFormat="1" applyFont="1" applyFill="1" applyBorder="1" applyAlignment="1" applyProtection="1">
      <alignment vertical="center"/>
    </xf>
    <xf numFmtId="182" fontId="11" fillId="0" borderId="21" xfId="5" applyNumberFormat="1" applyFont="1" applyFill="1" applyBorder="1" applyAlignment="1" applyProtection="1">
      <alignment vertical="center"/>
    </xf>
    <xf numFmtId="182" fontId="9" fillId="0" borderId="37" xfId="5" applyNumberFormat="1" applyFont="1" applyFill="1" applyBorder="1" applyAlignment="1" applyProtection="1">
      <alignment vertical="center"/>
    </xf>
    <xf numFmtId="182" fontId="9" fillId="0" borderId="21" xfId="5" applyNumberFormat="1" applyFont="1" applyFill="1" applyBorder="1" applyAlignment="1" applyProtection="1">
      <alignment vertical="center"/>
    </xf>
    <xf numFmtId="182" fontId="9" fillId="0" borderId="155" xfId="5" applyNumberFormat="1" applyFont="1" applyFill="1" applyBorder="1" applyAlignment="1" applyProtection="1">
      <alignment vertical="center"/>
    </xf>
    <xf numFmtId="182" fontId="9" fillId="0" borderId="56" xfId="5" applyNumberFormat="1" applyFont="1" applyFill="1" applyBorder="1" applyAlignment="1" applyProtection="1">
      <alignment vertical="center"/>
    </xf>
    <xf numFmtId="182" fontId="9" fillId="0" borderId="36" xfId="5" applyNumberFormat="1" applyFont="1" applyFill="1" applyBorder="1" applyAlignment="1" applyProtection="1">
      <alignment vertical="center"/>
    </xf>
    <xf numFmtId="182" fontId="9" fillId="0" borderId="157" xfId="5" applyNumberFormat="1" applyFont="1" applyFill="1" applyBorder="1" applyAlignment="1" applyProtection="1">
      <alignment vertical="center"/>
    </xf>
    <xf numFmtId="182" fontId="9" fillId="0" borderId="103" xfId="5" applyNumberFormat="1" applyFont="1" applyFill="1" applyBorder="1" applyAlignment="1" applyProtection="1">
      <alignment vertical="center"/>
    </xf>
    <xf numFmtId="182" fontId="9" fillId="0" borderId="114" xfId="2" applyNumberFormat="1" applyFont="1" applyFill="1" applyBorder="1" applyProtection="1"/>
    <xf numFmtId="182" fontId="9" fillId="0" borderId="68" xfId="5" applyNumberFormat="1" applyFont="1" applyFill="1" applyBorder="1" applyProtection="1"/>
    <xf numFmtId="182" fontId="9" fillId="0" borderId="22" xfId="2" applyNumberFormat="1" applyFont="1" applyFill="1" applyBorder="1" applyProtection="1"/>
    <xf numFmtId="182" fontId="9" fillId="0" borderId="139" xfId="3" applyNumberFormat="1" applyFont="1" applyFill="1" applyBorder="1" applyProtection="1"/>
    <xf numFmtId="182" fontId="9" fillId="0" borderId="114" xfId="3" applyNumberFormat="1" applyFont="1" applyFill="1" applyBorder="1" applyProtection="1"/>
    <xf numFmtId="182" fontId="9" fillId="0" borderId="145" xfId="3" applyNumberFormat="1" applyFont="1" applyFill="1" applyBorder="1" applyProtection="1"/>
    <xf numFmtId="182" fontId="9" fillId="0" borderId="39" xfId="3" applyNumberFormat="1" applyFont="1" applyFill="1" applyBorder="1" applyProtection="1"/>
    <xf numFmtId="182" fontId="9" fillId="0" borderId="67" xfId="3" applyNumberFormat="1" applyFont="1" applyFill="1" applyBorder="1" applyProtection="1"/>
    <xf numFmtId="182" fontId="9" fillId="0" borderId="171" xfId="2" applyNumberFormat="1" applyFont="1" applyFill="1" applyBorder="1" applyProtection="1"/>
    <xf numFmtId="182" fontId="9" fillId="0" borderId="21" xfId="5" applyNumberFormat="1" applyFont="1" applyFill="1" applyBorder="1" applyProtection="1"/>
    <xf numFmtId="182" fontId="9" fillId="0" borderId="155" xfId="2" applyNumberFormat="1" applyFont="1" applyFill="1" applyBorder="1" applyProtection="1"/>
    <xf numFmtId="182" fontId="9" fillId="0" borderId="56" xfId="5" applyNumberFormat="1" applyFont="1" applyFill="1" applyBorder="1" applyProtection="1"/>
    <xf numFmtId="182" fontId="9" fillId="0" borderId="150" xfId="2" applyNumberFormat="1" applyFont="1" applyFill="1" applyBorder="1" applyProtection="1"/>
    <xf numFmtId="182" fontId="9" fillId="0" borderId="71" xfId="5" applyNumberFormat="1" applyFont="1" applyFill="1" applyBorder="1" applyProtection="1"/>
    <xf numFmtId="182" fontId="11" fillId="0" borderId="33" xfId="5" applyNumberFormat="1" applyFont="1" applyFill="1" applyBorder="1" applyProtection="1"/>
    <xf numFmtId="182" fontId="11" fillId="0" borderId="68" xfId="5" applyNumberFormat="1" applyFont="1" applyFill="1" applyBorder="1" applyProtection="1"/>
    <xf numFmtId="182" fontId="11" fillId="0" borderId="37" xfId="5" applyNumberFormat="1" applyFont="1" applyFill="1" applyBorder="1" applyProtection="1"/>
    <xf numFmtId="182" fontId="11" fillId="0" borderId="49" xfId="5" applyNumberFormat="1" applyFont="1" applyFill="1" applyBorder="1" applyProtection="1"/>
    <xf numFmtId="182" fontId="9" fillId="0" borderId="172" xfId="2" applyNumberFormat="1" applyFont="1" applyFill="1" applyBorder="1" applyProtection="1"/>
    <xf numFmtId="182" fontId="9" fillId="0" borderId="173" xfId="2" applyNumberFormat="1" applyFont="1" applyFill="1" applyBorder="1" applyProtection="1"/>
    <xf numFmtId="182" fontId="9" fillId="0" borderId="174" xfId="5" applyNumberFormat="1" applyFont="1" applyFill="1" applyBorder="1" applyProtection="1"/>
    <xf numFmtId="182" fontId="9" fillId="0" borderId="175" xfId="5" applyNumberFormat="1" applyFont="1" applyFill="1" applyBorder="1" applyProtection="1"/>
    <xf numFmtId="182" fontId="9" fillId="0" borderId="59" xfId="2" applyNumberFormat="1" applyFont="1" applyFill="1" applyBorder="1" applyProtection="1"/>
    <xf numFmtId="182" fontId="9" fillId="0" borderId="176" xfId="5" applyNumberFormat="1" applyFont="1" applyFill="1" applyBorder="1" applyProtection="1"/>
    <xf numFmtId="182" fontId="9" fillId="0" borderId="111" xfId="5" applyNumberFormat="1" applyFont="1" applyFill="1" applyBorder="1" applyProtection="1"/>
    <xf numFmtId="182" fontId="9" fillId="0" borderId="28" xfId="2" applyNumberFormat="1" applyFont="1" applyFill="1" applyBorder="1" applyProtection="1"/>
    <xf numFmtId="182" fontId="11" fillId="0" borderId="33" xfId="5" applyNumberFormat="1" applyFont="1" applyFill="1" applyBorder="1" applyAlignment="1" applyProtection="1">
      <alignment horizontal="right"/>
    </xf>
    <xf numFmtId="182" fontId="11" fillId="0" borderId="37" xfId="5" applyNumberFormat="1" applyFont="1" applyFill="1" applyBorder="1" applyAlignment="1" applyProtection="1">
      <alignment horizontal="right"/>
    </xf>
    <xf numFmtId="0" fontId="9" fillId="0" borderId="9" xfId="0" applyFont="1" applyFill="1" applyBorder="1" applyAlignment="1">
      <alignment horizontal="center" vertical="center"/>
    </xf>
    <xf numFmtId="182" fontId="9" fillId="0" borderId="177" xfId="5" applyNumberFormat="1" applyFont="1" applyFill="1" applyBorder="1" applyProtection="1"/>
    <xf numFmtId="179" fontId="7" fillId="0" borderId="0" xfId="0" applyNumberFormat="1" applyFont="1" applyFill="1" applyProtection="1">
      <protection locked="0"/>
    </xf>
    <xf numFmtId="179" fontId="9" fillId="0" borderId="0" xfId="0" applyNumberFormat="1" applyFont="1" applyFill="1" applyProtection="1">
      <protection locked="0"/>
    </xf>
    <xf numFmtId="179" fontId="9" fillId="0" borderId="11" xfId="0" applyNumberFormat="1" applyFont="1" applyFill="1" applyBorder="1" applyAlignment="1" applyProtection="1">
      <protection locked="0"/>
    </xf>
    <xf numFmtId="49" fontId="15" fillId="0" borderId="167" xfId="5" applyNumberFormat="1" applyFont="1" applyFill="1" applyBorder="1" applyAlignment="1" applyProtection="1">
      <alignment horizontal="center" vertical="center"/>
    </xf>
    <xf numFmtId="0" fontId="15" fillId="0" borderId="167" xfId="5" applyFont="1" applyFill="1" applyBorder="1" applyAlignment="1" applyProtection="1">
      <alignment horizontal="center" vertical="center" wrapText="1"/>
    </xf>
    <xf numFmtId="0" fontId="15" fillId="0" borderId="167" xfId="5" applyFont="1" applyFill="1" applyBorder="1" applyAlignment="1" applyProtection="1">
      <alignment horizontal="center" vertical="center"/>
    </xf>
    <xf numFmtId="0" fontId="15" fillId="0" borderId="167" xfId="5" applyFont="1" applyFill="1" applyBorder="1" applyAlignment="1">
      <alignment horizontal="center" vertical="center"/>
    </xf>
    <xf numFmtId="182" fontId="15" fillId="0" borderId="84" xfId="5" applyNumberFormat="1" applyFont="1" applyFill="1" applyBorder="1" applyAlignment="1" applyProtection="1">
      <alignment vertical="center"/>
    </xf>
    <xf numFmtId="182" fontId="15" fillId="0" borderId="7" xfId="3" applyNumberFormat="1" applyFont="1" applyFill="1" applyBorder="1" applyAlignment="1" applyProtection="1">
      <alignment vertical="center"/>
    </xf>
    <xf numFmtId="182" fontId="15" fillId="0" borderId="9" xfId="3" applyNumberFormat="1" applyFont="1" applyFill="1" applyBorder="1" applyAlignment="1" applyProtection="1">
      <alignment vertical="center"/>
    </xf>
    <xf numFmtId="182" fontId="15" fillId="0" borderId="13" xfId="3" applyNumberFormat="1" applyFont="1" applyFill="1" applyBorder="1" applyAlignment="1" applyProtection="1">
      <alignment vertical="center"/>
    </xf>
    <xf numFmtId="0" fontId="9" fillId="0" borderId="18" xfId="0" applyFont="1" applyFill="1" applyBorder="1" applyAlignment="1">
      <alignment horizontal="center" vertical="center"/>
    </xf>
    <xf numFmtId="182" fontId="15" fillId="0" borderId="18" xfId="5" applyNumberFormat="1" applyFont="1" applyFill="1" applyBorder="1" applyAlignment="1" applyProtection="1">
      <alignment vertical="center"/>
    </xf>
    <xf numFmtId="182" fontId="15" fillId="0" borderId="9" xfId="5" applyNumberFormat="1" applyFont="1" applyFill="1" applyBorder="1" applyAlignment="1" applyProtection="1">
      <alignment vertical="center"/>
    </xf>
    <xf numFmtId="182" fontId="15" fillId="0" borderId="79" xfId="5" applyNumberFormat="1" applyFont="1" applyFill="1" applyBorder="1" applyAlignment="1" applyProtection="1">
      <alignment vertical="center"/>
    </xf>
    <xf numFmtId="0" fontId="9" fillId="0" borderId="4" xfId="0" applyFont="1" applyFill="1" applyBorder="1" applyAlignment="1">
      <alignment horizontal="center" vertical="center"/>
    </xf>
    <xf numFmtId="182" fontId="15" fillId="0" borderId="4" xfId="5" applyNumberFormat="1" applyFont="1" applyFill="1" applyBorder="1" applyAlignment="1" applyProtection="1">
      <alignment vertical="center"/>
    </xf>
    <xf numFmtId="0" fontId="9" fillId="0" borderId="7" xfId="6" applyNumberFormat="1" applyFont="1" applyFill="1" applyBorder="1" applyAlignment="1">
      <alignment horizontal="center" vertical="center"/>
    </xf>
    <xf numFmtId="182" fontId="15" fillId="0" borderId="7" xfId="5" applyNumberFormat="1" applyFont="1" applyFill="1" applyBorder="1" applyAlignment="1" applyProtection="1">
      <alignment vertical="center"/>
    </xf>
    <xf numFmtId="182" fontId="15" fillId="0" borderId="7" xfId="5" applyNumberFormat="1" applyFont="1" applyFill="1" applyBorder="1" applyAlignment="1">
      <alignment vertical="center"/>
    </xf>
    <xf numFmtId="182" fontId="15" fillId="0" borderId="9" xfId="5" applyNumberFormat="1" applyFont="1" applyFill="1" applyBorder="1" applyAlignment="1">
      <alignment vertical="center"/>
    </xf>
    <xf numFmtId="0" fontId="9" fillId="0" borderId="13" xfId="6" applyNumberFormat="1" applyFont="1" applyFill="1" applyBorder="1" applyAlignment="1">
      <alignment horizontal="center" vertical="center"/>
    </xf>
    <xf numFmtId="179" fontId="9" fillId="0" borderId="183" xfId="0" applyNumberFormat="1" applyFont="1" applyFill="1" applyBorder="1" applyAlignment="1" applyProtection="1">
      <alignment horizontal="center" vertical="center" wrapText="1"/>
      <protection locked="0"/>
    </xf>
    <xf numFmtId="182" fontId="15" fillId="0" borderId="183" xfId="3" applyNumberFormat="1" applyFont="1" applyFill="1" applyBorder="1" applyAlignment="1" applyProtection="1">
      <alignment vertical="center"/>
    </xf>
    <xf numFmtId="182" fontId="15" fillId="0" borderId="18" xfId="3" applyNumberFormat="1" applyFont="1" applyFill="1" applyBorder="1" applyAlignment="1" applyProtection="1">
      <alignment vertical="center"/>
    </xf>
    <xf numFmtId="182" fontId="15" fillId="0" borderId="18" xfId="5" applyNumberFormat="1" applyFont="1" applyFill="1" applyBorder="1" applyAlignment="1">
      <alignment vertical="center"/>
    </xf>
    <xf numFmtId="0" fontId="9" fillId="0" borderId="184" xfId="6" applyNumberFormat="1" applyFont="1" applyFill="1" applyBorder="1" applyAlignment="1">
      <alignment horizontal="center" vertical="center"/>
    </xf>
    <xf numFmtId="182" fontId="15" fillId="0" borderId="184" xfId="5" applyNumberFormat="1" applyFont="1" applyFill="1" applyBorder="1" applyAlignment="1" applyProtection="1">
      <alignment vertical="center"/>
    </xf>
    <xf numFmtId="182" fontId="15" fillId="0" borderId="184" xfId="3" applyNumberFormat="1" applyFont="1" applyFill="1" applyBorder="1" applyAlignment="1" applyProtection="1">
      <alignment vertical="center"/>
    </xf>
    <xf numFmtId="182" fontId="15" fillId="0" borderId="184" xfId="5" applyNumberFormat="1" applyFont="1" applyFill="1" applyBorder="1" applyAlignment="1">
      <alignment vertical="center"/>
    </xf>
    <xf numFmtId="179" fontId="9" fillId="0" borderId="77" xfId="0" applyNumberFormat="1" applyFont="1" applyFill="1" applyBorder="1" applyAlignment="1" applyProtection="1">
      <alignment horizontal="center" vertical="center" wrapText="1"/>
      <protection locked="0"/>
    </xf>
    <xf numFmtId="182" fontId="15" fillId="0" borderId="14" xfId="3" applyNumberFormat="1" applyFont="1" applyFill="1" applyBorder="1" applyAlignment="1" applyProtection="1">
      <alignment vertical="center"/>
    </xf>
    <xf numFmtId="182" fontId="15" fillId="0" borderId="13" xfId="5" applyNumberFormat="1" applyFont="1" applyFill="1" applyBorder="1" applyAlignment="1" applyProtection="1">
      <alignment vertical="center"/>
    </xf>
    <xf numFmtId="182" fontId="15" fillId="0" borderId="13" xfId="5" applyNumberFormat="1" applyFont="1" applyFill="1" applyBorder="1" applyAlignment="1">
      <alignment vertical="center"/>
    </xf>
    <xf numFmtId="179" fontId="9" fillId="0" borderId="14" xfId="0" applyNumberFormat="1" applyFont="1" applyFill="1" applyBorder="1" applyAlignment="1" applyProtection="1">
      <alignment horizontal="center" vertical="center" wrapText="1"/>
      <protection locked="0"/>
    </xf>
    <xf numFmtId="0" fontId="28" fillId="0" borderId="185" xfId="0" applyFont="1" applyFill="1" applyBorder="1" applyAlignment="1">
      <alignment horizontal="center" vertical="center"/>
    </xf>
    <xf numFmtId="179" fontId="9" fillId="0" borderId="84" xfId="0" applyNumberFormat="1" applyFont="1" applyFill="1" applyBorder="1" applyAlignment="1" applyProtection="1">
      <alignment horizontal="center" vertical="center" wrapText="1"/>
      <protection locked="0"/>
    </xf>
    <xf numFmtId="182" fontId="15" fillId="0" borderId="84" xfId="3" applyNumberFormat="1" applyFont="1" applyFill="1" applyBorder="1" applyAlignment="1" applyProtection="1">
      <alignment vertical="center"/>
    </xf>
    <xf numFmtId="182" fontId="15" fillId="0" borderId="84" xfId="5" applyNumberFormat="1" applyFont="1" applyFill="1" applyBorder="1" applyAlignment="1">
      <alignment vertical="center"/>
    </xf>
    <xf numFmtId="182" fontId="15" fillId="0" borderId="167" xfId="5" applyNumberFormat="1" applyFont="1" applyFill="1" applyBorder="1" applyAlignment="1" applyProtection="1">
      <alignment vertical="center"/>
    </xf>
    <xf numFmtId="182" fontId="15" fillId="0" borderId="80" xfId="5" applyNumberFormat="1" applyFont="1" applyFill="1" applyBorder="1" applyAlignment="1" applyProtection="1">
      <alignment vertical="center"/>
    </xf>
    <xf numFmtId="179" fontId="9" fillId="0" borderId="9" xfId="0" applyNumberFormat="1" applyFont="1" applyFill="1" applyBorder="1" applyAlignment="1">
      <alignment vertical="center"/>
    </xf>
    <xf numFmtId="179" fontId="9" fillId="0" borderId="10" xfId="0" applyNumberFormat="1" applyFont="1" applyFill="1" applyBorder="1" applyAlignment="1">
      <alignment vertical="center"/>
    </xf>
    <xf numFmtId="179" fontId="9" fillId="0" borderId="186" xfId="0" applyNumberFormat="1" applyFont="1" applyFill="1" applyBorder="1" applyAlignment="1">
      <alignment vertical="center"/>
    </xf>
    <xf numFmtId="179" fontId="9" fillId="0" borderId="187" xfId="0" applyNumberFormat="1" applyFont="1" applyFill="1" applyBorder="1" applyAlignment="1">
      <alignment vertical="center"/>
    </xf>
    <xf numFmtId="182" fontId="24" fillId="0" borderId="9" xfId="5" applyNumberFormat="1" applyFont="1" applyFill="1" applyBorder="1" applyAlignment="1" applyProtection="1">
      <alignment vertical="center"/>
    </xf>
    <xf numFmtId="182" fontId="24" fillId="0" borderId="9" xfId="3" applyNumberFormat="1" applyFont="1" applyFill="1" applyBorder="1" applyAlignment="1" applyProtection="1">
      <alignment vertical="center"/>
    </xf>
    <xf numFmtId="182" fontId="24" fillId="0" borderId="184" xfId="5" applyNumberFormat="1" applyFont="1" applyFill="1" applyBorder="1" applyAlignment="1" applyProtection="1">
      <alignment vertical="center"/>
    </xf>
    <xf numFmtId="182" fontId="24" fillId="0" borderId="184" xfId="3" applyNumberFormat="1" applyFont="1" applyFill="1" applyBorder="1" applyAlignment="1" applyProtection="1">
      <alignment vertical="center"/>
    </xf>
    <xf numFmtId="182" fontId="15" fillId="0" borderId="77" xfId="3" applyNumberFormat="1" applyFont="1" applyFill="1" applyBorder="1" applyAlignment="1" applyProtection="1">
      <alignment vertical="center"/>
    </xf>
    <xf numFmtId="0" fontId="9" fillId="0" borderId="184" xfId="6" applyFont="1" applyFill="1" applyBorder="1" applyAlignment="1">
      <alignment horizontal="center" vertical="center"/>
    </xf>
    <xf numFmtId="0" fontId="9" fillId="0" borderId="13" xfId="6" applyFont="1" applyFill="1" applyBorder="1" applyAlignment="1">
      <alignment horizontal="center" vertical="center"/>
    </xf>
    <xf numFmtId="179" fontId="9" fillId="0" borderId="0" xfId="0" applyNumberFormat="1" applyFont="1" applyFill="1" applyBorder="1" applyProtection="1">
      <protection locked="0"/>
    </xf>
    <xf numFmtId="179" fontId="2" fillId="0" borderId="0" xfId="0" applyNumberFormat="1" applyFont="1" applyFill="1" applyProtection="1">
      <protection locked="0"/>
    </xf>
    <xf numFmtId="179" fontId="9" fillId="0" borderId="9" xfId="5" applyNumberFormat="1" applyFont="1" applyFill="1" applyBorder="1" applyAlignment="1">
      <alignment vertical="center"/>
    </xf>
    <xf numFmtId="182" fontId="15" fillId="0" borderId="81" xfId="5" applyNumberFormat="1" applyFont="1" applyFill="1" applyBorder="1" applyAlignment="1">
      <alignment vertical="center"/>
    </xf>
    <xf numFmtId="0" fontId="22" fillId="0" borderId="0" xfId="5" applyFont="1" applyFill="1" applyBorder="1" applyProtection="1"/>
    <xf numFmtId="0" fontId="2" fillId="0" borderId="0" xfId="5" applyFont="1" applyFill="1" applyAlignment="1">
      <alignment vertical="center"/>
    </xf>
    <xf numFmtId="0" fontId="11" fillId="0" borderId="16" xfId="5" applyFont="1" applyFill="1" applyBorder="1" applyAlignment="1" applyProtection="1">
      <alignment horizontal="center" vertical="center"/>
    </xf>
    <xf numFmtId="0" fontId="11" fillId="0" borderId="28" xfId="5" applyFont="1" applyFill="1" applyBorder="1" applyAlignment="1" applyProtection="1">
      <alignment vertical="center"/>
    </xf>
    <xf numFmtId="0" fontId="11" fillId="0" borderId="71" xfId="5" applyFont="1" applyFill="1" applyBorder="1" applyAlignment="1" applyProtection="1">
      <alignment vertical="center"/>
    </xf>
    <xf numFmtId="0" fontId="24" fillId="0" borderId="28" xfId="5" applyFont="1" applyFill="1" applyBorder="1" applyAlignment="1" applyProtection="1">
      <alignment horizontal="center" vertical="center" shrinkToFit="1"/>
    </xf>
    <xf numFmtId="0" fontId="25" fillId="0" borderId="28" xfId="5" applyFont="1" applyFill="1" applyBorder="1" applyAlignment="1" applyProtection="1">
      <alignment horizontal="center" vertical="center"/>
    </xf>
    <xf numFmtId="0" fontId="25" fillId="0" borderId="26" xfId="5" applyFont="1" applyFill="1" applyBorder="1" applyAlignment="1" applyProtection="1">
      <alignment horizontal="center" vertical="center"/>
    </xf>
    <xf numFmtId="0" fontId="24" fillId="0" borderId="26" xfId="5" applyFont="1" applyFill="1" applyBorder="1" applyAlignment="1" applyProtection="1">
      <alignment horizontal="center" vertical="center" shrinkToFit="1"/>
    </xf>
    <xf numFmtId="0" fontId="24" fillId="0" borderId="71" xfId="5" applyFont="1" applyFill="1" applyBorder="1" applyAlignment="1" applyProtection="1">
      <alignment horizontal="center" vertical="center" shrinkToFit="1"/>
    </xf>
    <xf numFmtId="0" fontId="11" fillId="0" borderId="16" xfId="5" applyFont="1" applyFill="1" applyBorder="1" applyAlignment="1" applyProtection="1">
      <alignment vertical="center"/>
    </xf>
    <xf numFmtId="0" fontId="25" fillId="0" borderId="16" xfId="5" applyFont="1" applyFill="1" applyBorder="1" applyAlignment="1" applyProtection="1">
      <alignment horizontal="center" vertical="center"/>
    </xf>
    <xf numFmtId="0" fontId="24" fillId="0" borderId="16" xfId="5" applyFont="1" applyFill="1" applyBorder="1" applyAlignment="1" applyProtection="1">
      <alignment horizontal="center" vertical="center" shrinkToFit="1"/>
    </xf>
    <xf numFmtId="0" fontId="24" fillId="0" borderId="28" xfId="5" applyFont="1" applyFill="1" applyBorder="1" applyAlignment="1" applyProtection="1">
      <alignment vertical="center" shrinkToFit="1"/>
    </xf>
    <xf numFmtId="0" fontId="11" fillId="0" borderId="53" xfId="5" applyFont="1" applyFill="1" applyBorder="1" applyAlignment="1" applyProtection="1">
      <alignment horizontal="center" vertical="center"/>
    </xf>
    <xf numFmtId="0" fontId="24" fillId="0" borderId="28" xfId="5" applyFont="1" applyFill="1" applyBorder="1" applyAlignment="1" applyProtection="1">
      <alignment horizontal="center" vertical="center"/>
    </xf>
    <xf numFmtId="0" fontId="24" fillId="0" borderId="53" xfId="5" applyFont="1" applyFill="1" applyBorder="1" applyAlignment="1" applyProtection="1">
      <alignment horizontal="center" vertical="center" shrinkToFit="1"/>
    </xf>
    <xf numFmtId="0" fontId="24" fillId="0" borderId="16" xfId="5" applyFont="1" applyFill="1" applyBorder="1" applyAlignment="1" applyProtection="1">
      <alignment horizontal="center" vertical="center"/>
    </xf>
    <xf numFmtId="182" fontId="9" fillId="0" borderId="54" xfId="5" applyNumberFormat="1" applyFont="1" applyFill="1" applyBorder="1" applyAlignment="1">
      <alignment vertical="center"/>
    </xf>
    <xf numFmtId="182" fontId="9" fillId="0" borderId="60" xfId="5" applyNumberFormat="1" applyFont="1" applyFill="1" applyBorder="1" applyAlignment="1">
      <alignment vertical="center"/>
    </xf>
    <xf numFmtId="182" fontId="28" fillId="0" borderId="54" xfId="5" applyNumberFormat="1" applyFont="1" applyFill="1" applyBorder="1" applyAlignment="1">
      <alignment vertical="center"/>
    </xf>
    <xf numFmtId="182" fontId="9" fillId="0" borderId="112" xfId="5" applyNumberFormat="1" applyFont="1" applyFill="1" applyBorder="1" applyAlignment="1">
      <alignment vertical="center"/>
    </xf>
    <xf numFmtId="182" fontId="9" fillId="0" borderId="33" xfId="5" applyNumberFormat="1" applyFont="1" applyFill="1" applyBorder="1" applyAlignment="1">
      <alignment vertical="center"/>
    </xf>
    <xf numFmtId="182" fontId="9" fillId="0" borderId="20" xfId="5" applyNumberFormat="1" applyFont="1" applyFill="1" applyBorder="1" applyAlignment="1">
      <alignment vertical="center"/>
    </xf>
    <xf numFmtId="182" fontId="9" fillId="0" borderId="30" xfId="5" applyNumberFormat="1" applyFont="1" applyFill="1" applyBorder="1" applyAlignment="1">
      <alignment vertical="center"/>
    </xf>
    <xf numFmtId="182" fontId="9" fillId="0" borderId="68" xfId="5" applyNumberFormat="1" applyFont="1" applyFill="1" applyBorder="1" applyAlignment="1">
      <alignment vertical="center"/>
    </xf>
    <xf numFmtId="182" fontId="9" fillId="0" borderId="190" xfId="5" applyNumberFormat="1" applyFont="1" applyFill="1" applyBorder="1" applyAlignment="1">
      <alignment vertical="center"/>
    </xf>
    <xf numFmtId="182" fontId="9" fillId="0" borderId="191" xfId="5" applyNumberFormat="1" applyFont="1" applyFill="1" applyBorder="1" applyAlignment="1">
      <alignment vertical="center"/>
    </xf>
    <xf numFmtId="182" fontId="9" fillId="0" borderId="192" xfId="5" applyNumberFormat="1" applyFont="1" applyFill="1" applyBorder="1" applyAlignment="1">
      <alignment vertical="center"/>
    </xf>
    <xf numFmtId="182" fontId="9" fillId="0" borderId="193" xfId="5" applyNumberFormat="1" applyFont="1" applyFill="1" applyBorder="1" applyAlignment="1">
      <alignment vertical="center"/>
    </xf>
    <xf numFmtId="182" fontId="9" fillId="0" borderId="194" xfId="5" applyNumberFormat="1" applyFont="1" applyFill="1" applyBorder="1" applyAlignment="1">
      <alignment vertical="center"/>
    </xf>
    <xf numFmtId="182" fontId="9" fillId="0" borderId="195" xfId="5" applyNumberFormat="1" applyFont="1" applyFill="1" applyBorder="1" applyAlignment="1">
      <alignment vertical="center"/>
    </xf>
    <xf numFmtId="182" fontId="9" fillId="0" borderId="108" xfId="5" applyNumberFormat="1" applyFont="1" applyFill="1" applyBorder="1" applyAlignment="1">
      <alignment vertical="center"/>
    </xf>
    <xf numFmtId="182" fontId="9" fillId="0" borderId="103" xfId="5" applyNumberFormat="1" applyFont="1" applyFill="1" applyBorder="1" applyAlignment="1">
      <alignment vertical="center"/>
    </xf>
    <xf numFmtId="182" fontId="9" fillId="0" borderId="196" xfId="5" applyNumberFormat="1" applyFont="1" applyFill="1" applyBorder="1" applyAlignment="1">
      <alignment vertical="center"/>
    </xf>
    <xf numFmtId="182" fontId="9" fillId="0" borderId="40" xfId="5" applyNumberFormat="1" applyFont="1" applyFill="1" applyBorder="1" applyAlignment="1">
      <alignment vertical="center"/>
    </xf>
    <xf numFmtId="182" fontId="9" fillId="0" borderId="197" xfId="5" applyNumberFormat="1" applyFont="1" applyFill="1" applyBorder="1" applyAlignment="1">
      <alignment vertical="center"/>
    </xf>
    <xf numFmtId="182" fontId="9" fillId="0" borderId="198" xfId="5" applyNumberFormat="1" applyFont="1" applyFill="1" applyBorder="1" applyAlignment="1">
      <alignment vertical="center"/>
    </xf>
    <xf numFmtId="182" fontId="9" fillId="0" borderId="52" xfId="5" applyNumberFormat="1" applyFont="1" applyFill="1" applyBorder="1" applyAlignment="1">
      <alignment vertical="center"/>
    </xf>
    <xf numFmtId="182" fontId="9" fillId="0" borderId="199" xfId="5" applyNumberFormat="1" applyFont="1" applyFill="1" applyBorder="1" applyAlignment="1">
      <alignment vertical="center"/>
    </xf>
    <xf numFmtId="182" fontId="9" fillId="0" borderId="156" xfId="5" applyNumberFormat="1" applyFont="1" applyFill="1" applyBorder="1" applyAlignment="1">
      <alignment vertical="center"/>
    </xf>
    <xf numFmtId="0" fontId="9" fillId="0" borderId="31" xfId="0" applyFont="1" applyFill="1" applyBorder="1" applyAlignment="1" applyProtection="1">
      <alignment horizontal="center" vertical="center"/>
      <protection locked="0"/>
    </xf>
    <xf numFmtId="182" fontId="9" fillId="0" borderId="30" xfId="5" applyNumberFormat="1" applyFont="1" applyFill="1" applyBorder="1" applyAlignment="1" applyProtection="1">
      <alignment vertical="center"/>
    </xf>
    <xf numFmtId="182" fontId="9" fillId="0" borderId="29" xfId="5" applyNumberFormat="1" applyFont="1" applyFill="1" applyBorder="1" applyAlignment="1">
      <alignment vertical="center"/>
    </xf>
    <xf numFmtId="182" fontId="9" fillId="0" borderId="200" xfId="5" applyNumberFormat="1" applyFont="1" applyFill="1" applyBorder="1" applyAlignment="1" applyProtection="1">
      <alignment vertical="center"/>
    </xf>
    <xf numFmtId="182" fontId="9" fillId="0" borderId="31" xfId="5" applyNumberFormat="1" applyFont="1" applyFill="1" applyBorder="1" applyAlignment="1" applyProtection="1">
      <alignment vertical="center"/>
    </xf>
    <xf numFmtId="182" fontId="11" fillId="0" borderId="20" xfId="5" applyNumberFormat="1" applyFont="1" applyFill="1" applyBorder="1" applyAlignment="1" applyProtection="1">
      <alignment vertical="center"/>
    </xf>
    <xf numFmtId="182" fontId="11" fillId="0" borderId="34" xfId="5" applyNumberFormat="1" applyFont="1" applyFill="1" applyBorder="1" applyAlignment="1" applyProtection="1">
      <alignment vertical="center"/>
    </xf>
    <xf numFmtId="182" fontId="9" fillId="0" borderId="24" xfId="5" applyNumberFormat="1" applyFont="1" applyFill="1" applyBorder="1" applyAlignment="1" applyProtection="1">
      <alignment vertical="center"/>
    </xf>
    <xf numFmtId="182" fontId="9" fillId="0" borderId="190" xfId="5" applyNumberFormat="1" applyFont="1" applyFill="1" applyBorder="1" applyAlignment="1" applyProtection="1">
      <alignment vertical="center"/>
    </xf>
    <xf numFmtId="182" fontId="9" fillId="0" borderId="90" xfId="5" applyNumberFormat="1" applyFont="1" applyFill="1" applyBorder="1" applyAlignment="1" applyProtection="1">
      <alignment vertical="center"/>
    </xf>
    <xf numFmtId="0" fontId="11" fillId="0" borderId="38" xfId="5" applyFont="1" applyFill="1" applyBorder="1" applyAlignment="1" applyProtection="1">
      <alignment horizontal="center" vertical="center"/>
    </xf>
    <xf numFmtId="182" fontId="11" fillId="0" borderId="38" xfId="5" applyNumberFormat="1" applyFont="1" applyFill="1" applyBorder="1" applyAlignment="1" applyProtection="1">
      <alignment horizontal="right" vertical="center"/>
    </xf>
    <xf numFmtId="182" fontId="9" fillId="0" borderId="196" xfId="5" applyNumberFormat="1" applyFont="1" applyFill="1" applyBorder="1" applyAlignment="1" applyProtection="1">
      <alignment vertical="center"/>
    </xf>
    <xf numFmtId="182" fontId="9" fillId="0" borderId="40" xfId="5" applyNumberFormat="1" applyFont="1" applyFill="1" applyBorder="1" applyAlignment="1" applyProtection="1">
      <alignment vertical="center"/>
    </xf>
    <xf numFmtId="182" fontId="11" fillId="0" borderId="37" xfId="5" applyNumberFormat="1" applyFont="1" applyFill="1" applyBorder="1" applyAlignment="1" applyProtection="1">
      <alignment vertical="center"/>
    </xf>
    <xf numFmtId="182" fontId="9" fillId="0" borderId="201" xfId="5" applyNumberFormat="1" applyFont="1" applyFill="1" applyBorder="1" applyAlignment="1" applyProtection="1">
      <alignment vertical="center"/>
    </xf>
    <xf numFmtId="182" fontId="9" fillId="0" borderId="74" xfId="5" applyNumberFormat="1" applyFont="1" applyFill="1" applyBorder="1" applyAlignment="1" applyProtection="1">
      <alignment vertical="center"/>
    </xf>
    <xf numFmtId="182" fontId="9" fillId="0" borderId="138" xfId="5" applyNumberFormat="1" applyFont="1" applyFill="1" applyBorder="1" applyAlignment="1" applyProtection="1">
      <alignment vertical="center"/>
    </xf>
    <xf numFmtId="182" fontId="11" fillId="0" borderId="38" xfId="5" applyNumberFormat="1" applyFont="1" applyFill="1" applyBorder="1" applyAlignment="1" applyProtection="1">
      <alignment vertical="center"/>
    </xf>
    <xf numFmtId="182" fontId="9" fillId="0" borderId="28" xfId="5" applyNumberFormat="1" applyFont="1" applyFill="1" applyBorder="1" applyAlignment="1" applyProtection="1">
      <alignment vertical="center"/>
    </xf>
    <xf numFmtId="182" fontId="11" fillId="0" borderId="198" xfId="5" applyNumberFormat="1" applyFont="1" applyFill="1" applyBorder="1" applyAlignment="1" applyProtection="1">
      <alignment vertical="center"/>
    </xf>
    <xf numFmtId="182" fontId="9" fillId="0" borderId="115" xfId="5" applyNumberFormat="1" applyFont="1" applyFill="1" applyBorder="1" applyAlignment="1" applyProtection="1">
      <alignment vertical="center"/>
    </xf>
    <xf numFmtId="182" fontId="9" fillId="0" borderId="202" xfId="5" applyNumberFormat="1" applyFont="1" applyFill="1" applyBorder="1" applyAlignment="1" applyProtection="1">
      <alignment vertical="center"/>
    </xf>
    <xf numFmtId="182" fontId="9" fillId="0" borderId="203" xfId="5" applyNumberFormat="1" applyFont="1" applyFill="1" applyBorder="1" applyAlignment="1" applyProtection="1">
      <alignment vertical="center"/>
    </xf>
    <xf numFmtId="182" fontId="9" fillId="0" borderId="197" xfId="5" applyNumberFormat="1" applyFont="1" applyFill="1" applyBorder="1" applyAlignment="1" applyProtection="1">
      <alignment vertical="center"/>
    </xf>
    <xf numFmtId="182" fontId="9" fillId="0" borderId="151" xfId="5" applyNumberFormat="1" applyFont="1" applyFill="1" applyBorder="1" applyAlignment="1" applyProtection="1">
      <alignment vertical="center"/>
    </xf>
    <xf numFmtId="182" fontId="9" fillId="0" borderId="29" xfId="5" applyNumberFormat="1" applyFont="1" applyFill="1" applyBorder="1" applyAlignment="1" applyProtection="1">
      <alignment vertical="center"/>
    </xf>
    <xf numFmtId="182" fontId="11" fillId="0" borderId="29" xfId="5" applyNumberFormat="1" applyFont="1" applyFill="1" applyBorder="1" applyAlignment="1" applyProtection="1">
      <alignment vertical="center"/>
    </xf>
    <xf numFmtId="182" fontId="11" fillId="0" borderId="204" xfId="5" applyNumberFormat="1" applyFont="1" applyFill="1" applyBorder="1" applyAlignment="1" applyProtection="1">
      <alignment vertical="center"/>
    </xf>
    <xf numFmtId="182" fontId="9" fillId="0" borderId="64" xfId="5" applyNumberFormat="1" applyFont="1" applyFill="1" applyBorder="1" applyAlignment="1" applyProtection="1">
      <alignment vertical="center"/>
    </xf>
    <xf numFmtId="182" fontId="9" fillId="0" borderId="174" xfId="5" applyNumberFormat="1" applyFont="1" applyFill="1" applyBorder="1" applyAlignment="1" applyProtection="1">
      <alignment vertical="center"/>
    </xf>
    <xf numFmtId="182" fontId="9" fillId="0" borderId="66" xfId="5" applyNumberFormat="1" applyFont="1" applyFill="1" applyBorder="1" applyAlignment="1" applyProtection="1">
      <alignment vertical="center"/>
    </xf>
    <xf numFmtId="182" fontId="9" fillId="0" borderId="205" xfId="5" applyNumberFormat="1" applyFont="1" applyFill="1" applyBorder="1" applyAlignment="1" applyProtection="1">
      <alignment vertical="center"/>
    </xf>
    <xf numFmtId="182" fontId="11" fillId="0" borderId="45" xfId="5" applyNumberFormat="1" applyFont="1" applyFill="1" applyBorder="1" applyAlignment="1" applyProtection="1">
      <alignment vertical="center"/>
    </xf>
    <xf numFmtId="182" fontId="11" fillId="0" borderId="158" xfId="5" applyNumberFormat="1" applyFont="1" applyFill="1" applyBorder="1" applyAlignment="1" applyProtection="1">
      <alignment vertical="center"/>
    </xf>
    <xf numFmtId="182" fontId="9" fillId="0" borderId="206" xfId="5" applyNumberFormat="1" applyFont="1" applyFill="1" applyBorder="1" applyAlignment="1" applyProtection="1">
      <alignment vertical="center"/>
    </xf>
    <xf numFmtId="182" fontId="9" fillId="0" borderId="207" xfId="5" applyNumberFormat="1" applyFont="1" applyFill="1" applyBorder="1" applyAlignment="1" applyProtection="1">
      <alignment vertical="center"/>
    </xf>
    <xf numFmtId="182" fontId="9" fillId="0" borderId="137" xfId="5" applyNumberFormat="1" applyFont="1" applyFill="1" applyBorder="1" applyAlignment="1" applyProtection="1">
      <alignment vertical="center"/>
    </xf>
    <xf numFmtId="182" fontId="11" fillId="0" borderId="206" xfId="5" applyNumberFormat="1" applyFont="1" applyFill="1" applyBorder="1" applyAlignment="1" applyProtection="1">
      <alignment vertical="center"/>
    </xf>
    <xf numFmtId="182" fontId="9" fillId="0" borderId="4" xfId="5" applyNumberFormat="1" applyFont="1" applyFill="1" applyBorder="1" applyAlignment="1">
      <alignment vertical="center"/>
    </xf>
    <xf numFmtId="0" fontId="16" fillId="0" borderId="0" xfId="5" applyFont="1" applyFill="1" applyBorder="1" applyAlignment="1" applyProtection="1"/>
    <xf numFmtId="22" fontId="9" fillId="0" borderId="0" xfId="5" applyNumberFormat="1" applyFont="1" applyFill="1" applyAlignment="1" applyProtection="1">
      <alignment horizontal="center"/>
    </xf>
    <xf numFmtId="0" fontId="9" fillId="0" borderId="209" xfId="5" applyFont="1" applyFill="1" applyBorder="1" applyAlignment="1" applyProtection="1">
      <alignment horizontal="center" vertical="center"/>
    </xf>
    <xf numFmtId="0" fontId="9" fillId="0" borderId="167" xfId="5" applyFont="1" applyFill="1" applyBorder="1" applyAlignment="1">
      <alignment horizontal="center" vertical="center"/>
    </xf>
    <xf numFmtId="0" fontId="9" fillId="0" borderId="180" xfId="5" applyFont="1" applyFill="1" applyBorder="1" applyAlignment="1">
      <alignment vertical="center"/>
    </xf>
    <xf numFmtId="0" fontId="9" fillId="0" borderId="16" xfId="5" applyFont="1" applyFill="1" applyBorder="1" applyAlignment="1" applyProtection="1">
      <alignment horizontal="center" vertical="center"/>
    </xf>
    <xf numFmtId="0" fontId="9" fillId="0" borderId="29" xfId="5" applyFont="1" applyFill="1" applyBorder="1" applyAlignment="1">
      <alignment horizontal="center" vertical="center"/>
    </xf>
    <xf numFmtId="0" fontId="9" fillId="0" borderId="27" xfId="5" applyFont="1" applyFill="1" applyBorder="1" applyAlignment="1">
      <alignment vertical="center"/>
    </xf>
    <xf numFmtId="0" fontId="9" fillId="0" borderId="208" xfId="5" applyFont="1" applyFill="1" applyBorder="1" applyAlignment="1">
      <alignment horizontal="center" vertical="center"/>
    </xf>
    <xf numFmtId="0" fontId="9" fillId="0" borderId="210" xfId="5" applyFont="1" applyFill="1" applyBorder="1" applyAlignment="1">
      <alignment horizontal="center" vertical="center"/>
    </xf>
    <xf numFmtId="0" fontId="9" fillId="0" borderId="16" xfId="5" applyFont="1" applyFill="1" applyBorder="1" applyAlignment="1">
      <alignment horizontal="center" vertical="center"/>
    </xf>
    <xf numFmtId="0" fontId="20" fillId="0" borderId="16" xfId="5" applyFont="1" applyFill="1" applyBorder="1" applyAlignment="1">
      <alignment horizontal="center" vertical="center"/>
    </xf>
    <xf numFmtId="0" fontId="9" fillId="0" borderId="26" xfId="5" applyFont="1" applyFill="1" applyBorder="1" applyAlignment="1">
      <alignment horizontal="center" vertical="center"/>
    </xf>
    <xf numFmtId="0" fontId="20" fillId="0" borderId="210" xfId="5" applyFont="1" applyFill="1" applyBorder="1" applyAlignment="1">
      <alignment horizontal="center" vertical="center"/>
    </xf>
    <xf numFmtId="0" fontId="9" fillId="0" borderId="16" xfId="5" applyFont="1" applyFill="1" applyBorder="1" applyAlignment="1" applyProtection="1">
      <alignment vertical="center"/>
    </xf>
    <xf numFmtId="0" fontId="9" fillId="0" borderId="16" xfId="5" applyFont="1" applyFill="1" applyBorder="1" applyAlignment="1">
      <alignment vertical="center"/>
    </xf>
    <xf numFmtId="0" fontId="9" fillId="0" borderId="28" xfId="5" applyFont="1" applyFill="1" applyBorder="1" applyAlignment="1">
      <alignment vertical="center"/>
    </xf>
    <xf numFmtId="0" fontId="9" fillId="0" borderId="208" xfId="5" applyFont="1" applyFill="1" applyBorder="1" applyAlignment="1">
      <alignment vertical="center"/>
    </xf>
    <xf numFmtId="0" fontId="9" fillId="0" borderId="210" xfId="5" applyFont="1" applyFill="1" applyBorder="1" applyAlignment="1">
      <alignment vertical="center"/>
    </xf>
    <xf numFmtId="0" fontId="9" fillId="0" borderId="72" xfId="5" applyFont="1" applyFill="1" applyBorder="1" applyAlignment="1">
      <alignment horizontal="center" vertical="center"/>
    </xf>
    <xf numFmtId="0" fontId="9" fillId="0" borderId="94" xfId="5" applyFont="1" applyFill="1" applyBorder="1" applyAlignment="1">
      <alignment horizontal="center" vertical="center"/>
    </xf>
    <xf numFmtId="0" fontId="9" fillId="0" borderId="77" xfId="5" applyFont="1" applyFill="1" applyBorder="1" applyAlignment="1">
      <alignment horizontal="center" vertical="center"/>
    </xf>
    <xf numFmtId="0" fontId="9" fillId="0" borderId="188" xfId="5" applyFont="1" applyFill="1" applyBorder="1" applyAlignment="1">
      <alignment horizontal="center" vertical="center"/>
    </xf>
    <xf numFmtId="179" fontId="9" fillId="0" borderId="53" xfId="5" applyNumberFormat="1" applyFont="1" applyFill="1" applyBorder="1" applyAlignment="1">
      <alignment vertical="center"/>
    </xf>
    <xf numFmtId="179" fontId="9" fillId="0" borderId="211" xfId="5" applyNumberFormat="1" applyFont="1" applyFill="1" applyBorder="1" applyAlignment="1">
      <alignment vertical="center"/>
    </xf>
    <xf numFmtId="179" fontId="9" fillId="0" borderId="212" xfId="5" applyNumberFormat="1" applyFont="1" applyFill="1" applyBorder="1" applyAlignment="1">
      <alignment vertical="center"/>
    </xf>
    <xf numFmtId="179" fontId="9" fillId="0" borderId="213" xfId="5" applyNumberFormat="1" applyFont="1" applyFill="1" applyBorder="1" applyAlignment="1">
      <alignment vertical="center"/>
    </xf>
    <xf numFmtId="179" fontId="9" fillId="0" borderId="214" xfId="5" applyNumberFormat="1" applyFont="1" applyFill="1" applyBorder="1" applyAlignment="1">
      <alignment vertical="center"/>
    </xf>
    <xf numFmtId="179" fontId="9" fillId="0" borderId="30" xfId="5" applyNumberFormat="1" applyFont="1" applyFill="1" applyBorder="1" applyAlignment="1">
      <alignment vertical="center"/>
    </xf>
    <xf numFmtId="179" fontId="9" fillId="0" borderId="26" xfId="5" applyNumberFormat="1" applyFont="1" applyFill="1" applyBorder="1" applyAlignment="1">
      <alignment vertical="center"/>
    </xf>
    <xf numFmtId="179" fontId="9" fillId="0" borderId="21" xfId="5" applyNumberFormat="1" applyFont="1" applyFill="1" applyBorder="1" applyAlignment="1">
      <alignment vertical="center"/>
    </xf>
    <xf numFmtId="179" fontId="9" fillId="0" borderId="194" xfId="5" applyNumberFormat="1" applyFont="1" applyFill="1" applyBorder="1" applyAlignment="1">
      <alignment vertical="center"/>
    </xf>
    <xf numFmtId="179" fontId="9" fillId="0" borderId="215" xfId="5" applyNumberFormat="1" applyFont="1" applyFill="1" applyBorder="1" applyAlignment="1">
      <alignment vertical="center"/>
    </xf>
    <xf numFmtId="182" fontId="9" fillId="0" borderId="21" xfId="5" applyNumberFormat="1" applyFont="1" applyFill="1" applyBorder="1" applyAlignment="1">
      <alignment horizontal="right" vertical="center"/>
    </xf>
    <xf numFmtId="0" fontId="9" fillId="0" borderId="173" xfId="5" applyFont="1" applyFill="1" applyBorder="1" applyAlignment="1" applyProtection="1">
      <alignment horizontal="center" vertical="center"/>
    </xf>
    <xf numFmtId="182" fontId="9" fillId="0" borderId="217" xfId="5" applyNumberFormat="1" applyFont="1" applyFill="1" applyBorder="1" applyAlignment="1">
      <alignment horizontal="right" vertical="center"/>
    </xf>
    <xf numFmtId="182" fontId="9" fillId="0" borderId="173" xfId="5" applyNumberFormat="1" applyFont="1" applyFill="1" applyBorder="1" applyAlignment="1">
      <alignment horizontal="right" vertical="center"/>
    </xf>
    <xf numFmtId="182" fontId="9" fillId="0" borderId="174" xfId="5" applyNumberFormat="1" applyFont="1" applyFill="1" applyBorder="1" applyAlignment="1">
      <alignment horizontal="right" vertical="center"/>
    </xf>
    <xf numFmtId="182" fontId="9" fillId="0" borderId="7" xfId="5" applyNumberFormat="1" applyFont="1" applyFill="1" applyBorder="1" applyAlignment="1">
      <alignment horizontal="right" vertical="center"/>
    </xf>
    <xf numFmtId="182" fontId="9" fillId="0" borderId="218" xfId="5" applyNumberFormat="1" applyFont="1" applyFill="1" applyBorder="1" applyAlignment="1">
      <alignment horizontal="right" vertical="center"/>
    </xf>
    <xf numFmtId="182" fontId="9" fillId="0" borderId="28" xfId="5" applyNumberFormat="1" applyFont="1" applyFill="1" applyBorder="1" applyAlignment="1">
      <alignment vertical="center"/>
    </xf>
    <xf numFmtId="177" fontId="9" fillId="0" borderId="34" xfId="1" applyNumberFormat="1" applyFont="1" applyFill="1" applyBorder="1" applyAlignment="1">
      <alignment horizontal="right" vertical="center"/>
    </xf>
    <xf numFmtId="182" fontId="9" fillId="0" borderId="25" xfId="0" applyNumberFormat="1" applyFont="1" applyFill="1" applyBorder="1" applyAlignment="1">
      <alignment vertical="center"/>
    </xf>
    <xf numFmtId="182" fontId="9" fillId="0" borderId="26" xfId="5" applyNumberFormat="1" applyFont="1" applyFill="1" applyBorder="1" applyAlignment="1">
      <alignment vertical="center"/>
    </xf>
    <xf numFmtId="182" fontId="9" fillId="0" borderId="216" xfId="5" applyNumberFormat="1" applyFont="1" applyFill="1" applyBorder="1" applyAlignment="1">
      <alignment vertical="center"/>
    </xf>
    <xf numFmtId="0" fontId="9" fillId="0" borderId="21" xfId="5" applyFont="1" applyFill="1" applyBorder="1" applyAlignment="1" applyProtection="1">
      <alignment horizontal="center" vertical="center"/>
    </xf>
    <xf numFmtId="182" fontId="9" fillId="0" borderId="45" xfId="0" applyNumberFormat="1" applyFont="1" applyFill="1" applyBorder="1" applyAlignment="1">
      <alignment vertical="center"/>
    </xf>
    <xf numFmtId="182" fontId="9" fillId="0" borderId="87" xfId="5" applyNumberFormat="1" applyFont="1" applyFill="1" applyBorder="1" applyAlignment="1">
      <alignment vertical="center"/>
    </xf>
    <xf numFmtId="179" fontId="9" fillId="0" borderId="79" xfId="5" applyNumberFormat="1" applyFont="1" applyFill="1" applyBorder="1" applyAlignment="1">
      <alignment vertical="center"/>
    </xf>
    <xf numFmtId="182" fontId="9" fillId="0" borderId="219" xfId="5" applyNumberFormat="1" applyFont="1" applyFill="1" applyBorder="1" applyAlignment="1">
      <alignment vertical="center"/>
    </xf>
    <xf numFmtId="182" fontId="9" fillId="0" borderId="220" xfId="0" applyNumberFormat="1" applyFont="1" applyFill="1" applyBorder="1" applyAlignment="1">
      <alignment vertical="center"/>
    </xf>
    <xf numFmtId="182" fontId="9" fillId="0" borderId="173" xfId="5" applyNumberFormat="1" applyFont="1" applyFill="1" applyBorder="1" applyAlignment="1">
      <alignment vertical="center"/>
    </xf>
    <xf numFmtId="182" fontId="9" fillId="0" borderId="217" xfId="5" applyNumberFormat="1" applyFont="1" applyFill="1" applyBorder="1" applyAlignment="1">
      <alignment vertical="center"/>
    </xf>
    <xf numFmtId="182" fontId="9" fillId="0" borderId="65" xfId="5" applyNumberFormat="1" applyFont="1" applyFill="1" applyBorder="1" applyAlignment="1">
      <alignment vertical="center"/>
    </xf>
    <xf numFmtId="182" fontId="9" fillId="0" borderId="7" xfId="5" quotePrefix="1" applyNumberFormat="1" applyFont="1" applyFill="1" applyBorder="1" applyAlignment="1">
      <alignment vertical="center"/>
    </xf>
    <xf numFmtId="182" fontId="9" fillId="0" borderId="116" xfId="5" applyNumberFormat="1" applyFont="1" applyFill="1" applyBorder="1" applyAlignment="1"/>
    <xf numFmtId="182" fontId="9" fillId="0" borderId="206" xfId="5" applyNumberFormat="1" applyFont="1" applyFill="1" applyBorder="1" applyAlignment="1">
      <alignment vertical="center"/>
    </xf>
    <xf numFmtId="182" fontId="9" fillId="0" borderId="221" xfId="5" applyNumberFormat="1" applyFont="1" applyFill="1" applyBorder="1" applyAlignment="1">
      <alignment vertical="center"/>
    </xf>
    <xf numFmtId="0" fontId="9" fillId="0" borderId="209" xfId="5" applyFont="1" applyFill="1" applyBorder="1" applyAlignment="1" applyProtection="1">
      <alignment horizontal="center"/>
    </xf>
    <xf numFmtId="0" fontId="9" fillId="0" borderId="180" xfId="5" applyFont="1" applyFill="1" applyBorder="1"/>
    <xf numFmtId="0" fontId="9" fillId="0" borderId="210" xfId="5" applyFont="1" applyFill="1" applyBorder="1" applyAlignment="1">
      <alignment horizontal="center"/>
    </xf>
    <xf numFmtId="0" fontId="9" fillId="0" borderId="208" xfId="5" applyFont="1" applyFill="1" applyBorder="1" applyAlignment="1">
      <alignment horizontal="center"/>
    </xf>
    <xf numFmtId="0" fontId="20" fillId="0" borderId="210" xfId="5" applyFont="1" applyFill="1" applyBorder="1" applyAlignment="1">
      <alignment horizontal="center"/>
    </xf>
    <xf numFmtId="0" fontId="9" fillId="0" borderId="16" xfId="5" applyFont="1" applyFill="1" applyBorder="1" applyProtection="1"/>
    <xf numFmtId="0" fontId="9" fillId="0" borderId="208" xfId="5" applyFont="1" applyFill="1" applyBorder="1"/>
    <xf numFmtId="0" fontId="9" fillId="0" borderId="210" xfId="5" applyFont="1" applyFill="1" applyBorder="1"/>
    <xf numFmtId="0" fontId="9" fillId="0" borderId="72" xfId="5" applyFont="1" applyFill="1" applyBorder="1" applyAlignment="1">
      <alignment horizontal="center"/>
    </xf>
    <xf numFmtId="0" fontId="9" fillId="0" borderId="51" xfId="5" applyFont="1" applyFill="1" applyBorder="1" applyAlignment="1">
      <alignment horizontal="center"/>
    </xf>
    <xf numFmtId="0" fontId="9" fillId="0" borderId="77" xfId="5" applyFont="1" applyFill="1" applyBorder="1" applyAlignment="1">
      <alignment horizontal="center"/>
    </xf>
    <xf numFmtId="0" fontId="9" fillId="0" borderId="188" xfId="5" applyFont="1" applyFill="1" applyBorder="1" applyAlignment="1">
      <alignment horizontal="center"/>
    </xf>
    <xf numFmtId="179" fontId="9" fillId="0" borderId="16" xfId="5" applyNumberFormat="1" applyFont="1" applyFill="1" applyBorder="1" applyAlignment="1">
      <alignment vertical="center"/>
    </xf>
    <xf numFmtId="179" fontId="9" fillId="0" borderId="25" xfId="5" applyNumberFormat="1" applyFont="1" applyFill="1" applyBorder="1" applyAlignment="1">
      <alignment vertical="center"/>
    </xf>
    <xf numFmtId="179" fontId="9" fillId="0" borderId="151" xfId="5" applyNumberFormat="1" applyFont="1" applyFill="1" applyBorder="1" applyAlignment="1">
      <alignment vertical="center"/>
    </xf>
    <xf numFmtId="179" fontId="9" fillId="0" borderId="197" xfId="5" applyNumberFormat="1" applyFont="1" applyFill="1" applyBorder="1" applyAlignment="1">
      <alignment vertical="center"/>
    </xf>
    <xf numFmtId="179" fontId="9" fillId="0" borderId="222" xfId="5" applyNumberFormat="1" applyFont="1" applyFill="1" applyBorder="1" applyAlignment="1">
      <alignment vertical="center"/>
    </xf>
    <xf numFmtId="179" fontId="9" fillId="0" borderId="223" xfId="5" applyNumberFormat="1" applyFont="1" applyFill="1" applyBorder="1" applyAlignment="1">
      <alignment vertical="center"/>
    </xf>
    <xf numFmtId="182" fontId="9" fillId="0" borderId="134" xfId="5" applyNumberFormat="1" applyFont="1" applyFill="1" applyBorder="1" applyAlignment="1">
      <alignment vertical="center"/>
    </xf>
    <xf numFmtId="182" fontId="9" fillId="0" borderId="140" xfId="5" applyNumberFormat="1" applyFont="1" applyFill="1" applyBorder="1" applyAlignment="1">
      <alignment vertical="center"/>
    </xf>
    <xf numFmtId="182" fontId="9" fillId="0" borderId="0" xfId="5" applyNumberFormat="1" applyFont="1" applyFill="1" applyBorder="1" applyAlignment="1">
      <alignment vertical="center"/>
    </xf>
    <xf numFmtId="182" fontId="9" fillId="0" borderId="89" xfId="5" applyNumberFormat="1" applyFont="1" applyFill="1" applyBorder="1" applyAlignment="1">
      <alignment horizontal="right" vertical="center"/>
    </xf>
    <xf numFmtId="182" fontId="9" fillId="0" borderId="141" xfId="5" applyNumberFormat="1" applyFont="1" applyFill="1" applyBorder="1" applyAlignment="1">
      <alignment horizontal="right" vertical="center"/>
    </xf>
    <xf numFmtId="182" fontId="9" fillId="0" borderId="90" xfId="5" applyNumberFormat="1" applyFont="1" applyFill="1" applyBorder="1" applyAlignment="1">
      <alignment horizontal="right" vertical="center"/>
    </xf>
    <xf numFmtId="182" fontId="9" fillId="0" borderId="148" xfId="5" applyNumberFormat="1" applyFont="1" applyFill="1" applyBorder="1" applyAlignment="1">
      <alignment horizontal="right" vertical="center"/>
    </xf>
    <xf numFmtId="185" fontId="9" fillId="0" borderId="198" xfId="5" applyNumberFormat="1" applyFont="1" applyFill="1" applyBorder="1" applyAlignment="1">
      <alignment vertical="center"/>
    </xf>
    <xf numFmtId="0" fontId="28" fillId="0" borderId="34" xfId="5" applyFont="1" applyFill="1" applyBorder="1" applyAlignment="1" applyProtection="1">
      <alignment horizontal="center" vertical="center" shrinkToFit="1"/>
    </xf>
    <xf numFmtId="182" fontId="9" fillId="0" borderId="87" xfId="0" applyNumberFormat="1" applyFont="1" applyFill="1" applyBorder="1" applyAlignment="1">
      <alignment vertical="center"/>
    </xf>
    <xf numFmtId="182" fontId="9" fillId="0" borderId="205" xfId="5" quotePrefix="1" applyNumberFormat="1" applyFont="1" applyFill="1" applyBorder="1" applyAlignment="1">
      <alignment vertical="center"/>
    </xf>
    <xf numFmtId="182" fontId="9" fillId="0" borderId="92" xfId="5" applyNumberFormat="1" applyFont="1" applyFill="1" applyBorder="1" applyAlignment="1">
      <alignment vertical="center"/>
    </xf>
    <xf numFmtId="0" fontId="9" fillId="0" borderId="224" xfId="5" applyFont="1" applyFill="1" applyBorder="1" applyAlignment="1">
      <alignment horizontal="center" vertical="center"/>
    </xf>
    <xf numFmtId="182" fontId="9" fillId="0" borderId="97" xfId="5" applyNumberFormat="1" applyFont="1" applyFill="1" applyBorder="1" applyAlignment="1">
      <alignment vertical="center"/>
    </xf>
    <xf numFmtId="182" fontId="9" fillId="2" borderId="197" xfId="5" applyNumberFormat="1" applyFont="1" applyFill="1" applyBorder="1" applyAlignment="1" applyProtection="1">
      <alignment horizontal="center" vertical="center"/>
    </xf>
    <xf numFmtId="182" fontId="9" fillId="2" borderId="208" xfId="5" applyNumberFormat="1" applyFont="1" applyFill="1" applyBorder="1" applyAlignment="1" applyProtection="1">
      <alignment horizontal="center" vertical="center"/>
    </xf>
    <xf numFmtId="182" fontId="9" fillId="2" borderId="77" xfId="5" applyNumberFormat="1" applyFont="1" applyFill="1" applyBorder="1" applyAlignment="1" applyProtection="1">
      <alignment horizontal="right" vertical="center"/>
    </xf>
    <xf numFmtId="182" fontId="30" fillId="2" borderId="208" xfId="0" applyNumberFormat="1" applyFont="1" applyFill="1" applyBorder="1" applyAlignment="1" applyProtection="1">
      <alignment vertical="center"/>
      <protection locked="0"/>
    </xf>
    <xf numFmtId="182" fontId="30" fillId="2" borderId="134" xfId="0" applyNumberFormat="1" applyFont="1" applyFill="1" applyBorder="1" applyAlignment="1" applyProtection="1">
      <alignment vertical="center"/>
      <protection locked="0"/>
    </xf>
    <xf numFmtId="182" fontId="30" fillId="2" borderId="194" xfId="0" applyNumberFormat="1" applyFont="1" applyFill="1" applyBorder="1" applyAlignment="1" applyProtection="1">
      <alignment vertical="center"/>
      <protection locked="0"/>
    </xf>
    <xf numFmtId="182" fontId="30" fillId="0" borderId="134" xfId="0" applyNumberFormat="1" applyFont="1" applyFill="1" applyBorder="1" applyAlignment="1" applyProtection="1">
      <alignment vertical="center"/>
      <protection locked="0"/>
    </xf>
    <xf numFmtId="182" fontId="30" fillId="0" borderId="90" xfId="0" applyNumberFormat="1" applyFont="1" applyFill="1" applyBorder="1" applyAlignment="1" applyProtection="1">
      <alignment vertical="center"/>
      <protection locked="0"/>
    </xf>
    <xf numFmtId="182" fontId="15" fillId="2" borderId="196" xfId="5" applyNumberFormat="1" applyFont="1" applyFill="1" applyBorder="1" applyAlignment="1" applyProtection="1">
      <alignment vertical="center"/>
    </xf>
    <xf numFmtId="182" fontId="15" fillId="2" borderId="225" xfId="0" applyNumberFormat="1" applyFont="1" applyFill="1" applyBorder="1" applyAlignment="1" applyProtection="1">
      <alignment vertical="center"/>
      <protection locked="0"/>
    </xf>
    <xf numFmtId="182" fontId="30" fillId="2" borderId="225" xfId="0" applyNumberFormat="1" applyFont="1" applyFill="1" applyBorder="1" applyAlignment="1" applyProtection="1">
      <alignment vertical="center"/>
      <protection locked="0"/>
    </xf>
    <xf numFmtId="182" fontId="15" fillId="2" borderId="226" xfId="5" applyNumberFormat="1" applyFont="1" applyFill="1" applyBorder="1" applyAlignment="1" applyProtection="1">
      <alignment vertical="center"/>
    </xf>
    <xf numFmtId="182" fontId="15" fillId="2" borderId="134" xfId="5" applyNumberFormat="1" applyFont="1" applyFill="1" applyBorder="1" applyAlignment="1" applyProtection="1">
      <alignment vertical="center"/>
    </xf>
    <xf numFmtId="182" fontId="15" fillId="2" borderId="208" xfId="5" applyNumberFormat="1" applyFont="1" applyFill="1" applyBorder="1" applyAlignment="1" applyProtection="1">
      <alignment vertical="center"/>
    </xf>
    <xf numFmtId="182" fontId="15" fillId="2" borderId="200" xfId="5" applyNumberFormat="1" applyFont="1" applyFill="1" applyBorder="1" applyAlignment="1" applyProtection="1">
      <alignment vertical="center"/>
    </xf>
    <xf numFmtId="182" fontId="30" fillId="0" borderId="225" xfId="0" applyNumberFormat="1" applyFont="1" applyFill="1" applyBorder="1" applyAlignment="1" applyProtection="1">
      <alignment vertical="center"/>
      <protection locked="0"/>
    </xf>
    <xf numFmtId="182" fontId="24" fillId="0" borderId="196" xfId="5" applyNumberFormat="1" applyFont="1" applyFill="1" applyBorder="1" applyAlignment="1" applyProtection="1">
      <alignment vertical="center"/>
    </xf>
    <xf numFmtId="182" fontId="9" fillId="2" borderId="227" xfId="5" applyNumberFormat="1" applyFont="1" applyFill="1" applyBorder="1" applyAlignment="1" applyProtection="1">
      <alignment horizontal="center" vertical="center"/>
    </xf>
    <xf numFmtId="182" fontId="9" fillId="2" borderId="161" xfId="5" applyNumberFormat="1" applyFont="1" applyFill="1" applyBorder="1" applyAlignment="1" applyProtection="1">
      <alignment horizontal="center" vertical="center"/>
    </xf>
    <xf numFmtId="182" fontId="9" fillId="2" borderId="228" xfId="5" applyNumberFormat="1" applyFont="1" applyFill="1" applyBorder="1" applyAlignment="1" applyProtection="1">
      <alignment horizontal="right" vertical="center"/>
    </xf>
    <xf numFmtId="182" fontId="15" fillId="2" borderId="171" xfId="5" applyNumberFormat="1" applyFont="1" applyFill="1" applyBorder="1" applyAlignment="1" applyProtection="1">
      <alignment vertical="center"/>
    </xf>
    <xf numFmtId="182" fontId="30" fillId="2" borderId="164" xfId="0" applyNumberFormat="1" applyFont="1" applyFill="1" applyBorder="1" applyAlignment="1" applyProtection="1">
      <alignment vertical="center"/>
      <protection locked="0"/>
    </xf>
    <xf numFmtId="182" fontId="15" fillId="2" borderId="229" xfId="5" applyNumberFormat="1" applyFont="1" applyFill="1" applyBorder="1" applyAlignment="1" applyProtection="1">
      <alignment vertical="center"/>
    </xf>
    <xf numFmtId="182" fontId="15" fillId="2" borderId="139" xfId="5" applyNumberFormat="1" applyFont="1" applyFill="1" applyBorder="1" applyAlignment="1" applyProtection="1">
      <alignment vertical="center"/>
    </xf>
    <xf numFmtId="182" fontId="15" fillId="2" borderId="161" xfId="5" applyNumberFormat="1" applyFont="1" applyFill="1" applyBorder="1" applyAlignment="1" applyProtection="1">
      <alignment vertical="center"/>
    </xf>
    <xf numFmtId="182" fontId="15" fillId="2" borderId="230" xfId="5" applyNumberFormat="1" applyFont="1" applyFill="1" applyBorder="1" applyAlignment="1" applyProtection="1">
      <alignment vertical="center"/>
    </xf>
    <xf numFmtId="182" fontId="15" fillId="0" borderId="171" xfId="5" applyNumberFormat="1" applyFont="1" applyFill="1" applyBorder="1" applyAlignment="1" applyProtection="1">
      <alignment vertical="center"/>
    </xf>
    <xf numFmtId="182" fontId="30" fillId="0" borderId="164" xfId="0" applyNumberFormat="1" applyFont="1" applyFill="1" applyBorder="1" applyAlignment="1" applyProtection="1">
      <alignment vertical="center"/>
      <protection locked="0"/>
    </xf>
    <xf numFmtId="182" fontId="24" fillId="0" borderId="171" xfId="5" applyNumberFormat="1" applyFont="1" applyFill="1" applyBorder="1" applyAlignment="1" applyProtection="1">
      <alignment vertical="center"/>
    </xf>
    <xf numFmtId="0" fontId="9" fillId="2" borderId="93" xfId="5" applyFont="1" applyFill="1" applyBorder="1" applyAlignment="1" applyProtection="1">
      <alignment vertical="center"/>
    </xf>
    <xf numFmtId="182" fontId="30" fillId="2" borderId="231" xfId="0" applyNumberFormat="1" applyFont="1" applyFill="1" applyBorder="1" applyAlignment="1" applyProtection="1">
      <alignment vertical="center"/>
      <protection locked="0"/>
    </xf>
    <xf numFmtId="182" fontId="15" fillId="2" borderId="99" xfId="5" applyNumberFormat="1" applyFont="1" applyFill="1" applyBorder="1" applyAlignment="1" applyProtection="1">
      <alignment vertical="center"/>
    </xf>
    <xf numFmtId="182" fontId="15" fillId="0" borderId="96" xfId="5" applyNumberFormat="1" applyFont="1" applyFill="1" applyBorder="1" applyAlignment="1" applyProtection="1">
      <alignment vertical="center"/>
    </xf>
    <xf numFmtId="182" fontId="15" fillId="0" borderId="89" xfId="5" applyNumberFormat="1" applyFont="1" applyFill="1" applyBorder="1" applyAlignment="1" applyProtection="1">
      <alignment vertical="center"/>
    </xf>
    <xf numFmtId="182" fontId="15" fillId="0" borderId="99" xfId="5" applyNumberFormat="1" applyFont="1" applyFill="1" applyBorder="1" applyAlignment="1" applyProtection="1">
      <alignment vertical="center"/>
    </xf>
    <xf numFmtId="0" fontId="9" fillId="2" borderId="227" xfId="5" applyFont="1" applyFill="1" applyBorder="1" applyAlignment="1" applyProtection="1">
      <alignment horizontal="center" vertical="center"/>
    </xf>
    <xf numFmtId="0" fontId="9" fillId="2" borderId="161" xfId="5" applyFont="1" applyFill="1" applyBorder="1" applyAlignment="1" applyProtection="1">
      <alignment horizontal="center" vertical="center"/>
    </xf>
    <xf numFmtId="0" fontId="9" fillId="2" borderId="232" xfId="5" applyFont="1" applyFill="1" applyBorder="1" applyAlignment="1" applyProtection="1">
      <alignment horizontal="center" vertical="center"/>
    </xf>
    <xf numFmtId="182" fontId="30" fillId="2" borderId="232" xfId="0" applyNumberFormat="1" applyFont="1" applyFill="1" applyBorder="1" applyAlignment="1" applyProtection="1">
      <alignment vertical="center"/>
      <protection locked="0"/>
    </xf>
    <xf numFmtId="178" fontId="15" fillId="2" borderId="0" xfId="5" applyNumberFormat="1" applyFont="1" applyFill="1" applyBorder="1"/>
    <xf numFmtId="182" fontId="15" fillId="2" borderId="233" xfId="5" applyNumberFormat="1" applyFont="1" applyFill="1" applyBorder="1" applyAlignment="1" applyProtection="1">
      <alignment vertical="center"/>
    </xf>
    <xf numFmtId="182" fontId="15" fillId="2" borderId="164" xfId="5" applyNumberFormat="1" applyFont="1" applyFill="1" applyBorder="1" applyAlignment="1" applyProtection="1">
      <alignment vertical="center"/>
    </xf>
    <xf numFmtId="182" fontId="15" fillId="2" borderId="162" xfId="5" applyNumberFormat="1" applyFont="1" applyFill="1" applyBorder="1" applyAlignment="1" applyProtection="1">
      <alignment vertical="center"/>
    </xf>
    <xf numFmtId="182" fontId="15" fillId="0" borderId="139" xfId="5" applyNumberFormat="1" applyFont="1" applyFill="1" applyBorder="1" applyAlignment="1" applyProtection="1">
      <alignment vertical="center"/>
    </xf>
    <xf numFmtId="182" fontId="15" fillId="0" borderId="162" xfId="5" applyNumberFormat="1" applyFont="1" applyFill="1" applyBorder="1" applyAlignment="1" applyProtection="1">
      <alignment vertical="center"/>
    </xf>
    <xf numFmtId="182" fontId="15" fillId="0" borderId="233" xfId="5" applyNumberFormat="1" applyFont="1" applyFill="1" applyBorder="1" applyAlignment="1" applyProtection="1">
      <alignment vertical="center"/>
    </xf>
    <xf numFmtId="179" fontId="11" fillId="0" borderId="22" xfId="0" applyNumberFormat="1" applyFont="1" applyFill="1" applyBorder="1" applyAlignment="1" applyProtection="1">
      <alignment horizontal="center" vertical="center" wrapText="1"/>
      <protection locked="0"/>
    </xf>
    <xf numFmtId="179" fontId="36" fillId="0" borderId="0" xfId="0" applyNumberFormat="1" applyFont="1" applyFill="1" applyProtection="1">
      <protection locked="0"/>
    </xf>
    <xf numFmtId="0" fontId="11" fillId="0" borderId="40" xfId="5" applyFont="1" applyFill="1" applyBorder="1" applyAlignment="1" applyProtection="1">
      <alignment vertical="center"/>
    </xf>
    <xf numFmtId="0" fontId="11" fillId="0" borderId="24" xfId="5" applyFont="1" applyFill="1" applyBorder="1" applyAlignment="1" applyProtection="1">
      <alignment vertical="center"/>
    </xf>
    <xf numFmtId="0" fontId="11" fillId="0" borderId="113" xfId="5" applyFont="1" applyFill="1" applyBorder="1" applyAlignment="1" applyProtection="1">
      <alignment vertical="center"/>
    </xf>
    <xf numFmtId="0" fontId="11" fillId="0" borderId="26" xfId="5" applyFont="1" applyFill="1" applyBorder="1" applyAlignment="1" applyProtection="1">
      <alignment horizontal="center" vertical="center"/>
    </xf>
    <xf numFmtId="0" fontId="11" fillId="0" borderId="71" xfId="5" applyFont="1" applyFill="1" applyBorder="1" applyAlignment="1" applyProtection="1">
      <alignment horizontal="center" vertical="center"/>
    </xf>
    <xf numFmtId="0" fontId="11" fillId="0" borderId="52" xfId="5" applyFont="1" applyFill="1" applyBorder="1" applyAlignment="1" applyProtection="1">
      <alignment vertical="center"/>
    </xf>
    <xf numFmtId="0" fontId="11" fillId="0" borderId="53" xfId="5" applyFont="1" applyFill="1" applyBorder="1" applyAlignment="1" applyProtection="1">
      <alignment vertical="center"/>
    </xf>
    <xf numFmtId="0" fontId="11" fillId="0" borderId="37" xfId="5" applyFont="1" applyFill="1" applyBorder="1" applyAlignment="1" applyProtection="1">
      <alignment vertical="center"/>
    </xf>
    <xf numFmtId="0" fontId="11" fillId="0" borderId="110" xfId="5" applyFont="1" applyFill="1" applyBorder="1" applyAlignment="1" applyProtection="1">
      <alignment horizontal="center" vertical="center"/>
    </xf>
    <xf numFmtId="0" fontId="11" fillId="0" borderId="31" xfId="0" applyFont="1" applyFill="1" applyBorder="1" applyAlignment="1">
      <alignment horizontal="center" vertical="center"/>
    </xf>
    <xf numFmtId="182" fontId="34" fillId="0" borderId="52" xfId="0" applyNumberFormat="1" applyFont="1" applyFill="1" applyBorder="1" applyAlignment="1" applyProtection="1">
      <alignment vertical="center"/>
      <protection locked="0"/>
    </xf>
    <xf numFmtId="182" fontId="34" fillId="0" borderId="53" xfId="0" applyNumberFormat="1" applyFont="1" applyFill="1" applyBorder="1" applyAlignment="1" applyProtection="1">
      <alignment vertical="center"/>
      <protection locked="0"/>
    </xf>
    <xf numFmtId="182" fontId="34" fillId="0" borderId="60" xfId="0" applyNumberFormat="1" applyFont="1" applyFill="1" applyBorder="1" applyAlignment="1" applyProtection="1">
      <alignment vertical="center"/>
      <protection locked="0"/>
    </xf>
    <xf numFmtId="182" fontId="34" fillId="0" borderId="16" xfId="0" applyNumberFormat="1" applyFont="1" applyFill="1" applyBorder="1" applyAlignment="1" applyProtection="1">
      <alignment vertical="center"/>
      <protection locked="0"/>
    </xf>
    <xf numFmtId="182" fontId="34" fillId="0" borderId="30" xfId="0" applyNumberFormat="1" applyFont="1" applyFill="1" applyBorder="1" applyAlignment="1" applyProtection="1">
      <alignment vertical="center"/>
      <protection locked="0"/>
    </xf>
    <xf numFmtId="182" fontId="34" fillId="0" borderId="71" xfId="0" applyNumberFormat="1" applyFont="1" applyFill="1" applyBorder="1" applyAlignment="1" applyProtection="1">
      <alignment vertical="center"/>
      <protection locked="0"/>
    </xf>
    <xf numFmtId="182" fontId="34" fillId="0" borderId="36" xfId="0" applyNumberFormat="1" applyFont="1" applyFill="1" applyBorder="1" applyAlignment="1" applyProtection="1">
      <alignment vertical="center"/>
      <protection locked="0"/>
    </xf>
    <xf numFmtId="182" fontId="34" fillId="0" borderId="35" xfId="0" applyNumberFormat="1" applyFont="1" applyFill="1" applyBorder="1" applyAlignment="1" applyProtection="1">
      <alignment vertical="center"/>
      <protection locked="0"/>
    </xf>
    <xf numFmtId="182" fontId="34" fillId="0" borderId="103" xfId="0" applyNumberFormat="1" applyFont="1" applyFill="1" applyBorder="1" applyAlignment="1" applyProtection="1">
      <alignment vertical="center"/>
      <protection locked="0"/>
    </xf>
    <xf numFmtId="0" fontId="11" fillId="0" borderId="52" xfId="0" applyFont="1" applyFill="1" applyBorder="1" applyAlignment="1">
      <alignment horizontal="center" vertical="center"/>
    </xf>
    <xf numFmtId="0" fontId="11" fillId="0" borderId="7" xfId="6" applyNumberFormat="1" applyFont="1" applyFill="1" applyBorder="1" applyAlignment="1">
      <alignment horizontal="center" vertical="center"/>
    </xf>
    <xf numFmtId="182" fontId="24" fillId="0" borderId="39" xfId="5" applyNumberFormat="1" applyFont="1" applyFill="1" applyBorder="1" applyProtection="1"/>
    <xf numFmtId="182" fontId="24" fillId="0" borderId="22" xfId="5" applyNumberFormat="1" applyFont="1" applyFill="1" applyBorder="1" applyProtection="1"/>
    <xf numFmtId="182" fontId="24" fillId="0" borderId="67" xfId="5" applyNumberFormat="1" applyFont="1" applyFill="1" applyBorder="1" applyProtection="1"/>
    <xf numFmtId="182" fontId="24" fillId="0" borderId="39" xfId="5" applyNumberFormat="1" applyFont="1" applyFill="1" applyBorder="1" applyAlignment="1" applyProtection="1"/>
    <xf numFmtId="182" fontId="24" fillId="0" borderId="30" xfId="5" applyNumberFormat="1" applyFont="1" applyFill="1" applyBorder="1" applyProtection="1"/>
    <xf numFmtId="182" fontId="24" fillId="0" borderId="59" xfId="5" applyNumberFormat="1" applyFont="1" applyFill="1" applyBorder="1" applyProtection="1"/>
    <xf numFmtId="0" fontId="25" fillId="0" borderId="124" xfId="0" applyFont="1" applyFill="1" applyBorder="1" applyAlignment="1">
      <alignment horizontal="center" vertical="center"/>
    </xf>
    <xf numFmtId="0" fontId="11" fillId="0" borderId="234" xfId="6" applyNumberFormat="1" applyFont="1" applyFill="1" applyBorder="1" applyAlignment="1">
      <alignment horizontal="center" vertical="center"/>
    </xf>
    <xf numFmtId="182" fontId="24" fillId="0" borderId="60" xfId="5" applyNumberFormat="1" applyFont="1" applyFill="1" applyBorder="1" applyProtection="1"/>
    <xf numFmtId="179" fontId="11" fillId="0" borderId="39" xfId="0" applyNumberFormat="1" applyFont="1" applyFill="1" applyBorder="1" applyAlignment="1" applyProtection="1">
      <alignment horizontal="center" vertical="center" wrapText="1"/>
      <protection locked="0"/>
    </xf>
    <xf numFmtId="0" fontId="11" fillId="0" borderId="170" xfId="6" applyNumberFormat="1" applyFont="1" applyFill="1" applyBorder="1" applyAlignment="1">
      <alignment horizontal="center" vertical="center"/>
    </xf>
    <xf numFmtId="0" fontId="25" fillId="0" borderId="235" xfId="6" applyNumberFormat="1" applyFont="1" applyFill="1" applyBorder="1" applyAlignment="1">
      <alignment horizontal="center" vertical="center"/>
    </xf>
    <xf numFmtId="182" fontId="24" fillId="0" borderId="50" xfId="5" applyNumberFormat="1" applyFont="1" applyFill="1" applyBorder="1" applyProtection="1"/>
    <xf numFmtId="0" fontId="25" fillId="0" borderId="9" xfId="6" applyNumberFormat="1" applyFont="1" applyFill="1" applyBorder="1" applyAlignment="1">
      <alignment horizontal="center" vertical="center"/>
    </xf>
    <xf numFmtId="0" fontId="25" fillId="0" borderId="9" xfId="6" applyFont="1" applyFill="1" applyBorder="1" applyAlignment="1">
      <alignment horizontal="center" vertical="center"/>
    </xf>
    <xf numFmtId="0" fontId="11" fillId="0" borderId="235" xfId="6" applyFont="1" applyFill="1" applyBorder="1" applyAlignment="1">
      <alignment horizontal="center" vertical="center"/>
    </xf>
    <xf numFmtId="0" fontId="26" fillId="0" borderId="119" xfId="0" applyFont="1" applyFill="1" applyBorder="1" applyAlignment="1">
      <alignment horizontal="center" vertical="center"/>
    </xf>
    <xf numFmtId="0" fontId="11" fillId="0" borderId="4" xfId="6" applyFont="1" applyFill="1" applyBorder="1" applyAlignment="1">
      <alignment horizontal="center" vertical="center"/>
    </xf>
    <xf numFmtId="182" fontId="24" fillId="0" borderId="43" xfId="5" applyNumberFormat="1" applyFont="1" applyFill="1" applyBorder="1" applyProtection="1"/>
    <xf numFmtId="182" fontId="24" fillId="0" borderId="42" xfId="5" applyNumberFormat="1" applyFont="1" applyFill="1" applyBorder="1" applyProtection="1"/>
    <xf numFmtId="182" fontId="24" fillId="0" borderId="43" xfId="5" applyNumberFormat="1" applyFont="1" applyFill="1" applyBorder="1" applyAlignment="1" applyProtection="1"/>
    <xf numFmtId="182" fontId="24" fillId="0" borderId="104" xfId="5" applyNumberFormat="1" applyFont="1" applyFill="1" applyBorder="1" applyAlignment="1" applyProtection="1"/>
    <xf numFmtId="0" fontId="22" fillId="0" borderId="23" xfId="5" applyFont="1" applyFill="1" applyBorder="1"/>
    <xf numFmtId="179" fontId="38" fillId="0" borderId="0" xfId="0" applyNumberFormat="1" applyFont="1" applyFill="1" applyProtection="1">
      <protection locked="0"/>
    </xf>
    <xf numFmtId="179" fontId="9" fillId="0" borderId="160" xfId="0" applyNumberFormat="1" applyFont="1" applyFill="1" applyBorder="1" applyAlignment="1" applyProtection="1">
      <alignment horizontal="center" vertical="center" wrapText="1"/>
      <protection locked="0"/>
    </xf>
    <xf numFmtId="179" fontId="9" fillId="0" borderId="132" xfId="0" applyNumberFormat="1" applyFont="1" applyFill="1" applyBorder="1" applyAlignment="1" applyProtection="1">
      <alignment horizontal="center" vertical="center" wrapText="1"/>
      <protection locked="0"/>
    </xf>
    <xf numFmtId="177" fontId="11" fillId="0" borderId="0" xfId="5" applyNumberFormat="1" applyFont="1" applyFill="1" applyProtection="1"/>
    <xf numFmtId="177" fontId="11" fillId="0" borderId="0" xfId="5" applyNumberFormat="1" applyFont="1" applyFill="1" applyBorder="1" applyProtection="1"/>
    <xf numFmtId="179" fontId="10" fillId="0" borderId="237" xfId="0" applyNumberFormat="1" applyFont="1" applyFill="1" applyBorder="1" applyAlignment="1" applyProtection="1">
      <alignment horizontal="center" vertical="center"/>
      <protection locked="0"/>
    </xf>
    <xf numFmtId="179" fontId="10" fillId="0" borderId="28" xfId="0" applyNumberFormat="1" applyFont="1" applyFill="1" applyBorder="1" applyAlignment="1" applyProtection="1">
      <alignment horizontal="center" vertical="center"/>
      <protection locked="0"/>
    </xf>
    <xf numFmtId="0" fontId="9" fillId="0" borderId="28" xfId="5" applyFont="1" applyFill="1" applyBorder="1" applyAlignment="1" applyProtection="1">
      <alignment vertical="center"/>
    </xf>
    <xf numFmtId="0" fontId="9" fillId="0" borderId="29" xfId="5" applyFont="1" applyFill="1" applyBorder="1" applyAlignment="1" applyProtection="1">
      <alignment vertical="center"/>
    </xf>
    <xf numFmtId="0" fontId="9" fillId="0" borderId="24" xfId="5" applyFont="1" applyFill="1" applyBorder="1" applyAlignment="1" applyProtection="1">
      <alignment vertical="center"/>
    </xf>
    <xf numFmtId="0" fontId="9" fillId="0" borderId="62" xfId="5" applyFont="1" applyFill="1" applyBorder="1" applyAlignment="1" applyProtection="1">
      <alignment vertical="center"/>
    </xf>
    <xf numFmtId="0" fontId="9" fillId="0" borderId="238" xfId="5" applyFont="1" applyFill="1" applyBorder="1" applyAlignment="1" applyProtection="1">
      <alignment vertical="center"/>
    </xf>
    <xf numFmtId="0" fontId="9" fillId="0" borderId="239" xfId="5" applyFont="1" applyFill="1" applyBorder="1" applyAlignment="1" applyProtection="1">
      <alignment vertical="center"/>
    </xf>
    <xf numFmtId="0" fontId="9" fillId="0" borderId="28" xfId="5" applyFont="1" applyFill="1" applyBorder="1" applyAlignment="1" applyProtection="1">
      <alignment horizontal="center" vertical="center"/>
    </xf>
    <xf numFmtId="0" fontId="9" fillId="0" borderId="240" xfId="5" applyFont="1" applyFill="1" applyBorder="1" applyAlignment="1" applyProtection="1">
      <alignment horizontal="center" vertical="center"/>
    </xf>
    <xf numFmtId="0" fontId="9" fillId="0" borderId="75" xfId="5" applyFont="1" applyFill="1" applyBorder="1" applyAlignment="1" applyProtection="1">
      <alignment horizontal="center" vertical="center"/>
    </xf>
    <xf numFmtId="179" fontId="21" fillId="0" borderId="28" xfId="0" applyNumberFormat="1" applyFont="1" applyFill="1" applyBorder="1" applyAlignment="1" applyProtection="1">
      <alignment horizontal="right" vertical="center"/>
      <protection locked="0"/>
    </xf>
    <xf numFmtId="0" fontId="9" fillId="0" borderId="53" xfId="5" applyFont="1" applyFill="1" applyBorder="1" applyAlignment="1" applyProtection="1">
      <alignment horizontal="center" vertical="center"/>
    </xf>
    <xf numFmtId="0" fontId="9" fillId="0" borderId="52" xfId="5" applyFont="1" applyFill="1" applyBorder="1" applyAlignment="1" applyProtection="1">
      <alignment horizontal="center" vertical="center"/>
    </xf>
    <xf numFmtId="0" fontId="9" fillId="0" borderId="241" xfId="5" applyFont="1" applyFill="1" applyBorder="1" applyAlignment="1" applyProtection="1">
      <alignment horizontal="center" vertical="center"/>
    </xf>
    <xf numFmtId="0" fontId="9" fillId="0" borderId="76" xfId="5" applyFont="1" applyFill="1" applyBorder="1" applyAlignment="1" applyProtection="1">
      <alignment horizontal="center" vertical="center"/>
    </xf>
    <xf numFmtId="184" fontId="30" fillId="0" borderId="68" xfId="0" applyNumberFormat="1" applyFont="1" applyFill="1" applyBorder="1" applyAlignment="1" applyProtection="1">
      <alignment vertical="center"/>
      <protection locked="0"/>
    </xf>
    <xf numFmtId="184" fontId="30" fillId="0" borderId="74" xfId="0" applyNumberFormat="1" applyFont="1" applyFill="1" applyBorder="1" applyAlignment="1" applyProtection="1">
      <alignment vertical="center"/>
      <protection locked="0"/>
    </xf>
    <xf numFmtId="184" fontId="34" fillId="0" borderId="89" xfId="0" applyNumberFormat="1" applyFont="1" applyFill="1" applyBorder="1" applyAlignment="1" applyProtection="1">
      <alignment vertical="center"/>
      <protection locked="0"/>
    </xf>
    <xf numFmtId="177" fontId="34" fillId="0" borderId="21" xfId="0" applyNumberFormat="1" applyFont="1" applyFill="1" applyBorder="1" applyAlignment="1" applyProtection="1">
      <alignment vertical="center"/>
      <protection locked="0"/>
    </xf>
    <xf numFmtId="184" fontId="34" fillId="0" borderId="56" xfId="0" applyNumberFormat="1" applyFont="1" applyFill="1" applyBorder="1" applyAlignment="1" applyProtection="1">
      <alignment vertical="center"/>
      <protection locked="0"/>
    </xf>
    <xf numFmtId="184" fontId="30" fillId="0" borderId="36" xfId="0" applyNumberFormat="1" applyFont="1" applyFill="1" applyBorder="1" applyAlignment="1" applyProtection="1">
      <alignment vertical="center"/>
      <protection locked="0"/>
    </xf>
    <xf numFmtId="184" fontId="30" fillId="0" borderId="35" xfId="0" applyNumberFormat="1" applyFont="1" applyFill="1" applyBorder="1" applyAlignment="1" applyProtection="1">
      <alignment vertical="center"/>
      <protection locked="0"/>
    </xf>
    <xf numFmtId="184" fontId="30" fillId="0" borderId="193" xfId="0" applyNumberFormat="1" applyFont="1" applyFill="1" applyBorder="1" applyAlignment="1" applyProtection="1">
      <alignment vertical="center"/>
      <protection locked="0"/>
    </xf>
    <xf numFmtId="184" fontId="30" fillId="0" borderId="97" xfId="0" applyNumberFormat="1" applyFont="1" applyFill="1" applyBorder="1" applyAlignment="1" applyProtection="1">
      <alignment vertical="center"/>
      <protection locked="0"/>
    </xf>
    <xf numFmtId="177" fontId="34" fillId="0" borderId="108" xfId="0" applyNumberFormat="1" applyFont="1" applyFill="1" applyBorder="1" applyAlignment="1" applyProtection="1">
      <alignment vertical="center"/>
      <protection locked="0"/>
    </xf>
    <xf numFmtId="184" fontId="34" fillId="0" borderId="35" xfId="0" applyNumberFormat="1" applyFont="1" applyFill="1" applyBorder="1" applyAlignment="1" applyProtection="1">
      <alignment vertical="center"/>
      <protection locked="0"/>
    </xf>
    <xf numFmtId="177" fontId="34" fillId="0" borderId="35" xfId="0" applyNumberFormat="1" applyFont="1" applyFill="1" applyBorder="1" applyAlignment="1" applyProtection="1">
      <alignment vertical="center"/>
      <protection locked="0"/>
    </xf>
    <xf numFmtId="184" fontId="34" fillId="0" borderId="36" xfId="0" applyNumberFormat="1" applyFont="1" applyFill="1" applyBorder="1" applyAlignment="1" applyProtection="1">
      <alignment vertical="center"/>
      <protection locked="0"/>
    </xf>
    <xf numFmtId="177" fontId="34" fillId="0" borderId="36" xfId="0" applyNumberFormat="1" applyFont="1" applyFill="1" applyBorder="1" applyAlignment="1" applyProtection="1">
      <alignment vertical="center"/>
      <protection locked="0"/>
    </xf>
    <xf numFmtId="184" fontId="34" fillId="0" borderId="103" xfId="0" applyNumberFormat="1" applyFont="1" applyFill="1" applyBorder="1" applyAlignment="1" applyProtection="1">
      <alignment vertical="center"/>
      <protection locked="0"/>
    </xf>
    <xf numFmtId="180" fontId="34" fillId="0" borderId="21" xfId="0" applyNumberFormat="1" applyFont="1" applyFill="1" applyBorder="1" applyAlignment="1" applyProtection="1">
      <alignment vertical="center"/>
      <protection locked="0"/>
    </xf>
    <xf numFmtId="184" fontId="24" fillId="0" borderId="21" xfId="0" applyNumberFormat="1" applyFont="1" applyFill="1" applyBorder="1" applyAlignment="1" applyProtection="1">
      <alignment vertical="center"/>
      <protection locked="0"/>
    </xf>
    <xf numFmtId="184" fontId="30" fillId="0" borderId="26" xfId="0" applyNumberFormat="1" applyFont="1" applyFill="1" applyBorder="1" applyAlignment="1" applyProtection="1">
      <alignment vertical="center"/>
      <protection locked="0"/>
    </xf>
    <xf numFmtId="184" fontId="30" fillId="0" borderId="29" xfId="0" applyNumberFormat="1" applyFont="1" applyFill="1" applyBorder="1" applyAlignment="1" applyProtection="1">
      <alignment vertical="center"/>
      <protection locked="0"/>
    </xf>
    <xf numFmtId="184" fontId="30" fillId="0" borderId="243" xfId="0" applyNumberFormat="1" applyFont="1" applyFill="1" applyBorder="1" applyAlignment="1" applyProtection="1">
      <alignment vertical="center"/>
      <protection locked="0"/>
    </xf>
    <xf numFmtId="177" fontId="34" fillId="0" borderId="25" xfId="0" applyNumberFormat="1" applyFont="1" applyFill="1" applyBorder="1" applyAlignment="1" applyProtection="1">
      <alignment vertical="center"/>
      <protection locked="0"/>
    </xf>
    <xf numFmtId="184" fontId="34" fillId="0" borderId="26" xfId="0" applyNumberFormat="1" applyFont="1" applyFill="1" applyBorder="1" applyAlignment="1" applyProtection="1">
      <alignment vertical="center"/>
      <protection locked="0"/>
    </xf>
    <xf numFmtId="177" fontId="30" fillId="0" borderId="29" xfId="0" applyNumberFormat="1" applyFont="1" applyFill="1" applyBorder="1" applyAlignment="1" applyProtection="1">
      <alignment vertical="center"/>
      <protection locked="0"/>
    </xf>
    <xf numFmtId="184" fontId="30" fillId="0" borderId="113" xfId="0" applyNumberFormat="1" applyFont="1" applyFill="1" applyBorder="1" applyAlignment="1" applyProtection="1">
      <alignment vertical="center"/>
      <protection locked="0"/>
    </xf>
    <xf numFmtId="184" fontId="15" fillId="0" borderId="46" xfId="5" applyNumberFormat="1" applyFont="1" applyFill="1" applyBorder="1" applyProtection="1"/>
    <xf numFmtId="184" fontId="15" fillId="0" borderId="230" xfId="5" applyNumberFormat="1" applyFont="1" applyFill="1" applyBorder="1" applyProtection="1"/>
    <xf numFmtId="184" fontId="15" fillId="0" borderId="101" xfId="5" applyNumberFormat="1" applyFont="1" applyFill="1" applyBorder="1" applyProtection="1"/>
    <xf numFmtId="184" fontId="24" fillId="0" borderId="46" xfId="5" applyNumberFormat="1" applyFont="1" applyFill="1" applyBorder="1" applyProtection="1"/>
    <xf numFmtId="177" fontId="24" fillId="0" borderId="46" xfId="5" applyNumberFormat="1" applyFont="1" applyFill="1" applyBorder="1" applyProtection="1"/>
    <xf numFmtId="180" fontId="24" fillId="0" borderId="46" xfId="5" applyNumberFormat="1" applyFont="1" applyFill="1" applyBorder="1" applyProtection="1"/>
    <xf numFmtId="180" fontId="24" fillId="0" borderId="48" xfId="5" applyNumberFormat="1" applyFont="1" applyFill="1" applyBorder="1" applyProtection="1"/>
    <xf numFmtId="180" fontId="15" fillId="0" borderId="0" xfId="5" applyNumberFormat="1" applyFont="1" applyFill="1" applyBorder="1" applyProtection="1"/>
    <xf numFmtId="184" fontId="15" fillId="0" borderId="74" xfId="5" applyNumberFormat="1" applyFont="1" applyFill="1" applyBorder="1" applyProtection="1"/>
    <xf numFmtId="184" fontId="15" fillId="0" borderId="162" xfId="5" applyNumberFormat="1" applyFont="1" applyFill="1" applyBorder="1" applyProtection="1"/>
    <xf numFmtId="184" fontId="15" fillId="0" borderId="89" xfId="5" applyNumberFormat="1" applyFont="1" applyFill="1" applyBorder="1" applyProtection="1"/>
    <xf numFmtId="184" fontId="15" fillId="0" borderId="91" xfId="5" applyNumberFormat="1" applyFont="1" applyFill="1" applyBorder="1" applyProtection="1"/>
    <xf numFmtId="177" fontId="24" fillId="0" borderId="24" xfId="5" applyNumberFormat="1" applyFont="1" applyFill="1" applyBorder="1" applyProtection="1"/>
    <xf numFmtId="179" fontId="9" fillId="0" borderId="86" xfId="0" applyNumberFormat="1" applyFont="1" applyFill="1" applyBorder="1" applyAlignment="1" applyProtection="1">
      <alignment horizontal="center" vertical="center" wrapText="1"/>
      <protection locked="0"/>
    </xf>
    <xf numFmtId="184" fontId="30" fillId="0" borderId="244" xfId="0" applyNumberFormat="1" applyFont="1" applyFill="1" applyBorder="1" applyAlignment="1" applyProtection="1">
      <protection locked="0"/>
    </xf>
    <xf numFmtId="184" fontId="30" fillId="0" borderId="159" xfId="0" applyNumberFormat="1" applyFont="1" applyFill="1" applyBorder="1" applyAlignment="1" applyProtection="1">
      <protection locked="0"/>
    </xf>
    <xf numFmtId="184" fontId="30" fillId="0" borderId="245" xfId="0" applyNumberFormat="1" applyFont="1" applyFill="1" applyBorder="1" applyAlignment="1" applyProtection="1">
      <protection locked="0"/>
    </xf>
    <xf numFmtId="184" fontId="30" fillId="0" borderId="246" xfId="0" applyNumberFormat="1" applyFont="1" applyFill="1" applyBorder="1" applyAlignment="1" applyProtection="1">
      <protection locked="0"/>
    </xf>
    <xf numFmtId="177" fontId="34" fillId="0" borderId="244" xfId="0" applyNumberFormat="1" applyFont="1" applyFill="1" applyBorder="1" applyAlignment="1" applyProtection="1">
      <protection locked="0"/>
    </xf>
    <xf numFmtId="184" fontId="34" fillId="0" borderId="159" xfId="0" applyNumberFormat="1" applyFont="1" applyFill="1" applyBorder="1" applyAlignment="1" applyProtection="1">
      <protection locked="0"/>
    </xf>
    <xf numFmtId="177" fontId="34" fillId="0" borderId="159" xfId="0" applyNumberFormat="1" applyFont="1" applyFill="1" applyBorder="1" applyAlignment="1" applyProtection="1">
      <protection locked="0"/>
    </xf>
    <xf numFmtId="177" fontId="30" fillId="0" borderId="159" xfId="0" applyNumberFormat="1" applyFont="1" applyFill="1" applyBorder="1" applyAlignment="1" applyProtection="1">
      <protection locked="0"/>
    </xf>
    <xf numFmtId="180" fontId="34" fillId="0" borderId="159" xfId="0" applyNumberFormat="1" applyFont="1" applyFill="1" applyBorder="1" applyAlignment="1" applyProtection="1">
      <protection locked="0"/>
    </xf>
    <xf numFmtId="184" fontId="30" fillId="0" borderId="142" xfId="0" applyNumberFormat="1" applyFont="1" applyFill="1" applyBorder="1" applyAlignment="1" applyProtection="1">
      <protection locked="0"/>
    </xf>
    <xf numFmtId="0" fontId="9" fillId="0" borderId="173" xfId="6" applyNumberFormat="1" applyFont="1" applyFill="1" applyBorder="1" applyAlignment="1">
      <alignment horizontal="center" vertical="center"/>
    </xf>
    <xf numFmtId="184" fontId="15" fillId="0" borderId="139" xfId="5" applyNumberFormat="1" applyFont="1" applyFill="1" applyBorder="1" applyProtection="1"/>
    <xf numFmtId="184" fontId="15" fillId="0" borderId="96" xfId="5" applyNumberFormat="1" applyFont="1" applyFill="1" applyBorder="1" applyProtection="1"/>
    <xf numFmtId="184" fontId="15" fillId="0" borderId="109" xfId="5" applyNumberFormat="1" applyFont="1" applyFill="1" applyBorder="1" applyProtection="1"/>
    <xf numFmtId="177" fontId="24" fillId="0" borderId="19" xfId="5" applyNumberFormat="1" applyFont="1" applyFill="1" applyBorder="1" applyProtection="1"/>
    <xf numFmtId="0" fontId="9" fillId="0" borderId="247" xfId="6" applyNumberFormat="1" applyFont="1" applyFill="1" applyBorder="1" applyAlignment="1">
      <alignment horizontal="center" vertical="center"/>
    </xf>
    <xf numFmtId="184" fontId="15" fillId="0" borderId="50" xfId="0" applyNumberFormat="1" applyFont="1" applyFill="1" applyBorder="1" applyAlignment="1" applyProtection="1">
      <protection locked="0"/>
    </xf>
    <xf numFmtId="184" fontId="15" fillId="0" borderId="248" xfId="5" applyNumberFormat="1" applyFont="1" applyFill="1" applyBorder="1" applyProtection="1"/>
    <xf numFmtId="184" fontId="15" fillId="0" borderId="249" xfId="5" applyNumberFormat="1" applyFont="1" applyFill="1" applyBorder="1" applyProtection="1"/>
    <xf numFmtId="184" fontId="15" fillId="0" borderId="250" xfId="5" applyNumberFormat="1" applyFont="1" applyFill="1" applyBorder="1" applyProtection="1"/>
    <xf numFmtId="177" fontId="24" fillId="0" borderId="251" xfId="5" applyNumberFormat="1" applyFont="1" applyFill="1" applyBorder="1" applyProtection="1"/>
    <xf numFmtId="184" fontId="24" fillId="0" borderId="248" xfId="5" applyNumberFormat="1" applyFont="1" applyFill="1" applyBorder="1" applyProtection="1"/>
    <xf numFmtId="177" fontId="24" fillId="0" borderId="248" xfId="5" applyNumberFormat="1" applyFont="1" applyFill="1" applyBorder="1" applyProtection="1"/>
    <xf numFmtId="180" fontId="24" fillId="0" borderId="248" xfId="5" applyNumberFormat="1" applyFont="1" applyFill="1" applyBorder="1" applyProtection="1"/>
    <xf numFmtId="180" fontId="24" fillId="0" borderId="252" xfId="5" applyNumberFormat="1" applyFont="1" applyFill="1" applyBorder="1" applyProtection="1"/>
    <xf numFmtId="179" fontId="9" fillId="0" borderId="39" xfId="0" applyNumberFormat="1" applyFont="1" applyFill="1" applyBorder="1" applyAlignment="1" applyProtection="1">
      <alignment horizontal="center" vertical="center" wrapText="1"/>
      <protection locked="0"/>
    </xf>
    <xf numFmtId="184" fontId="15" fillId="0" borderId="39" xfId="0" applyNumberFormat="1" applyFont="1" applyFill="1" applyBorder="1" applyAlignment="1" applyProtection="1">
      <protection locked="0"/>
    </xf>
    <xf numFmtId="184" fontId="15" fillId="0" borderId="22" xfId="0" applyNumberFormat="1" applyFont="1" applyFill="1" applyBorder="1" applyAlignment="1" applyProtection="1">
      <protection locked="0"/>
    </xf>
    <xf numFmtId="177" fontId="15" fillId="0" borderId="39" xfId="0" applyNumberFormat="1" applyFont="1" applyFill="1" applyBorder="1" applyAlignment="1" applyProtection="1">
      <protection locked="0"/>
    </xf>
    <xf numFmtId="184" fontId="15" fillId="0" borderId="67" xfId="0" applyNumberFormat="1" applyFont="1" applyFill="1" applyBorder="1" applyAlignment="1" applyProtection="1">
      <protection locked="0"/>
    </xf>
    <xf numFmtId="184" fontId="15" fillId="0" borderId="19" xfId="5" applyNumberFormat="1" applyFont="1" applyFill="1" applyBorder="1" applyProtection="1"/>
    <xf numFmtId="184" fontId="15" fillId="0" borderId="38" xfId="0" applyNumberFormat="1" applyFont="1" applyFill="1" applyBorder="1" applyAlignment="1" applyProtection="1">
      <protection locked="0"/>
    </xf>
    <xf numFmtId="184" fontId="15" fillId="0" borderId="37" xfId="5" applyNumberFormat="1" applyFont="1" applyFill="1" applyBorder="1" applyProtection="1"/>
    <xf numFmtId="184" fontId="15" fillId="0" borderId="24" xfId="5" applyNumberFormat="1" applyFont="1" applyFill="1" applyBorder="1" applyProtection="1"/>
    <xf numFmtId="184" fontId="15" fillId="0" borderId="16" xfId="0" applyNumberFormat="1" applyFont="1" applyFill="1" applyBorder="1" applyAlignment="1" applyProtection="1">
      <protection locked="0"/>
    </xf>
    <xf numFmtId="184" fontId="15" fillId="0" borderId="28" xfId="5" applyNumberFormat="1" applyFont="1" applyFill="1" applyBorder="1" applyProtection="1"/>
    <xf numFmtId="184" fontId="30" fillId="0" borderId="253" xfId="0" applyNumberFormat="1" applyFont="1" applyFill="1" applyBorder="1" applyAlignment="1" applyProtection="1">
      <protection locked="0"/>
    </xf>
    <xf numFmtId="177" fontId="30" fillId="0" borderId="253" xfId="0" applyNumberFormat="1" applyFont="1" applyFill="1" applyBorder="1" applyAlignment="1" applyProtection="1">
      <protection locked="0"/>
    </xf>
    <xf numFmtId="184" fontId="34" fillId="0" borderId="253" xfId="0" applyNumberFormat="1" applyFont="1" applyFill="1" applyBorder="1" applyAlignment="1" applyProtection="1">
      <protection locked="0"/>
    </xf>
    <xf numFmtId="0" fontId="28" fillId="0" borderId="254" xfId="0" applyFont="1" applyFill="1" applyBorder="1" applyAlignment="1">
      <alignment horizontal="center" vertical="center"/>
    </xf>
    <xf numFmtId="0" fontId="9" fillId="0" borderId="53" xfId="6" applyNumberFormat="1" applyFont="1" applyFill="1" applyBorder="1" applyAlignment="1">
      <alignment horizontal="center" vertical="center"/>
    </xf>
    <xf numFmtId="184" fontId="15" fillId="0" borderId="53" xfId="0" applyNumberFormat="1" applyFont="1" applyFill="1" applyBorder="1" applyAlignment="1" applyProtection="1">
      <protection locked="0"/>
    </xf>
    <xf numFmtId="184" fontId="15" fillId="0" borderId="51" xfId="5" applyNumberFormat="1" applyFont="1" applyFill="1" applyBorder="1" applyProtection="1"/>
    <xf numFmtId="177" fontId="24" fillId="0" borderId="37" xfId="5" applyNumberFormat="1" applyFont="1" applyFill="1" applyBorder="1" applyProtection="1"/>
    <xf numFmtId="180" fontId="24" fillId="0" borderId="37" xfId="5" applyNumberFormat="1" applyFont="1" applyFill="1" applyBorder="1" applyProtection="1"/>
    <xf numFmtId="180" fontId="24" fillId="0" borderId="49" xfId="5" applyNumberFormat="1" applyFont="1" applyFill="1" applyBorder="1" applyProtection="1"/>
    <xf numFmtId="184" fontId="15" fillId="0" borderId="160" xfId="0" applyNumberFormat="1" applyFont="1" applyFill="1" applyBorder="1" applyAlignment="1" applyProtection="1">
      <protection locked="0"/>
    </xf>
    <xf numFmtId="184" fontId="15" fillId="0" borderId="253" xfId="0" applyNumberFormat="1" applyFont="1" applyFill="1" applyBorder="1" applyAlignment="1" applyProtection="1">
      <protection locked="0"/>
    </xf>
    <xf numFmtId="177" fontId="15" fillId="0" borderId="160" xfId="0" applyNumberFormat="1" applyFont="1" applyFill="1" applyBorder="1" applyAlignment="1" applyProtection="1">
      <protection locked="0"/>
    </xf>
    <xf numFmtId="184" fontId="24" fillId="0" borderId="253" xfId="0" applyNumberFormat="1" applyFont="1" applyFill="1" applyBorder="1" applyAlignment="1" applyProtection="1">
      <protection locked="0"/>
    </xf>
    <xf numFmtId="184" fontId="15" fillId="0" borderId="165" xfId="0" applyNumberFormat="1" applyFont="1" applyFill="1" applyBorder="1" applyAlignment="1" applyProtection="1">
      <protection locked="0"/>
    </xf>
    <xf numFmtId="0" fontId="9" fillId="0" borderId="255" xfId="6" applyNumberFormat="1" applyFont="1" applyFill="1" applyBorder="1" applyAlignment="1">
      <alignment horizontal="center" vertical="center"/>
    </xf>
    <xf numFmtId="179" fontId="9" fillId="0" borderId="72" xfId="0" applyNumberFormat="1" applyFont="1" applyFill="1" applyBorder="1" applyAlignment="1" applyProtection="1">
      <alignment horizontal="center" vertical="center" wrapText="1"/>
      <protection locked="0"/>
    </xf>
    <xf numFmtId="184" fontId="30" fillId="0" borderId="0" xfId="0" applyNumberFormat="1" applyFont="1" applyFill="1" applyBorder="1" applyAlignment="1" applyProtection="1">
      <protection locked="0"/>
    </xf>
    <xf numFmtId="177" fontId="34" fillId="0" borderId="0" xfId="0" applyNumberFormat="1" applyFont="1" applyFill="1" applyBorder="1" applyAlignment="1" applyProtection="1">
      <protection locked="0"/>
    </xf>
    <xf numFmtId="184" fontId="34" fillId="0" borderId="0" xfId="0" applyNumberFormat="1" applyFont="1" applyFill="1" applyBorder="1" applyAlignment="1" applyProtection="1">
      <protection locked="0"/>
    </xf>
    <xf numFmtId="0" fontId="9" fillId="0" borderId="256" xfId="6" applyNumberFormat="1" applyFont="1" applyFill="1" applyBorder="1" applyAlignment="1">
      <alignment horizontal="center" vertical="center"/>
    </xf>
    <xf numFmtId="184" fontId="15" fillId="0" borderId="47" xfId="0" applyNumberFormat="1" applyFont="1" applyFill="1" applyBorder="1" applyAlignment="1" applyProtection="1">
      <protection locked="0"/>
    </xf>
    <xf numFmtId="180" fontId="15" fillId="0" borderId="46" xfId="5" applyNumberFormat="1" applyFont="1" applyFill="1" applyBorder="1" applyProtection="1"/>
    <xf numFmtId="184" fontId="15" fillId="0" borderId="52" xfId="0" applyNumberFormat="1" applyFont="1" applyFill="1" applyBorder="1" applyAlignment="1" applyProtection="1">
      <protection locked="0"/>
    </xf>
    <xf numFmtId="177" fontId="24" fillId="0" borderId="52" xfId="0" applyNumberFormat="1" applyFont="1" applyFill="1" applyBorder="1" applyAlignment="1" applyProtection="1">
      <protection locked="0"/>
    </xf>
    <xf numFmtId="184" fontId="24" fillId="0" borderId="52" xfId="0" applyNumberFormat="1" applyFont="1" applyFill="1" applyBorder="1" applyAlignment="1" applyProtection="1">
      <protection locked="0"/>
    </xf>
    <xf numFmtId="177" fontId="15" fillId="0" borderId="52" xfId="0" applyNumberFormat="1" applyFont="1" applyFill="1" applyBorder="1" applyAlignment="1" applyProtection="1">
      <protection locked="0"/>
    </xf>
    <xf numFmtId="184" fontId="15" fillId="0" borderId="110" xfId="0" applyNumberFormat="1" applyFont="1" applyFill="1" applyBorder="1" applyAlignment="1" applyProtection="1">
      <protection locked="0"/>
    </xf>
    <xf numFmtId="0" fontId="28" fillId="0" borderId="87" xfId="6" applyNumberFormat="1" applyFont="1" applyFill="1" applyBorder="1" applyAlignment="1">
      <alignment horizontal="center" vertical="center"/>
    </xf>
    <xf numFmtId="184" fontId="24" fillId="0" borderId="160" xfId="0" applyNumberFormat="1" applyFont="1" applyFill="1" applyBorder="1" applyAlignment="1" applyProtection="1">
      <protection locked="0"/>
    </xf>
    <xf numFmtId="177" fontId="24" fillId="0" borderId="160" xfId="0" applyNumberFormat="1" applyFont="1" applyFill="1" applyBorder="1" applyAlignment="1" applyProtection="1">
      <protection locked="0"/>
    </xf>
    <xf numFmtId="184" fontId="24" fillId="0" borderId="50" xfId="0" applyNumberFormat="1" applyFont="1" applyFill="1" applyBorder="1" applyAlignment="1" applyProtection="1">
      <protection locked="0"/>
    </xf>
    <xf numFmtId="177" fontId="24" fillId="0" borderId="22" xfId="0" applyNumberFormat="1" applyFont="1" applyFill="1" applyBorder="1" applyAlignment="1" applyProtection="1">
      <protection locked="0"/>
    </xf>
    <xf numFmtId="184" fontId="24" fillId="0" borderId="22" xfId="0" applyNumberFormat="1" applyFont="1" applyFill="1" applyBorder="1" applyAlignment="1" applyProtection="1">
      <protection locked="0"/>
    </xf>
    <xf numFmtId="0" fontId="28" fillId="0" borderId="247" xfId="6" applyFont="1" applyFill="1" applyBorder="1" applyAlignment="1">
      <alignment horizontal="center" vertical="center"/>
    </xf>
    <xf numFmtId="177" fontId="15" fillId="0" borderId="22" xfId="0" applyNumberFormat="1" applyFont="1" applyFill="1" applyBorder="1" applyAlignment="1" applyProtection="1">
      <protection locked="0"/>
    </xf>
    <xf numFmtId="0" fontId="23" fillId="0" borderId="119" xfId="0" applyFont="1" applyFill="1" applyBorder="1" applyAlignment="1">
      <alignment horizontal="center" vertical="center"/>
    </xf>
    <xf numFmtId="0" fontId="9" fillId="0" borderId="120" xfId="6" applyFont="1" applyFill="1" applyBorder="1" applyAlignment="1">
      <alignment horizontal="center" vertical="center"/>
    </xf>
    <xf numFmtId="184" fontId="15" fillId="0" borderId="120" xfId="0" applyNumberFormat="1" applyFont="1" applyFill="1" applyBorder="1" applyAlignment="1" applyProtection="1">
      <protection locked="0"/>
    </xf>
    <xf numFmtId="184" fontId="15" fillId="0" borderId="122" xfId="5" applyNumberFormat="1" applyFont="1" applyFill="1" applyBorder="1" applyProtection="1"/>
    <xf numFmtId="177" fontId="24" fillId="0" borderId="122" xfId="5" applyNumberFormat="1" applyFont="1" applyFill="1" applyBorder="1" applyProtection="1"/>
    <xf numFmtId="184" fontId="24" fillId="0" borderId="122" xfId="5" applyNumberFormat="1" applyFont="1" applyFill="1" applyBorder="1" applyProtection="1"/>
    <xf numFmtId="180" fontId="24" fillId="0" borderId="122" xfId="5" applyNumberFormat="1" applyFont="1" applyFill="1" applyBorder="1" applyProtection="1"/>
    <xf numFmtId="180" fontId="24" fillId="0" borderId="143" xfId="5" applyNumberFormat="1" applyFont="1" applyFill="1" applyBorder="1" applyProtection="1"/>
    <xf numFmtId="179" fontId="7" fillId="0" borderId="0" xfId="0" applyNumberFormat="1" applyFont="1" applyFill="1" applyBorder="1" applyAlignment="1" applyProtection="1">
      <alignment horizontal="distributed" vertical="center" wrapText="1"/>
      <protection locked="0"/>
    </xf>
    <xf numFmtId="177" fontId="22" fillId="0" borderId="0" xfId="5" applyNumberFormat="1" applyFont="1" applyFill="1" applyBorder="1"/>
    <xf numFmtId="179" fontId="7" fillId="0" borderId="0" xfId="0" applyNumberFormat="1" applyFont="1" applyFill="1" applyBorder="1" applyProtection="1">
      <protection locked="0"/>
    </xf>
    <xf numFmtId="0" fontId="2" fillId="0" borderId="0" xfId="5" applyFont="1" applyFill="1" applyBorder="1" applyProtection="1"/>
    <xf numFmtId="177" fontId="22" fillId="0" borderId="0" xfId="5" applyNumberFormat="1" applyFont="1" applyFill="1"/>
    <xf numFmtId="0" fontId="9" fillId="0" borderId="93" xfId="5" applyFont="1" applyFill="1" applyBorder="1" applyAlignment="1" applyProtection="1">
      <alignment horizontal="center" vertical="center"/>
    </xf>
    <xf numFmtId="184" fontId="34" fillId="0" borderId="96" xfId="0" applyNumberFormat="1" applyFont="1" applyFill="1" applyBorder="1" applyAlignment="1" applyProtection="1">
      <alignment vertical="center"/>
      <protection locked="0"/>
    </xf>
    <xf numFmtId="184" fontId="30" fillId="0" borderId="93" xfId="0" applyNumberFormat="1" applyFont="1" applyFill="1" applyBorder="1" applyAlignment="1" applyProtection="1">
      <alignment vertical="center"/>
      <protection locked="0"/>
    </xf>
    <xf numFmtId="184" fontId="15" fillId="0" borderId="257" xfId="5" applyNumberFormat="1" applyFont="1" applyFill="1" applyBorder="1" applyProtection="1"/>
    <xf numFmtId="184" fontId="15" fillId="0" borderId="99" xfId="0" applyNumberFormat="1" applyFont="1" applyFill="1" applyBorder="1" applyAlignment="1" applyProtection="1">
      <protection locked="0"/>
    </xf>
    <xf numFmtId="184" fontId="30" fillId="0" borderId="258" xfId="0" applyNumberFormat="1" applyFont="1" applyFill="1" applyBorder="1" applyAlignment="1" applyProtection="1">
      <protection locked="0"/>
    </xf>
    <xf numFmtId="184" fontId="15" fillId="0" borderId="94" xfId="5" applyNumberFormat="1" applyFont="1" applyFill="1" applyBorder="1" applyProtection="1"/>
    <xf numFmtId="184" fontId="15" fillId="0" borderId="258" xfId="0" applyNumberFormat="1" applyFont="1" applyFill="1" applyBorder="1" applyAlignment="1" applyProtection="1">
      <protection locked="0"/>
    </xf>
    <xf numFmtId="184" fontId="15" fillId="0" borderId="76" xfId="0" applyNumberFormat="1" applyFont="1" applyFill="1" applyBorder="1" applyAlignment="1" applyProtection="1">
      <protection locked="0"/>
    </xf>
    <xf numFmtId="184" fontId="15" fillId="0" borderId="259" xfId="0" applyNumberFormat="1" applyFont="1" applyFill="1" applyBorder="1" applyAlignment="1" applyProtection="1">
      <protection locked="0"/>
    </xf>
    <xf numFmtId="184" fontId="15" fillId="0" borderId="260" xfId="5" applyNumberFormat="1" applyFont="1" applyFill="1" applyBorder="1" applyProtection="1"/>
    <xf numFmtId="184" fontId="15" fillId="0" borderId="232" xfId="0" applyNumberFormat="1" applyFont="1" applyFill="1" applyBorder="1" applyAlignment="1" applyProtection="1">
      <protection locked="0"/>
    </xf>
    <xf numFmtId="184" fontId="15" fillId="0" borderId="164" xfId="0" applyNumberFormat="1" applyFont="1" applyFill="1" applyBorder="1" applyAlignment="1" applyProtection="1">
      <protection locked="0"/>
    </xf>
    <xf numFmtId="184" fontId="15" fillId="0" borderId="261" xfId="0" applyNumberFormat="1" applyFont="1" applyFill="1" applyBorder="1" applyAlignment="1" applyProtection="1">
      <protection locked="0"/>
    </xf>
    <xf numFmtId="184" fontId="15" fillId="0" borderId="262" xfId="5" applyNumberFormat="1" applyFont="1" applyFill="1" applyBorder="1" applyProtection="1"/>
    <xf numFmtId="0" fontId="9" fillId="0" borderId="197" xfId="5" applyFont="1" applyFill="1" applyBorder="1" applyAlignment="1" applyProtection="1">
      <alignment horizontal="center" vertical="center"/>
    </xf>
    <xf numFmtId="0" fontId="9" fillId="0" borderId="213" xfId="5" applyFont="1" applyFill="1" applyBorder="1" applyAlignment="1" applyProtection="1">
      <alignment horizontal="center" vertical="center"/>
    </xf>
    <xf numFmtId="184" fontId="30" fillId="0" borderId="134" xfId="0" applyNumberFormat="1" applyFont="1" applyFill="1" applyBorder="1" applyAlignment="1" applyProtection="1">
      <alignment vertical="center"/>
      <protection locked="0"/>
    </xf>
    <xf numFmtId="184" fontId="30" fillId="0" borderId="90" xfId="0" applyNumberFormat="1" applyFont="1" applyFill="1" applyBorder="1" applyAlignment="1" applyProtection="1">
      <alignment vertical="center"/>
      <protection locked="0"/>
    </xf>
    <xf numFmtId="184" fontId="30" fillId="0" borderId="197" xfId="0" applyNumberFormat="1" applyFont="1" applyFill="1" applyBorder="1" applyAlignment="1" applyProtection="1">
      <alignment vertical="center"/>
      <protection locked="0"/>
    </xf>
    <xf numFmtId="184" fontId="15" fillId="0" borderId="200" xfId="5" applyNumberFormat="1" applyFont="1" applyFill="1" applyBorder="1" applyProtection="1"/>
    <xf numFmtId="184" fontId="15" fillId="0" borderId="90" xfId="5" applyNumberFormat="1" applyFont="1" applyFill="1" applyBorder="1" applyProtection="1"/>
    <xf numFmtId="184" fontId="30" fillId="0" borderId="263" xfId="0" applyNumberFormat="1" applyFont="1" applyFill="1" applyBorder="1" applyAlignment="1" applyProtection="1">
      <protection locked="0"/>
    </xf>
    <xf numFmtId="184" fontId="15" fillId="0" borderId="134" xfId="5" applyNumberFormat="1" applyFont="1" applyFill="1" applyBorder="1" applyProtection="1"/>
    <xf numFmtId="184" fontId="15" fillId="0" borderId="264" xfId="5" applyNumberFormat="1" applyFont="1" applyFill="1" applyBorder="1" applyProtection="1"/>
    <xf numFmtId="184" fontId="15" fillId="0" borderId="225" xfId="0" applyNumberFormat="1" applyFont="1" applyFill="1" applyBorder="1" applyAlignment="1" applyProtection="1">
      <protection locked="0"/>
    </xf>
    <xf numFmtId="184" fontId="15" fillId="0" borderId="138" xfId="5" applyNumberFormat="1" applyFont="1" applyFill="1" applyBorder="1" applyProtection="1"/>
    <xf numFmtId="184" fontId="15" fillId="0" borderId="196" xfId="5" applyNumberFormat="1" applyFont="1" applyFill="1" applyBorder="1" applyProtection="1"/>
    <xf numFmtId="184" fontId="30" fillId="0" borderId="265" xfId="0" applyNumberFormat="1" applyFont="1" applyFill="1" applyBorder="1" applyAlignment="1" applyProtection="1">
      <protection locked="0"/>
    </xf>
    <xf numFmtId="184" fontId="15" fillId="0" borderId="265" xfId="0" applyNumberFormat="1" applyFont="1" applyFill="1" applyBorder="1" applyAlignment="1" applyProtection="1">
      <protection locked="0"/>
    </xf>
    <xf numFmtId="184" fontId="15" fillId="0" borderId="213" xfId="0" applyNumberFormat="1" applyFont="1" applyFill="1" applyBorder="1" applyAlignment="1" applyProtection="1">
      <protection locked="0"/>
    </xf>
    <xf numFmtId="184" fontId="15" fillId="0" borderId="183" xfId="0" applyNumberFormat="1" applyFont="1" applyFill="1" applyBorder="1" applyAlignment="1" applyProtection="1">
      <protection locked="0"/>
    </xf>
    <xf numFmtId="184" fontId="15" fillId="0" borderId="84" xfId="5" applyNumberFormat="1" applyFont="1" applyFill="1" applyBorder="1" applyProtection="1"/>
    <xf numFmtId="184" fontId="14" fillId="0" borderId="162" xfId="5" applyNumberFormat="1" applyFont="1" applyFill="1" applyBorder="1" applyProtection="1"/>
    <xf numFmtId="0" fontId="9" fillId="0" borderId="203" xfId="5" applyFont="1" applyFill="1" applyBorder="1" applyAlignment="1" applyProtection="1">
      <alignment horizontal="center" vertical="center"/>
    </xf>
    <xf numFmtId="184" fontId="30" fillId="0" borderId="266" xfId="0" applyNumberFormat="1" applyFont="1" applyFill="1" applyBorder="1" applyAlignment="1" applyProtection="1">
      <alignment vertical="center"/>
      <protection locked="0"/>
    </xf>
    <xf numFmtId="184" fontId="34" fillId="0" borderId="74" xfId="0" applyNumberFormat="1" applyFont="1" applyFill="1" applyBorder="1" applyAlignment="1" applyProtection="1">
      <alignment vertical="center"/>
      <protection locked="0"/>
    </xf>
    <xf numFmtId="184" fontId="30" fillId="0" borderId="203" xfId="0" applyNumberFormat="1" applyFont="1" applyFill="1" applyBorder="1" applyAlignment="1" applyProtection="1">
      <alignment vertical="center"/>
      <protection locked="0"/>
    </xf>
    <xf numFmtId="184" fontId="15" fillId="0" borderId="201" xfId="5" applyNumberFormat="1" applyFont="1" applyFill="1" applyBorder="1" applyProtection="1"/>
    <xf numFmtId="184" fontId="30" fillId="0" borderId="267" xfId="0" applyNumberFormat="1" applyFont="1" applyFill="1" applyBorder="1" applyAlignment="1" applyProtection="1">
      <protection locked="0"/>
    </xf>
    <xf numFmtId="184" fontId="15" fillId="0" borderId="266" xfId="5" applyNumberFormat="1" applyFont="1" applyFill="1" applyBorder="1" applyProtection="1"/>
    <xf numFmtId="184" fontId="15" fillId="0" borderId="267" xfId="0" applyNumberFormat="1" applyFont="1" applyFill="1" applyBorder="1" applyAlignment="1" applyProtection="1">
      <protection locked="0"/>
    </xf>
    <xf numFmtId="0" fontId="18" fillId="0" borderId="0" xfId="0" applyFont="1" applyFill="1"/>
    <xf numFmtId="0" fontId="11" fillId="0" borderId="0" xfId="0" applyFont="1" applyFill="1"/>
    <xf numFmtId="0" fontId="37" fillId="0" borderId="26"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68" xfId="0" applyFont="1" applyFill="1" applyBorder="1" applyAlignment="1">
      <alignment horizontal="center" vertical="center"/>
    </xf>
    <xf numFmtId="182" fontId="11" fillId="0" borderId="54" xfId="4" applyNumberFormat="1" applyFont="1" applyFill="1" applyBorder="1" applyAlignment="1" applyProtection="1">
      <alignment vertical="center"/>
    </xf>
    <xf numFmtId="182" fontId="11" fillId="0" borderId="60" xfId="4" applyNumberFormat="1" applyFont="1" applyFill="1" applyBorder="1" applyAlignment="1" applyProtection="1">
      <alignment vertical="center"/>
    </xf>
    <xf numFmtId="182" fontId="11" fillId="0" borderId="269" xfId="4" applyNumberFormat="1" applyFont="1" applyFill="1" applyBorder="1" applyAlignment="1" applyProtection="1">
      <alignment vertical="center"/>
    </xf>
    <xf numFmtId="182" fontId="11" fillId="0" borderId="37" xfId="4" applyNumberFormat="1" applyFont="1" applyFill="1" applyBorder="1" applyAlignment="1" applyProtection="1">
      <alignment vertical="center"/>
    </xf>
    <xf numFmtId="182" fontId="11" fillId="0" borderId="38" xfId="4" applyNumberFormat="1" applyFont="1" applyFill="1" applyBorder="1" applyAlignment="1" applyProtection="1">
      <alignment vertical="center"/>
    </xf>
    <xf numFmtId="182" fontId="11" fillId="0" borderId="147" xfId="4" applyNumberFormat="1" applyFont="1" applyFill="1" applyBorder="1" applyAlignment="1" applyProtection="1">
      <alignment vertical="center"/>
    </xf>
    <xf numFmtId="182" fontId="11" fillId="0" borderId="52" xfId="4" applyNumberFormat="1" applyFont="1" applyFill="1" applyBorder="1" applyAlignment="1" applyProtection="1">
      <alignment vertical="center"/>
    </xf>
    <xf numFmtId="182" fontId="11" fillId="0" borderId="53" xfId="4" applyNumberFormat="1" applyFont="1" applyFill="1" applyBorder="1" applyAlignment="1" applyProtection="1">
      <alignment vertical="center"/>
    </xf>
    <xf numFmtId="182" fontId="11" fillId="0" borderId="270" xfId="4" applyNumberFormat="1" applyFont="1" applyFill="1" applyBorder="1" applyAlignment="1" applyProtection="1">
      <alignment vertical="center"/>
    </xf>
    <xf numFmtId="0" fontId="11" fillId="0" borderId="53" xfId="0" applyFont="1" applyFill="1" applyBorder="1" applyAlignment="1">
      <alignment horizontal="center" vertical="center"/>
    </xf>
    <xf numFmtId="182" fontId="11" fillId="0" borderId="156" xfId="4" applyNumberFormat="1" applyFont="1" applyFill="1" applyBorder="1" applyAlignment="1" applyProtection="1">
      <alignment vertical="center"/>
    </xf>
    <xf numFmtId="182" fontId="11" fillId="0" borderId="35" xfId="4" applyNumberFormat="1" applyFont="1" applyFill="1" applyBorder="1" applyAlignment="1" applyProtection="1">
      <alignment vertical="center"/>
    </xf>
    <xf numFmtId="182" fontId="11" fillId="0" borderId="36" xfId="4" applyNumberFormat="1" applyFont="1" applyFill="1" applyBorder="1" applyAlignment="1" applyProtection="1">
      <alignment vertical="center"/>
    </xf>
    <xf numFmtId="182" fontId="11" fillId="0" borderId="103" xfId="4" applyNumberFormat="1" applyFont="1" applyFill="1" applyBorder="1" applyAlignment="1" applyProtection="1">
      <alignment vertical="center"/>
    </xf>
    <xf numFmtId="0" fontId="11" fillId="0" borderId="220" xfId="6" applyNumberFormat="1" applyFont="1" applyFill="1" applyBorder="1" applyAlignment="1">
      <alignment horizontal="center" vertical="center"/>
    </xf>
    <xf numFmtId="179" fontId="11" fillId="0" borderId="40" xfId="5" applyNumberFormat="1" applyFont="1" applyFill="1" applyBorder="1" applyProtection="1"/>
    <xf numFmtId="0" fontId="11" fillId="0" borderId="45" xfId="6" applyNumberFormat="1" applyFont="1" applyFill="1" applyBorder="1" applyAlignment="1">
      <alignment horizontal="center" vertical="center"/>
    </xf>
    <xf numFmtId="179" fontId="11" fillId="0" borderId="24" xfId="5" applyNumberFormat="1" applyFont="1" applyFill="1" applyBorder="1" applyProtection="1"/>
    <xf numFmtId="179" fontId="11" fillId="0" borderId="21" xfId="5" applyNumberFormat="1" applyFont="1" applyFill="1" applyBorder="1" applyProtection="1"/>
    <xf numFmtId="179" fontId="11" fillId="0" borderId="56" xfId="5" applyNumberFormat="1" applyFont="1" applyFill="1" applyBorder="1" applyProtection="1"/>
    <xf numFmtId="179" fontId="36" fillId="0" borderId="39" xfId="0" applyNumberFormat="1" applyFont="1" applyFill="1" applyBorder="1" applyAlignment="1" applyProtection="1">
      <alignment horizontal="center" vertical="center" wrapText="1"/>
      <protection locked="0"/>
    </xf>
    <xf numFmtId="179" fontId="11" fillId="0" borderId="107" xfId="5" applyNumberFormat="1" applyFont="1" applyFill="1" applyBorder="1" applyProtection="1"/>
    <xf numFmtId="179" fontId="11" fillId="0" borderId="22" xfId="5" applyNumberFormat="1" applyFont="1" applyFill="1" applyBorder="1" applyProtection="1"/>
    <xf numFmtId="179" fontId="11" fillId="0" borderId="67" xfId="5" applyNumberFormat="1" applyFont="1" applyFill="1" applyBorder="1" applyProtection="1"/>
    <xf numFmtId="179" fontId="11" fillId="0" borderId="32" xfId="5" applyNumberFormat="1" applyFont="1" applyFill="1" applyBorder="1" applyProtection="1"/>
    <xf numFmtId="179" fontId="11" fillId="0" borderId="68" xfId="5" applyNumberFormat="1" applyFont="1" applyFill="1" applyBorder="1" applyProtection="1"/>
    <xf numFmtId="179" fontId="11" fillId="0" borderId="245" xfId="5" applyNumberFormat="1" applyFont="1" applyFill="1" applyBorder="1" applyProtection="1"/>
    <xf numFmtId="179" fontId="11" fillId="0" borderId="271" xfId="5" applyNumberFormat="1" applyFont="1" applyFill="1" applyBorder="1" applyProtection="1"/>
    <xf numFmtId="179" fontId="11" fillId="0" borderId="263" xfId="5" applyNumberFormat="1" applyFont="1" applyFill="1" applyBorder="1" applyProtection="1"/>
    <xf numFmtId="179" fontId="11" fillId="0" borderId="272" xfId="5" applyNumberFormat="1" applyFont="1" applyFill="1" applyBorder="1" applyProtection="1"/>
    <xf numFmtId="179" fontId="11" fillId="0" borderId="273" xfId="5" applyNumberFormat="1" applyFont="1" applyFill="1" applyBorder="1" applyProtection="1"/>
    <xf numFmtId="179" fontId="11" fillId="0" borderId="69" xfId="5" applyNumberFormat="1" applyFont="1" applyFill="1" applyBorder="1" applyProtection="1"/>
    <xf numFmtId="179" fontId="11" fillId="0" borderId="101" xfId="5" applyNumberFormat="1" applyFont="1" applyFill="1" applyBorder="1" applyProtection="1"/>
    <xf numFmtId="179" fontId="11" fillId="0" borderId="136" xfId="5" applyNumberFormat="1" applyFont="1" applyFill="1" applyBorder="1" applyProtection="1"/>
    <xf numFmtId="179" fontId="11" fillId="0" borderId="47" xfId="5" applyNumberFormat="1" applyFont="1" applyFill="1" applyBorder="1" applyProtection="1"/>
    <xf numFmtId="179" fontId="11" fillId="0" borderId="48" xfId="5" applyNumberFormat="1" applyFont="1" applyFill="1" applyBorder="1" applyProtection="1"/>
    <xf numFmtId="0" fontId="11" fillId="0" borderId="158" xfId="6" applyNumberFormat="1" applyFont="1" applyFill="1" applyBorder="1" applyAlignment="1">
      <alignment horizontal="center" vertical="center"/>
    </xf>
    <xf numFmtId="179" fontId="11" fillId="0" borderId="21" xfId="5" applyNumberFormat="1" applyFont="1" applyFill="1" applyBorder="1" applyAlignment="1" applyProtection="1">
      <alignment horizontal="right"/>
    </xf>
    <xf numFmtId="179" fontId="11" fillId="0" borderId="19" xfId="5" applyNumberFormat="1" applyFont="1" applyFill="1" applyBorder="1" applyProtection="1"/>
    <xf numFmtId="179" fontId="11" fillId="0" borderId="151" xfId="5" applyNumberFormat="1" applyFont="1" applyFill="1" applyBorder="1" applyProtection="1"/>
    <xf numFmtId="179" fontId="11" fillId="0" borderId="29" xfId="5" applyNumberFormat="1" applyFont="1" applyFill="1" applyBorder="1" applyProtection="1"/>
    <xf numFmtId="179" fontId="11" fillId="0" borderId="113" xfId="5" applyNumberFormat="1" applyFont="1" applyFill="1" applyBorder="1" applyProtection="1"/>
    <xf numFmtId="0" fontId="9" fillId="0" borderId="45" xfId="6" applyNumberFormat="1" applyFont="1" applyFill="1" applyBorder="1" applyAlignment="1">
      <alignment horizontal="center" vertical="center"/>
    </xf>
    <xf numFmtId="179" fontId="9" fillId="0" borderId="40" xfId="5" applyNumberFormat="1" applyFont="1" applyFill="1" applyBorder="1" applyProtection="1"/>
    <xf numFmtId="179" fontId="9" fillId="0" borderId="24" xfId="5" applyNumberFormat="1" applyFont="1" applyFill="1" applyBorder="1" applyProtection="1"/>
    <xf numFmtId="179" fontId="9" fillId="0" borderId="21" xfId="5" applyNumberFormat="1" applyFont="1" applyFill="1" applyBorder="1" applyProtection="1"/>
    <xf numFmtId="179" fontId="9" fillId="0" borderId="56" xfId="5" applyNumberFormat="1" applyFont="1" applyFill="1" applyBorder="1" applyProtection="1"/>
    <xf numFmtId="179" fontId="9" fillId="0" borderId="99" xfId="5" applyNumberFormat="1" applyFont="1" applyFill="1" applyBorder="1" applyProtection="1"/>
    <xf numFmtId="179" fontId="9" fillId="0" borderId="107" xfId="5" applyNumberFormat="1" applyFont="1" applyFill="1" applyBorder="1" applyProtection="1"/>
    <xf numFmtId="179" fontId="9" fillId="0" borderId="233" xfId="5" applyNumberFormat="1" applyFont="1" applyFill="1" applyBorder="1" applyProtection="1"/>
    <xf numFmtId="179" fontId="9" fillId="0" borderId="225" xfId="5" applyNumberFormat="1" applyFont="1" applyFill="1" applyBorder="1" applyProtection="1"/>
    <xf numFmtId="179" fontId="9" fillId="0" borderId="172" xfId="5" applyNumberFormat="1" applyFont="1" applyFill="1" applyBorder="1" applyProtection="1"/>
    <xf numFmtId="0" fontId="11" fillId="0" borderId="45" xfId="6" applyFont="1" applyFill="1" applyBorder="1" applyAlignment="1">
      <alignment horizontal="center" vertical="center"/>
    </xf>
    <xf numFmtId="179" fontId="41" fillId="0" borderId="56" xfId="5" applyNumberFormat="1" applyFont="1" applyFill="1" applyBorder="1" applyProtection="1"/>
    <xf numFmtId="0" fontId="11" fillId="0" borderId="220" xfId="6" applyFont="1" applyFill="1" applyBorder="1" applyAlignment="1">
      <alignment horizontal="center" vertical="center"/>
    </xf>
    <xf numFmtId="179" fontId="36" fillId="0" borderId="86" xfId="0" applyNumberFormat="1" applyFont="1" applyFill="1" applyBorder="1" applyAlignment="1" applyProtection="1">
      <alignment horizontal="center" vertical="center" wrapText="1"/>
      <protection locked="0"/>
    </xf>
    <xf numFmtId="179" fontId="11" fillId="0" borderId="244" xfId="5" applyNumberFormat="1" applyFont="1" applyFill="1" applyBorder="1" applyProtection="1"/>
    <xf numFmtId="179" fontId="11" fillId="0" borderId="159" xfId="5" applyNumberFormat="1" applyFont="1" applyFill="1" applyBorder="1" applyProtection="1"/>
    <xf numFmtId="179" fontId="11" fillId="0" borderId="142" xfId="5" applyNumberFormat="1" applyFont="1" applyFill="1" applyBorder="1" applyProtection="1"/>
    <xf numFmtId="0" fontId="11" fillId="0" borderId="44" xfId="6" applyFont="1" applyFill="1" applyBorder="1" applyAlignment="1">
      <alignment horizontal="center" vertical="center"/>
    </xf>
    <xf numFmtId="179" fontId="11" fillId="0" borderId="21" xfId="5" applyNumberFormat="1" applyFont="1" applyFill="1" applyBorder="1" applyAlignment="1" applyProtection="1"/>
    <xf numFmtId="179" fontId="26" fillId="0" borderId="61" xfId="0" applyNumberFormat="1" applyFont="1" applyFill="1" applyBorder="1" applyAlignment="1" applyProtection="1">
      <alignment horizontal="center" vertical="center"/>
      <protection locked="0"/>
    </xf>
    <xf numFmtId="0" fontId="11" fillId="0" borderId="274" xfId="6" applyFont="1" applyFill="1" applyBorder="1" applyAlignment="1">
      <alignment horizontal="center" vertical="center"/>
    </xf>
    <xf numFmtId="179" fontId="11" fillId="0" borderId="212" xfId="5" applyNumberFormat="1" applyFont="1" applyFill="1" applyBorder="1" applyProtection="1"/>
    <xf numFmtId="179" fontId="11" fillId="0" borderId="60" xfId="5" applyNumberFormat="1" applyFont="1" applyFill="1" applyBorder="1" applyProtection="1"/>
    <xf numFmtId="179" fontId="11" fillId="0" borderId="112" xfId="5" applyNumberFormat="1" applyFont="1" applyFill="1" applyBorder="1" applyProtection="1"/>
    <xf numFmtId="0" fontId="11" fillId="0" borderId="0" xfId="0" applyFont="1" applyFill="1" applyBorder="1"/>
    <xf numFmtId="0" fontId="35" fillId="0" borderId="0" xfId="0" applyFont="1" applyFill="1"/>
    <xf numFmtId="0" fontId="42" fillId="0" borderId="0" xfId="0" applyFont="1" applyAlignment="1">
      <alignment horizontal="left" vertical="center" readingOrder="1"/>
    </xf>
    <xf numFmtId="49" fontId="15" fillId="0" borderId="276" xfId="0" applyNumberFormat="1" applyFont="1" applyFill="1" applyBorder="1" applyAlignment="1">
      <alignment horizontal="center" vertical="center"/>
    </xf>
    <xf numFmtId="182" fontId="9" fillId="0" borderId="7" xfId="0" applyNumberFormat="1" applyFont="1" applyFill="1" applyBorder="1" applyAlignment="1" applyProtection="1">
      <alignment vertical="center"/>
    </xf>
    <xf numFmtId="182" fontId="9" fillId="0" borderId="64" xfId="0" applyNumberFormat="1" applyFont="1" applyFill="1" applyBorder="1" applyAlignment="1" applyProtection="1">
      <alignment vertical="center"/>
    </xf>
    <xf numFmtId="182" fontId="9" fillId="0" borderId="9" xfId="0" applyNumberFormat="1" applyFont="1" applyFill="1" applyBorder="1" applyAlignment="1" applyProtection="1">
      <alignment vertical="center"/>
    </xf>
    <xf numFmtId="182" fontId="9" fillId="2" borderId="32" xfId="3" applyNumberFormat="1" applyFont="1" applyFill="1" applyBorder="1" applyProtection="1"/>
    <xf numFmtId="182" fontId="9" fillId="2" borderId="33" xfId="5" applyNumberFormat="1" applyFont="1" applyFill="1" applyBorder="1" applyProtection="1"/>
    <xf numFmtId="182" fontId="9" fillId="2" borderId="114" xfId="3" applyNumberFormat="1" applyFont="1" applyFill="1" applyBorder="1" applyProtection="1"/>
    <xf numFmtId="182" fontId="9" fillId="2" borderId="68" xfId="5" applyNumberFormat="1" applyFont="1" applyFill="1" applyBorder="1" applyProtection="1"/>
    <xf numFmtId="182" fontId="9" fillId="2" borderId="38" xfId="3" applyNumberFormat="1" applyFont="1" applyFill="1" applyBorder="1" applyProtection="1"/>
    <xf numFmtId="182" fontId="9" fillId="2" borderId="37" xfId="5" applyNumberFormat="1" applyFont="1" applyFill="1" applyBorder="1" applyProtection="1"/>
    <xf numFmtId="182" fontId="9" fillId="2" borderId="126" xfId="3" applyNumberFormat="1" applyFont="1" applyFill="1" applyBorder="1" applyProtection="1"/>
    <xf numFmtId="182" fontId="9" fillId="2" borderId="49" xfId="5" applyNumberFormat="1" applyFont="1" applyFill="1" applyBorder="1" applyProtection="1"/>
    <xf numFmtId="182" fontId="9" fillId="2" borderId="30" xfId="5" applyNumberFormat="1" applyFont="1" applyFill="1" applyBorder="1" applyAlignment="1" applyProtection="1">
      <alignment vertical="center"/>
    </xf>
    <xf numFmtId="182" fontId="9" fillId="2" borderId="20" xfId="5" applyNumberFormat="1" applyFont="1" applyFill="1" applyBorder="1" applyAlignment="1" applyProtection="1">
      <alignment vertical="center"/>
    </xf>
    <xf numFmtId="182" fontId="9" fillId="2" borderId="29" xfId="5" applyNumberFormat="1" applyFont="1" applyFill="1" applyBorder="1" applyAlignment="1">
      <alignment vertical="center"/>
    </xf>
    <xf numFmtId="182" fontId="9" fillId="2" borderId="138" xfId="5" applyNumberFormat="1" applyFont="1" applyFill="1" applyBorder="1" applyAlignment="1">
      <alignment vertical="center"/>
    </xf>
    <xf numFmtId="182" fontId="9" fillId="2" borderId="200" xfId="5" applyNumberFormat="1" applyFont="1" applyFill="1" applyBorder="1" applyAlignment="1" applyProtection="1">
      <alignment vertical="center"/>
    </xf>
    <xf numFmtId="182" fontId="9" fillId="2" borderId="34" xfId="5" applyNumberFormat="1" applyFont="1" applyFill="1" applyBorder="1" applyAlignment="1">
      <alignment vertical="center"/>
    </xf>
    <xf numFmtId="182" fontId="9" fillId="2" borderId="21" xfId="5" applyNumberFormat="1" applyFont="1" applyFill="1" applyBorder="1" applyAlignment="1">
      <alignment vertical="center"/>
    </xf>
    <xf numFmtId="182" fontId="11" fillId="2" borderId="20" xfId="5" applyNumberFormat="1" applyFont="1" applyFill="1" applyBorder="1" applyAlignment="1" applyProtection="1">
      <alignment vertical="center"/>
    </xf>
    <xf numFmtId="182" fontId="9" fillId="2" borderId="56" xfId="5" applyNumberFormat="1" applyFont="1" applyFill="1" applyBorder="1" applyAlignment="1">
      <alignment vertical="center"/>
    </xf>
    <xf numFmtId="182" fontId="9" fillId="2" borderId="17" xfId="3" applyNumberFormat="1" applyFont="1" applyFill="1" applyBorder="1" applyAlignment="1" applyProtection="1">
      <alignment vertical="center"/>
    </xf>
    <xf numFmtId="182" fontId="9" fillId="2" borderId="32" xfId="5" applyNumberFormat="1" applyFont="1" applyFill="1" applyBorder="1" applyAlignment="1">
      <alignment vertical="center"/>
    </xf>
    <xf numFmtId="182" fontId="9" fillId="2" borderId="33" xfId="5" applyNumberFormat="1" applyFont="1" applyFill="1" applyBorder="1" applyAlignment="1">
      <alignment vertical="center"/>
    </xf>
    <xf numFmtId="182" fontId="11" fillId="2" borderId="277" xfId="5" applyNumberFormat="1" applyFont="1" applyFill="1" applyBorder="1" applyAlignment="1">
      <alignment vertical="center"/>
    </xf>
    <xf numFmtId="182" fontId="9" fillId="2" borderId="134" xfId="5" applyNumberFormat="1" applyFont="1" applyFill="1" applyBorder="1" applyAlignment="1">
      <alignment vertical="center"/>
    </xf>
    <xf numFmtId="182" fontId="9" fillId="2" borderId="140" xfId="5" applyNumberFormat="1" applyFont="1" applyFill="1" applyBorder="1" applyAlignment="1">
      <alignment vertical="center"/>
    </xf>
    <xf numFmtId="182" fontId="9" fillId="2" borderId="114" xfId="5" applyNumberFormat="1" applyFont="1" applyFill="1" applyBorder="1" applyAlignment="1">
      <alignment vertical="center"/>
    </xf>
    <xf numFmtId="182" fontId="24" fillId="2" borderId="32" xfId="5" applyNumberFormat="1" applyFont="1" applyFill="1" applyBorder="1" applyProtection="1"/>
    <xf numFmtId="182" fontId="24" fillId="2" borderId="32" xfId="5" applyNumberFormat="1" applyFont="1" applyFill="1" applyBorder="1" applyAlignment="1" applyProtection="1"/>
    <xf numFmtId="182" fontId="24" fillId="2" borderId="68" xfId="5" applyNumberFormat="1" applyFont="1" applyFill="1" applyBorder="1" applyAlignment="1" applyProtection="1"/>
    <xf numFmtId="182" fontId="24" fillId="2" borderId="34" xfId="5" applyNumberFormat="1" applyFont="1" applyFill="1" applyBorder="1" applyProtection="1"/>
    <xf numFmtId="182" fontId="24" fillId="2" borderId="37" xfId="5" applyNumberFormat="1" applyFont="1" applyFill="1" applyBorder="1" applyProtection="1"/>
    <xf numFmtId="182" fontId="24" fillId="2" borderId="38" xfId="5" applyNumberFormat="1" applyFont="1" applyFill="1" applyBorder="1" applyProtection="1"/>
    <xf numFmtId="182" fontId="24" fillId="2" borderId="38" xfId="5" applyNumberFormat="1" applyFont="1" applyFill="1" applyBorder="1" applyAlignment="1" applyProtection="1"/>
    <xf numFmtId="182" fontId="24" fillId="2" borderId="49" xfId="5" applyNumberFormat="1" applyFont="1" applyFill="1" applyBorder="1" applyAlignment="1" applyProtection="1"/>
    <xf numFmtId="184" fontId="15" fillId="2" borderId="69" xfId="0" applyNumberFormat="1" applyFont="1" applyFill="1" applyBorder="1" applyAlignment="1" applyProtection="1">
      <protection locked="0"/>
    </xf>
    <xf numFmtId="184" fontId="15" fillId="2" borderId="46" xfId="5" applyNumberFormat="1" applyFont="1" applyFill="1" applyBorder="1" applyProtection="1"/>
    <xf numFmtId="184" fontId="15" fillId="2" borderId="278" xfId="5" applyNumberFormat="1" applyFont="1" applyFill="1" applyBorder="1" applyProtection="1"/>
    <xf numFmtId="184" fontId="15" fillId="2" borderId="200" xfId="5" applyNumberFormat="1" applyFont="1" applyFill="1" applyBorder="1" applyProtection="1"/>
    <xf numFmtId="184" fontId="15" fillId="2" borderId="279" xfId="5" applyNumberFormat="1" applyFont="1" applyFill="1" applyBorder="1" applyProtection="1"/>
    <xf numFmtId="177" fontId="24" fillId="2" borderId="69" xfId="5" applyNumberFormat="1" applyFont="1" applyFill="1" applyBorder="1" applyProtection="1"/>
    <xf numFmtId="184" fontId="24" fillId="2" borderId="46" xfId="5" applyNumberFormat="1" applyFont="1" applyFill="1" applyBorder="1" applyProtection="1"/>
    <xf numFmtId="177" fontId="24" fillId="2" borderId="46" xfId="5" applyNumberFormat="1" applyFont="1" applyFill="1" applyBorder="1" applyProtection="1"/>
    <xf numFmtId="180" fontId="24" fillId="2" borderId="46" xfId="5" applyNumberFormat="1" applyFont="1" applyFill="1" applyBorder="1" applyProtection="1"/>
    <xf numFmtId="180" fontId="24" fillId="2" borderId="48" xfId="5" applyNumberFormat="1" applyFont="1" applyFill="1" applyBorder="1" applyProtection="1"/>
    <xf numFmtId="184" fontId="15" fillId="2" borderId="27" xfId="0" applyNumberFormat="1" applyFont="1" applyFill="1" applyBorder="1" applyAlignment="1" applyProtection="1">
      <protection locked="0"/>
    </xf>
    <xf numFmtId="184" fontId="15" fillId="2" borderId="21" xfId="5" applyNumberFormat="1" applyFont="1" applyFill="1" applyBorder="1" applyProtection="1"/>
    <xf numFmtId="184" fontId="15" fillId="2" borderId="74" xfId="5" applyNumberFormat="1" applyFont="1" applyFill="1" applyBorder="1" applyProtection="1"/>
    <xf numFmtId="184" fontId="15" fillId="2" borderId="90" xfId="5" applyNumberFormat="1" applyFont="1" applyFill="1" applyBorder="1" applyProtection="1"/>
    <xf numFmtId="184" fontId="15" fillId="2" borderId="91" xfId="5" applyNumberFormat="1" applyFont="1" applyFill="1" applyBorder="1" applyProtection="1"/>
    <xf numFmtId="177" fontId="24" fillId="2" borderId="24" xfId="5" applyNumberFormat="1" applyFont="1" applyFill="1" applyBorder="1" applyProtection="1"/>
    <xf numFmtId="184" fontId="24" fillId="2" borderId="21" xfId="5" applyNumberFormat="1" applyFont="1" applyFill="1" applyBorder="1" applyProtection="1"/>
    <xf numFmtId="177" fontId="24" fillId="2" borderId="21" xfId="5" applyNumberFormat="1" applyFont="1" applyFill="1" applyBorder="1" applyProtection="1"/>
    <xf numFmtId="180" fontId="24" fillId="2" borderId="21" xfId="5" applyNumberFormat="1" applyFont="1" applyFill="1" applyBorder="1" applyProtection="1"/>
    <xf numFmtId="180" fontId="24" fillId="2" borderId="56" xfId="5" applyNumberFormat="1" applyFont="1" applyFill="1" applyBorder="1" applyProtection="1"/>
    <xf numFmtId="179" fontId="11" fillId="2" borderId="40" xfId="5" applyNumberFormat="1" applyFont="1" applyFill="1" applyBorder="1" applyProtection="1"/>
    <xf numFmtId="179" fontId="11" fillId="2" borderId="24" xfId="5" applyNumberFormat="1" applyFont="1" applyFill="1" applyBorder="1" applyProtection="1"/>
    <xf numFmtId="179" fontId="11" fillId="2" borderId="21" xfId="5" applyNumberFormat="1" applyFont="1" applyFill="1" applyBorder="1" applyProtection="1"/>
    <xf numFmtId="179" fontId="11" fillId="2" borderId="56" xfId="5" applyNumberFormat="1" applyFont="1" applyFill="1" applyBorder="1" applyProtection="1"/>
    <xf numFmtId="182" fontId="9" fillId="2" borderId="170" xfId="5" applyNumberFormat="1" applyFont="1" applyFill="1" applyBorder="1" applyAlignment="1" applyProtection="1">
      <alignment vertical="center"/>
    </xf>
    <xf numFmtId="182" fontId="9" fillId="0" borderId="89" xfId="5" applyNumberFormat="1" applyFont="1" applyFill="1" applyBorder="1" applyAlignment="1" applyProtection="1">
      <alignment vertical="center"/>
    </xf>
    <xf numFmtId="182" fontId="9" fillId="2" borderId="22" xfId="3" applyNumberFormat="1" applyFont="1" applyFill="1" applyBorder="1" applyProtection="1"/>
    <xf numFmtId="182" fontId="9" fillId="2" borderId="39" xfId="5" applyNumberFormat="1" applyFont="1" applyFill="1" applyBorder="1" applyProtection="1"/>
    <xf numFmtId="182" fontId="9" fillId="2" borderId="145" xfId="3" applyNumberFormat="1" applyFont="1" applyFill="1" applyBorder="1" applyProtection="1"/>
    <xf numFmtId="182" fontId="9" fillId="2" borderId="39" xfId="3" applyNumberFormat="1" applyFont="1" applyFill="1" applyBorder="1" applyProtection="1"/>
    <xf numFmtId="182" fontId="9" fillId="2" borderId="67" xfId="3" applyNumberFormat="1" applyFont="1" applyFill="1" applyBorder="1" applyProtection="1"/>
    <xf numFmtId="179" fontId="15" fillId="0" borderId="14" xfId="0" applyNumberFormat="1" applyFont="1" applyBorder="1" applyAlignment="1">
      <alignment horizontal="center" vertical="center"/>
    </xf>
    <xf numFmtId="183" fontId="15" fillId="0" borderId="7" xfId="0" applyNumberFormat="1" applyFont="1" applyBorder="1" applyAlignment="1">
      <alignment horizontal="center" vertical="center"/>
    </xf>
    <xf numFmtId="183" fontId="15" fillId="0" borderId="78" xfId="0" applyNumberFormat="1" applyFont="1" applyBorder="1" applyAlignment="1">
      <alignment horizontal="right" vertical="center"/>
    </xf>
    <xf numFmtId="183" fontId="15" fillId="0" borderId="116" xfId="0" applyNumberFormat="1" applyFont="1" applyBorder="1" applyAlignment="1">
      <alignment horizontal="center" vertical="center"/>
    </xf>
    <xf numFmtId="180" fontId="15" fillId="0" borderId="7" xfId="0" applyNumberFormat="1" applyFont="1" applyBorder="1" applyAlignment="1">
      <alignment horizontal="center" vertical="center"/>
    </xf>
    <xf numFmtId="183" fontId="15" fillId="0" borderId="9" xfId="0" applyNumberFormat="1" applyFont="1" applyBorder="1" applyAlignment="1">
      <alignment horizontal="center" vertical="center"/>
    </xf>
    <xf numFmtId="179" fontId="15" fillId="0" borderId="15" xfId="0" applyNumberFormat="1" applyFont="1" applyBorder="1" applyAlignment="1">
      <alignment horizontal="center" vertical="center" wrapText="1"/>
    </xf>
    <xf numFmtId="179" fontId="11" fillId="2" borderId="33" xfId="5" applyNumberFormat="1" applyFont="1" applyFill="1" applyBorder="1" applyProtection="1"/>
    <xf numFmtId="179" fontId="11" fillId="2" borderId="114" xfId="3" applyNumberFormat="1" applyFont="1" applyFill="1" applyBorder="1" applyProtection="1"/>
    <xf numFmtId="182" fontId="11" fillId="2" borderId="33" xfId="5" applyNumberFormat="1" applyFont="1" applyFill="1" applyBorder="1" applyProtection="1"/>
    <xf numFmtId="182" fontId="11" fillId="2" borderId="68" xfId="5" applyNumberFormat="1" applyFont="1" applyFill="1" applyBorder="1" applyProtection="1"/>
    <xf numFmtId="179" fontId="11" fillId="2" borderId="37" xfId="5" applyNumberFormat="1" applyFont="1" applyFill="1" applyBorder="1" applyProtection="1"/>
    <xf numFmtId="179" fontId="11" fillId="2" borderId="126" xfId="3" applyNumberFormat="1" applyFont="1" applyFill="1" applyBorder="1" applyProtection="1"/>
    <xf numFmtId="182" fontId="11" fillId="2" borderId="37" xfId="5" applyNumberFormat="1" applyFont="1" applyFill="1" applyBorder="1" applyProtection="1"/>
    <xf numFmtId="182" fontId="11" fillId="2" borderId="49" xfId="5" applyNumberFormat="1" applyFont="1" applyFill="1" applyBorder="1" applyProtection="1"/>
    <xf numFmtId="182" fontId="11" fillId="2" borderId="34" xfId="5" applyNumberFormat="1" applyFont="1" applyFill="1" applyBorder="1" applyAlignment="1" applyProtection="1">
      <alignment vertical="center"/>
    </xf>
    <xf numFmtId="182" fontId="11" fillId="2" borderId="34" xfId="5" applyNumberFormat="1" applyFont="1" applyFill="1" applyBorder="1" applyAlignment="1" applyProtection="1">
      <alignment vertical="center" shrinkToFit="1"/>
    </xf>
    <xf numFmtId="182" fontId="11" fillId="2" borderId="21" xfId="5" applyNumberFormat="1" applyFont="1" applyFill="1" applyBorder="1" applyAlignment="1" applyProtection="1">
      <alignment vertical="center" shrinkToFit="1"/>
    </xf>
    <xf numFmtId="182" fontId="9" fillId="2" borderId="9" xfId="5" applyNumberFormat="1" applyFont="1" applyFill="1" applyBorder="1" applyAlignment="1">
      <alignment vertical="center"/>
    </xf>
    <xf numFmtId="182" fontId="11" fillId="2" borderId="27" xfId="5" applyNumberFormat="1" applyFont="1" applyFill="1" applyBorder="1" applyAlignment="1" applyProtection="1">
      <alignment vertical="center" shrinkToFit="1"/>
    </xf>
    <xf numFmtId="182" fontId="11" fillId="2" borderId="74" xfId="5" applyNumberFormat="1" applyFont="1" applyFill="1" applyBorder="1" applyAlignment="1" applyProtection="1">
      <alignment vertical="center" shrinkToFit="1"/>
    </xf>
    <xf numFmtId="182" fontId="11" fillId="2" borderId="90" xfId="5" applyNumberFormat="1" applyFont="1" applyFill="1" applyBorder="1" applyAlignment="1" applyProtection="1">
      <alignment vertical="center" shrinkToFit="1"/>
    </xf>
    <xf numFmtId="182" fontId="9" fillId="2" borderId="27" xfId="5" applyNumberFormat="1" applyFont="1" applyFill="1" applyBorder="1" applyAlignment="1">
      <alignment vertical="center"/>
    </xf>
    <xf numFmtId="182" fontId="9" fillId="2" borderId="141" xfId="5" applyNumberFormat="1" applyFont="1" applyFill="1" applyBorder="1" applyAlignment="1">
      <alignment vertical="center"/>
    </xf>
    <xf numFmtId="182" fontId="9" fillId="2" borderId="90" xfId="5" applyNumberFormat="1" applyFont="1" applyFill="1" applyBorder="1" applyAlignment="1">
      <alignment vertical="center"/>
    </xf>
    <xf numFmtId="182" fontId="9" fillId="2" borderId="148" xfId="5" applyNumberFormat="1" applyFont="1" applyFill="1" applyBorder="1" applyAlignment="1">
      <alignment vertical="center"/>
    </xf>
    <xf numFmtId="182" fontId="9" fillId="2" borderId="155" xfId="5" applyNumberFormat="1" applyFont="1" applyFill="1" applyBorder="1" applyAlignment="1">
      <alignment vertical="center"/>
    </xf>
    <xf numFmtId="182" fontId="24" fillId="3" borderId="32" xfId="5" applyNumberFormat="1" applyFont="1" applyFill="1" applyBorder="1" applyAlignment="1" applyProtection="1">
      <alignment vertical="center"/>
    </xf>
    <xf numFmtId="182" fontId="24" fillId="3" borderId="34" xfId="5" applyNumberFormat="1" applyFont="1" applyFill="1" applyBorder="1" applyAlignment="1" applyProtection="1">
      <alignment vertical="center"/>
    </xf>
    <xf numFmtId="182" fontId="15" fillId="3" borderId="22" xfId="0" applyNumberFormat="1" applyFont="1" applyFill="1" applyBorder="1" applyAlignment="1" applyProtection="1">
      <alignment vertical="center"/>
      <protection locked="0"/>
    </xf>
    <xf numFmtId="182" fontId="24" fillId="2" borderId="32" xfId="0" applyNumberFormat="1" applyFont="1" applyFill="1" applyBorder="1"/>
    <xf numFmtId="182" fontId="24" fillId="2" borderId="34" xfId="0" applyNumberFormat="1" applyFont="1" applyFill="1" applyBorder="1"/>
    <xf numFmtId="182" fontId="24" fillId="2" borderId="39" xfId="5" applyNumberFormat="1" applyFont="1" applyFill="1" applyBorder="1" applyProtection="1"/>
    <xf numFmtId="182" fontId="24" fillId="2" borderId="22" xfId="5" applyNumberFormat="1" applyFont="1" applyFill="1" applyBorder="1" applyProtection="1"/>
    <xf numFmtId="182" fontId="24" fillId="2" borderId="67" xfId="5" applyNumberFormat="1" applyFont="1" applyFill="1" applyBorder="1" applyProtection="1"/>
    <xf numFmtId="184" fontId="15" fillId="2" borderId="34" xfId="0" applyNumberFormat="1" applyFont="1" applyFill="1" applyBorder="1" applyAlignment="1" applyProtection="1">
      <protection locked="0"/>
    </xf>
    <xf numFmtId="184" fontId="15" fillId="2" borderId="20" xfId="5" applyNumberFormat="1" applyFont="1" applyFill="1" applyBorder="1" applyProtection="1"/>
    <xf numFmtId="184" fontId="15" fillId="2" borderId="33" xfId="5" applyNumberFormat="1" applyFont="1" applyFill="1" applyBorder="1" applyProtection="1"/>
    <xf numFmtId="183" fontId="15" fillId="2" borderId="280" xfId="0" applyNumberFormat="1" applyFont="1" applyFill="1" applyBorder="1"/>
    <xf numFmtId="183" fontId="15" fillId="2" borderId="44" xfId="0" applyNumberFormat="1" applyFont="1" applyFill="1" applyBorder="1"/>
    <xf numFmtId="183" fontId="15" fillId="2" borderId="33" xfId="5" applyNumberFormat="1" applyFont="1" applyFill="1" applyBorder="1" applyProtection="1"/>
    <xf numFmtId="184" fontId="15" fillId="2" borderId="32" xfId="5" applyNumberFormat="1" applyFont="1" applyFill="1" applyBorder="1" applyProtection="1"/>
    <xf numFmtId="177" fontId="24" fillId="2" borderId="33" xfId="5" applyNumberFormat="1" applyFont="1" applyFill="1" applyBorder="1" applyProtection="1"/>
    <xf numFmtId="184" fontId="24" fillId="2" borderId="33" xfId="5" applyNumberFormat="1" applyFont="1" applyFill="1" applyBorder="1" applyProtection="1"/>
    <xf numFmtId="180" fontId="24" fillId="2" borderId="33" xfId="5" applyNumberFormat="1" applyFont="1" applyFill="1" applyBorder="1" applyProtection="1"/>
    <xf numFmtId="180" fontId="24" fillId="2" borderId="68" xfId="5" applyNumberFormat="1" applyFont="1" applyFill="1" applyBorder="1" applyProtection="1"/>
    <xf numFmtId="184" fontId="15" fillId="2" borderId="34" xfId="5" applyNumberFormat="1" applyFont="1" applyFill="1" applyBorder="1" applyProtection="1"/>
    <xf numFmtId="183" fontId="15" fillId="2" borderId="115" xfId="0" applyNumberFormat="1" applyFont="1" applyFill="1" applyBorder="1"/>
    <xf numFmtId="183" fontId="15" fillId="2" borderId="21" xfId="5" applyNumberFormat="1" applyFont="1" applyFill="1" applyBorder="1" applyProtection="1"/>
    <xf numFmtId="184" fontId="15" fillId="3" borderId="34" xfId="0" applyNumberFormat="1" applyFont="1" applyFill="1" applyBorder="1" applyAlignment="1" applyProtection="1">
      <protection locked="0"/>
    </xf>
    <xf numFmtId="184" fontId="15" fillId="3" borderId="34" xfId="5" applyNumberFormat="1" applyFont="1" applyFill="1" applyBorder="1" applyProtection="1"/>
    <xf numFmtId="184" fontId="15" fillId="3" borderId="21" xfId="5" applyNumberFormat="1" applyFont="1" applyFill="1" applyBorder="1" applyProtection="1"/>
    <xf numFmtId="183" fontId="15" fillId="3" borderId="21" xfId="5" applyNumberFormat="1" applyFont="1" applyFill="1" applyBorder="1" applyProtection="1"/>
    <xf numFmtId="183" fontId="15" fillId="3" borderId="21" xfId="5" applyNumberFormat="1" applyFont="1" applyFill="1" applyBorder="1" applyAlignment="1" applyProtection="1"/>
    <xf numFmtId="177" fontId="24" fillId="3" borderId="21" xfId="5" applyNumberFormat="1" applyFont="1" applyFill="1" applyBorder="1" applyProtection="1"/>
    <xf numFmtId="184" fontId="24" fillId="3" borderId="21" xfId="5" applyNumberFormat="1" applyFont="1" applyFill="1" applyBorder="1" applyProtection="1"/>
    <xf numFmtId="180" fontId="24" fillId="3" borderId="21" xfId="5" applyNumberFormat="1" applyFont="1" applyFill="1" applyBorder="1" applyProtection="1"/>
    <xf numFmtId="180" fontId="24" fillId="3" borderId="56" xfId="5" applyNumberFormat="1" applyFont="1" applyFill="1" applyBorder="1" applyProtection="1"/>
    <xf numFmtId="180" fontId="15" fillId="3" borderId="64" xfId="0" applyNumberFormat="1" applyFont="1" applyFill="1" applyBorder="1"/>
    <xf numFmtId="180" fontId="15" fillId="3" borderId="115" xfId="0" applyNumberFormat="1" applyFont="1" applyFill="1" applyBorder="1"/>
    <xf numFmtId="184" fontId="15" fillId="2" borderId="50" xfId="0" applyNumberFormat="1" applyFont="1" applyFill="1" applyBorder="1" applyAlignment="1" applyProtection="1">
      <protection locked="0"/>
    </xf>
    <xf numFmtId="184" fontId="15" fillId="2" borderId="50" xfId="5" applyNumberFormat="1" applyFont="1" applyFill="1" applyBorder="1" applyProtection="1"/>
    <xf numFmtId="184" fontId="15" fillId="2" borderId="281" xfId="5" applyNumberFormat="1" applyFont="1" applyFill="1" applyBorder="1" applyProtection="1"/>
    <xf numFmtId="183" fontId="15" fillId="2" borderId="248" xfId="5" applyNumberFormat="1" applyFont="1" applyFill="1" applyBorder="1" applyProtection="1"/>
    <xf numFmtId="180" fontId="15" fillId="2" borderId="282" xfId="0" applyNumberFormat="1" applyFont="1" applyFill="1" applyBorder="1"/>
    <xf numFmtId="184" fontId="15" fillId="2" borderId="248" xfId="5" applyNumberFormat="1" applyFont="1" applyFill="1" applyBorder="1" applyProtection="1"/>
    <xf numFmtId="177" fontId="24" fillId="2" borderId="248" xfId="5" applyNumberFormat="1" applyFont="1" applyFill="1" applyBorder="1" applyProtection="1"/>
    <xf numFmtId="184" fontId="24" fillId="2" borderId="248" xfId="5" applyNumberFormat="1" applyFont="1" applyFill="1" applyBorder="1" applyProtection="1"/>
    <xf numFmtId="180" fontId="24" fillId="2" borderId="248" xfId="5" applyNumberFormat="1" applyFont="1" applyFill="1" applyBorder="1" applyProtection="1"/>
    <xf numFmtId="180" fontId="24" fillId="2" borderId="252" xfId="5" applyNumberFormat="1" applyFont="1" applyFill="1" applyBorder="1" applyProtection="1"/>
    <xf numFmtId="184" fontId="15" fillId="2" borderId="39" xfId="0" applyNumberFormat="1" applyFont="1" applyFill="1" applyBorder="1" applyAlignment="1" applyProtection="1">
      <protection locked="0"/>
    </xf>
    <xf numFmtId="179" fontId="11" fillId="2" borderId="32" xfId="5" applyNumberFormat="1" applyFont="1" applyFill="1" applyBorder="1" applyProtection="1"/>
    <xf numFmtId="179" fontId="11" fillId="2" borderId="68" xfId="5" applyNumberFormat="1" applyFont="1" applyFill="1" applyBorder="1" applyProtection="1"/>
    <xf numFmtId="179" fontId="11" fillId="2" borderId="107" xfId="5" applyNumberFormat="1" applyFont="1" applyFill="1" applyBorder="1" applyProtection="1"/>
    <xf numFmtId="179" fontId="11" fillId="2" borderId="22" xfId="5" applyNumberFormat="1" applyFont="1" applyFill="1" applyBorder="1" applyProtection="1"/>
    <xf numFmtId="179" fontId="11" fillId="2" borderId="67" xfId="5" applyNumberFormat="1" applyFont="1" applyFill="1" applyBorder="1" applyProtection="1"/>
    <xf numFmtId="182" fontId="9" fillId="0" borderId="127" xfId="3" applyNumberFormat="1" applyFont="1" applyFill="1" applyBorder="1" applyAlignment="1" applyProtection="1">
      <alignment horizontal="right" vertical="center"/>
    </xf>
    <xf numFmtId="182" fontId="9" fillId="0" borderId="126" xfId="3" applyNumberFormat="1" applyFont="1" applyFill="1" applyBorder="1" applyAlignment="1" applyProtection="1">
      <alignment horizontal="right" vertical="center"/>
    </xf>
    <xf numFmtId="179" fontId="9" fillId="0" borderId="38" xfId="5" applyNumberFormat="1" applyFont="1" applyFill="1" applyBorder="1" applyAlignment="1">
      <alignment vertical="center"/>
    </xf>
    <xf numFmtId="182" fontId="15" fillId="0" borderId="39" xfId="0" applyNumberFormat="1" applyFont="1" applyFill="1" applyBorder="1" applyAlignment="1" applyProtection="1">
      <alignment vertical="center"/>
      <protection locked="0"/>
    </xf>
    <xf numFmtId="182" fontId="15" fillId="0" borderId="22" xfId="0" applyNumberFormat="1" applyFont="1" applyFill="1" applyBorder="1" applyAlignment="1" applyProtection="1">
      <alignment vertical="center"/>
      <protection locked="0"/>
    </xf>
    <xf numFmtId="182" fontId="15" fillId="0" borderId="99" xfId="0" applyNumberFormat="1" applyFont="1" applyFill="1" applyBorder="1" applyAlignment="1" applyProtection="1">
      <alignment vertical="center"/>
      <protection locked="0"/>
    </xf>
    <xf numFmtId="182" fontId="15" fillId="0" borderId="233" xfId="0" applyNumberFormat="1" applyFont="1" applyFill="1" applyBorder="1" applyAlignment="1" applyProtection="1">
      <alignment vertical="center"/>
      <protection locked="0"/>
    </xf>
    <xf numFmtId="182" fontId="15" fillId="0" borderId="67" xfId="0" applyNumberFormat="1" applyFont="1" applyFill="1" applyBorder="1" applyAlignment="1" applyProtection="1">
      <alignment vertical="center"/>
      <protection locked="0"/>
    </xf>
    <xf numFmtId="184" fontId="15" fillId="0" borderId="32" xfId="5" applyNumberFormat="1" applyFont="1" applyFill="1" applyBorder="1" applyProtection="1"/>
    <xf numFmtId="184" fontId="15" fillId="0" borderId="34" xfId="5" applyNumberFormat="1" applyFont="1" applyFill="1" applyBorder="1" applyProtection="1"/>
    <xf numFmtId="182" fontId="9" fillId="2" borderId="158" xfId="5" applyNumberFormat="1" applyFont="1" applyFill="1" applyBorder="1" applyAlignment="1">
      <alignment vertical="center"/>
    </xf>
    <xf numFmtId="182" fontId="9" fillId="2" borderId="221" xfId="5" applyNumberFormat="1" applyFont="1" applyFill="1" applyBorder="1" applyAlignment="1">
      <alignment horizontal="right" vertical="center"/>
    </xf>
    <xf numFmtId="182" fontId="24" fillId="2" borderId="49" xfId="5" applyNumberFormat="1" applyFont="1" applyFill="1" applyBorder="1" applyProtection="1"/>
    <xf numFmtId="184" fontId="15" fillId="2" borderId="32" xfId="0" applyNumberFormat="1" applyFont="1" applyFill="1" applyBorder="1" applyAlignment="1" applyProtection="1">
      <protection locked="0"/>
    </xf>
    <xf numFmtId="184" fontId="15" fillId="2" borderId="26" xfId="0" applyNumberFormat="1" applyFont="1" applyFill="1" applyBorder="1" applyAlignment="1" applyProtection="1">
      <protection locked="0"/>
    </xf>
    <xf numFmtId="184" fontId="15" fillId="2" borderId="29" xfId="5" applyNumberFormat="1" applyFont="1" applyFill="1" applyBorder="1" applyProtection="1"/>
    <xf numFmtId="184" fontId="15" fillId="2" borderId="160" xfId="0" applyNumberFormat="1" applyFont="1" applyFill="1" applyBorder="1" applyAlignment="1" applyProtection="1">
      <protection locked="0"/>
    </xf>
    <xf numFmtId="184" fontId="24" fillId="2" borderId="160" xfId="0" applyNumberFormat="1" applyFont="1" applyFill="1" applyBorder="1" applyAlignment="1" applyProtection="1">
      <protection locked="0"/>
    </xf>
    <xf numFmtId="177" fontId="24" fillId="2" borderId="160" xfId="0" applyNumberFormat="1" applyFont="1" applyFill="1" applyBorder="1" applyAlignment="1" applyProtection="1">
      <protection locked="0"/>
    </xf>
    <xf numFmtId="179" fontId="11" fillId="2" borderId="69" xfId="5" applyNumberFormat="1" applyFont="1" applyFill="1" applyBorder="1" applyProtection="1"/>
    <xf numFmtId="179" fontId="11" fillId="2" borderId="47" xfId="5" applyNumberFormat="1" applyFont="1" applyFill="1" applyBorder="1" applyProtection="1"/>
    <xf numFmtId="179" fontId="11" fillId="2" borderId="48" xfId="5" applyNumberFormat="1" applyFont="1" applyFill="1" applyBorder="1" applyProtection="1"/>
    <xf numFmtId="182" fontId="9" fillId="2" borderId="158" xfId="0" applyNumberFormat="1" applyFont="1" applyFill="1" applyBorder="1" applyAlignment="1">
      <alignment vertical="center"/>
    </xf>
    <xf numFmtId="182" fontId="24" fillId="0" borderId="44" xfId="5" applyNumberFormat="1" applyFont="1" applyFill="1" applyBorder="1" applyProtection="1"/>
    <xf numFmtId="182" fontId="24" fillId="0" borderId="256" xfId="5" applyNumberFormat="1" applyFont="1" applyFill="1" applyBorder="1" applyProtection="1"/>
    <xf numFmtId="182" fontId="24" fillId="0" borderId="283" xfId="5" applyNumberFormat="1" applyFont="1" applyFill="1" applyBorder="1" applyProtection="1"/>
    <xf numFmtId="182" fontId="24" fillId="0" borderId="47" xfId="5" applyNumberFormat="1" applyFont="1" applyFill="1" applyBorder="1" applyProtection="1"/>
    <xf numFmtId="182" fontId="24" fillId="0" borderId="47" xfId="5" applyNumberFormat="1" applyFont="1" applyFill="1" applyBorder="1" applyAlignment="1" applyProtection="1"/>
    <xf numFmtId="182" fontId="24" fillId="0" borderId="45" xfId="5" applyNumberFormat="1" applyFont="1" applyFill="1" applyBorder="1" applyProtection="1"/>
    <xf numFmtId="182" fontId="24" fillId="0" borderId="87" xfId="5" applyNumberFormat="1" applyFont="1" applyFill="1" applyBorder="1" applyProtection="1"/>
    <xf numFmtId="182" fontId="24" fillId="0" borderId="118" xfId="5" applyNumberFormat="1" applyFont="1" applyFill="1" applyBorder="1" applyProtection="1"/>
    <xf numFmtId="182" fontId="24" fillId="0" borderId="284" xfId="5" applyNumberFormat="1" applyFont="1" applyFill="1" applyBorder="1" applyProtection="1"/>
    <xf numFmtId="182" fontId="24" fillId="0" borderId="247" xfId="5" applyNumberFormat="1" applyFont="1" applyFill="1" applyBorder="1" applyProtection="1"/>
    <xf numFmtId="182" fontId="15" fillId="0" borderId="285" xfId="5" applyNumberFormat="1" applyFont="1" applyFill="1" applyBorder="1" applyProtection="1"/>
    <xf numFmtId="182" fontId="24" fillId="0" borderId="285" xfId="5" applyNumberFormat="1" applyFont="1" applyFill="1" applyBorder="1" applyProtection="1"/>
    <xf numFmtId="182" fontId="15" fillId="2" borderId="47" xfId="5" applyNumberFormat="1" applyFont="1" applyFill="1" applyBorder="1" applyProtection="1"/>
    <xf numFmtId="182" fontId="15" fillId="2" borderId="33" xfId="5" applyNumberFormat="1" applyFont="1" applyFill="1" applyBorder="1" applyProtection="1"/>
    <xf numFmtId="182" fontId="15" fillId="2" borderId="32" xfId="5" applyNumberFormat="1" applyFont="1" applyFill="1" applyBorder="1" applyProtection="1"/>
    <xf numFmtId="182" fontId="15" fillId="2" borderId="32" xfId="5" applyNumberFormat="1" applyFont="1" applyFill="1" applyBorder="1" applyAlignment="1" applyProtection="1"/>
    <xf numFmtId="182" fontId="15" fillId="2" borderId="68" xfId="5" applyNumberFormat="1" applyFont="1" applyFill="1" applyBorder="1" applyAlignment="1" applyProtection="1"/>
    <xf numFmtId="182" fontId="15" fillId="2" borderId="34" xfId="5" applyNumberFormat="1" applyFont="1" applyFill="1" applyBorder="1" applyProtection="1"/>
    <xf numFmtId="182" fontId="15" fillId="2" borderId="37" xfId="5" applyNumberFormat="1" applyFont="1" applyFill="1" applyBorder="1" applyProtection="1"/>
    <xf numFmtId="182" fontId="15" fillId="2" borderId="38" xfId="5" applyNumberFormat="1" applyFont="1" applyFill="1" applyBorder="1" applyProtection="1"/>
    <xf numFmtId="182" fontId="15" fillId="2" borderId="38" xfId="5" applyNumberFormat="1" applyFont="1" applyFill="1" applyBorder="1" applyAlignment="1" applyProtection="1"/>
    <xf numFmtId="182" fontId="15" fillId="2" borderId="49" xfId="5" applyNumberFormat="1" applyFont="1" applyFill="1" applyBorder="1" applyAlignment="1" applyProtection="1"/>
    <xf numFmtId="182" fontId="15" fillId="2" borderId="49" xfId="5" applyNumberFormat="1" applyFont="1" applyFill="1" applyBorder="1" applyProtection="1"/>
    <xf numFmtId="182" fontId="15" fillId="2" borderId="39" xfId="5" applyNumberFormat="1" applyFont="1" applyFill="1" applyBorder="1" applyProtection="1"/>
    <xf numFmtId="182" fontId="15" fillId="2" borderId="22" xfId="5" applyNumberFormat="1" applyFont="1" applyFill="1" applyBorder="1" applyProtection="1"/>
    <xf numFmtId="182" fontId="15" fillId="2" borderId="67" xfId="5" applyNumberFormat="1" applyFont="1" applyFill="1" applyBorder="1" applyProtection="1"/>
    <xf numFmtId="177" fontId="15" fillId="2" borderId="33" xfId="5" applyNumberFormat="1" applyFont="1" applyFill="1" applyBorder="1" applyProtection="1"/>
    <xf numFmtId="180" fontId="15" fillId="2" borderId="33" xfId="5" applyNumberFormat="1" applyFont="1" applyFill="1" applyBorder="1" applyProtection="1"/>
    <xf numFmtId="180" fontId="15" fillId="2" borderId="68" xfId="5" applyNumberFormat="1" applyFont="1" applyFill="1" applyBorder="1" applyProtection="1"/>
    <xf numFmtId="177" fontId="15" fillId="2" borderId="21" xfId="5" applyNumberFormat="1" applyFont="1" applyFill="1" applyBorder="1" applyProtection="1"/>
    <xf numFmtId="180" fontId="15" fillId="2" borderId="21" xfId="5" applyNumberFormat="1" applyFont="1" applyFill="1" applyBorder="1" applyAlignment="1" applyProtection="1"/>
    <xf numFmtId="180" fontId="15" fillId="2" borderId="56" xfId="5" applyNumberFormat="1" applyFont="1" applyFill="1" applyBorder="1" applyAlignment="1" applyProtection="1"/>
    <xf numFmtId="180" fontId="15" fillId="2" borderId="21" xfId="5" applyNumberFormat="1" applyFont="1" applyFill="1" applyBorder="1" applyProtection="1"/>
    <xf numFmtId="180" fontId="15" fillId="2" borderId="56" xfId="5" applyNumberFormat="1" applyFont="1" applyFill="1" applyBorder="1" applyProtection="1"/>
    <xf numFmtId="177" fontId="15" fillId="2" borderId="39" xfId="0" applyNumberFormat="1" applyFont="1" applyFill="1" applyBorder="1" applyAlignment="1" applyProtection="1">
      <protection locked="0"/>
    </xf>
    <xf numFmtId="184" fontId="15" fillId="2" borderId="67" xfId="0" applyNumberFormat="1" applyFont="1" applyFill="1" applyBorder="1" applyAlignment="1" applyProtection="1">
      <protection locked="0"/>
    </xf>
    <xf numFmtId="179" fontId="23" fillId="0" borderId="185" xfId="0" applyNumberFormat="1" applyFont="1" applyFill="1" applyBorder="1" applyAlignment="1" applyProtection="1">
      <alignment horizontal="center" vertical="center"/>
      <protection locked="0"/>
    </xf>
    <xf numFmtId="0" fontId="11" fillId="0" borderId="209" xfId="5" applyFont="1" applyFill="1" applyBorder="1" applyAlignment="1" applyProtection="1">
      <alignment horizontal="center" vertical="center"/>
    </xf>
    <xf numFmtId="182" fontId="9" fillId="0" borderId="49" xfId="5" applyNumberFormat="1" applyFont="1" applyFill="1" applyBorder="1" applyAlignment="1" applyProtection="1">
      <alignment vertical="center"/>
    </xf>
    <xf numFmtId="182" fontId="9" fillId="0" borderId="72" xfId="5" applyNumberFormat="1" applyFont="1" applyFill="1" applyBorder="1" applyAlignment="1">
      <alignment vertical="center"/>
    </xf>
    <xf numFmtId="182" fontId="9" fillId="0" borderId="51" xfId="5" applyNumberFormat="1" applyFont="1" applyFill="1" applyBorder="1" applyAlignment="1" applyProtection="1">
      <alignment vertical="center"/>
    </xf>
    <xf numFmtId="182" fontId="9" fillId="0" borderId="4" xfId="5" applyNumberFormat="1" applyFont="1" applyFill="1" applyBorder="1" applyAlignment="1" applyProtection="1">
      <alignment vertical="center"/>
    </xf>
    <xf numFmtId="182" fontId="9" fillId="0" borderId="286" xfId="5" applyNumberFormat="1" applyFont="1" applyFill="1" applyBorder="1" applyAlignment="1" applyProtection="1">
      <alignment vertical="center"/>
    </xf>
    <xf numFmtId="182" fontId="9" fillId="0" borderId="224" xfId="5" applyNumberFormat="1" applyFont="1" applyFill="1" applyBorder="1" applyAlignment="1">
      <alignment vertical="center"/>
    </xf>
    <xf numFmtId="182" fontId="9" fillId="0" borderId="72" xfId="5" applyNumberFormat="1" applyFont="1" applyFill="1" applyBorder="1" applyAlignment="1" applyProtection="1">
      <alignment vertical="center"/>
    </xf>
    <xf numFmtId="182" fontId="9" fillId="0" borderId="287" xfId="5" applyNumberFormat="1" applyFont="1" applyFill="1" applyBorder="1" applyAlignment="1">
      <alignment vertical="center"/>
    </xf>
    <xf numFmtId="182" fontId="11" fillId="0" borderId="51" xfId="5" applyNumberFormat="1" applyFont="1" applyFill="1" applyBorder="1" applyAlignment="1" applyProtection="1">
      <alignment vertical="center"/>
    </xf>
    <xf numFmtId="182" fontId="9" fillId="0" borderId="288" xfId="5" applyNumberFormat="1" applyFont="1" applyFill="1" applyBorder="1" applyAlignment="1">
      <alignment vertical="center"/>
    </xf>
    <xf numFmtId="182" fontId="9" fillId="0" borderId="289" xfId="5" applyNumberFormat="1" applyFont="1" applyFill="1" applyBorder="1" applyAlignment="1">
      <alignment vertical="center"/>
    </xf>
    <xf numFmtId="182" fontId="24" fillId="0" borderId="48" xfId="5" applyNumberFormat="1" applyFont="1" applyFill="1" applyBorder="1" applyProtection="1"/>
    <xf numFmtId="184" fontId="15" fillId="2" borderId="72" xfId="0" applyNumberFormat="1" applyFont="1" applyFill="1" applyBorder="1" applyAlignment="1" applyProtection="1">
      <protection locked="0"/>
    </xf>
    <xf numFmtId="184" fontId="15" fillId="2" borderId="51" xfId="0" applyNumberFormat="1" applyFont="1" applyFill="1" applyBorder="1" applyAlignment="1" applyProtection="1">
      <protection locked="0"/>
    </xf>
    <xf numFmtId="180" fontId="24" fillId="2" borderId="159" xfId="0" applyNumberFormat="1" applyFont="1" applyFill="1" applyBorder="1" applyAlignment="1" applyProtection="1">
      <protection locked="0"/>
    </xf>
    <xf numFmtId="184" fontId="15" fillId="2" borderId="159" xfId="0" applyNumberFormat="1" applyFont="1" applyFill="1" applyBorder="1" applyAlignment="1" applyProtection="1">
      <protection locked="0"/>
    </xf>
    <xf numFmtId="177" fontId="24" fillId="2" borderId="159" xfId="0" applyNumberFormat="1" applyFont="1" applyFill="1" applyBorder="1" applyAlignment="1" applyProtection="1">
      <protection locked="0"/>
    </xf>
    <xf numFmtId="184" fontId="24" fillId="2" borderId="159" xfId="0" applyNumberFormat="1" applyFont="1" applyFill="1" applyBorder="1" applyAlignment="1" applyProtection="1">
      <protection locked="0"/>
    </xf>
    <xf numFmtId="180" fontId="24" fillId="2" borderId="142" xfId="0" applyNumberFormat="1" applyFont="1" applyFill="1" applyBorder="1" applyAlignment="1" applyProtection="1">
      <protection locked="0"/>
    </xf>
    <xf numFmtId="184" fontId="24" fillId="2" borderId="165" xfId="0" applyNumberFormat="1" applyFont="1" applyFill="1" applyBorder="1" applyAlignment="1" applyProtection="1">
      <protection locked="0"/>
    </xf>
    <xf numFmtId="177" fontId="9" fillId="0" borderId="0" xfId="5" applyNumberFormat="1" applyFont="1" applyFill="1" applyBorder="1" applyAlignment="1" applyProtection="1">
      <alignment horizontal="center" vertical="center"/>
    </xf>
    <xf numFmtId="177" fontId="9" fillId="0" borderId="239" xfId="5" applyNumberFormat="1" applyFont="1" applyFill="1" applyBorder="1" applyAlignment="1" applyProtection="1">
      <alignment horizontal="center" vertical="center"/>
    </xf>
    <xf numFmtId="0" fontId="9" fillId="0" borderId="62" xfId="5" applyFont="1" applyFill="1" applyBorder="1" applyAlignment="1" applyProtection="1">
      <alignment horizontal="center" vertical="center"/>
    </xf>
    <xf numFmtId="0" fontId="9" fillId="0" borderId="63" xfId="5" applyFont="1" applyFill="1" applyBorder="1" applyAlignment="1" applyProtection="1">
      <alignment vertical="center"/>
    </xf>
    <xf numFmtId="0" fontId="9" fillId="0" borderId="290" xfId="5" applyFont="1" applyFill="1" applyBorder="1" applyAlignment="1" applyProtection="1">
      <alignment vertical="center"/>
    </xf>
    <xf numFmtId="0" fontId="9" fillId="0" borderId="181" xfId="5" applyFont="1" applyFill="1" applyBorder="1" applyAlignment="1" applyProtection="1">
      <alignment vertical="center"/>
    </xf>
    <xf numFmtId="177" fontId="9" fillId="0" borderId="75" xfId="5" applyNumberFormat="1" applyFont="1" applyFill="1" applyBorder="1" applyAlignment="1" applyProtection="1">
      <alignment horizontal="center" vertical="center"/>
    </xf>
    <xf numFmtId="0" fontId="9" fillId="0" borderId="240" xfId="5" applyFont="1" applyFill="1" applyBorder="1" applyAlignment="1">
      <alignment horizontal="center"/>
    </xf>
    <xf numFmtId="0" fontId="9" fillId="0" borderId="29" xfId="5" applyFont="1" applyFill="1" applyBorder="1" applyAlignment="1" applyProtection="1">
      <alignment horizontal="center" vertical="center"/>
    </xf>
    <xf numFmtId="0" fontId="9" fillId="0" borderId="227" xfId="5" applyFont="1" applyFill="1" applyBorder="1" applyAlignment="1" applyProtection="1">
      <alignment horizontal="center" vertical="center"/>
    </xf>
    <xf numFmtId="0" fontId="9" fillId="0" borderId="26" xfId="5" applyFont="1" applyFill="1" applyBorder="1" applyAlignment="1" applyProtection="1">
      <alignment horizontal="center" vertical="center"/>
    </xf>
    <xf numFmtId="0" fontId="9" fillId="0" borderId="291" xfId="5" applyFont="1" applyFill="1" applyBorder="1" applyAlignment="1" applyProtection="1">
      <alignment horizontal="center" vertical="center"/>
    </xf>
    <xf numFmtId="177" fontId="9" fillId="0" borderId="212" xfId="5" applyNumberFormat="1" applyFont="1" applyFill="1" applyBorder="1" applyAlignment="1" applyProtection="1">
      <alignment vertical="center"/>
    </xf>
    <xf numFmtId="177" fontId="9" fillId="0" borderId="76" xfId="5" applyNumberFormat="1" applyFont="1" applyFill="1" applyBorder="1" applyAlignment="1" applyProtection="1">
      <alignment horizontal="center" vertical="center"/>
    </xf>
    <xf numFmtId="177" fontId="9" fillId="0" borderId="94" xfId="5" applyNumberFormat="1" applyFont="1" applyFill="1" applyBorder="1" applyAlignment="1" applyProtection="1">
      <alignment horizontal="center" vertical="center"/>
    </xf>
    <xf numFmtId="184" fontId="15" fillId="2" borderId="101" xfId="5" applyNumberFormat="1" applyFont="1" applyFill="1" applyBorder="1" applyProtection="1"/>
    <xf numFmtId="184" fontId="15" fillId="2" borderId="89" xfId="5" applyNumberFormat="1" applyFont="1" applyFill="1" applyBorder="1" applyProtection="1"/>
    <xf numFmtId="184" fontId="15" fillId="2" borderId="96" xfId="5" applyNumberFormat="1" applyFont="1" applyFill="1" applyBorder="1" applyProtection="1"/>
    <xf numFmtId="184" fontId="15" fillId="3" borderId="89" xfId="5" applyNumberFormat="1" applyFont="1" applyFill="1" applyBorder="1" applyProtection="1"/>
    <xf numFmtId="184" fontId="15" fillId="2" borderId="257" xfId="5" applyNumberFormat="1" applyFont="1" applyFill="1" applyBorder="1" applyProtection="1"/>
    <xf numFmtId="180" fontId="24" fillId="2" borderId="245" xfId="0" applyNumberFormat="1" applyFont="1" applyFill="1" applyBorder="1" applyAlignment="1" applyProtection="1">
      <protection locked="0"/>
    </xf>
    <xf numFmtId="184" fontId="15" fillId="2" borderId="139" xfId="5" applyNumberFormat="1" applyFont="1" applyFill="1" applyBorder="1" applyProtection="1"/>
    <xf numFmtId="184" fontId="15" fillId="2" borderId="162" xfId="5" applyNumberFormat="1" applyFont="1" applyFill="1" applyBorder="1" applyProtection="1"/>
    <xf numFmtId="184" fontId="15" fillId="3" borderId="162" xfId="5" applyNumberFormat="1" applyFont="1" applyFill="1" applyBorder="1" applyProtection="1"/>
    <xf numFmtId="184" fontId="15" fillId="2" borderId="249" xfId="5" applyNumberFormat="1" applyFont="1" applyFill="1" applyBorder="1" applyProtection="1"/>
    <xf numFmtId="184" fontId="15" fillId="2" borderId="292" xfId="0" applyNumberFormat="1" applyFont="1" applyFill="1" applyBorder="1" applyAlignment="1" applyProtection="1">
      <protection locked="0"/>
    </xf>
    <xf numFmtId="179" fontId="7" fillId="0" borderId="0" xfId="0" applyNumberFormat="1" applyFont="1" applyFill="1" applyBorder="1" applyAlignment="1" applyProtection="1">
      <alignment vertical="center"/>
      <protection locked="0"/>
    </xf>
    <xf numFmtId="179" fontId="16" fillId="0" borderId="0" xfId="0" applyNumberFormat="1" applyFont="1" applyFill="1" applyBorder="1" applyAlignment="1" applyProtection="1">
      <alignment vertical="center"/>
      <protection locked="0"/>
    </xf>
    <xf numFmtId="182" fontId="24" fillId="0" borderId="16" xfId="5" applyNumberFormat="1" applyFont="1" applyFill="1" applyBorder="1" applyProtection="1"/>
    <xf numFmtId="0" fontId="11" fillId="0" borderId="356" xfId="5" applyFont="1" applyFill="1" applyBorder="1" applyAlignment="1" applyProtection="1">
      <alignment vertical="center"/>
    </xf>
    <xf numFmtId="0" fontId="25" fillId="0" borderId="52" xfId="5" applyFont="1" applyFill="1" applyBorder="1" applyAlignment="1" applyProtection="1">
      <alignment horizontal="center" vertical="center"/>
    </xf>
    <xf numFmtId="182" fontId="9" fillId="2" borderId="21" xfId="5" applyNumberFormat="1" applyFont="1" applyFill="1" applyBorder="1" applyAlignment="1" applyProtection="1">
      <alignment horizontal="center" vertical="center"/>
    </xf>
    <xf numFmtId="182" fontId="9" fillId="2" borderId="27"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horizontal="center" vertical="center"/>
    </xf>
    <xf numFmtId="179" fontId="9" fillId="2" borderId="23" xfId="0" applyNumberFormat="1" applyFont="1" applyFill="1" applyBorder="1" applyProtection="1">
      <protection locked="0"/>
    </xf>
    <xf numFmtId="0" fontId="9" fillId="2" borderId="23" xfId="5" applyFont="1" applyFill="1" applyBorder="1"/>
    <xf numFmtId="179" fontId="24" fillId="0" borderId="23" xfId="0" applyNumberFormat="1" applyFont="1" applyFill="1" applyBorder="1" applyAlignment="1" applyProtection="1">
      <alignment vertical="center"/>
      <protection locked="0"/>
    </xf>
    <xf numFmtId="179" fontId="38" fillId="0" borderId="23" xfId="0" applyNumberFormat="1" applyFont="1" applyFill="1" applyBorder="1" applyAlignment="1" applyProtection="1">
      <alignment vertical="center"/>
      <protection locked="0"/>
    </xf>
    <xf numFmtId="0" fontId="22" fillId="0" borderId="23" xfId="5" applyFont="1" applyFill="1" applyBorder="1" applyAlignment="1">
      <alignment vertical="center"/>
    </xf>
    <xf numFmtId="179" fontId="24" fillId="0" borderId="0" xfId="0" applyNumberFormat="1" applyFont="1" applyFill="1" applyAlignment="1" applyProtection="1">
      <alignment vertical="center"/>
      <protection locked="0"/>
    </xf>
    <xf numFmtId="182" fontId="30" fillId="2" borderId="67" xfId="0" applyNumberFormat="1" applyFont="1" applyFill="1" applyBorder="1" applyAlignment="1" applyProtection="1">
      <alignment horizontal="right" vertical="center"/>
      <protection locked="0"/>
    </xf>
    <xf numFmtId="182" fontId="9" fillId="2" borderId="90" xfId="5" applyNumberFormat="1" applyFont="1" applyFill="1" applyBorder="1" applyAlignment="1" applyProtection="1">
      <alignment vertical="center"/>
    </xf>
    <xf numFmtId="182" fontId="30" fillId="2" borderId="99" xfId="0" applyNumberFormat="1" applyFont="1" applyFill="1" applyBorder="1" applyAlignment="1" applyProtection="1">
      <alignment horizontal="right" vertical="center"/>
      <protection locked="0"/>
    </xf>
    <xf numFmtId="182" fontId="15" fillId="2" borderId="365" xfId="5" applyNumberFormat="1" applyFont="1" applyFill="1" applyBorder="1" applyAlignment="1" applyProtection="1">
      <alignment vertical="center"/>
    </xf>
    <xf numFmtId="182" fontId="15" fillId="0" borderId="196" xfId="5" applyNumberFormat="1" applyFont="1" applyFill="1" applyBorder="1" applyAlignment="1" applyProtection="1">
      <alignment vertical="center"/>
    </xf>
    <xf numFmtId="182" fontId="15" fillId="0" borderId="225" xfId="0" applyNumberFormat="1" applyFont="1" applyFill="1" applyBorder="1" applyAlignment="1" applyProtection="1">
      <alignment vertical="center"/>
      <protection locked="0"/>
    </xf>
    <xf numFmtId="182" fontId="30" fillId="2" borderId="164" xfId="0" applyNumberFormat="1" applyFont="1" applyFill="1" applyBorder="1" applyAlignment="1" applyProtection="1">
      <alignment horizontal="right" vertical="center"/>
      <protection locked="0"/>
    </xf>
    <xf numFmtId="182" fontId="15" fillId="2" borderId="201" xfId="5" applyNumberFormat="1" applyFont="1" applyFill="1" applyBorder="1" applyAlignment="1" applyProtection="1">
      <alignment vertical="center"/>
    </xf>
    <xf numFmtId="182" fontId="15" fillId="2" borderId="162" xfId="0" applyNumberFormat="1" applyFont="1" applyFill="1" applyBorder="1" applyAlignment="1">
      <alignment vertical="center"/>
    </xf>
    <xf numFmtId="182" fontId="9" fillId="2" borderId="0" xfId="5" applyNumberFormat="1" applyFont="1" applyFill="1" applyBorder="1" applyAlignment="1"/>
    <xf numFmtId="182" fontId="10" fillId="2" borderId="0" xfId="0" applyNumberFormat="1" applyFont="1" applyFill="1" applyBorder="1" applyAlignment="1" applyProtection="1">
      <protection locked="0"/>
    </xf>
    <xf numFmtId="0" fontId="9" fillId="0" borderId="20" xfId="0" applyFont="1" applyFill="1" applyBorder="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0" fontId="9" fillId="0" borderId="9" xfId="6" applyNumberFormat="1" applyFont="1" applyFill="1" applyBorder="1" applyAlignment="1">
      <alignment horizontal="center" vertical="center"/>
    </xf>
    <xf numFmtId="0" fontId="9" fillId="0" borderId="21"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9" xfId="6" applyFont="1" applyFill="1" applyBorder="1" applyAlignment="1">
      <alignment horizontal="center" vertical="center"/>
    </xf>
    <xf numFmtId="0" fontId="9" fillId="0" borderId="18" xfId="6" applyNumberFormat="1" applyFont="1" applyFill="1" applyBorder="1" applyAlignment="1">
      <alignment horizontal="center" vertical="center"/>
    </xf>
    <xf numFmtId="0" fontId="9" fillId="0" borderId="208" xfId="5" applyFont="1" applyFill="1" applyBorder="1" applyAlignment="1" applyProtection="1">
      <alignment horizontal="center" vertical="center"/>
    </xf>
    <xf numFmtId="0" fontId="11" fillId="0" borderId="37" xfId="5" applyFont="1" applyFill="1" applyBorder="1" applyAlignment="1" applyProtection="1">
      <alignment horizontal="center" vertical="center"/>
    </xf>
    <xf numFmtId="0" fontId="11" fillId="0" borderId="20" xfId="0" applyFont="1" applyFill="1" applyBorder="1" applyAlignment="1">
      <alignment horizontal="center" vertical="center"/>
    </xf>
    <xf numFmtId="180" fontId="15" fillId="2" borderId="4" xfId="2" applyNumberFormat="1" applyFont="1" applyFill="1" applyBorder="1" applyAlignment="1">
      <alignment horizontal="center" vertical="center" wrapText="1"/>
    </xf>
    <xf numFmtId="182" fontId="24" fillId="2" borderId="96" xfId="5" applyNumberFormat="1" applyFont="1" applyFill="1" applyBorder="1" applyAlignment="1" applyProtection="1">
      <alignment vertical="center"/>
    </xf>
    <xf numFmtId="182" fontId="24" fillId="2" borderId="98" xfId="5" applyNumberFormat="1" applyFont="1" applyFill="1" applyBorder="1" applyAlignment="1" applyProtection="1">
      <alignment vertical="center"/>
    </xf>
    <xf numFmtId="182" fontId="24" fillId="2" borderId="89" xfId="5" applyNumberFormat="1" applyFont="1" applyFill="1" applyBorder="1" applyAlignment="1" applyProtection="1">
      <alignment vertical="center"/>
    </xf>
    <xf numFmtId="0" fontId="9" fillId="2" borderId="237" xfId="5" applyFont="1" applyFill="1" applyBorder="1" applyAlignment="1" applyProtection="1">
      <alignment vertical="center"/>
    </xf>
    <xf numFmtId="0" fontId="9" fillId="2" borderId="23" xfId="5" applyFont="1" applyFill="1" applyBorder="1" applyAlignment="1" applyProtection="1">
      <alignment vertical="center"/>
    </xf>
    <xf numFmtId="0" fontId="9" fillId="2" borderId="322" xfId="5" applyFont="1" applyFill="1" applyBorder="1" applyAlignment="1" applyProtection="1">
      <alignment vertical="center"/>
    </xf>
    <xf numFmtId="0" fontId="28" fillId="2" borderId="124" xfId="0" applyFont="1" applyFill="1" applyBorder="1" applyAlignment="1">
      <alignment horizontal="center" vertical="center"/>
    </xf>
    <xf numFmtId="0" fontId="29" fillId="2" borderId="119" xfId="0" applyFont="1" applyFill="1" applyBorder="1" applyAlignment="1">
      <alignment horizontal="center" vertical="center"/>
    </xf>
    <xf numFmtId="182" fontId="15" fillId="0" borderId="164" xfId="5" applyNumberFormat="1" applyFont="1" applyFill="1" applyBorder="1" applyAlignment="1" applyProtection="1">
      <alignment vertical="center"/>
    </xf>
    <xf numFmtId="0" fontId="11" fillId="0" borderId="91" xfId="5" applyFont="1" applyFill="1" applyBorder="1" applyAlignment="1" applyProtection="1">
      <alignment vertical="center"/>
    </xf>
    <xf numFmtId="0" fontId="25" fillId="0" borderId="75" xfId="5" applyFont="1" applyFill="1" applyBorder="1" applyAlignment="1" applyProtection="1">
      <alignment horizontal="center" vertical="center"/>
    </xf>
    <xf numFmtId="0" fontId="25" fillId="0" borderId="76" xfId="5" applyFont="1" applyFill="1" applyBorder="1" applyAlignment="1" applyProtection="1">
      <alignment horizontal="center" vertical="center"/>
    </xf>
    <xf numFmtId="182" fontId="34" fillId="0" borderId="231" xfId="0" applyNumberFormat="1" applyFont="1" applyFill="1" applyBorder="1" applyAlignment="1" applyProtection="1">
      <alignment vertical="center"/>
      <protection locked="0"/>
    </xf>
    <xf numFmtId="182" fontId="34" fillId="0" borderId="96" xfId="0" applyNumberFormat="1" applyFont="1" applyFill="1" applyBorder="1" applyAlignment="1" applyProtection="1">
      <alignment vertical="center"/>
      <protection locked="0"/>
    </xf>
    <xf numFmtId="182" fontId="34" fillId="0" borderId="89" xfId="0" applyNumberFormat="1" applyFont="1" applyFill="1" applyBorder="1" applyAlignment="1" applyProtection="1">
      <alignment vertical="center"/>
      <protection locked="0"/>
    </xf>
    <xf numFmtId="182" fontId="34" fillId="0" borderId="97" xfId="0" applyNumberFormat="1" applyFont="1" applyFill="1" applyBorder="1" applyAlignment="1" applyProtection="1">
      <alignment vertical="center"/>
      <protection locked="0"/>
    </xf>
    <xf numFmtId="182" fontId="24" fillId="2" borderId="96" xfId="5" applyNumberFormat="1" applyFont="1" applyFill="1" applyBorder="1" applyProtection="1"/>
    <xf numFmtId="182" fontId="24" fillId="2" borderId="98" xfId="5" applyNumberFormat="1" applyFont="1" applyFill="1" applyBorder="1" applyProtection="1"/>
    <xf numFmtId="182" fontId="24" fillId="0" borderId="99" xfId="5" applyNumberFormat="1" applyFont="1" applyFill="1" applyBorder="1" applyProtection="1"/>
    <xf numFmtId="182" fontId="24" fillId="0" borderId="96" xfId="5" applyNumberFormat="1" applyFont="1" applyFill="1" applyBorder="1" applyProtection="1"/>
    <xf numFmtId="182" fontId="24" fillId="0" borderId="98" xfId="5" applyNumberFormat="1" applyFont="1" applyFill="1" applyBorder="1" applyProtection="1"/>
    <xf numFmtId="182" fontId="24" fillId="2" borderId="99" xfId="5" applyNumberFormat="1" applyFont="1" applyFill="1" applyBorder="1" applyProtection="1"/>
    <xf numFmtId="182" fontId="24" fillId="0" borderId="89" xfId="5" applyNumberFormat="1" applyFont="1" applyFill="1" applyBorder="1" applyProtection="1"/>
    <xf numFmtId="182" fontId="24" fillId="0" borderId="101" xfId="5" applyNumberFormat="1" applyFont="1" applyFill="1" applyBorder="1" applyProtection="1"/>
    <xf numFmtId="182" fontId="24" fillId="0" borderId="245" xfId="5" applyNumberFormat="1" applyFont="1" applyFill="1" applyBorder="1" applyProtection="1"/>
    <xf numFmtId="182" fontId="15" fillId="2" borderId="96" xfId="5" applyNumberFormat="1" applyFont="1" applyFill="1" applyBorder="1" applyProtection="1"/>
    <xf numFmtId="182" fontId="15" fillId="2" borderId="98" xfId="5" applyNumberFormat="1" applyFont="1" applyFill="1" applyBorder="1" applyProtection="1"/>
    <xf numFmtId="182" fontId="15" fillId="2" borderId="99" xfId="5" applyNumberFormat="1" applyFont="1" applyFill="1" applyBorder="1" applyProtection="1"/>
    <xf numFmtId="182" fontId="15" fillId="0" borderId="96" xfId="5" applyNumberFormat="1" applyFont="1" applyFill="1" applyBorder="1" applyProtection="1"/>
    <xf numFmtId="182" fontId="15" fillId="0" borderId="98" xfId="5" applyNumberFormat="1" applyFont="1" applyFill="1" applyBorder="1" applyProtection="1"/>
    <xf numFmtId="182" fontId="15" fillId="0" borderId="99" xfId="5" applyNumberFormat="1" applyFont="1" applyFill="1" applyBorder="1" applyProtection="1"/>
    <xf numFmtId="182" fontId="24" fillId="0" borderId="100" xfId="5" applyNumberFormat="1" applyFont="1" applyFill="1" applyBorder="1" applyProtection="1"/>
    <xf numFmtId="0" fontId="11" fillId="0" borderId="240" xfId="5" applyFont="1" applyFill="1" applyBorder="1" applyAlignment="1" applyProtection="1">
      <alignment horizontal="center" vertical="center"/>
    </xf>
    <xf numFmtId="0" fontId="11" fillId="0" borderId="241" xfId="5" applyFont="1" applyFill="1" applyBorder="1" applyAlignment="1" applyProtection="1">
      <alignment vertical="center"/>
    </xf>
    <xf numFmtId="182" fontId="34" fillId="0" borderId="139" xfId="0" applyNumberFormat="1" applyFont="1" applyFill="1" applyBorder="1" applyAlignment="1" applyProtection="1">
      <alignment vertical="center"/>
      <protection locked="0"/>
    </xf>
    <xf numFmtId="182" fontId="34" fillId="0" borderId="162" xfId="0" applyNumberFormat="1" applyFont="1" applyFill="1" applyBorder="1" applyAlignment="1" applyProtection="1">
      <alignment vertical="center"/>
      <protection locked="0"/>
    </xf>
    <xf numFmtId="182" fontId="34" fillId="0" borderId="163" xfId="0" applyNumberFormat="1" applyFont="1" applyFill="1" applyBorder="1" applyAlignment="1" applyProtection="1">
      <alignment vertical="center"/>
      <protection locked="0"/>
    </xf>
    <xf numFmtId="182" fontId="24" fillId="2" borderId="139" xfId="5" applyNumberFormat="1" applyFont="1" applyFill="1" applyBorder="1" applyProtection="1"/>
    <xf numFmtId="182" fontId="24" fillId="2" borderId="171" xfId="5" applyNumberFormat="1" applyFont="1" applyFill="1" applyBorder="1" applyProtection="1"/>
    <xf numFmtId="182" fontId="24" fillId="0" borderId="164" xfId="5" applyNumberFormat="1" applyFont="1" applyFill="1" applyBorder="1" applyProtection="1"/>
    <xf numFmtId="182" fontId="24" fillId="0" borderId="139" xfId="5" applyNumberFormat="1" applyFont="1" applyFill="1" applyBorder="1" applyProtection="1"/>
    <xf numFmtId="182" fontId="24" fillId="0" borderId="171" xfId="5" applyNumberFormat="1" applyFont="1" applyFill="1" applyBorder="1" applyProtection="1"/>
    <xf numFmtId="182" fontId="15" fillId="0" borderId="171" xfId="5" applyNumberFormat="1" applyFont="1" applyFill="1" applyBorder="1" applyProtection="1"/>
    <xf numFmtId="182" fontId="24" fillId="2" borderId="164" xfId="5" applyNumberFormat="1" applyFont="1" applyFill="1" applyBorder="1" applyProtection="1"/>
    <xf numFmtId="182" fontId="24" fillId="0" borderId="162" xfId="5" applyNumberFormat="1" applyFont="1" applyFill="1" applyBorder="1" applyProtection="1"/>
    <xf numFmtId="182" fontId="24" fillId="0" borderId="230" xfId="5" applyNumberFormat="1" applyFont="1" applyFill="1" applyBorder="1" applyProtection="1"/>
    <xf numFmtId="182" fontId="24" fillId="0" borderId="292" xfId="5" applyNumberFormat="1" applyFont="1" applyFill="1" applyBorder="1" applyProtection="1"/>
    <xf numFmtId="182" fontId="15" fillId="2" borderId="139" xfId="5" applyNumberFormat="1" applyFont="1" applyFill="1" applyBorder="1" applyProtection="1"/>
    <xf numFmtId="182" fontId="15" fillId="2" borderId="171" xfId="5" applyNumberFormat="1" applyFont="1" applyFill="1" applyBorder="1" applyProtection="1"/>
    <xf numFmtId="182" fontId="15" fillId="2" borderId="164" xfId="5" applyNumberFormat="1" applyFont="1" applyFill="1" applyBorder="1" applyProtection="1"/>
    <xf numFmtId="182" fontId="15" fillId="0" borderId="139" xfId="5" applyNumberFormat="1" applyFont="1" applyFill="1" applyBorder="1" applyProtection="1"/>
    <xf numFmtId="182" fontId="24" fillId="0" borderId="229" xfId="5" applyNumberFormat="1" applyFont="1" applyFill="1" applyBorder="1" applyProtection="1"/>
    <xf numFmtId="0" fontId="9" fillId="0" borderId="110" xfId="5" applyFont="1" applyFill="1" applyBorder="1" applyAlignment="1" applyProtection="1">
      <alignment horizontal="center" vertical="center"/>
    </xf>
    <xf numFmtId="0" fontId="9" fillId="0" borderId="192" xfId="5" applyFont="1" applyFill="1" applyBorder="1" applyAlignment="1" applyProtection="1">
      <alignment vertical="center"/>
    </xf>
    <xf numFmtId="0" fontId="9" fillId="0" borderId="190" xfId="5" applyFont="1" applyFill="1" applyBorder="1" applyAlignment="1" applyProtection="1">
      <alignment vertical="center"/>
    </xf>
    <xf numFmtId="184" fontId="24" fillId="2" borderId="253" xfId="0" applyNumberFormat="1" applyFont="1" applyFill="1" applyBorder="1" applyAlignment="1" applyProtection="1">
      <protection locked="0"/>
    </xf>
    <xf numFmtId="184" fontId="15" fillId="2" borderId="22" xfId="0" applyNumberFormat="1" applyFont="1" applyFill="1" applyBorder="1" applyAlignment="1" applyProtection="1">
      <protection locked="0"/>
    </xf>
    <xf numFmtId="184" fontId="15" fillId="0" borderId="278" xfId="5" applyNumberFormat="1" applyFont="1" applyFill="1" applyBorder="1" applyProtection="1"/>
    <xf numFmtId="184" fontId="15" fillId="0" borderId="368" xfId="5" applyNumberFormat="1" applyFont="1" applyFill="1" applyBorder="1" applyProtection="1"/>
    <xf numFmtId="184" fontId="15" fillId="0" borderId="241" xfId="0" applyNumberFormat="1" applyFont="1" applyFill="1" applyBorder="1" applyAlignment="1" applyProtection="1">
      <protection locked="0"/>
    </xf>
    <xf numFmtId="184" fontId="15" fillId="2" borderId="266" xfId="5" applyNumberFormat="1" applyFont="1" applyFill="1" applyBorder="1" applyProtection="1"/>
    <xf numFmtId="184" fontId="24" fillId="2" borderId="369" xfId="0" applyNumberFormat="1" applyFont="1" applyFill="1" applyBorder="1" applyAlignment="1" applyProtection="1">
      <protection locked="0"/>
    </xf>
    <xf numFmtId="184" fontId="15" fillId="0" borderId="233" xfId="0" applyNumberFormat="1" applyFont="1" applyFill="1" applyBorder="1" applyAlignment="1" applyProtection="1">
      <protection locked="0"/>
    </xf>
    <xf numFmtId="184" fontId="15" fillId="0" borderId="369" xfId="0" applyNumberFormat="1" applyFont="1" applyFill="1" applyBorder="1" applyAlignment="1" applyProtection="1">
      <protection locked="0"/>
    </xf>
    <xf numFmtId="184" fontId="15" fillId="2" borderId="368" xfId="5" applyNumberFormat="1" applyFont="1" applyFill="1" applyBorder="1" applyProtection="1"/>
    <xf numFmtId="184" fontId="15" fillId="2" borderId="164" xfId="0" applyNumberFormat="1" applyFont="1" applyFill="1" applyBorder="1" applyAlignment="1" applyProtection="1">
      <protection locked="0"/>
    </xf>
    <xf numFmtId="184" fontId="15" fillId="0" borderId="203" xfId="5" applyNumberFormat="1" applyFont="1" applyFill="1" applyBorder="1" applyProtection="1"/>
    <xf numFmtId="184" fontId="15" fillId="0" borderId="367" xfId="5" applyNumberFormat="1" applyFont="1" applyFill="1" applyBorder="1" applyProtection="1"/>
    <xf numFmtId="184" fontId="15" fillId="2" borderId="369" xfId="0" applyNumberFormat="1" applyFont="1" applyFill="1" applyBorder="1" applyAlignment="1" applyProtection="1">
      <protection locked="0"/>
    </xf>
    <xf numFmtId="184" fontId="15" fillId="2" borderId="258" xfId="0" applyNumberFormat="1" applyFont="1" applyFill="1" applyBorder="1" applyAlignment="1" applyProtection="1">
      <protection locked="0"/>
    </xf>
    <xf numFmtId="184" fontId="15" fillId="2" borderId="99" xfId="0" applyNumberFormat="1" applyFont="1" applyFill="1" applyBorder="1" applyAlignment="1" applyProtection="1">
      <protection locked="0"/>
    </xf>
    <xf numFmtId="179" fontId="16" fillId="0" borderId="23" xfId="0" applyNumberFormat="1" applyFont="1" applyFill="1" applyBorder="1" applyAlignment="1" applyProtection="1">
      <alignment horizontal="left" vertical="center"/>
      <protection locked="0"/>
    </xf>
    <xf numFmtId="179" fontId="7" fillId="0" borderId="23" xfId="0" applyNumberFormat="1" applyFont="1" applyFill="1" applyBorder="1" applyProtection="1">
      <protection locked="0"/>
    </xf>
    <xf numFmtId="180" fontId="34" fillId="0" borderId="23" xfId="0" applyNumberFormat="1" applyFont="1" applyFill="1" applyBorder="1" applyAlignment="1" applyProtection="1">
      <protection locked="0"/>
    </xf>
    <xf numFmtId="179" fontId="28" fillId="2" borderId="23" xfId="0" applyNumberFormat="1" applyFont="1" applyFill="1" applyBorder="1" applyAlignment="1" applyProtection="1">
      <alignment vertical="center"/>
      <protection locked="0"/>
    </xf>
    <xf numFmtId="182" fontId="9" fillId="0" borderId="216" xfId="5" applyNumberFormat="1" applyFont="1" applyFill="1" applyBorder="1" applyAlignment="1">
      <alignment horizontal="right" vertical="center"/>
    </xf>
    <xf numFmtId="182" fontId="15" fillId="0" borderId="37" xfId="5" applyNumberFormat="1" applyFont="1" applyFill="1" applyBorder="1" applyAlignment="1" applyProtection="1">
      <alignment horizontal="right" vertical="center"/>
    </xf>
    <xf numFmtId="182" fontId="15" fillId="0" borderId="98" xfId="5" applyNumberFormat="1" applyFont="1" applyFill="1" applyBorder="1" applyAlignment="1" applyProtection="1">
      <alignment horizontal="right" vertical="center"/>
    </xf>
    <xf numFmtId="182" fontId="15" fillId="0" borderId="196" xfId="5" applyNumberFormat="1" applyFont="1" applyFill="1" applyBorder="1" applyAlignment="1" applyProtection="1">
      <alignment horizontal="right" vertical="center"/>
    </xf>
    <xf numFmtId="182" fontId="15" fillId="0" borderId="171" xfId="5" applyNumberFormat="1" applyFont="1" applyFill="1" applyBorder="1" applyAlignment="1" applyProtection="1">
      <alignment horizontal="right" vertical="center"/>
    </xf>
    <xf numFmtId="182" fontId="15" fillId="0" borderId="38" xfId="5" applyNumberFormat="1" applyFont="1" applyFill="1" applyBorder="1" applyAlignment="1" applyProtection="1">
      <alignment horizontal="right" vertical="center"/>
    </xf>
    <xf numFmtId="179" fontId="11" fillId="0" borderId="38" xfId="5" applyNumberFormat="1" applyFont="1" applyFill="1" applyBorder="1" applyProtection="1"/>
    <xf numFmtId="179" fontId="11" fillId="0" borderId="49" xfId="5" applyNumberFormat="1" applyFont="1" applyFill="1" applyBorder="1" applyProtection="1"/>
    <xf numFmtId="184" fontId="30" fillId="0" borderId="60" xfId="0" applyNumberFormat="1" applyFont="1" applyFill="1" applyBorder="1" applyAlignment="1" applyProtection="1">
      <alignment vertical="center" shrinkToFit="1"/>
      <protection locked="0"/>
    </xf>
    <xf numFmtId="184" fontId="30" fillId="0" borderId="53" xfId="0" applyNumberFormat="1" applyFont="1" applyFill="1" applyBorder="1" applyAlignment="1" applyProtection="1">
      <alignment vertical="center" shrinkToFit="1"/>
      <protection locked="0"/>
    </xf>
    <xf numFmtId="184" fontId="30" fillId="0" borderId="52" xfId="0" applyNumberFormat="1" applyFont="1" applyFill="1" applyBorder="1" applyAlignment="1" applyProtection="1">
      <alignment vertical="center" shrinkToFit="1"/>
      <protection locked="0"/>
    </xf>
    <xf numFmtId="184" fontId="30" fillId="0" borderId="242" xfId="0" applyNumberFormat="1" applyFont="1" applyFill="1" applyBorder="1" applyAlignment="1" applyProtection="1">
      <alignment vertical="center" shrinkToFit="1"/>
      <protection locked="0"/>
    </xf>
    <xf numFmtId="184" fontId="30" fillId="0" borderId="234" xfId="0" applyNumberFormat="1" applyFont="1" applyFill="1" applyBorder="1" applyAlignment="1" applyProtection="1">
      <alignment vertical="center" shrinkToFit="1"/>
      <protection locked="0"/>
    </xf>
    <xf numFmtId="184" fontId="30" fillId="0" borderId="231" xfId="0" applyNumberFormat="1" applyFont="1" applyFill="1" applyBorder="1" applyAlignment="1" applyProtection="1">
      <alignment vertical="center" shrinkToFit="1"/>
      <protection locked="0"/>
    </xf>
    <xf numFmtId="177" fontId="34" fillId="0" borderId="211" xfId="0" applyNumberFormat="1" applyFont="1" applyFill="1" applyBorder="1" applyAlignment="1" applyProtection="1">
      <alignment vertical="center" shrinkToFit="1"/>
      <protection locked="0"/>
    </xf>
    <xf numFmtId="184" fontId="34" fillId="0" borderId="53" xfId="0" applyNumberFormat="1" applyFont="1" applyFill="1" applyBorder="1" applyAlignment="1" applyProtection="1">
      <alignment vertical="center" shrinkToFit="1"/>
      <protection locked="0"/>
    </xf>
    <xf numFmtId="177" fontId="34" fillId="0" borderId="53" xfId="0" applyNumberFormat="1" applyFont="1" applyFill="1" applyBorder="1" applyAlignment="1" applyProtection="1">
      <alignment vertical="center" shrinkToFit="1"/>
      <protection locked="0"/>
    </xf>
    <xf numFmtId="184" fontId="34" fillId="0" borderId="52" xfId="0" applyNumberFormat="1" applyFont="1" applyFill="1" applyBorder="1" applyAlignment="1" applyProtection="1">
      <alignment vertical="center" shrinkToFit="1"/>
      <protection locked="0"/>
    </xf>
    <xf numFmtId="184" fontId="34" fillId="0" borderId="16" xfId="0" applyNumberFormat="1" applyFont="1" applyFill="1" applyBorder="1" applyAlignment="1" applyProtection="1">
      <alignment vertical="center" shrinkToFit="1"/>
      <protection locked="0"/>
    </xf>
    <xf numFmtId="177" fontId="34" fillId="0" borderId="16" xfId="0" applyNumberFormat="1" applyFont="1" applyFill="1" applyBorder="1" applyAlignment="1" applyProtection="1">
      <alignment vertical="center" shrinkToFit="1"/>
      <protection locked="0"/>
    </xf>
    <xf numFmtId="184" fontId="34" fillId="0" borderId="71" xfId="0" applyNumberFormat="1" applyFont="1" applyFill="1" applyBorder="1" applyAlignment="1" applyProtection="1">
      <alignment vertical="center" shrinkToFit="1"/>
      <protection locked="0"/>
    </xf>
    <xf numFmtId="183" fontId="15" fillId="0" borderId="7" xfId="0" applyNumberFormat="1" applyFont="1" applyBorder="1" applyAlignment="1">
      <alignment horizontal="right" vertical="center"/>
    </xf>
    <xf numFmtId="182" fontId="24" fillId="0" borderId="9" xfId="5" applyNumberFormat="1" applyFont="1" applyFill="1" applyBorder="1" applyAlignment="1" applyProtection="1">
      <alignment vertical="center"/>
    </xf>
    <xf numFmtId="0" fontId="15" fillId="0" borderId="186" xfId="0" applyFont="1" applyBorder="1" applyAlignment="1" applyProtection="1">
      <alignment horizontal="center" vertical="center" wrapText="1"/>
    </xf>
    <xf numFmtId="0" fontId="15" fillId="0" borderId="186" xfId="0" applyFont="1" applyBorder="1" applyAlignment="1" applyProtection="1">
      <alignment vertical="center" wrapText="1"/>
    </xf>
    <xf numFmtId="187" fontId="15" fillId="0" borderId="186" xfId="0" applyNumberFormat="1" applyFont="1" applyBorder="1" applyAlignment="1" applyProtection="1">
      <alignment vertical="center"/>
    </xf>
    <xf numFmtId="180" fontId="15" fillId="0" borderId="186" xfId="0" applyNumberFormat="1" applyFont="1" applyBorder="1" applyAlignment="1" applyProtection="1">
      <alignment vertical="center"/>
    </xf>
    <xf numFmtId="182" fontId="9" fillId="0" borderId="186" xfId="0" applyNumberFormat="1" applyFont="1" applyBorder="1" applyAlignment="1" applyProtection="1">
      <alignment vertical="center"/>
    </xf>
    <xf numFmtId="49" fontId="15" fillId="0" borderId="187" xfId="0" applyNumberFormat="1" applyFont="1" applyFill="1" applyBorder="1" applyAlignment="1">
      <alignment horizontal="center" vertical="center"/>
    </xf>
    <xf numFmtId="0" fontId="15" fillId="0" borderId="18" xfId="0" applyFont="1" applyBorder="1" applyAlignment="1" applyProtection="1">
      <alignment horizontal="center" vertical="center" wrapText="1"/>
    </xf>
    <xf numFmtId="0" fontId="15" fillId="0" borderId="18" xfId="0" applyFont="1" applyBorder="1" applyAlignment="1" applyProtection="1">
      <alignment vertical="center" wrapText="1"/>
    </xf>
    <xf numFmtId="187" fontId="15" fillId="0" borderId="18" xfId="0" applyNumberFormat="1" applyFont="1" applyBorder="1" applyAlignment="1" applyProtection="1">
      <alignment vertical="center"/>
    </xf>
    <xf numFmtId="180" fontId="15" fillId="0" borderId="18" xfId="0" applyNumberFormat="1" applyFont="1" applyBorder="1" applyAlignment="1" applyProtection="1">
      <alignment vertical="center"/>
    </xf>
    <xf numFmtId="182" fontId="9" fillId="0" borderId="18" xfId="0" applyNumberFormat="1" applyFont="1" applyBorder="1" applyAlignment="1" applyProtection="1">
      <alignment vertical="center"/>
    </xf>
    <xf numFmtId="184" fontId="9" fillId="0" borderId="14" xfId="0" applyNumberFormat="1" applyFont="1" applyBorder="1" applyAlignment="1" applyProtection="1">
      <alignment vertical="center"/>
    </xf>
    <xf numFmtId="184" fontId="15" fillId="0" borderId="7" xfId="0" applyNumberFormat="1" applyFont="1" applyBorder="1" applyAlignment="1" applyProtection="1">
      <alignment vertical="center" shrinkToFit="1"/>
    </xf>
    <xf numFmtId="182" fontId="9" fillId="2" borderId="30" xfId="4" applyNumberFormat="1" applyFont="1" applyFill="1" applyBorder="1" applyAlignment="1" applyProtection="1">
      <alignment vertical="center"/>
    </xf>
    <xf numFmtId="182" fontId="9" fillId="2" borderId="32" xfId="4" applyNumberFormat="1" applyFont="1" applyFill="1" applyBorder="1" applyAlignment="1" applyProtection="1">
      <alignment vertical="center"/>
    </xf>
    <xf numFmtId="182" fontId="9" fillId="2" borderId="38" xfId="4" applyNumberFormat="1" applyFont="1" applyFill="1" applyBorder="1" applyAlignment="1" applyProtection="1">
      <alignment vertical="center"/>
    </xf>
    <xf numFmtId="182" fontId="9" fillId="2" borderId="53" xfId="4" applyNumberFormat="1" applyFont="1" applyFill="1" applyBorder="1" applyAlignment="1" applyProtection="1">
      <alignment vertical="center"/>
    </xf>
    <xf numFmtId="182" fontId="9" fillId="2" borderId="34" xfId="4" applyNumberFormat="1" applyFont="1" applyFill="1" applyBorder="1" applyAlignment="1" applyProtection="1">
      <alignment vertical="center"/>
    </xf>
    <xf numFmtId="182" fontId="9" fillId="2" borderId="35" xfId="4" applyNumberFormat="1" applyFont="1" applyFill="1" applyBorder="1" applyAlignment="1" applyProtection="1">
      <alignment vertical="center"/>
    </xf>
    <xf numFmtId="184" fontId="15" fillId="0" borderId="14" xfId="0" applyNumberFormat="1" applyFont="1" applyBorder="1" applyAlignment="1" applyProtection="1">
      <alignment vertical="center"/>
    </xf>
    <xf numFmtId="184" fontId="15" fillId="0" borderId="14" xfId="0" applyNumberFormat="1" applyFont="1" applyBorder="1" applyAlignment="1" applyProtection="1">
      <alignment vertical="center" shrinkToFit="1"/>
    </xf>
    <xf numFmtId="0" fontId="15" fillId="0" borderId="18" xfId="0" applyNumberFormat="1" applyFont="1" applyBorder="1" applyAlignment="1" applyProtection="1">
      <alignment horizontal="center" vertical="center"/>
    </xf>
    <xf numFmtId="0" fontId="15" fillId="0" borderId="186" xfId="0" applyNumberFormat="1" applyFont="1" applyBorder="1" applyAlignment="1" applyProtection="1">
      <alignment horizontal="center" vertical="center"/>
    </xf>
    <xf numFmtId="0" fontId="15" fillId="0" borderId="14" xfId="0" applyNumberFormat="1" applyFont="1" applyBorder="1" applyAlignment="1" applyProtection="1">
      <alignment horizontal="center" vertical="center"/>
    </xf>
    <xf numFmtId="0" fontId="15" fillId="0" borderId="9" xfId="0" applyNumberFormat="1" applyFont="1" applyBorder="1" applyAlignment="1" applyProtection="1">
      <alignment horizontal="center" vertical="center"/>
    </xf>
    <xf numFmtId="0" fontId="15" fillId="0" borderId="7" xfId="0" applyNumberFormat="1" applyFont="1" applyBorder="1" applyAlignment="1" applyProtection="1">
      <alignment horizontal="center" vertical="center"/>
    </xf>
    <xf numFmtId="0" fontId="43" fillId="0" borderId="0" xfId="8" applyFont="1" applyAlignment="1"/>
    <xf numFmtId="0" fontId="1" fillId="0" borderId="0" xfId="8"/>
    <xf numFmtId="0" fontId="44" fillId="0" borderId="0" xfId="8" applyFont="1" applyAlignment="1">
      <alignment vertical="center"/>
    </xf>
    <xf numFmtId="182" fontId="9" fillId="0" borderId="159" xfId="2" applyNumberFormat="1" applyFont="1" applyFill="1" applyBorder="1" applyProtection="1"/>
    <xf numFmtId="182" fontId="9" fillId="2" borderId="120" xfId="3" applyNumberFormat="1" applyFont="1" applyFill="1" applyBorder="1" applyProtection="1"/>
    <xf numFmtId="182" fontId="9" fillId="2" borderId="122" xfId="5" applyNumberFormat="1" applyFont="1" applyFill="1" applyBorder="1" applyProtection="1"/>
    <xf numFmtId="182" fontId="9" fillId="3" borderId="121" xfId="3" applyNumberFormat="1" applyFont="1" applyFill="1" applyBorder="1" applyProtection="1"/>
    <xf numFmtId="182" fontId="9" fillId="2" borderId="143" xfId="5" applyNumberFormat="1" applyFont="1" applyFill="1" applyBorder="1" applyProtection="1"/>
    <xf numFmtId="0" fontId="9" fillId="0" borderId="361" xfId="0" applyFont="1" applyFill="1" applyBorder="1" applyAlignment="1">
      <alignment horizontal="center" vertical="center"/>
    </xf>
    <xf numFmtId="182" fontId="9" fillId="0" borderId="317" xfId="3" applyNumberFormat="1" applyFont="1" applyFill="1" applyBorder="1" applyProtection="1"/>
    <xf numFmtId="182" fontId="9" fillId="0" borderId="178" xfId="3" applyNumberFormat="1" applyFont="1" applyFill="1" applyBorder="1" applyProtection="1"/>
    <xf numFmtId="182" fontId="9" fillId="0" borderId="177" xfId="3" applyNumberFormat="1" applyFont="1" applyFill="1" applyBorder="1" applyProtection="1"/>
    <xf numFmtId="182" fontId="9" fillId="0" borderId="179" xfId="3" applyNumberFormat="1" applyFont="1" applyFill="1" applyBorder="1" applyProtection="1"/>
    <xf numFmtId="182" fontId="9" fillId="0" borderId="44" xfId="2" applyNumberFormat="1" applyFont="1" applyFill="1" applyBorder="1" applyProtection="1"/>
    <xf numFmtId="182" fontId="9" fillId="0" borderId="372" xfId="2" applyNumberFormat="1" applyFont="1" applyFill="1" applyBorder="1" applyProtection="1"/>
    <xf numFmtId="183" fontId="15" fillId="0" borderId="10" xfId="0" applyNumberFormat="1" applyFont="1" applyBorder="1" applyAlignment="1">
      <alignment vertical="center"/>
    </xf>
    <xf numFmtId="180" fontId="15" fillId="0" borderId="10" xfId="0" applyNumberFormat="1" applyFont="1" applyBorder="1" applyAlignment="1">
      <alignment vertical="center"/>
    </xf>
    <xf numFmtId="180" fontId="15" fillId="0" borderId="116" xfId="0" applyNumberFormat="1" applyFont="1" applyBorder="1" applyAlignment="1">
      <alignment vertical="center"/>
    </xf>
    <xf numFmtId="49" fontId="15" fillId="0" borderId="37" xfId="5" applyNumberFormat="1" applyFont="1" applyFill="1" applyBorder="1" applyAlignment="1" applyProtection="1">
      <alignment horizontal="right" vertical="center"/>
    </xf>
    <xf numFmtId="182" fontId="15" fillId="2" borderId="9" xfId="0" applyNumberFormat="1" applyFont="1" applyFill="1" applyBorder="1" applyAlignment="1" applyProtection="1">
      <alignment horizontal="right" vertical="center"/>
      <protection locked="0"/>
    </xf>
    <xf numFmtId="182" fontId="15" fillId="0" borderId="22" xfId="5" applyNumberFormat="1" applyFont="1" applyFill="1" applyBorder="1" applyAlignment="1" applyProtection="1">
      <alignment horizontal="right" vertical="center"/>
    </xf>
    <xf numFmtId="182" fontId="15" fillId="2" borderId="35" xfId="0" applyNumberFormat="1" applyFont="1" applyFill="1" applyBorder="1" applyAlignment="1" applyProtection="1">
      <alignment horizontal="right" vertical="center"/>
      <protection locked="0"/>
    </xf>
    <xf numFmtId="49" fontId="15" fillId="0" borderId="34" xfId="5" applyNumberFormat="1" applyFont="1" applyFill="1" applyBorder="1" applyProtection="1"/>
    <xf numFmtId="49" fontId="15" fillId="0" borderId="38" xfId="5" applyNumberFormat="1" applyFont="1" applyFill="1" applyBorder="1" applyProtection="1"/>
    <xf numFmtId="182" fontId="15" fillId="0" borderId="34" xfId="5" applyNumberFormat="1" applyFont="1" applyFill="1" applyBorder="1" applyAlignment="1" applyProtection="1">
      <alignment horizontal="right"/>
    </xf>
    <xf numFmtId="49" fontId="15" fillId="0" borderId="34" xfId="5" applyNumberFormat="1" applyFont="1" applyFill="1" applyBorder="1" applyAlignment="1" applyProtection="1">
      <alignment horizontal="right"/>
    </xf>
    <xf numFmtId="49" fontId="15" fillId="0" borderId="38" xfId="5" applyNumberFormat="1" applyFont="1" applyFill="1" applyBorder="1" applyAlignment="1" applyProtection="1">
      <alignment horizontal="right"/>
    </xf>
    <xf numFmtId="182" fontId="15" fillId="0" borderId="39" xfId="5" applyNumberFormat="1" applyFont="1" applyFill="1" applyBorder="1" applyAlignment="1" applyProtection="1">
      <alignment horizontal="right"/>
    </xf>
    <xf numFmtId="182" fontId="15" fillId="2" borderId="34" xfId="5" applyNumberFormat="1" applyFont="1" applyFill="1" applyBorder="1" applyAlignment="1" applyProtection="1">
      <alignment horizontal="right"/>
    </xf>
    <xf numFmtId="182" fontId="15" fillId="0" borderId="37" xfId="5" applyNumberFormat="1" applyFont="1" applyFill="1" applyBorder="1" applyAlignment="1" applyProtection="1">
      <alignment horizontal="right"/>
    </xf>
    <xf numFmtId="49" fontId="15" fillId="0" borderId="37" xfId="5" applyNumberFormat="1" applyFont="1" applyFill="1" applyBorder="1" applyAlignment="1" applyProtection="1">
      <alignment horizontal="right"/>
    </xf>
    <xf numFmtId="49" fontId="15" fillId="0" borderId="171" xfId="5" applyNumberFormat="1" applyFont="1" applyFill="1" applyBorder="1" applyProtection="1"/>
    <xf numFmtId="182" fontId="15" fillId="0" borderId="171" xfId="5" applyNumberFormat="1" applyFont="1" applyFill="1" applyBorder="1" applyAlignment="1" applyProtection="1">
      <alignment horizontal="right"/>
    </xf>
    <xf numFmtId="49" fontId="15" fillId="0" borderId="171" xfId="5" applyNumberFormat="1" applyFont="1" applyFill="1" applyBorder="1" applyAlignment="1" applyProtection="1">
      <alignment horizontal="right"/>
    </xf>
    <xf numFmtId="49" fontId="15" fillId="0" borderId="39" xfId="5" applyNumberFormat="1" applyFont="1" applyFill="1" applyBorder="1" applyAlignment="1" applyProtection="1">
      <alignment horizontal="right"/>
    </xf>
    <xf numFmtId="182" fontId="15" fillId="0" borderId="164" xfId="5" applyNumberFormat="1" applyFont="1" applyFill="1" applyBorder="1" applyAlignment="1" applyProtection="1">
      <alignment horizontal="right"/>
    </xf>
    <xf numFmtId="182" fontId="15" fillId="2" borderId="39" xfId="5" applyNumberFormat="1" applyFont="1" applyFill="1" applyBorder="1" applyAlignment="1" applyProtection="1">
      <alignment horizontal="right"/>
    </xf>
    <xf numFmtId="182" fontId="15" fillId="2" borderId="38" xfId="5" applyNumberFormat="1" applyFont="1" applyFill="1" applyBorder="1" applyAlignment="1" applyProtection="1">
      <alignment horizontal="right"/>
    </xf>
    <xf numFmtId="182" fontId="24" fillId="0" borderId="34" xfId="0" applyNumberFormat="1" applyFont="1" applyFill="1" applyBorder="1" applyAlignment="1" applyProtection="1">
      <alignment horizontal="right" vertical="center"/>
      <protection locked="0"/>
    </xf>
    <xf numFmtId="182" fontId="24" fillId="0" borderId="21" xfId="0" applyNumberFormat="1" applyFont="1" applyFill="1" applyBorder="1" applyAlignment="1" applyProtection="1">
      <alignment horizontal="right" vertical="center"/>
      <protection locked="0"/>
    </xf>
    <xf numFmtId="49" fontId="24" fillId="0" borderId="34" xfId="0" applyNumberFormat="1" applyFont="1" applyFill="1" applyBorder="1" applyAlignment="1" applyProtection="1">
      <alignment horizontal="right" vertical="center"/>
      <protection locked="0"/>
    </xf>
    <xf numFmtId="182" fontId="24" fillId="0" borderId="162" xfId="0" applyNumberFormat="1" applyFont="1" applyFill="1" applyBorder="1" applyAlignment="1" applyProtection="1">
      <alignment horizontal="right" vertical="center"/>
      <protection locked="0"/>
    </xf>
    <xf numFmtId="49" fontId="24" fillId="0" borderId="35" xfId="0" applyNumberFormat="1" applyFont="1" applyFill="1" applyBorder="1" applyAlignment="1" applyProtection="1">
      <alignment horizontal="right" vertical="center"/>
      <protection locked="0"/>
    </xf>
    <xf numFmtId="182" fontId="24" fillId="0" borderId="36" xfId="0" applyNumberFormat="1" applyFont="1" applyFill="1" applyBorder="1" applyAlignment="1" applyProtection="1">
      <alignment horizontal="right" vertical="center"/>
      <protection locked="0"/>
    </xf>
    <xf numFmtId="182" fontId="24" fillId="0" borderId="35" xfId="0" applyNumberFormat="1" applyFont="1" applyFill="1" applyBorder="1" applyAlignment="1" applyProtection="1">
      <alignment horizontal="right" vertical="center"/>
      <protection locked="0"/>
    </xf>
    <xf numFmtId="182" fontId="24" fillId="0" borderId="163" xfId="0" applyNumberFormat="1" applyFont="1" applyFill="1" applyBorder="1" applyAlignment="1" applyProtection="1">
      <alignment horizontal="right" vertical="center"/>
      <protection locked="0"/>
    </xf>
    <xf numFmtId="182" fontId="24" fillId="0" borderId="52" xfId="0" applyNumberFormat="1" applyFont="1" applyFill="1" applyBorder="1" applyAlignment="1" applyProtection="1">
      <alignment horizontal="right" vertical="center"/>
      <protection locked="0"/>
    </xf>
    <xf numFmtId="182" fontId="24" fillId="0" borderId="60" xfId="0" applyNumberFormat="1" applyFont="1" applyFill="1" applyBorder="1" applyAlignment="1" applyProtection="1">
      <alignment horizontal="right" vertical="center"/>
      <protection locked="0"/>
    </xf>
    <xf numFmtId="182" fontId="24" fillId="0" borderId="354" xfId="0" applyNumberFormat="1" applyFont="1" applyFill="1" applyBorder="1" applyAlignment="1" applyProtection="1">
      <alignment horizontal="right" vertical="center"/>
      <protection locked="0"/>
    </xf>
    <xf numFmtId="182" fontId="24" fillId="0" borderId="53" xfId="0" applyNumberFormat="1" applyFont="1" applyFill="1" applyBorder="1" applyAlignment="1" applyProtection="1">
      <alignment horizontal="right" vertical="center"/>
      <protection locked="0"/>
    </xf>
    <xf numFmtId="182" fontId="24" fillId="0" borderId="30" xfId="0" applyNumberFormat="1" applyFont="1" applyFill="1" applyBorder="1" applyAlignment="1" applyProtection="1">
      <alignment horizontal="right" vertical="center"/>
      <protection locked="0"/>
    </xf>
    <xf numFmtId="0" fontId="9" fillId="0" borderId="220" xfId="6" applyNumberFormat="1" applyFont="1" applyFill="1" applyBorder="1" applyAlignment="1">
      <alignment horizontal="center" vertical="center"/>
    </xf>
    <xf numFmtId="179" fontId="9" fillId="0" borderId="38" xfId="5" applyNumberFormat="1" applyFont="1" applyFill="1" applyBorder="1" applyProtection="1"/>
    <xf numFmtId="179" fontId="9" fillId="0" borderId="49" xfId="5" applyNumberFormat="1" applyFont="1" applyFill="1" applyBorder="1" applyProtection="1"/>
    <xf numFmtId="0" fontId="11" fillId="0" borderId="169" xfId="0" applyFont="1" applyFill="1" applyBorder="1" applyAlignment="1">
      <alignment horizontal="center" vertical="center" shrinkToFit="1"/>
    </xf>
    <xf numFmtId="0" fontId="11" fillId="0" borderId="354" xfId="6" applyNumberFormat="1" applyFont="1" applyFill="1" applyBorder="1" applyAlignment="1">
      <alignment horizontal="center" vertical="center"/>
    </xf>
    <xf numFmtId="179" fontId="11" fillId="0" borderId="153" xfId="5" applyNumberFormat="1" applyFont="1" applyFill="1" applyBorder="1" applyProtection="1"/>
    <xf numFmtId="179" fontId="11" fillId="0" borderId="154" xfId="5" applyNumberFormat="1" applyFont="1" applyFill="1" applyBorder="1" applyProtection="1"/>
    <xf numFmtId="182" fontId="11" fillId="0" borderId="155" xfId="4" applyNumberFormat="1" applyFont="1" applyFill="1" applyBorder="1" applyAlignment="1" applyProtection="1">
      <alignment vertical="center"/>
    </xf>
    <xf numFmtId="182" fontId="9" fillId="0" borderId="38" xfId="2" applyNumberFormat="1" applyFont="1" applyFill="1" applyBorder="1" applyAlignment="1" applyProtection="1">
      <alignment horizontal="right"/>
    </xf>
    <xf numFmtId="182" fontId="9" fillId="0" borderId="155" xfId="2" applyNumberFormat="1" applyFont="1" applyFill="1" applyBorder="1" applyAlignment="1" applyProtection="1">
      <alignment horizontal="right"/>
    </xf>
    <xf numFmtId="182" fontId="9" fillId="0" borderId="373" xfId="2" applyNumberFormat="1" applyFont="1" applyFill="1" applyBorder="1" applyAlignment="1" applyProtection="1">
      <alignment horizontal="right"/>
    </xf>
    <xf numFmtId="182" fontId="9" fillId="0" borderId="374" xfId="2" applyNumberFormat="1" applyFont="1" applyFill="1" applyBorder="1" applyAlignment="1" applyProtection="1">
      <alignment horizontal="right"/>
    </xf>
    <xf numFmtId="182" fontId="9" fillId="0" borderId="375" xfId="2" applyNumberFormat="1" applyFont="1" applyFill="1" applyBorder="1" applyAlignment="1" applyProtection="1">
      <alignment horizontal="right"/>
    </xf>
    <xf numFmtId="182" fontId="9" fillId="0" borderId="376" xfId="2" applyNumberFormat="1" applyFont="1" applyFill="1" applyBorder="1" applyAlignment="1" applyProtection="1">
      <alignment horizontal="right"/>
    </xf>
    <xf numFmtId="182" fontId="9" fillId="0" borderId="377" xfId="2" applyNumberFormat="1" applyFont="1" applyFill="1" applyBorder="1" applyAlignment="1" applyProtection="1">
      <alignment horizontal="right"/>
    </xf>
    <xf numFmtId="182" fontId="9" fillId="0" borderId="88" xfId="2" applyNumberFormat="1" applyFont="1" applyFill="1" applyBorder="1" applyAlignment="1" applyProtection="1">
      <alignment horizontal="right"/>
    </xf>
    <xf numFmtId="182" fontId="9" fillId="0" borderId="378" xfId="2" applyNumberFormat="1" applyFont="1" applyFill="1" applyBorder="1" applyAlignment="1" applyProtection="1">
      <alignment horizontal="right"/>
    </xf>
    <xf numFmtId="182" fontId="9" fillId="0" borderId="379" xfId="2" applyNumberFormat="1" applyFont="1" applyFill="1" applyBorder="1" applyAlignment="1" applyProtection="1">
      <alignment horizontal="right"/>
    </xf>
    <xf numFmtId="182" fontId="9" fillId="0" borderId="21" xfId="5" applyNumberFormat="1" applyFont="1" applyFill="1" applyBorder="1" applyAlignment="1" applyProtection="1">
      <alignment horizontal="right"/>
    </xf>
    <xf numFmtId="182" fontId="9" fillId="0" borderId="56" xfId="5" applyNumberFormat="1" applyFont="1" applyFill="1" applyBorder="1" applyAlignment="1" applyProtection="1">
      <alignment horizontal="right"/>
    </xf>
    <xf numFmtId="182" fontId="9" fillId="0" borderId="306" xfId="5" applyNumberFormat="1" applyFont="1" applyFill="1" applyBorder="1" applyAlignment="1" applyProtection="1">
      <alignment horizontal="right"/>
    </xf>
    <xf numFmtId="181" fontId="9" fillId="0" borderId="287" xfId="2" applyNumberFormat="1" applyFont="1" applyFill="1" applyBorder="1" applyAlignment="1" applyProtection="1">
      <alignment horizontal="right"/>
    </xf>
    <xf numFmtId="181" fontId="9" fillId="0" borderId="288" xfId="2" applyNumberFormat="1" applyFont="1" applyFill="1" applyBorder="1" applyAlignment="1" applyProtection="1">
      <alignment horizontal="right"/>
    </xf>
    <xf numFmtId="181" fontId="9" fillId="0" borderId="380" xfId="2" applyNumberFormat="1" applyFont="1" applyFill="1" applyBorder="1" applyAlignment="1" applyProtection="1">
      <alignment horizontal="right"/>
    </xf>
    <xf numFmtId="181" fontId="9" fillId="0" borderId="23" xfId="2" applyNumberFormat="1" applyFont="1" applyFill="1" applyBorder="1" applyAlignment="1" applyProtection="1">
      <alignment horizontal="right"/>
    </xf>
    <xf numFmtId="181" fontId="9" fillId="0" borderId="237" xfId="2" applyNumberFormat="1" applyFont="1" applyFill="1" applyBorder="1" applyAlignment="1" applyProtection="1">
      <alignment horizontal="right"/>
    </xf>
    <xf numFmtId="181" fontId="9" fillId="0" borderId="102" xfId="2" applyNumberFormat="1" applyFont="1" applyFill="1" applyBorder="1" applyAlignment="1" applyProtection="1">
      <alignment horizontal="right"/>
    </xf>
    <xf numFmtId="181" fontId="9" fillId="0" borderId="154" xfId="5" applyNumberFormat="1" applyFont="1" applyFill="1" applyBorder="1" applyAlignment="1" applyProtection="1">
      <alignment vertical="center"/>
    </xf>
    <xf numFmtId="182" fontId="15" fillId="0" borderId="116" xfId="5" applyNumberFormat="1" applyFont="1" applyFill="1" applyBorder="1" applyAlignment="1">
      <alignment vertical="center"/>
    </xf>
    <xf numFmtId="182" fontId="15" fillId="2" borderId="53" xfId="0" applyNumberFormat="1" applyFont="1" applyFill="1" applyBorder="1" applyAlignment="1" applyProtection="1">
      <alignment vertical="center" shrinkToFit="1"/>
      <protection locked="0"/>
    </xf>
    <xf numFmtId="182" fontId="15" fillId="2" borderId="52" xfId="0" applyNumberFormat="1" applyFont="1" applyFill="1" applyBorder="1" applyAlignment="1" applyProtection="1">
      <alignment vertical="center" shrinkToFit="1"/>
      <protection locked="0"/>
    </xf>
    <xf numFmtId="0" fontId="15" fillId="0" borderId="80" xfId="5" applyFont="1" applyFill="1" applyBorder="1" applyAlignment="1">
      <alignment horizontal="center" vertical="center"/>
    </xf>
    <xf numFmtId="182" fontId="15" fillId="0" borderId="381" xfId="5" applyNumberFormat="1" applyFont="1" applyFill="1" applyBorder="1" applyAlignment="1" applyProtection="1">
      <alignment vertical="center"/>
    </xf>
    <xf numFmtId="182" fontId="15" fillId="0" borderId="116" xfId="3" applyNumberFormat="1" applyFont="1" applyFill="1" applyBorder="1" applyAlignment="1" applyProtection="1">
      <alignment vertical="center"/>
    </xf>
    <xf numFmtId="182" fontId="15" fillId="0" borderId="10" xfId="3" applyNumberFormat="1" applyFont="1" applyFill="1" applyBorder="1" applyAlignment="1" applyProtection="1">
      <alignment vertical="center"/>
    </xf>
    <xf numFmtId="182" fontId="15" fillId="0" borderId="81" xfId="3" applyNumberFormat="1" applyFont="1" applyFill="1" applyBorder="1" applyAlignment="1" applyProtection="1">
      <alignment vertical="center"/>
    </xf>
    <xf numFmtId="182" fontId="15" fillId="0" borderId="78" xfId="5" applyNumberFormat="1" applyFont="1" applyFill="1" applyBorder="1" applyAlignment="1" applyProtection="1">
      <alignment vertical="center"/>
    </xf>
    <xf numFmtId="182" fontId="15" fillId="0" borderId="10" xfId="5" applyNumberFormat="1" applyFont="1" applyFill="1" applyBorder="1" applyAlignment="1" applyProtection="1">
      <alignment vertical="center"/>
    </xf>
    <xf numFmtId="182" fontId="15" fillId="0" borderId="5" xfId="5" applyNumberFormat="1" applyFont="1" applyFill="1" applyBorder="1" applyAlignment="1" applyProtection="1">
      <alignment vertical="center"/>
    </xf>
    <xf numFmtId="182" fontId="15" fillId="0" borderId="382" xfId="3" applyNumberFormat="1" applyFont="1" applyFill="1" applyBorder="1" applyAlignment="1" applyProtection="1">
      <alignment vertical="center"/>
    </xf>
    <xf numFmtId="182" fontId="15" fillId="0" borderId="78" xfId="5" applyNumberFormat="1" applyFont="1" applyFill="1" applyBorder="1" applyAlignment="1">
      <alignment vertical="center"/>
    </xf>
    <xf numFmtId="182" fontId="15" fillId="0" borderId="10" xfId="5" applyNumberFormat="1" applyFont="1" applyFill="1" applyBorder="1" applyAlignment="1">
      <alignment vertical="center"/>
    </xf>
    <xf numFmtId="182" fontId="15" fillId="0" borderId="82" xfId="5" applyNumberFormat="1" applyFont="1" applyFill="1" applyBorder="1" applyAlignment="1">
      <alignment vertical="center"/>
    </xf>
    <xf numFmtId="182" fontId="15" fillId="0" borderId="15" xfId="3" applyNumberFormat="1" applyFont="1" applyFill="1" applyBorder="1" applyAlignment="1" applyProtection="1">
      <alignment vertical="center"/>
    </xf>
    <xf numFmtId="182" fontId="15" fillId="0" borderId="381" xfId="5" applyNumberFormat="1" applyFont="1" applyFill="1" applyBorder="1" applyAlignment="1">
      <alignment vertical="center"/>
    </xf>
    <xf numFmtId="182" fontId="15" fillId="0" borderId="324" xfId="3" applyNumberFormat="1" applyFont="1" applyFill="1" applyBorder="1" applyAlignment="1" applyProtection="1">
      <alignment vertical="center"/>
    </xf>
    <xf numFmtId="0" fontId="44" fillId="0" borderId="0" xfId="8" applyFont="1" applyAlignment="1">
      <alignment horizontal="center" vertical="center"/>
    </xf>
    <xf numFmtId="0" fontId="9" fillId="0" borderId="7" xfId="6" applyNumberFormat="1" applyFont="1" applyFill="1" applyBorder="1" applyAlignment="1">
      <alignment horizontal="center" vertical="center"/>
    </xf>
    <xf numFmtId="0" fontId="9" fillId="0" borderId="84" xfId="6" applyNumberFormat="1" applyFont="1" applyFill="1" applyBorder="1" applyAlignment="1">
      <alignment horizontal="center" vertical="center"/>
    </xf>
    <xf numFmtId="0" fontId="9" fillId="0" borderId="9" xfId="6" applyNumberFormat="1" applyFont="1" applyFill="1" applyBorder="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179" fontId="9" fillId="0" borderId="106" xfId="0" applyNumberFormat="1" applyFont="1" applyFill="1" applyBorder="1" applyAlignment="1" applyProtection="1">
      <alignment horizontal="center" vertical="center" wrapText="1"/>
      <protection locked="0"/>
    </xf>
    <xf numFmtId="0" fontId="9" fillId="0" borderId="235" xfId="6" applyNumberFormat="1" applyFont="1" applyFill="1" applyBorder="1" applyAlignment="1">
      <alignment horizontal="center" vertical="center"/>
    </xf>
    <xf numFmtId="0" fontId="9" fillId="0" borderId="9" xfId="6" applyFont="1" applyFill="1" applyBorder="1" applyAlignment="1">
      <alignment horizontal="center" vertical="center"/>
    </xf>
    <xf numFmtId="0" fontId="9" fillId="0" borderId="370" xfId="0" applyFont="1" applyFill="1" applyBorder="1" applyAlignment="1">
      <alignment horizontal="center" vertical="center" textRotation="255"/>
    </xf>
    <xf numFmtId="0" fontId="9" fillId="0" borderId="289" xfId="0" applyFont="1" applyFill="1" applyBorder="1" applyAlignment="1">
      <alignment horizontal="center" vertical="center" textRotation="255"/>
    </xf>
    <xf numFmtId="0" fontId="9" fillId="0" borderId="294" xfId="0" applyFont="1" applyFill="1" applyBorder="1" applyAlignment="1">
      <alignment horizontal="center" vertical="center" textRotation="255"/>
    </xf>
    <xf numFmtId="49" fontId="9" fillId="0" borderId="293" xfId="0" applyNumberFormat="1" applyFont="1" applyFill="1" applyBorder="1" applyAlignment="1">
      <alignment horizontal="center" vertical="center" textRotation="255"/>
    </xf>
    <xf numFmtId="49" fontId="9" fillId="0" borderId="289" xfId="0" applyNumberFormat="1" applyFont="1" applyFill="1" applyBorder="1" applyAlignment="1">
      <alignment horizontal="center" vertical="center" textRotation="255"/>
    </xf>
    <xf numFmtId="49" fontId="9" fillId="0" borderId="294" xfId="0" applyNumberFormat="1" applyFont="1" applyFill="1" applyBorder="1" applyAlignment="1">
      <alignment horizontal="center" vertical="center" textRotation="255"/>
    </xf>
    <xf numFmtId="0" fontId="9" fillId="0" borderId="293" xfId="0" applyFont="1" applyFill="1" applyBorder="1" applyAlignment="1">
      <alignment horizontal="center" vertical="center" textRotation="255"/>
    </xf>
    <xf numFmtId="0" fontId="9" fillId="0" borderId="296" xfId="0" applyFont="1" applyFill="1" applyBorder="1" applyAlignment="1">
      <alignment horizontal="center" vertical="center" textRotation="255"/>
    </xf>
    <xf numFmtId="0" fontId="9" fillId="0" borderId="295" xfId="0" applyFont="1" applyFill="1" applyBorder="1" applyAlignment="1">
      <alignment horizontal="center" vertical="center" textRotation="255"/>
    </xf>
    <xf numFmtId="179" fontId="9" fillId="0" borderId="293" xfId="0" applyNumberFormat="1" applyFont="1" applyFill="1" applyBorder="1" applyAlignment="1" applyProtection="1">
      <alignment horizontal="center" vertical="center" textRotation="255"/>
      <protection locked="0"/>
    </xf>
    <xf numFmtId="179" fontId="9" fillId="0" borderId="289" xfId="0" applyNumberFormat="1" applyFont="1" applyFill="1" applyBorder="1" applyAlignment="1" applyProtection="1">
      <alignment horizontal="center" vertical="center" textRotation="255"/>
      <protection locked="0"/>
    </xf>
    <xf numFmtId="179" fontId="9" fillId="0" borderId="296" xfId="0" applyNumberFormat="1" applyFont="1" applyFill="1" applyBorder="1" applyAlignment="1" applyProtection="1">
      <alignment horizontal="center" vertical="center" textRotation="255"/>
      <protection locked="0"/>
    </xf>
    <xf numFmtId="0" fontId="9" fillId="0" borderId="300" xfId="0" applyFont="1" applyFill="1" applyBorder="1" applyAlignment="1">
      <alignment horizontal="center" vertical="center"/>
    </xf>
    <xf numFmtId="0" fontId="9" fillId="0" borderId="153" xfId="0" applyFont="1" applyFill="1" applyBorder="1" applyAlignment="1">
      <alignment horizontal="center" vertical="center"/>
    </xf>
    <xf numFmtId="0" fontId="9" fillId="0" borderId="152" xfId="0" applyFont="1" applyFill="1" applyBorder="1" applyAlignment="1">
      <alignment horizontal="center" vertical="center"/>
    </xf>
    <xf numFmtId="0" fontId="11" fillId="0" borderId="301" xfId="5" applyFont="1" applyFill="1" applyBorder="1" applyAlignment="1" applyProtection="1">
      <alignment horizontal="center" vertical="center"/>
    </xf>
    <xf numFmtId="0" fontId="11" fillId="0" borderId="302" xfId="5" applyFont="1" applyFill="1" applyBorder="1" applyAlignment="1" applyProtection="1">
      <alignment horizontal="center" vertical="center"/>
    </xf>
    <xf numFmtId="0" fontId="9" fillId="0" borderId="303"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304" xfId="0" applyFont="1" applyFill="1" applyBorder="1" applyAlignment="1">
      <alignment horizontal="center" vertical="center"/>
    </xf>
    <xf numFmtId="0" fontId="9" fillId="0" borderId="209" xfId="5" applyFont="1" applyFill="1" applyBorder="1" applyAlignment="1" applyProtection="1">
      <alignment horizontal="center" vertical="center" wrapText="1"/>
    </xf>
    <xf numFmtId="0" fontId="9" fillId="0" borderId="16" xfId="5" applyFont="1" applyFill="1" applyBorder="1" applyAlignment="1" applyProtection="1">
      <alignment horizontal="center" vertical="center" wrapText="1"/>
    </xf>
    <xf numFmtId="0" fontId="9" fillId="0" borderId="53" xfId="5" applyFont="1" applyFill="1" applyBorder="1" applyAlignment="1" applyProtection="1">
      <alignment horizontal="center" vertical="center" wrapText="1"/>
    </xf>
    <xf numFmtId="179" fontId="9" fillId="0" borderId="317" xfId="0" applyNumberFormat="1" applyFont="1" applyFill="1" applyBorder="1" applyAlignment="1" applyProtection="1">
      <alignment horizontal="center" vertical="center" wrapText="1"/>
      <protection locked="0"/>
    </xf>
    <xf numFmtId="179" fontId="9" fillId="0" borderId="318" xfId="0" applyNumberFormat="1" applyFont="1" applyFill="1" applyBorder="1" applyAlignment="1" applyProtection="1">
      <alignment horizontal="center" vertical="center" wrapText="1"/>
      <protection locked="0"/>
    </xf>
    <xf numFmtId="0" fontId="9" fillId="0" borderId="101" xfId="6" applyNumberFormat="1" applyFont="1" applyFill="1" applyBorder="1" applyAlignment="1">
      <alignment horizontal="center" vertical="center"/>
    </xf>
    <xf numFmtId="0" fontId="9" fillId="0" borderId="200" xfId="6" applyNumberFormat="1" applyFont="1" applyFill="1" applyBorder="1" applyAlignment="1">
      <alignment horizontal="center" vertical="center"/>
    </xf>
    <xf numFmtId="0" fontId="9" fillId="0" borderId="198" xfId="6" applyNumberFormat="1" applyFont="1" applyFill="1" applyBorder="1" applyAlignment="1">
      <alignment horizontal="center" vertical="center"/>
    </xf>
    <xf numFmtId="0" fontId="9" fillId="0" borderId="138" xfId="6" applyNumberFormat="1" applyFont="1" applyFill="1" applyBorder="1" applyAlignment="1">
      <alignment horizontal="center" vertical="center"/>
    </xf>
    <xf numFmtId="179" fontId="9" fillId="0" borderId="159" xfId="0" applyNumberFormat="1" applyFont="1" applyFill="1" applyBorder="1" applyAlignment="1" applyProtection="1">
      <alignment horizontal="center" vertical="center" wrapText="1"/>
      <protection locked="0"/>
    </xf>
    <xf numFmtId="179" fontId="10" fillId="0" borderId="319" xfId="0" applyNumberFormat="1" applyFont="1" applyFill="1" applyBorder="1" applyAlignment="1" applyProtection="1">
      <alignment horizontal="center" vertical="center" wrapText="1"/>
      <protection locked="0"/>
    </xf>
    <xf numFmtId="179" fontId="17" fillId="0" borderId="0" xfId="0" applyNumberFormat="1" applyFont="1" applyFill="1" applyAlignment="1" applyProtection="1">
      <alignment horizontal="left" vertical="center"/>
      <protection locked="0"/>
    </xf>
    <xf numFmtId="0" fontId="9" fillId="0" borderId="2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24" xfId="0" applyFont="1" applyFill="1" applyBorder="1" applyAlignment="1">
      <alignment horizontal="center" vertical="center" textRotation="255"/>
    </xf>
    <xf numFmtId="0" fontId="9" fillId="0" borderId="103" xfId="5" applyFont="1" applyFill="1" applyBorder="1" applyAlignment="1" applyProtection="1">
      <alignment horizontal="center" vertical="center" wrapText="1"/>
    </xf>
    <xf numFmtId="0" fontId="9" fillId="0" borderId="112" xfId="5" applyFont="1" applyFill="1" applyBorder="1" applyAlignment="1" applyProtection="1">
      <alignment horizontal="center" vertical="center"/>
    </xf>
    <xf numFmtId="0" fontId="9" fillId="0" borderId="305"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7" xfId="0" applyFont="1" applyFill="1" applyBorder="1" applyAlignment="1">
      <alignment horizontal="center" vertical="center"/>
    </xf>
    <xf numFmtId="49" fontId="9" fillId="0" borderId="209" xfId="5" applyNumberFormat="1" applyFont="1" applyFill="1" applyBorder="1" applyAlignment="1" applyProtection="1">
      <alignment horizontal="center" vertical="center" wrapText="1"/>
    </xf>
    <xf numFmtId="49" fontId="9" fillId="0" borderId="16" xfId="5" applyNumberFormat="1" applyFont="1" applyFill="1" applyBorder="1" applyAlignment="1" applyProtection="1">
      <alignment horizontal="center" vertical="center" wrapText="1"/>
    </xf>
    <xf numFmtId="49" fontId="9" fillId="0" borderId="53" xfId="5" applyNumberFormat="1" applyFont="1" applyFill="1" applyBorder="1" applyAlignment="1" applyProtection="1">
      <alignment horizontal="center" vertical="center" wrapText="1"/>
    </xf>
    <xf numFmtId="0" fontId="9" fillId="0" borderId="306"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07" xfId="0" applyFont="1" applyFill="1" applyBorder="1" applyAlignment="1">
      <alignment horizontal="center" vertical="center"/>
    </xf>
    <xf numFmtId="0" fontId="9" fillId="0" borderId="156" xfId="0" applyFont="1" applyFill="1" applyBorder="1" applyAlignment="1">
      <alignment horizontal="center" vertical="center"/>
    </xf>
    <xf numFmtId="0" fontId="9" fillId="0" borderId="108"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11" xfId="5" applyFont="1" applyFill="1" applyBorder="1" applyAlignment="1" applyProtection="1">
      <alignment horizontal="center" vertical="center" wrapText="1"/>
    </xf>
    <xf numFmtId="0" fontId="9" fillId="0" borderId="55" xfId="5" applyFont="1" applyFill="1" applyBorder="1" applyAlignment="1" applyProtection="1">
      <alignment horizontal="center" vertical="center"/>
    </xf>
    <xf numFmtId="0" fontId="9" fillId="0" borderId="35" xfId="5" applyFont="1" applyFill="1" applyBorder="1" applyAlignment="1" applyProtection="1">
      <alignment horizontal="center" vertical="center" wrapText="1"/>
    </xf>
    <xf numFmtId="0" fontId="9" fillId="0" borderId="60" xfId="5" applyFont="1" applyFill="1" applyBorder="1" applyAlignment="1" applyProtection="1">
      <alignment horizontal="center" vertical="center"/>
    </xf>
    <xf numFmtId="0" fontId="9" fillId="0" borderId="314" xfId="5" applyFont="1" applyFill="1" applyBorder="1" applyAlignment="1" applyProtection="1">
      <alignment horizontal="center" vertical="center"/>
    </xf>
    <xf numFmtId="0" fontId="9" fillId="0" borderId="69" xfId="5" applyFont="1" applyFill="1" applyBorder="1" applyAlignment="1" applyProtection="1">
      <alignment horizontal="center" vertical="center"/>
    </xf>
    <xf numFmtId="0" fontId="9" fillId="0" borderId="70" xfId="5" applyFont="1" applyFill="1" applyBorder="1" applyAlignment="1" applyProtection="1">
      <alignment horizontal="center" vertical="center"/>
    </xf>
    <xf numFmtId="0" fontId="9" fillId="0" borderId="316" xfId="6" applyNumberFormat="1" applyFont="1" applyFill="1" applyBorder="1" applyAlignment="1">
      <alignment horizontal="center" vertical="center"/>
    </xf>
    <xf numFmtId="179" fontId="10" fillId="0" borderId="106" xfId="0" applyNumberFormat="1" applyFont="1" applyFill="1" applyBorder="1" applyAlignment="1" applyProtection="1">
      <alignment horizontal="center" vertical="center" wrapText="1"/>
      <protection locked="0"/>
    </xf>
    <xf numFmtId="0" fontId="9" fillId="0" borderId="297" xfId="5" applyFont="1" applyFill="1" applyBorder="1" applyAlignment="1" applyProtection="1">
      <alignment horizontal="center" vertical="center" wrapText="1"/>
    </xf>
    <xf numFmtId="0" fontId="9" fillId="0" borderId="150" xfId="5" applyFont="1" applyFill="1" applyBorder="1" applyAlignment="1" applyProtection="1">
      <alignment horizontal="center" vertical="center" wrapText="1"/>
    </xf>
    <xf numFmtId="0" fontId="9" fillId="0" borderId="168" xfId="5" applyFont="1" applyFill="1" applyBorder="1" applyAlignment="1" applyProtection="1">
      <alignment horizontal="center" vertical="center" wrapText="1"/>
    </xf>
    <xf numFmtId="179" fontId="9" fillId="0" borderId="319" xfId="0" applyNumberFormat="1" applyFont="1" applyFill="1" applyBorder="1" applyAlignment="1" applyProtection="1">
      <alignment horizontal="center" vertical="center" wrapText="1"/>
      <protection locked="0"/>
    </xf>
    <xf numFmtId="0" fontId="9" fillId="0" borderId="18" xfId="6" applyFont="1" applyFill="1" applyBorder="1" applyAlignment="1">
      <alignment horizontal="center" vertical="center"/>
    </xf>
    <xf numFmtId="0" fontId="9" fillId="0" borderId="18" xfId="6" applyNumberFormat="1" applyFont="1" applyFill="1" applyBorder="1" applyAlignment="1">
      <alignment horizontal="center" vertical="center"/>
    </xf>
    <xf numFmtId="0" fontId="9" fillId="0" borderId="235" xfId="6" applyFont="1" applyFill="1" applyBorder="1" applyAlignment="1">
      <alignment horizontal="center" vertical="center"/>
    </xf>
    <xf numFmtId="0" fontId="9" fillId="0" borderId="9" xfId="0" applyFont="1" applyFill="1" applyBorder="1" applyAlignment="1">
      <alignment horizontal="center" vertical="center"/>
    </xf>
    <xf numFmtId="179" fontId="9" fillId="0" borderId="23" xfId="0" applyNumberFormat="1" applyFont="1" applyFill="1" applyBorder="1" applyAlignment="1" applyProtection="1">
      <alignment vertical="center" shrinkToFit="1"/>
      <protection locked="0"/>
    </xf>
    <xf numFmtId="179" fontId="10" fillId="0" borderId="122" xfId="0" applyNumberFormat="1" applyFont="1" applyFill="1" applyBorder="1" applyAlignment="1" applyProtection="1">
      <alignment horizontal="center" vertical="center" wrapText="1"/>
      <protection locked="0"/>
    </xf>
    <xf numFmtId="179" fontId="10" fillId="0" borderId="320" xfId="0" applyNumberFormat="1" applyFont="1" applyFill="1" applyBorder="1" applyAlignment="1" applyProtection="1">
      <alignment horizontal="center" vertical="center" wrapText="1"/>
      <protection locked="0"/>
    </xf>
    <xf numFmtId="179" fontId="15" fillId="0" borderId="18" xfId="0" applyNumberFormat="1" applyFont="1" applyBorder="1" applyAlignment="1">
      <alignment horizontal="center" vertical="center"/>
    </xf>
    <xf numFmtId="179" fontId="15" fillId="0" borderId="323" xfId="0" applyNumberFormat="1" applyFont="1" applyBorder="1" applyAlignment="1">
      <alignment horizontal="center" vertical="center"/>
    </xf>
    <xf numFmtId="179" fontId="15" fillId="0" borderId="3" xfId="0" applyNumberFormat="1" applyFont="1" applyBorder="1" applyAlignment="1">
      <alignment horizontal="center" vertical="center"/>
    </xf>
    <xf numFmtId="179" fontId="15" fillId="0" borderId="167" xfId="0" applyNumberFormat="1" applyFont="1" applyBorder="1" applyAlignment="1">
      <alignment horizontal="center" vertical="center" wrapText="1"/>
    </xf>
    <xf numFmtId="179" fontId="15" fillId="0" borderId="77" xfId="0" applyNumberFormat="1" applyFont="1" applyBorder="1" applyAlignment="1">
      <alignment horizontal="center" vertical="center"/>
    </xf>
    <xf numFmtId="183" fontId="15" fillId="0" borderId="23" xfId="0" applyNumberFormat="1" applyFont="1" applyBorder="1" applyAlignment="1">
      <alignment horizontal="left" vertical="center"/>
    </xf>
    <xf numFmtId="179" fontId="21" fillId="0" borderId="0" xfId="0" applyNumberFormat="1" applyFont="1" applyAlignment="1">
      <alignment horizontal="left" vertical="center"/>
    </xf>
    <xf numFmtId="183" fontId="15" fillId="0" borderId="77" xfId="0" applyNumberFormat="1" applyFont="1" applyBorder="1" applyAlignment="1">
      <alignment vertical="center"/>
    </xf>
    <xf numFmtId="179" fontId="32" fillId="0" borderId="0" xfId="0" applyNumberFormat="1" applyFont="1" applyAlignment="1">
      <alignment horizontal="left" vertical="center"/>
    </xf>
    <xf numFmtId="179" fontId="15" fillId="0" borderId="167" xfId="0" applyNumberFormat="1" applyFont="1" applyBorder="1" applyAlignment="1">
      <alignment horizontal="center" vertical="center"/>
    </xf>
    <xf numFmtId="179" fontId="15" fillId="0" borderId="280" xfId="0" applyNumberFormat="1" applyFont="1" applyBorder="1" applyAlignment="1">
      <alignment horizontal="center" vertical="center"/>
    </xf>
    <xf numFmtId="179" fontId="15" fillId="0" borderId="334" xfId="0" applyNumberFormat="1" applyFont="1" applyBorder="1" applyAlignment="1">
      <alignment horizontal="center" vertical="center"/>
    </xf>
    <xf numFmtId="179" fontId="15" fillId="0" borderId="182" xfId="0" applyNumberFormat="1" applyFont="1" applyBorder="1" applyAlignment="1">
      <alignment horizontal="center" vertical="center"/>
    </xf>
    <xf numFmtId="179" fontId="15" fillId="0" borderId="208" xfId="0" applyNumberFormat="1" applyFont="1" applyBorder="1" applyAlignment="1">
      <alignment horizontal="center" vertical="center"/>
    </xf>
    <xf numFmtId="179" fontId="17" fillId="0" borderId="0" xfId="0" applyNumberFormat="1" applyFont="1" applyBorder="1" applyAlignment="1">
      <alignment horizontal="left" vertical="center"/>
    </xf>
    <xf numFmtId="183" fontId="15" fillId="0" borderId="324" xfId="0" applyNumberFormat="1" applyFont="1" applyBorder="1" applyAlignment="1">
      <alignment vertical="center"/>
    </xf>
    <xf numFmtId="179" fontId="15" fillId="0" borderId="325" xfId="0" applyNumberFormat="1" applyFont="1" applyBorder="1" applyAlignment="1">
      <alignment horizontal="center" vertical="center"/>
    </xf>
    <xf numFmtId="179" fontId="15" fillId="0" borderId="326" xfId="0" applyNumberFormat="1" applyFont="1" applyBorder="1" applyAlignment="1">
      <alignment vertical="center"/>
    </xf>
    <xf numFmtId="179" fontId="15" fillId="0" borderId="327" xfId="0" applyNumberFormat="1" applyFont="1" applyBorder="1" applyAlignment="1">
      <alignment vertical="center"/>
    </xf>
    <xf numFmtId="179" fontId="15" fillId="0" borderId="328" xfId="0" applyNumberFormat="1" applyFont="1" applyBorder="1" applyAlignment="1">
      <alignment vertical="center"/>
    </xf>
    <xf numFmtId="179" fontId="15" fillId="0" borderId="329" xfId="0" applyNumberFormat="1" applyFont="1" applyBorder="1" applyAlignment="1">
      <alignment vertical="center"/>
    </xf>
    <xf numFmtId="179" fontId="15" fillId="0" borderId="330" xfId="0" applyNumberFormat="1" applyFont="1" applyBorder="1" applyAlignment="1">
      <alignment vertical="center"/>
    </xf>
    <xf numFmtId="183" fontId="15" fillId="0" borderId="331" xfId="0" applyNumberFormat="1" applyFont="1" applyBorder="1" applyAlignment="1">
      <alignment vertical="center"/>
    </xf>
    <xf numFmtId="183" fontId="15" fillId="0" borderId="332" xfId="0" applyNumberFormat="1" applyFont="1" applyBorder="1" applyAlignment="1">
      <alignment vertical="center"/>
    </xf>
    <xf numFmtId="179" fontId="15" fillId="0" borderId="13" xfId="0" applyNumberFormat="1" applyFont="1" applyBorder="1" applyAlignment="1">
      <alignment vertical="center"/>
    </xf>
    <xf numFmtId="179" fontId="15" fillId="0" borderId="81" xfId="0" applyNumberFormat="1" applyFont="1" applyBorder="1" applyAlignment="1">
      <alignment vertical="center"/>
    </xf>
    <xf numFmtId="179" fontId="15" fillId="0" borderId="333" xfId="0" applyNumberFormat="1" applyFont="1" applyBorder="1" applyAlignment="1">
      <alignment vertical="center"/>
    </xf>
    <xf numFmtId="179" fontId="15" fillId="0" borderId="78" xfId="0" applyNumberFormat="1" applyFont="1" applyBorder="1" applyAlignment="1">
      <alignment horizontal="center" vertical="center"/>
    </xf>
    <xf numFmtId="179" fontId="15" fillId="0" borderId="11" xfId="0" applyNumberFormat="1" applyFont="1" applyBorder="1" applyAlignment="1">
      <alignment horizontal="center" vertical="center"/>
    </xf>
    <xf numFmtId="179" fontId="16" fillId="0" borderId="0" xfId="0" applyNumberFormat="1" applyFont="1" applyAlignment="1">
      <alignment horizontal="left" wrapText="1"/>
    </xf>
    <xf numFmtId="179" fontId="15" fillId="0" borderId="186" xfId="0" applyNumberFormat="1" applyFont="1" applyBorder="1" applyAlignment="1">
      <alignment horizontal="center" vertical="center"/>
    </xf>
    <xf numFmtId="179" fontId="15" fillId="0" borderId="13" xfId="0" applyNumberFormat="1" applyFont="1" applyBorder="1" applyAlignment="1">
      <alignment horizontal="center" vertical="center"/>
    </xf>
    <xf numFmtId="179" fontId="15" fillId="0" borderId="335" xfId="0" applyNumberFormat="1" applyFont="1" applyBorder="1" applyAlignment="1">
      <alignment horizontal="center" vertical="center"/>
    </xf>
    <xf numFmtId="179" fontId="15" fillId="0" borderId="14" xfId="0" applyNumberFormat="1" applyFont="1" applyBorder="1" applyAlignment="1">
      <alignment horizontal="center" vertical="center"/>
    </xf>
    <xf numFmtId="179" fontId="15" fillId="0" borderId="6" xfId="0" applyNumberFormat="1" applyFont="1" applyBorder="1" applyAlignment="1">
      <alignment horizontal="center" vertical="center"/>
    </xf>
    <xf numFmtId="179" fontId="15" fillId="0" borderId="7" xfId="0" applyNumberFormat="1" applyFont="1" applyBorder="1" applyAlignment="1">
      <alignment horizontal="center" vertical="center"/>
    </xf>
    <xf numFmtId="182" fontId="15" fillId="0" borderId="80" xfId="5" applyNumberFormat="1" applyFont="1" applyFill="1" applyBorder="1" applyAlignment="1">
      <alignment vertical="center"/>
    </xf>
    <xf numFmtId="182" fontId="15" fillId="0" borderId="116" xfId="5" applyNumberFormat="1" applyFont="1" applyFill="1" applyBorder="1" applyAlignment="1">
      <alignment vertical="center"/>
    </xf>
    <xf numFmtId="182" fontId="15" fillId="0" borderId="167" xfId="5" applyNumberFormat="1" applyFont="1" applyFill="1" applyBorder="1" applyAlignment="1" applyProtection="1">
      <alignment vertical="center"/>
    </xf>
    <xf numFmtId="182" fontId="15" fillId="0" borderId="7" xfId="5" applyNumberFormat="1" applyFont="1" applyFill="1" applyBorder="1" applyAlignment="1" applyProtection="1">
      <alignment vertical="center"/>
    </xf>
    <xf numFmtId="182" fontId="15" fillId="0" borderId="167" xfId="5" applyNumberFormat="1" applyFont="1" applyFill="1" applyBorder="1" applyAlignment="1">
      <alignment vertical="center"/>
    </xf>
    <xf numFmtId="182" fontId="15" fillId="0" borderId="7" xfId="5" applyNumberFormat="1" applyFont="1" applyFill="1" applyBorder="1" applyAlignment="1">
      <alignment vertical="center"/>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179" fontId="9" fillId="0" borderId="0" xfId="0" applyNumberFormat="1" applyFont="1" applyFill="1" applyAlignment="1" applyProtection="1">
      <alignment horizontal="left" wrapText="1"/>
      <protection locked="0"/>
    </xf>
    <xf numFmtId="0" fontId="9" fillId="0" borderId="11" xfId="5" applyFont="1" applyFill="1" applyBorder="1" applyAlignment="1">
      <alignment horizontal="center"/>
    </xf>
    <xf numFmtId="0" fontId="11" fillId="0" borderId="323" xfId="5" applyFont="1" applyFill="1" applyBorder="1" applyAlignment="1" applyProtection="1">
      <alignment horizontal="center" vertical="center"/>
    </xf>
    <xf numFmtId="0" fontId="11" fillId="0" borderId="167" xfId="5" applyFont="1" applyFill="1" applyBorder="1" applyAlignment="1" applyProtection="1">
      <alignment horizontal="center" vertical="center"/>
    </xf>
    <xf numFmtId="0" fontId="9" fillId="0" borderId="185" xfId="0" applyFont="1" applyFill="1" applyBorder="1" applyAlignment="1">
      <alignment horizontal="center" vertical="center"/>
    </xf>
    <xf numFmtId="0" fontId="9" fillId="0" borderId="8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9" fillId="0" borderId="336" xfId="0" applyFont="1" applyFill="1" applyBorder="1" applyAlignment="1">
      <alignment horizontal="center" vertical="center" textRotation="255"/>
    </xf>
    <xf numFmtId="0" fontId="9" fillId="0" borderId="6" xfId="0" applyFont="1" applyFill="1" applyBorder="1" applyAlignment="1">
      <alignment horizontal="center" vertical="center" textRotation="255"/>
    </xf>
    <xf numFmtId="0" fontId="9" fillId="0" borderId="12" xfId="0" applyFont="1" applyFill="1" applyBorder="1" applyAlignment="1">
      <alignment horizontal="center" vertical="center" textRotation="255"/>
    </xf>
    <xf numFmtId="182" fontId="15" fillId="0" borderId="208" xfId="5" applyNumberFormat="1" applyFont="1" applyFill="1" applyBorder="1" applyAlignment="1">
      <alignment vertical="center"/>
    </xf>
    <xf numFmtId="49" fontId="9" fillId="0" borderId="1" xfId="0" applyNumberFormat="1" applyFont="1" applyFill="1" applyBorder="1" applyAlignment="1">
      <alignment horizontal="center" vertical="center" textRotation="255"/>
    </xf>
    <xf numFmtId="49" fontId="9" fillId="0" borderId="8" xfId="0" applyNumberFormat="1" applyFont="1" applyFill="1" applyBorder="1" applyAlignment="1">
      <alignment horizontal="center" vertical="center" textRotation="255"/>
    </xf>
    <xf numFmtId="49" fontId="9" fillId="0" borderId="336" xfId="0" applyNumberFormat="1" applyFont="1" applyFill="1" applyBorder="1" applyAlignment="1">
      <alignment horizontal="center" vertical="center" textRotation="255"/>
    </xf>
    <xf numFmtId="182" fontId="15" fillId="0" borderId="18" xfId="3" applyNumberFormat="1" applyFont="1" applyFill="1" applyBorder="1" applyAlignment="1" applyProtection="1">
      <alignment vertical="center"/>
    </xf>
    <xf numFmtId="182" fontId="15" fillId="0" borderId="9" xfId="3" applyNumberFormat="1" applyFont="1" applyFill="1" applyBorder="1" applyAlignment="1" applyProtection="1">
      <alignment vertical="center"/>
    </xf>
    <xf numFmtId="182" fontId="24" fillId="0" borderId="167" xfId="3" applyNumberFormat="1" applyFont="1" applyFill="1" applyBorder="1" applyAlignment="1" applyProtection="1">
      <alignment vertical="center"/>
    </xf>
    <xf numFmtId="182" fontId="24" fillId="0" borderId="208" xfId="3" applyNumberFormat="1" applyFont="1" applyFill="1" applyBorder="1" applyAlignment="1" applyProtection="1">
      <alignment vertical="center"/>
    </xf>
    <xf numFmtId="182" fontId="24" fillId="0" borderId="7" xfId="3" applyNumberFormat="1" applyFont="1" applyFill="1" applyBorder="1" applyAlignment="1" applyProtection="1">
      <alignment vertical="center"/>
    </xf>
    <xf numFmtId="182" fontId="15" fillId="0" borderId="276" xfId="5" applyNumberFormat="1" applyFont="1" applyFill="1" applyBorder="1" applyAlignment="1">
      <alignment vertical="center"/>
    </xf>
    <xf numFmtId="182" fontId="24" fillId="0" borderId="167" xfId="5" applyNumberFormat="1" applyFont="1" applyFill="1" applyBorder="1" applyAlignment="1" applyProtection="1">
      <alignment vertical="center"/>
    </xf>
    <xf numFmtId="182" fontId="24" fillId="0" borderId="208" xfId="5" applyNumberFormat="1" applyFont="1" applyFill="1" applyBorder="1" applyAlignment="1" applyProtection="1">
      <alignment vertical="center"/>
    </xf>
    <xf numFmtId="182" fontId="24" fillId="0" borderId="7" xfId="5" applyNumberFormat="1" applyFont="1" applyFill="1" applyBorder="1" applyAlignment="1" applyProtection="1">
      <alignment vertical="center"/>
    </xf>
    <xf numFmtId="182" fontId="15" fillId="0" borderId="167" xfId="3" applyNumberFormat="1" applyFont="1" applyFill="1" applyBorder="1" applyAlignment="1" applyProtection="1">
      <alignment vertical="center"/>
    </xf>
    <xf numFmtId="182" fontId="15" fillId="0" borderId="7" xfId="3" applyNumberFormat="1" applyFont="1" applyFill="1" applyBorder="1" applyAlignment="1" applyProtection="1">
      <alignment vertical="center"/>
    </xf>
    <xf numFmtId="179" fontId="9" fillId="0" borderId="1" xfId="0" applyNumberFormat="1" applyFont="1" applyFill="1" applyBorder="1" applyAlignment="1" applyProtection="1">
      <alignment horizontal="center" vertical="center" textRotation="255"/>
      <protection locked="0"/>
    </xf>
    <xf numFmtId="179" fontId="9" fillId="0" borderId="8" xfId="0" applyNumberFormat="1" applyFont="1" applyFill="1" applyBorder="1" applyAlignment="1" applyProtection="1">
      <alignment horizontal="center" vertical="center" textRotation="255"/>
      <protection locked="0"/>
    </xf>
    <xf numFmtId="179" fontId="9" fillId="0" borderId="336" xfId="0" applyNumberFormat="1" applyFont="1" applyFill="1" applyBorder="1" applyAlignment="1" applyProtection="1">
      <alignment horizontal="center" vertical="center" textRotation="255"/>
      <protection locked="0"/>
    </xf>
    <xf numFmtId="0" fontId="18" fillId="0" borderId="0" xfId="5" applyFont="1" applyFill="1" applyAlignment="1" applyProtection="1">
      <alignment horizontal="left" vertical="center"/>
    </xf>
    <xf numFmtId="0" fontId="11" fillId="0" borderId="21" xfId="5" applyFont="1" applyFill="1" applyBorder="1" applyAlignment="1" applyProtection="1">
      <alignment horizontal="center" vertical="center"/>
    </xf>
    <xf numFmtId="0" fontId="11" fillId="0" borderId="24" xfId="5" applyFont="1" applyFill="1" applyBorder="1" applyAlignment="1" applyProtection="1">
      <alignment horizontal="center" vertical="center"/>
    </xf>
    <xf numFmtId="0" fontId="11" fillId="0" borderId="27" xfId="5" applyFont="1" applyFill="1" applyBorder="1" applyAlignment="1" applyProtection="1">
      <alignment horizontal="center" vertical="center"/>
    </xf>
    <xf numFmtId="0" fontId="11" fillId="0" borderId="46" xfId="5" applyFont="1" applyFill="1" applyBorder="1" applyAlignment="1" applyProtection="1">
      <alignment horizontal="center" vertical="center"/>
    </xf>
    <xf numFmtId="0" fontId="11" fillId="0" borderId="69" xfId="5" applyFont="1" applyFill="1" applyBorder="1" applyAlignment="1" applyProtection="1">
      <alignment horizontal="center" vertical="center"/>
    </xf>
    <xf numFmtId="0" fontId="11" fillId="0" borderId="136" xfId="5" applyFont="1" applyFill="1" applyBorder="1" applyAlignment="1" applyProtection="1">
      <alignment horizontal="center" vertical="center"/>
    </xf>
    <xf numFmtId="179" fontId="10" fillId="0" borderId="295" xfId="0" applyNumberFormat="1" applyFont="1" applyFill="1" applyBorder="1" applyAlignment="1" applyProtection="1">
      <alignment horizontal="center" vertical="center"/>
      <protection locked="0"/>
    </xf>
    <xf numFmtId="179" fontId="10" fillId="0" borderId="339" xfId="0" applyNumberFormat="1" applyFont="1" applyFill="1" applyBorder="1" applyAlignment="1" applyProtection="1">
      <alignment horizontal="center" vertical="center"/>
      <protection locked="0"/>
    </xf>
    <xf numFmtId="179" fontId="10" fillId="0" borderId="289" xfId="0" applyNumberFormat="1" applyFont="1" applyFill="1" applyBorder="1" applyAlignment="1" applyProtection="1">
      <alignment horizontal="center" vertical="center"/>
      <protection locked="0"/>
    </xf>
    <xf numFmtId="179" fontId="10" fillId="0" borderId="312" xfId="0" applyNumberFormat="1" applyFont="1" applyFill="1" applyBorder="1" applyAlignment="1" applyProtection="1">
      <alignment horizontal="center" vertical="center"/>
      <protection locked="0"/>
    </xf>
    <xf numFmtId="179" fontId="10" fillId="0" borderId="294" xfId="0" applyNumberFormat="1" applyFont="1" applyFill="1" applyBorder="1" applyAlignment="1" applyProtection="1">
      <alignment horizontal="center" vertical="center"/>
      <protection locked="0"/>
    </xf>
    <xf numFmtId="179" fontId="10" fillId="0" borderId="211" xfId="0" applyNumberFormat="1" applyFont="1" applyFill="1" applyBorder="1" applyAlignment="1" applyProtection="1">
      <alignment horizontal="center" vertical="center"/>
      <protection locked="0"/>
    </xf>
    <xf numFmtId="0" fontId="11" fillId="0" borderId="70" xfId="5" applyFont="1" applyFill="1" applyBorder="1" applyAlignment="1" applyProtection="1">
      <alignment horizontal="center" vertical="center"/>
    </xf>
    <xf numFmtId="0" fontId="26" fillId="0" borderId="26" xfId="5" applyFont="1" applyFill="1" applyBorder="1" applyAlignment="1" applyProtection="1">
      <alignment horizontal="center" vertical="center" wrapText="1"/>
    </xf>
    <xf numFmtId="0" fontId="26" fillId="0" borderId="16" xfId="5" applyFont="1" applyFill="1" applyBorder="1" applyAlignment="1" applyProtection="1">
      <alignment horizontal="center" vertical="center"/>
    </xf>
    <xf numFmtId="0" fontId="26" fillId="0" borderId="53" xfId="5" applyFont="1" applyFill="1" applyBorder="1" applyAlignment="1" applyProtection="1">
      <alignment horizontal="center" vertical="center"/>
    </xf>
    <xf numFmtId="0" fontId="10" fillId="0" borderId="124" xfId="0" applyFont="1" applyFill="1" applyBorder="1" applyAlignment="1" applyProtection="1">
      <alignment horizontal="center" vertical="center" textRotation="255"/>
      <protection locked="0"/>
    </xf>
    <xf numFmtId="0" fontId="10" fillId="0" borderId="340" xfId="0" applyFont="1" applyFill="1" applyBorder="1" applyAlignment="1" applyProtection="1">
      <alignment horizontal="center" vertical="center" textRotation="255"/>
      <protection locked="0"/>
    </xf>
    <xf numFmtId="0" fontId="9" fillId="0" borderId="293" xfId="0" applyFont="1" applyFill="1" applyBorder="1" applyAlignment="1">
      <alignment horizontal="center" vertical="center"/>
    </xf>
    <xf numFmtId="0" fontId="9" fillId="0" borderId="337" xfId="0" applyFont="1" applyFill="1" applyBorder="1" applyAlignment="1">
      <alignment horizontal="center" vertical="center" textRotation="255"/>
    </xf>
    <xf numFmtId="0" fontId="9" fillId="0" borderId="338" xfId="0" applyFont="1" applyFill="1" applyBorder="1" applyAlignment="1">
      <alignment horizontal="center" vertical="center" textRotation="255"/>
    </xf>
    <xf numFmtId="0" fontId="9" fillId="0" borderId="254" xfId="0" applyFont="1" applyFill="1" applyBorder="1" applyAlignment="1">
      <alignment horizontal="center" vertical="center" textRotation="255"/>
    </xf>
    <xf numFmtId="0" fontId="17" fillId="0" borderId="0" xfId="5" applyFont="1" applyFill="1" applyAlignment="1" applyProtection="1">
      <alignment horizontal="left" vertical="center"/>
    </xf>
    <xf numFmtId="0" fontId="16" fillId="0" borderId="0" xfId="5" applyFont="1" applyFill="1" applyBorder="1" applyAlignment="1" applyProtection="1">
      <alignment horizontal="left"/>
    </xf>
    <xf numFmtId="22" fontId="9" fillId="0" borderId="0" xfId="5" applyNumberFormat="1" applyFont="1" applyFill="1" applyAlignment="1" applyProtection="1">
      <alignment horizontal="center"/>
    </xf>
    <xf numFmtId="0" fontId="10" fillId="0" borderId="341" xfId="0" applyFont="1" applyFill="1" applyBorder="1" applyAlignment="1" applyProtection="1">
      <alignment horizontal="center" vertical="center" textRotation="255"/>
      <protection locked="0"/>
    </xf>
    <xf numFmtId="0" fontId="10" fillId="0" borderId="298" xfId="0" applyFont="1" applyFill="1" applyBorder="1" applyAlignment="1" applyProtection="1">
      <alignment horizontal="center" vertical="center" textRotation="255"/>
      <protection locked="0"/>
    </xf>
    <xf numFmtId="0" fontId="10" fillId="0" borderId="299" xfId="0" applyFont="1" applyFill="1" applyBorder="1" applyAlignment="1" applyProtection="1">
      <alignment horizontal="center" vertical="center" textRotation="255"/>
      <protection locked="0"/>
    </xf>
    <xf numFmtId="0" fontId="9" fillId="0" borderId="341" xfId="0" applyFont="1" applyFill="1" applyBorder="1" applyAlignment="1">
      <alignment horizontal="center" vertical="center" textRotation="255"/>
    </xf>
    <xf numFmtId="0" fontId="9" fillId="0" borderId="298" xfId="0" applyFont="1" applyFill="1" applyBorder="1" applyAlignment="1">
      <alignment horizontal="center" vertical="center" textRotation="255"/>
    </xf>
    <xf numFmtId="0" fontId="9" fillId="0" borderId="299" xfId="0" applyFont="1" applyFill="1" applyBorder="1" applyAlignment="1">
      <alignment horizontal="center" vertical="center" textRotation="255"/>
    </xf>
    <xf numFmtId="0" fontId="9" fillId="0" borderId="46" xfId="5" applyFont="1" applyFill="1" applyBorder="1" applyAlignment="1">
      <alignment horizontal="center" vertical="center"/>
    </xf>
    <xf numFmtId="0" fontId="9" fillId="0" borderId="69" xfId="5" applyFont="1" applyFill="1" applyBorder="1" applyAlignment="1">
      <alignment horizontal="center" vertical="center"/>
    </xf>
    <xf numFmtId="0" fontId="9" fillId="0" borderId="21" xfId="5" applyFont="1" applyFill="1" applyBorder="1" applyAlignment="1">
      <alignment horizontal="center" vertical="center"/>
    </xf>
    <xf numFmtId="0" fontId="9" fillId="0" borderId="24" xfId="5" applyFont="1" applyFill="1" applyBorder="1" applyAlignment="1">
      <alignment horizontal="center" vertical="center"/>
    </xf>
    <xf numFmtId="0" fontId="9" fillId="0" borderId="27" xfId="5" applyFont="1" applyFill="1" applyBorder="1" applyAlignment="1">
      <alignment horizontal="center" vertical="center"/>
    </xf>
    <xf numFmtId="0" fontId="9" fillId="0" borderId="315" xfId="0" applyFont="1" applyFill="1" applyBorder="1" applyAlignment="1">
      <alignment horizontal="center" vertical="center"/>
    </xf>
    <xf numFmtId="179" fontId="10" fillId="0" borderId="296" xfId="0" applyNumberFormat="1" applyFont="1" applyFill="1" applyBorder="1" applyAlignment="1" applyProtection="1">
      <alignment horizontal="center" vertical="center"/>
      <protection locked="0"/>
    </xf>
    <xf numFmtId="179" fontId="10" fillId="0" borderId="342" xfId="0" applyNumberFormat="1" applyFont="1" applyFill="1" applyBorder="1" applyAlignment="1" applyProtection="1">
      <alignment horizontal="center" vertical="center"/>
      <protection locked="0"/>
    </xf>
    <xf numFmtId="0" fontId="9" fillId="0" borderId="313" xfId="0" applyFont="1" applyFill="1" applyBorder="1" applyAlignment="1">
      <alignment horizontal="center" vertical="center"/>
    </xf>
    <xf numFmtId="0" fontId="9" fillId="0" borderId="211" xfId="0" applyFont="1" applyFill="1" applyBorder="1" applyAlignment="1">
      <alignment horizontal="center" vertical="center"/>
    </xf>
    <xf numFmtId="0" fontId="9" fillId="0" borderId="309" xfId="0" applyFont="1" applyFill="1" applyBorder="1" applyAlignment="1">
      <alignment horizontal="center" vertical="center"/>
    </xf>
    <xf numFmtId="0" fontId="9" fillId="0" borderId="310" xfId="0" applyFont="1" applyFill="1" applyBorder="1" applyAlignment="1">
      <alignment horizontal="center" vertical="center"/>
    </xf>
    <xf numFmtId="22" fontId="9" fillId="0" borderId="0" xfId="5" applyNumberFormat="1" applyFont="1" applyFill="1" applyBorder="1" applyAlignment="1" applyProtection="1">
      <alignment horizontal="center"/>
    </xf>
    <xf numFmtId="0" fontId="10" fillId="0" borderId="337" xfId="0" applyFont="1" applyFill="1" applyBorder="1" applyAlignment="1" applyProtection="1">
      <alignment horizontal="center" vertical="center" textRotation="255"/>
      <protection locked="0"/>
    </xf>
    <xf numFmtId="0" fontId="10" fillId="0" borderId="338" xfId="0" applyFont="1" applyFill="1" applyBorder="1" applyAlignment="1" applyProtection="1">
      <alignment horizontal="center" vertical="center" textRotation="255"/>
      <protection locked="0"/>
    </xf>
    <xf numFmtId="0" fontId="10" fillId="0" borderId="236" xfId="0" applyFont="1" applyFill="1" applyBorder="1" applyAlignment="1" applyProtection="1">
      <alignment horizontal="center" vertical="center" textRotation="255"/>
      <protection locked="0"/>
    </xf>
    <xf numFmtId="0" fontId="9" fillId="0" borderId="343" xfId="0" applyFont="1" applyFill="1" applyBorder="1" applyAlignment="1">
      <alignment horizontal="center" vertical="center" textRotation="255"/>
    </xf>
    <xf numFmtId="0" fontId="9" fillId="0" borderId="34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1" xfId="5" applyFont="1" applyFill="1" applyBorder="1" applyAlignment="1">
      <alignment horizontal="center"/>
    </xf>
    <xf numFmtId="0" fontId="9" fillId="0" borderId="24" xfId="5" applyFont="1" applyFill="1" applyBorder="1" applyAlignment="1">
      <alignment horizontal="center"/>
    </xf>
    <xf numFmtId="0" fontId="9" fillId="0" borderId="27" xfId="5" applyFont="1" applyFill="1" applyBorder="1" applyAlignment="1">
      <alignment horizontal="center"/>
    </xf>
    <xf numFmtId="179" fontId="10" fillId="0" borderId="308" xfId="0" applyNumberFormat="1" applyFont="1" applyFill="1" applyBorder="1" applyAlignment="1" applyProtection="1">
      <alignment horizontal="center" vertical="center"/>
      <protection locked="0"/>
    </xf>
    <xf numFmtId="179" fontId="10" fillId="0" borderId="304" xfId="0" applyNumberFormat="1" applyFont="1" applyFill="1" applyBorder="1" applyAlignment="1" applyProtection="1">
      <alignment horizontal="center" vertical="center"/>
      <protection locked="0"/>
    </xf>
    <xf numFmtId="179" fontId="10" fillId="0" borderId="58" xfId="0" applyNumberFormat="1" applyFont="1" applyFill="1" applyBorder="1" applyAlignment="1" applyProtection="1">
      <alignment horizontal="center" vertical="center"/>
      <protection locked="0"/>
    </xf>
    <xf numFmtId="179" fontId="10" fillId="0" borderId="313" xfId="0" applyNumberFormat="1" applyFont="1" applyFill="1" applyBorder="1" applyAlignment="1" applyProtection="1">
      <alignment horizontal="center" vertical="center"/>
      <protection locked="0"/>
    </xf>
    <xf numFmtId="0" fontId="9" fillId="0" borderId="169" xfId="0" applyFont="1" applyFill="1" applyBorder="1" applyAlignment="1">
      <alignment horizontal="center" vertical="center"/>
    </xf>
    <xf numFmtId="0" fontId="27" fillId="0" borderId="212" xfId="5" applyFont="1" applyFill="1" applyBorder="1" applyAlignment="1" applyProtection="1">
      <alignment horizontal="left"/>
    </xf>
    <xf numFmtId="0" fontId="9" fillId="0" borderId="33" xfId="5" applyFont="1" applyFill="1" applyBorder="1" applyAlignment="1">
      <alignment horizontal="center"/>
    </xf>
    <xf numFmtId="0" fontId="9" fillId="0" borderId="19" xfId="5" applyFont="1" applyFill="1" applyBorder="1" applyAlignment="1">
      <alignment horizontal="center"/>
    </xf>
    <xf numFmtId="0" fontId="9" fillId="0" borderId="17" xfId="5" applyFont="1" applyFill="1" applyBorder="1" applyAlignment="1">
      <alignment horizontal="center"/>
    </xf>
    <xf numFmtId="182" fontId="9" fillId="2" borderId="337" xfId="0" applyNumberFormat="1" applyFont="1" applyFill="1" applyBorder="1" applyAlignment="1">
      <alignment horizontal="center" vertical="center" textRotation="255"/>
    </xf>
    <xf numFmtId="182" fontId="9" fillId="2" borderId="338" xfId="0" applyNumberFormat="1" applyFont="1" applyFill="1" applyBorder="1" applyAlignment="1">
      <alignment horizontal="center" vertical="center" textRotation="255"/>
    </xf>
    <xf numFmtId="182" fontId="9" fillId="2" borderId="236" xfId="0" applyNumberFormat="1" applyFont="1" applyFill="1" applyBorder="1" applyAlignment="1">
      <alignment horizontal="center" vertical="center" textRotation="255"/>
    </xf>
    <xf numFmtId="182" fontId="9" fillId="2" borderId="343" xfId="0" applyNumberFormat="1" applyFont="1" applyFill="1" applyBorder="1" applyAlignment="1">
      <alignment horizontal="center" vertical="center" textRotation="255"/>
    </xf>
    <xf numFmtId="182" fontId="9" fillId="0" borderId="343" xfId="0" applyNumberFormat="1" applyFont="1" applyFill="1" applyBorder="1" applyAlignment="1">
      <alignment horizontal="center" vertical="center" textRotation="255"/>
    </xf>
    <xf numFmtId="182" fontId="9" fillId="0" borderId="338" xfId="0" applyNumberFormat="1" applyFont="1" applyFill="1" applyBorder="1" applyAlignment="1">
      <alignment horizontal="center" vertical="center" textRotation="255"/>
    </xf>
    <xf numFmtId="182" fontId="9" fillId="0" borderId="236" xfId="0" applyNumberFormat="1" applyFont="1" applyFill="1" applyBorder="1" applyAlignment="1">
      <alignment horizontal="center" vertical="center" textRotation="255"/>
    </xf>
    <xf numFmtId="182" fontId="9" fillId="2" borderId="118" xfId="6" applyNumberFormat="1" applyFont="1" applyFill="1" applyBorder="1" applyAlignment="1">
      <alignment horizontal="center" vertical="center"/>
    </xf>
    <xf numFmtId="182" fontId="9" fillId="2" borderId="129" xfId="6" applyNumberFormat="1" applyFont="1" applyFill="1" applyBorder="1" applyAlignment="1">
      <alignment horizontal="center" vertical="center"/>
    </xf>
    <xf numFmtId="182" fontId="9" fillId="2" borderId="293" xfId="0" applyNumberFormat="1" applyFont="1" applyFill="1" applyBorder="1" applyAlignment="1">
      <alignment horizontal="center" vertical="center" textRotation="255"/>
    </xf>
    <xf numFmtId="182" fontId="9" fillId="2" borderId="289" xfId="0" applyNumberFormat="1" applyFont="1" applyFill="1" applyBorder="1" applyAlignment="1">
      <alignment horizontal="center" vertical="center" textRotation="255"/>
    </xf>
    <xf numFmtId="182" fontId="9" fillId="2" borderId="294" xfId="0" applyNumberFormat="1" applyFont="1" applyFill="1" applyBorder="1" applyAlignment="1">
      <alignment horizontal="center" vertical="center" textRotation="255"/>
    </xf>
    <xf numFmtId="182" fontId="9" fillId="2" borderId="254" xfId="0" applyNumberFormat="1" applyFont="1" applyFill="1" applyBorder="1" applyAlignment="1">
      <alignment horizontal="center" vertical="center" textRotation="255"/>
    </xf>
    <xf numFmtId="182" fontId="9" fillId="2" borderId="285" xfId="6" applyNumberFormat="1" applyFont="1" applyFill="1" applyBorder="1" applyAlignment="1">
      <alignment horizontal="center" vertical="center"/>
    </xf>
    <xf numFmtId="182" fontId="9" fillId="2" borderId="347" xfId="6" applyNumberFormat="1" applyFont="1" applyFill="1" applyBorder="1" applyAlignment="1">
      <alignment horizontal="center" vertical="center"/>
    </xf>
    <xf numFmtId="182" fontId="9" fillId="2" borderId="115" xfId="6" applyNumberFormat="1" applyFont="1" applyFill="1" applyBorder="1" applyAlignment="1">
      <alignment horizontal="center" vertical="center"/>
    </xf>
    <xf numFmtId="182" fontId="9" fillId="2" borderId="22" xfId="0" applyNumberFormat="1" applyFont="1" applyFill="1" applyBorder="1" applyAlignment="1" applyProtection="1">
      <alignment horizontal="center" vertical="center"/>
      <protection locked="0"/>
    </xf>
    <xf numFmtId="182" fontId="10" fillId="2" borderId="106" xfId="0" applyNumberFormat="1" applyFont="1" applyFill="1" applyBorder="1" applyAlignment="1" applyProtection="1">
      <alignment horizontal="center" vertical="center"/>
      <protection locked="0"/>
    </xf>
    <xf numFmtId="182" fontId="9" fillId="2" borderId="54" xfId="6" applyNumberFormat="1" applyFont="1" applyFill="1" applyBorder="1" applyAlignment="1">
      <alignment horizontal="center" vertical="center"/>
    </xf>
    <xf numFmtId="182" fontId="9" fillId="2" borderId="349" xfId="6" applyNumberFormat="1" applyFont="1" applyFill="1" applyBorder="1" applyAlignment="1">
      <alignment horizontal="center" vertical="center"/>
    </xf>
    <xf numFmtId="182" fontId="9" fillId="2" borderId="345" xfId="6" applyNumberFormat="1" applyFont="1" applyFill="1" applyBorder="1" applyAlignment="1">
      <alignment horizontal="center" vertical="center"/>
    </xf>
    <xf numFmtId="182" fontId="9" fillId="2" borderId="346" xfId="6" applyNumberFormat="1" applyFont="1" applyFill="1" applyBorder="1" applyAlignment="1">
      <alignment horizontal="center" vertical="center"/>
    </xf>
    <xf numFmtId="182" fontId="9" fillId="2" borderId="348" xfId="6" applyNumberFormat="1" applyFont="1" applyFill="1" applyBorder="1" applyAlignment="1">
      <alignment horizontal="center" vertical="center"/>
    </xf>
    <xf numFmtId="182" fontId="9" fillId="2" borderId="106" xfId="0" applyNumberFormat="1" applyFont="1" applyFill="1" applyBorder="1" applyAlignment="1" applyProtection="1">
      <alignment horizontal="center" vertical="center"/>
      <protection locked="0"/>
    </xf>
    <xf numFmtId="182" fontId="9" fillId="2" borderId="350" xfId="6" applyNumberFormat="1" applyFont="1" applyFill="1" applyBorder="1" applyAlignment="1">
      <alignment horizontal="center" vertical="center"/>
    </xf>
    <xf numFmtId="182" fontId="9" fillId="2" borderId="79" xfId="6" applyNumberFormat="1" applyFont="1" applyFill="1" applyBorder="1" applyAlignment="1">
      <alignment horizontal="center" vertical="center"/>
    </xf>
    <xf numFmtId="182" fontId="17" fillId="2" borderId="0" xfId="5" applyNumberFormat="1" applyFont="1" applyFill="1" applyAlignment="1" applyProtection="1">
      <alignment horizontal="left" vertical="center"/>
    </xf>
    <xf numFmtId="182" fontId="16" fillId="2" borderId="0" xfId="5" applyNumberFormat="1" applyFont="1" applyFill="1" applyBorder="1" applyAlignment="1" applyProtection="1">
      <alignment horizontal="left" vertical="center"/>
    </xf>
    <xf numFmtId="182" fontId="9" fillId="0" borderId="337" xfId="0" applyNumberFormat="1" applyFont="1" applyFill="1" applyBorder="1" applyAlignment="1">
      <alignment horizontal="center" vertical="center" textRotation="255"/>
    </xf>
    <xf numFmtId="182" fontId="9" fillId="0" borderId="254" xfId="0" applyNumberFormat="1" applyFont="1" applyFill="1" applyBorder="1" applyAlignment="1">
      <alignment horizontal="center" vertical="center" textRotation="255"/>
    </xf>
    <xf numFmtId="186" fontId="9" fillId="2" borderId="0" xfId="5" applyNumberFormat="1" applyFont="1" applyFill="1" applyAlignment="1" applyProtection="1">
      <alignment horizontal="center"/>
    </xf>
    <xf numFmtId="182" fontId="9" fillId="0" borderId="21" xfId="0" applyNumberFormat="1" applyFont="1" applyFill="1" applyBorder="1" applyAlignment="1">
      <alignment horizontal="center" vertical="center"/>
    </xf>
    <xf numFmtId="182" fontId="9" fillId="0" borderId="27" xfId="0" applyNumberFormat="1" applyFont="1" applyFill="1" applyBorder="1" applyAlignment="1">
      <alignment horizontal="center" vertical="center"/>
    </xf>
    <xf numFmtId="182" fontId="9" fillId="2" borderId="46" xfId="5" applyNumberFormat="1" applyFont="1" applyFill="1" applyBorder="1" applyAlignment="1" applyProtection="1">
      <alignment horizontal="center" vertical="center"/>
    </xf>
    <xf numFmtId="182" fontId="9" fillId="2" borderId="69" xfId="5" applyNumberFormat="1" applyFont="1" applyFill="1" applyBorder="1" applyAlignment="1" applyProtection="1">
      <alignment horizontal="center" vertical="center"/>
    </xf>
    <xf numFmtId="182" fontId="9" fillId="2" borderId="136" xfId="5" applyNumberFormat="1" applyFont="1" applyFill="1" applyBorder="1" applyAlignment="1" applyProtection="1">
      <alignment horizontal="center" vertical="center"/>
    </xf>
    <xf numFmtId="182" fontId="9" fillId="2" borderId="278" xfId="5" applyNumberFormat="1" applyFont="1" applyFill="1" applyBorder="1" applyAlignment="1" applyProtection="1">
      <alignment horizontal="center" vertical="center"/>
    </xf>
    <xf numFmtId="182" fontId="9" fillId="2" borderId="307" xfId="0" applyNumberFormat="1" applyFont="1" applyFill="1" applyBorder="1" applyAlignment="1">
      <alignment horizontal="center" vertical="center"/>
    </xf>
    <xf numFmtId="182" fontId="9" fillId="2" borderId="156" xfId="0" applyNumberFormat="1" applyFont="1" applyFill="1" applyBorder="1" applyAlignment="1">
      <alignment horizontal="center" vertical="center"/>
    </xf>
    <xf numFmtId="182" fontId="9" fillId="2" borderId="108" xfId="0" applyNumberFormat="1" applyFont="1" applyFill="1" applyBorder="1" applyAlignment="1">
      <alignment horizontal="center" vertical="center"/>
    </xf>
    <xf numFmtId="182" fontId="9" fillId="0" borderId="33" xfId="0" applyNumberFormat="1" applyFont="1" applyFill="1" applyBorder="1" applyAlignment="1">
      <alignment horizontal="center" vertical="center"/>
    </xf>
    <xf numFmtId="182" fontId="9" fillId="0" borderId="17" xfId="0" applyNumberFormat="1" applyFont="1" applyFill="1" applyBorder="1" applyAlignment="1">
      <alignment horizontal="center" vertical="center"/>
    </xf>
    <xf numFmtId="182" fontId="9" fillId="2" borderId="21" xfId="0" applyNumberFormat="1" applyFont="1" applyFill="1" applyBorder="1" applyAlignment="1">
      <alignment horizontal="center" vertical="center"/>
    </xf>
    <xf numFmtId="182" fontId="9" fillId="2" borderId="27" xfId="0" applyNumberFormat="1" applyFont="1" applyFill="1" applyBorder="1" applyAlignment="1">
      <alignment horizontal="center" vertical="center"/>
    </xf>
    <xf numFmtId="182" fontId="9" fillId="2" borderId="36" xfId="0" applyNumberFormat="1" applyFont="1" applyFill="1" applyBorder="1" applyAlignment="1">
      <alignment horizontal="center" vertical="center"/>
    </xf>
    <xf numFmtId="182" fontId="20" fillId="2" borderId="21" xfId="5" applyNumberFormat="1" applyFont="1" applyFill="1" applyBorder="1" applyAlignment="1" applyProtection="1">
      <alignment horizontal="center" vertical="center"/>
    </xf>
    <xf numFmtId="182" fontId="20" fillId="2" borderId="148" xfId="5" applyNumberFormat="1" applyFont="1" applyFill="1" applyBorder="1" applyAlignment="1" applyProtection="1">
      <alignment horizontal="center" vertical="center"/>
    </xf>
    <xf numFmtId="182" fontId="9" fillId="2" borderId="305" xfId="0" applyNumberFormat="1" applyFont="1" applyFill="1" applyBorder="1" applyAlignment="1">
      <alignment horizontal="center" vertical="center"/>
    </xf>
    <xf numFmtId="182" fontId="9" fillId="2" borderId="19" xfId="0" applyNumberFormat="1" applyFont="1" applyFill="1" applyBorder="1" applyAlignment="1">
      <alignment horizontal="center" vertical="center"/>
    </xf>
    <xf numFmtId="182" fontId="9" fillId="2" borderId="17" xfId="0" applyNumberFormat="1" applyFont="1" applyFill="1" applyBorder="1" applyAlignment="1">
      <alignment horizontal="center" vertical="center"/>
    </xf>
    <xf numFmtId="182" fontId="9" fillId="2" borderId="306" xfId="0" applyNumberFormat="1" applyFont="1" applyFill="1" applyBorder="1" applyAlignment="1">
      <alignment horizontal="center" vertical="center"/>
    </xf>
    <xf numFmtId="182" fontId="9" fillId="2" borderId="24" xfId="0" applyNumberFormat="1" applyFont="1" applyFill="1" applyBorder="1" applyAlignment="1">
      <alignment horizontal="center" vertical="center"/>
    </xf>
    <xf numFmtId="182" fontId="10" fillId="2" borderId="295" xfId="0" applyNumberFormat="1" applyFont="1" applyFill="1" applyBorder="1" applyAlignment="1" applyProtection="1">
      <alignment horizontal="center" vertical="center"/>
      <protection locked="0"/>
    </xf>
    <xf numFmtId="182" fontId="10" fillId="2" borderId="23" xfId="0" applyNumberFormat="1" applyFont="1" applyFill="1" applyBorder="1" applyAlignment="1" applyProtection="1">
      <alignment horizontal="center" vertical="center"/>
      <protection locked="0"/>
    </xf>
    <xf numFmtId="182" fontId="9" fillId="2" borderId="339" xfId="0" applyNumberFormat="1" applyFont="1" applyFill="1" applyBorder="1" applyAlignment="1">
      <alignment horizontal="center" vertical="center"/>
    </xf>
    <xf numFmtId="182" fontId="9" fillId="2" borderId="289" xfId="0" applyNumberFormat="1" applyFont="1" applyFill="1" applyBorder="1" applyAlignment="1">
      <alignment horizontal="center" vertical="center"/>
    </xf>
    <xf numFmtId="182" fontId="9" fillId="2" borderId="0" xfId="0" applyNumberFormat="1" applyFont="1" applyFill="1" applyBorder="1" applyAlignment="1">
      <alignment horizontal="center" vertical="center"/>
    </xf>
    <xf numFmtId="182" fontId="9" fillId="2" borderId="312" xfId="0" applyNumberFormat="1" applyFont="1" applyFill="1" applyBorder="1" applyAlignment="1">
      <alignment horizontal="center" vertical="center"/>
    </xf>
    <xf numFmtId="182" fontId="9" fillId="2" borderId="296" xfId="0" applyNumberFormat="1" applyFont="1" applyFill="1" applyBorder="1" applyAlignment="1">
      <alignment horizontal="center" vertical="center"/>
    </xf>
    <xf numFmtId="182" fontId="9" fillId="2" borderId="11" xfId="0" applyNumberFormat="1" applyFont="1" applyFill="1" applyBorder="1" applyAlignment="1">
      <alignment horizontal="center" vertical="center"/>
    </xf>
    <xf numFmtId="182" fontId="9" fillId="2" borderId="342" xfId="0" applyNumberFormat="1" applyFont="1" applyFill="1" applyBorder="1" applyAlignment="1">
      <alignment horizontal="center" vertical="center"/>
    </xf>
    <xf numFmtId="182" fontId="9" fillId="2" borderId="279" xfId="5" applyNumberFormat="1" applyFont="1" applyFill="1" applyBorder="1" applyAlignment="1" applyProtection="1">
      <alignment horizontal="center" vertical="center"/>
    </xf>
    <xf numFmtId="182" fontId="9" fillId="2" borderId="21" xfId="5" applyNumberFormat="1" applyFont="1" applyFill="1" applyBorder="1" applyAlignment="1" applyProtection="1">
      <alignment horizontal="center" vertical="center"/>
    </xf>
    <xf numFmtId="182" fontId="9" fillId="2" borderId="27"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horizontal="center" vertical="center"/>
    </xf>
    <xf numFmtId="182" fontId="9" fillId="0" borderId="118" xfId="6" applyNumberFormat="1" applyFont="1" applyFill="1" applyBorder="1" applyAlignment="1">
      <alignment horizontal="center" vertical="center"/>
    </xf>
    <xf numFmtId="182" fontId="9" fillId="0" borderId="129" xfId="6" applyNumberFormat="1" applyFont="1" applyFill="1" applyBorder="1" applyAlignment="1">
      <alignment horizontal="center" vertical="center"/>
    </xf>
    <xf numFmtId="182" fontId="9" fillId="0" borderId="285" xfId="6" applyNumberFormat="1" applyFont="1" applyFill="1" applyBorder="1" applyAlignment="1">
      <alignment horizontal="center" vertical="center"/>
    </xf>
    <xf numFmtId="182" fontId="9" fillId="0" borderId="348" xfId="6" applyNumberFormat="1" applyFont="1" applyFill="1" applyBorder="1" applyAlignment="1">
      <alignment horizontal="center" vertical="center"/>
    </xf>
    <xf numFmtId="182" fontId="9" fillId="0" borderId="345" xfId="6" applyNumberFormat="1" applyFont="1" applyFill="1" applyBorder="1" applyAlignment="1">
      <alignment horizontal="center" vertical="center"/>
    </xf>
    <xf numFmtId="182" fontId="9" fillId="0" borderId="346" xfId="6" applyNumberFormat="1" applyFont="1" applyFill="1" applyBorder="1" applyAlignment="1">
      <alignment horizontal="center" vertical="center"/>
    </xf>
    <xf numFmtId="182" fontId="9" fillId="0" borderId="22" xfId="0" applyNumberFormat="1" applyFont="1" applyFill="1" applyBorder="1" applyAlignment="1" applyProtection="1">
      <alignment horizontal="center" vertical="center"/>
      <protection locked="0"/>
    </xf>
    <xf numFmtId="182" fontId="10" fillId="0" borderId="106" xfId="0" applyNumberFormat="1" applyFont="1" applyFill="1" applyBorder="1" applyAlignment="1" applyProtection="1">
      <alignment horizontal="center" vertical="center"/>
      <protection locked="0"/>
    </xf>
    <xf numFmtId="182" fontId="9" fillId="2" borderId="42" xfId="6" applyNumberFormat="1" applyFont="1" applyFill="1" applyBorder="1" applyAlignment="1">
      <alignment horizontal="center" vertical="center"/>
    </xf>
    <xf numFmtId="182" fontId="9" fillId="2" borderId="351" xfId="6" applyNumberFormat="1" applyFont="1" applyFill="1" applyBorder="1" applyAlignment="1">
      <alignment horizontal="center" vertical="center"/>
    </xf>
    <xf numFmtId="182" fontId="9" fillId="0" borderId="106" xfId="0" applyNumberFormat="1" applyFont="1" applyFill="1" applyBorder="1" applyAlignment="1" applyProtection="1">
      <alignment horizontal="center" vertical="center"/>
      <protection locked="0"/>
    </xf>
    <xf numFmtId="0" fontId="9" fillId="2" borderId="46" xfId="5" applyFont="1" applyFill="1" applyBorder="1" applyAlignment="1" applyProtection="1">
      <alignment horizontal="center" vertical="center"/>
    </xf>
    <xf numFmtId="0" fontId="9" fillId="2" borderId="69" xfId="5" applyFont="1" applyFill="1" applyBorder="1" applyAlignment="1" applyProtection="1">
      <alignment horizontal="center" vertical="center"/>
    </xf>
    <xf numFmtId="0" fontId="9" fillId="2" borderId="70" xfId="5" applyFont="1" applyFill="1" applyBorder="1" applyAlignment="1" applyProtection="1">
      <alignment horizontal="center" vertical="center"/>
    </xf>
    <xf numFmtId="0" fontId="9" fillId="2" borderId="293" xfId="0" applyFont="1" applyFill="1" applyBorder="1" applyAlignment="1">
      <alignment horizontal="center" vertical="center" textRotation="255"/>
    </xf>
    <xf numFmtId="0" fontId="9" fillId="2" borderId="289" xfId="0" applyFont="1" applyFill="1" applyBorder="1" applyAlignment="1">
      <alignment horizontal="center" vertical="center" textRotation="255"/>
    </xf>
    <xf numFmtId="0" fontId="9" fillId="2" borderId="296" xfId="0" applyFont="1" applyFill="1" applyBorder="1" applyAlignment="1">
      <alignment horizontal="center" vertical="center" textRotation="255"/>
    </xf>
    <xf numFmtId="0" fontId="9" fillId="2" borderId="28" xfId="5" applyFont="1" applyFill="1" applyBorder="1" applyAlignment="1" applyProtection="1">
      <alignment horizontal="left" vertical="center"/>
    </xf>
    <xf numFmtId="0" fontId="9" fillId="2" borderId="0" xfId="5" applyFont="1" applyFill="1" applyBorder="1" applyAlignment="1" applyProtection="1">
      <alignment horizontal="left" vertical="center"/>
    </xf>
    <xf numFmtId="0" fontId="9" fillId="2" borderId="312" xfId="5" applyFont="1" applyFill="1" applyBorder="1" applyAlignment="1" applyProtection="1">
      <alignment horizontal="left" vertical="center"/>
    </xf>
    <xf numFmtId="0" fontId="9" fillId="2" borderId="275" xfId="5" applyFont="1" applyFill="1" applyBorder="1" applyAlignment="1" applyProtection="1">
      <alignment horizontal="left" vertical="center"/>
    </xf>
    <xf numFmtId="0" fontId="9" fillId="2" borderId="295" xfId="0" applyFont="1" applyFill="1" applyBorder="1" applyAlignment="1">
      <alignment horizontal="center" vertical="center" textRotation="255"/>
    </xf>
    <xf numFmtId="0" fontId="9" fillId="2" borderId="294" xfId="0" applyFont="1" applyFill="1" applyBorder="1" applyAlignment="1">
      <alignment horizontal="center" vertical="center" textRotation="255"/>
    </xf>
    <xf numFmtId="0" fontId="9" fillId="2" borderId="21" xfId="5" applyFont="1" applyFill="1" applyBorder="1" applyAlignment="1" applyProtection="1">
      <alignment horizontal="center" vertical="center"/>
    </xf>
    <xf numFmtId="0" fontId="9" fillId="2" borderId="27" xfId="5" applyFont="1" applyFill="1" applyBorder="1" applyAlignment="1" applyProtection="1">
      <alignment horizontal="center" vertical="center"/>
    </xf>
    <xf numFmtId="0" fontId="9" fillId="2" borderId="148" xfId="5" applyFont="1" applyFill="1" applyBorder="1" applyAlignment="1" applyProtection="1">
      <alignment horizontal="center" vertical="center"/>
    </xf>
    <xf numFmtId="0" fontId="9" fillId="2" borderId="9" xfId="6" applyNumberFormat="1" applyFont="1" applyFill="1" applyBorder="1" applyAlignment="1">
      <alignment horizontal="center" vertical="center"/>
    </xf>
    <xf numFmtId="179" fontId="9" fillId="2" borderId="22" xfId="0" applyNumberFormat="1" applyFont="1" applyFill="1" applyBorder="1" applyAlignment="1" applyProtection="1">
      <alignment horizontal="center" vertical="center" wrapText="1"/>
      <protection locked="0"/>
    </xf>
    <xf numFmtId="179" fontId="10" fillId="2" borderId="106" xfId="0" applyNumberFormat="1" applyFont="1" applyFill="1" applyBorder="1" applyAlignment="1" applyProtection="1">
      <alignment horizontal="center" vertical="center" wrapText="1"/>
      <protection locked="0"/>
    </xf>
    <xf numFmtId="0" fontId="9" fillId="2" borderId="305"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15" xfId="6" applyNumberFormat="1" applyFont="1" applyFill="1" applyBorder="1" applyAlignment="1">
      <alignment horizontal="center" vertical="center"/>
    </xf>
    <xf numFmtId="0" fontId="9" fillId="2" borderId="129" xfId="6" applyNumberFormat="1" applyFont="1" applyFill="1" applyBorder="1" applyAlignment="1">
      <alignment horizontal="center" vertical="center"/>
    </xf>
    <xf numFmtId="0" fontId="17" fillId="2" borderId="0" xfId="5" applyFont="1" applyFill="1" applyAlignment="1" applyProtection="1">
      <alignment horizontal="left" vertical="center"/>
    </xf>
    <xf numFmtId="0" fontId="16" fillId="2" borderId="0" xfId="5" applyFont="1" applyFill="1" applyBorder="1" applyAlignment="1" applyProtection="1">
      <alignment horizontal="left"/>
    </xf>
    <xf numFmtId="22" fontId="15" fillId="2" borderId="0" xfId="5" applyNumberFormat="1" applyFont="1" applyFill="1" applyAlignment="1" applyProtection="1">
      <alignment horizontal="center"/>
    </xf>
    <xf numFmtId="0" fontId="9" fillId="2" borderId="52" xfId="0" applyFont="1" applyFill="1" applyBorder="1" applyAlignment="1">
      <alignment horizontal="center" vertical="center"/>
    </xf>
    <xf numFmtId="0" fontId="9" fillId="2" borderId="211" xfId="0" applyFont="1" applyFill="1" applyBorder="1" applyAlignment="1">
      <alignment horizontal="center" vertical="center"/>
    </xf>
    <xf numFmtId="0" fontId="9" fillId="2" borderId="306"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7" xfId="6" applyNumberFormat="1" applyFont="1" applyFill="1" applyBorder="1" applyAlignment="1">
      <alignment horizontal="center" vertical="center"/>
    </xf>
    <xf numFmtId="179" fontId="9" fillId="2" borderId="106" xfId="0" applyNumberFormat="1" applyFont="1" applyFill="1" applyBorder="1" applyAlignment="1" applyProtection="1">
      <alignment horizontal="center" vertical="center" wrapText="1"/>
      <protection locked="0"/>
    </xf>
    <xf numFmtId="0" fontId="9" fillId="2" borderId="278" xfId="5" applyFont="1" applyFill="1" applyBorder="1" applyAlignment="1" applyProtection="1">
      <alignment horizontal="center" vertical="center"/>
    </xf>
    <xf numFmtId="0" fontId="9" fillId="2" borderId="136" xfId="5" applyFont="1" applyFill="1" applyBorder="1" applyAlignment="1" applyProtection="1">
      <alignment horizontal="center" vertical="center"/>
    </xf>
    <xf numFmtId="0" fontId="9" fillId="2" borderId="337" xfId="0" applyFont="1" applyFill="1" applyBorder="1" applyAlignment="1">
      <alignment horizontal="center" vertical="center" textRotation="255"/>
    </xf>
    <xf numFmtId="0" fontId="9" fillId="2" borderId="338" xfId="0" applyFont="1" applyFill="1" applyBorder="1" applyAlignment="1">
      <alignment horizontal="center" vertical="center" textRotation="255"/>
    </xf>
    <xf numFmtId="0" fontId="9" fillId="2" borderId="254" xfId="0" applyFont="1" applyFill="1" applyBorder="1" applyAlignment="1">
      <alignment horizontal="center" vertical="center" textRotation="255"/>
    </xf>
    <xf numFmtId="0" fontId="9" fillId="2" borderId="21" xfId="0" applyFont="1" applyFill="1" applyBorder="1" applyAlignment="1">
      <alignment horizontal="center" vertical="center"/>
    </xf>
    <xf numFmtId="0" fontId="9" fillId="2" borderId="307" xfId="0" applyFont="1" applyFill="1" applyBorder="1" applyAlignment="1">
      <alignment horizontal="center" vertical="center"/>
    </xf>
    <xf numFmtId="0" fontId="9" fillId="2" borderId="156" xfId="0" applyFont="1" applyFill="1" applyBorder="1" applyAlignment="1">
      <alignment horizontal="center" vertical="center"/>
    </xf>
    <xf numFmtId="0" fontId="9" fillId="2" borderId="108" xfId="0" applyFont="1" applyFill="1" applyBorder="1" applyAlignment="1">
      <alignment horizontal="center" vertical="center"/>
    </xf>
    <xf numFmtId="0" fontId="9" fillId="2" borderId="162" xfId="5" applyFont="1" applyFill="1" applyBorder="1" applyAlignment="1" applyProtection="1">
      <alignment horizontal="center" vertical="center"/>
    </xf>
    <xf numFmtId="0" fontId="9" fillId="2" borderId="34" xfId="5" applyFont="1" applyFill="1" applyBorder="1" applyAlignment="1" applyProtection="1">
      <alignment horizontal="center" vertical="center"/>
    </xf>
    <xf numFmtId="179" fontId="10" fillId="2" borderId="295" xfId="0" applyNumberFormat="1" applyFont="1" applyFill="1" applyBorder="1" applyAlignment="1" applyProtection="1">
      <alignment horizontal="center" vertical="center"/>
      <protection locked="0"/>
    </xf>
    <xf numFmtId="179" fontId="10" fillId="2" borderId="23" xfId="0" applyNumberFormat="1" applyFont="1" applyFill="1" applyBorder="1" applyAlignment="1" applyProtection="1">
      <alignment horizontal="center" vertical="center"/>
      <protection locked="0"/>
    </xf>
    <xf numFmtId="0" fontId="9" fillId="2" borderId="339" xfId="0" applyFont="1" applyFill="1" applyBorder="1" applyAlignment="1">
      <alignment horizontal="center" vertical="center"/>
    </xf>
    <xf numFmtId="0" fontId="9" fillId="2" borderId="289"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12" xfId="0" applyFont="1" applyFill="1" applyBorder="1" applyAlignment="1">
      <alignment horizontal="center" vertical="center"/>
    </xf>
    <xf numFmtId="0" fontId="9" fillId="2" borderId="293"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04" xfId="0" applyFont="1" applyFill="1" applyBorder="1" applyAlignment="1">
      <alignment horizontal="center" vertical="center"/>
    </xf>
    <xf numFmtId="0" fontId="9" fillId="2" borderId="208" xfId="6" applyNumberFormat="1" applyFont="1" applyFill="1" applyBorder="1" applyAlignment="1">
      <alignment horizontal="center" vertical="center"/>
    </xf>
    <xf numFmtId="0" fontId="9" fillId="2" borderId="198" xfId="6" applyNumberFormat="1" applyFont="1" applyFill="1" applyBorder="1" applyAlignment="1">
      <alignment horizontal="center" vertical="center"/>
    </xf>
    <xf numFmtId="0" fontId="9" fillId="2" borderId="138" xfId="6" applyNumberFormat="1" applyFont="1" applyFill="1" applyBorder="1" applyAlignment="1">
      <alignment horizontal="center" vertical="center"/>
    </xf>
    <xf numFmtId="0" fontId="9" fillId="2" borderId="231" xfId="6" applyNumberFormat="1" applyFont="1" applyFill="1" applyBorder="1" applyAlignment="1">
      <alignment horizontal="center" vertical="center"/>
    </xf>
    <xf numFmtId="0" fontId="9" fillId="2" borderId="354" xfId="6" applyNumberFormat="1" applyFont="1" applyFill="1" applyBorder="1" applyAlignment="1">
      <alignment horizontal="center" vertical="center"/>
    </xf>
    <xf numFmtId="0" fontId="9" fillId="2" borderId="355" xfId="6" applyNumberFormat="1" applyFont="1" applyFill="1" applyBorder="1" applyAlignment="1">
      <alignment horizontal="center" vertical="center"/>
    </xf>
    <xf numFmtId="0" fontId="9" fillId="2" borderId="346" xfId="6" applyNumberFormat="1" applyFont="1" applyFill="1" applyBorder="1" applyAlignment="1">
      <alignment horizontal="center" vertical="center"/>
    </xf>
    <xf numFmtId="0" fontId="9" fillId="2" borderId="115" xfId="6" applyFont="1" applyFill="1" applyBorder="1" applyAlignment="1">
      <alignment horizontal="center" vertical="center"/>
    </xf>
    <xf numFmtId="0" fontId="9" fillId="2" borderId="129" xfId="6" applyFont="1" applyFill="1" applyBorder="1" applyAlignment="1">
      <alignment horizontal="center" vertical="center"/>
    </xf>
    <xf numFmtId="0" fontId="9" fillId="2" borderId="9" xfId="6" applyFont="1" applyFill="1" applyBorder="1" applyAlignment="1">
      <alignment horizontal="center" vertical="center"/>
    </xf>
    <xf numFmtId="0" fontId="9" fillId="2" borderId="235" xfId="6" applyNumberFormat="1" applyFont="1" applyFill="1" applyBorder="1" applyAlignment="1">
      <alignment horizontal="center" vertical="center"/>
    </xf>
    <xf numFmtId="0" fontId="9" fillId="2" borderId="235" xfId="6" applyFont="1" applyFill="1" applyBorder="1" applyAlignment="1">
      <alignment horizontal="center" vertical="center"/>
    </xf>
    <xf numFmtId="0" fontId="9" fillId="2" borderId="9" xfId="0" applyFont="1" applyFill="1" applyBorder="1" applyAlignment="1">
      <alignment horizontal="center" vertical="center"/>
    </xf>
    <xf numFmtId="0" fontId="9" fillId="2" borderId="4" xfId="6" applyFont="1" applyFill="1" applyBorder="1" applyAlignment="1">
      <alignment horizontal="center" vertical="center"/>
    </xf>
    <xf numFmtId="0" fontId="11" fillId="0" borderId="278" xfId="5" applyFont="1" applyFill="1" applyBorder="1" applyAlignment="1" applyProtection="1">
      <alignment horizontal="center" vertical="center"/>
    </xf>
    <xf numFmtId="0" fontId="11" fillId="0" borderId="74" xfId="5" applyFont="1" applyFill="1" applyBorder="1" applyAlignment="1" applyProtection="1">
      <alignment horizontal="center" vertical="center"/>
    </xf>
    <xf numFmtId="0" fontId="11" fillId="0" borderId="295" xfId="0" applyFont="1" applyFill="1" applyBorder="1" applyAlignment="1">
      <alignment horizontal="center" vertical="center" textRotation="255"/>
    </xf>
    <xf numFmtId="0" fontId="11" fillId="0" borderId="289" xfId="0" applyFont="1" applyFill="1" applyBorder="1" applyAlignment="1">
      <alignment horizontal="center" vertical="center" textRotation="255"/>
    </xf>
    <xf numFmtId="0" fontId="11" fillId="0" borderId="296" xfId="0" applyFont="1" applyFill="1" applyBorder="1" applyAlignment="1">
      <alignment horizontal="center" vertical="center" textRotation="255"/>
    </xf>
    <xf numFmtId="0" fontId="11" fillId="0" borderId="307" xfId="0" applyFont="1" applyFill="1" applyBorder="1" applyAlignment="1">
      <alignment horizontal="center" vertical="center"/>
    </xf>
    <xf numFmtId="0" fontId="11" fillId="0" borderId="156" xfId="0" applyFont="1" applyFill="1" applyBorder="1" applyAlignment="1">
      <alignment horizontal="center" vertical="center"/>
    </xf>
    <xf numFmtId="0" fontId="11" fillId="0" borderId="337" xfId="0" applyFont="1" applyFill="1" applyBorder="1" applyAlignment="1">
      <alignment horizontal="center" vertical="center" textRotation="255"/>
    </xf>
    <xf numFmtId="0" fontId="11" fillId="0" borderId="338" xfId="0" applyFont="1" applyFill="1" applyBorder="1" applyAlignment="1">
      <alignment horizontal="center" vertical="center" textRotation="255"/>
    </xf>
    <xf numFmtId="0" fontId="11" fillId="0" borderId="254" xfId="0" applyFont="1" applyFill="1" applyBorder="1" applyAlignment="1">
      <alignment horizontal="center" vertical="center" textRotation="255"/>
    </xf>
    <xf numFmtId="0" fontId="11" fillId="0" borderId="293" xfId="0" applyFont="1" applyFill="1" applyBorder="1" applyAlignment="1">
      <alignment horizontal="center" vertical="center" textRotation="255"/>
    </xf>
    <xf numFmtId="0" fontId="11" fillId="0" borderId="294" xfId="0" applyFont="1" applyFill="1" applyBorder="1" applyAlignment="1">
      <alignment horizontal="center" vertical="center" textRotation="255"/>
    </xf>
    <xf numFmtId="0" fontId="11" fillId="0" borderId="370" xfId="0" applyFont="1" applyFill="1" applyBorder="1" applyAlignment="1">
      <alignment horizontal="center" vertical="center" textRotation="255"/>
    </xf>
    <xf numFmtId="0" fontId="11" fillId="0" borderId="306"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305"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93"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37" xfId="5" applyFont="1" applyFill="1" applyBorder="1" applyAlignment="1" applyProtection="1">
      <alignment horizontal="center" vertical="center"/>
    </xf>
    <xf numFmtId="0" fontId="11" fillId="0" borderId="23" xfId="5" applyFont="1" applyFill="1" applyBorder="1" applyAlignment="1" applyProtection="1">
      <alignment horizontal="center" vertical="center"/>
    </xf>
    <xf numFmtId="0" fontId="11" fillId="0" borderId="339" xfId="5" applyFont="1" applyFill="1" applyBorder="1" applyAlignment="1" applyProtection="1">
      <alignment horizontal="center" vertical="center"/>
    </xf>
    <xf numFmtId="0" fontId="11" fillId="0" borderId="37" xfId="5" applyFont="1" applyFill="1" applyBorder="1" applyAlignment="1" applyProtection="1">
      <alignment horizontal="center" vertical="center"/>
    </xf>
    <xf numFmtId="0" fontId="11" fillId="0" borderId="40" xfId="5" applyFont="1" applyFill="1" applyBorder="1" applyAlignment="1" applyProtection="1">
      <alignment horizontal="center" vertical="center"/>
    </xf>
    <xf numFmtId="0" fontId="11" fillId="0" borderId="125" xfId="5" applyFont="1" applyFill="1" applyBorder="1" applyAlignment="1" applyProtection="1">
      <alignment horizontal="center" vertical="center"/>
    </xf>
    <xf numFmtId="0" fontId="11" fillId="0" borderId="279" xfId="5" applyFont="1" applyFill="1" applyBorder="1" applyAlignment="1" applyProtection="1">
      <alignment horizontal="center" vertical="center"/>
    </xf>
    <xf numFmtId="179" fontId="36" fillId="0" borderId="0" xfId="0" applyNumberFormat="1" applyFont="1" applyFill="1" applyAlignment="1" applyProtection="1">
      <alignment horizontal="left"/>
      <protection locked="0"/>
    </xf>
    <xf numFmtId="22" fontId="24" fillId="0" borderId="0" xfId="5" applyNumberFormat="1" applyFont="1" applyFill="1" applyAlignment="1" applyProtection="1">
      <alignment horizontal="center"/>
    </xf>
    <xf numFmtId="179" fontId="36" fillId="0" borderId="295" xfId="0" applyNumberFormat="1" applyFont="1" applyFill="1" applyBorder="1" applyAlignment="1" applyProtection="1">
      <alignment horizontal="center" vertical="center"/>
      <protection locked="0"/>
    </xf>
    <xf numFmtId="179" fontId="36" fillId="0" borderId="23" xfId="0" applyNumberFormat="1" applyFont="1" applyFill="1" applyBorder="1" applyAlignment="1" applyProtection="1">
      <alignment horizontal="center" vertical="center"/>
      <protection locked="0"/>
    </xf>
    <xf numFmtId="0" fontId="11" fillId="0" borderId="289" xfId="0" applyFont="1" applyFill="1" applyBorder="1" applyAlignment="1">
      <alignment horizontal="center" vertical="center"/>
    </xf>
    <xf numFmtId="0" fontId="11" fillId="0" borderId="0" xfId="0" applyFont="1" applyFill="1" applyBorder="1" applyAlignment="1">
      <alignment horizontal="center" vertical="center"/>
    </xf>
    <xf numFmtId="22" fontId="15" fillId="0" borderId="0" xfId="5" applyNumberFormat="1" applyFont="1" applyFill="1" applyAlignment="1" applyProtection="1">
      <alignment horizontal="center"/>
    </xf>
    <xf numFmtId="0" fontId="9" fillId="0" borderId="237" xfId="5" applyFont="1" applyFill="1" applyBorder="1" applyAlignment="1" applyProtection="1">
      <alignment horizontal="center" vertical="center"/>
    </xf>
    <xf numFmtId="0" fontId="9" fillId="0" borderId="23" xfId="5" applyFont="1" applyFill="1" applyBorder="1" applyAlignment="1" applyProtection="1">
      <alignment horizontal="center" vertical="center"/>
    </xf>
    <xf numFmtId="0" fontId="9" fillId="0" borderId="339" xfId="5" applyFont="1" applyFill="1" applyBorder="1" applyAlignment="1" applyProtection="1">
      <alignment horizontal="center" vertical="center"/>
    </xf>
    <xf numFmtId="0" fontId="9" fillId="0" borderId="236" xfId="0" applyFont="1" applyFill="1" applyBorder="1" applyAlignment="1">
      <alignment horizontal="center" vertical="center" textRotation="255"/>
    </xf>
    <xf numFmtId="177" fontId="9" fillId="0" borderId="46" xfId="5" applyNumberFormat="1" applyFont="1" applyFill="1" applyBorder="1" applyAlignment="1" applyProtection="1">
      <alignment horizontal="center" vertical="center"/>
    </xf>
    <xf numFmtId="177" fontId="9" fillId="0" borderId="69" xfId="5" applyNumberFormat="1" applyFont="1" applyFill="1" applyBorder="1" applyAlignment="1" applyProtection="1">
      <alignment horizontal="center" vertical="center"/>
    </xf>
    <xf numFmtId="177" fontId="9" fillId="0" borderId="70" xfId="5" applyNumberFormat="1" applyFont="1" applyFill="1" applyBorder="1" applyAlignment="1" applyProtection="1">
      <alignment horizontal="center" vertical="center"/>
    </xf>
    <xf numFmtId="177" fontId="9" fillId="0" borderId="206" xfId="5" applyNumberFormat="1" applyFont="1" applyFill="1" applyBorder="1" applyAlignment="1" applyProtection="1">
      <alignment horizontal="center" vertical="center"/>
    </xf>
    <xf numFmtId="177" fontId="9" fillId="0" borderId="207" xfId="5" applyNumberFormat="1" applyFont="1" applyFill="1" applyBorder="1" applyAlignment="1" applyProtection="1">
      <alignment horizontal="center" vertical="center"/>
    </xf>
    <xf numFmtId="177" fontId="9" fillId="0" borderId="356" xfId="5" applyNumberFormat="1" applyFont="1" applyFill="1" applyBorder="1" applyAlignment="1" applyProtection="1">
      <alignment horizontal="center" vertical="center"/>
    </xf>
    <xf numFmtId="0" fontId="9" fillId="0" borderId="280" xfId="5" applyFont="1" applyFill="1" applyBorder="1" applyAlignment="1" applyProtection="1">
      <alignment horizontal="center" vertical="center"/>
    </xf>
    <xf numFmtId="0" fontId="9" fillId="0" borderId="334" xfId="5" applyFont="1" applyFill="1" applyBorder="1" applyAlignment="1" applyProtection="1">
      <alignment horizontal="center" vertical="center"/>
    </xf>
    <xf numFmtId="0" fontId="9" fillId="0" borderId="357" xfId="5" applyFont="1" applyFill="1" applyBorder="1" applyAlignment="1" applyProtection="1">
      <alignment horizontal="center" vertical="center"/>
    </xf>
    <xf numFmtId="184" fontId="10" fillId="0" borderId="0" xfId="0" applyNumberFormat="1" applyFont="1" applyFill="1" applyBorder="1" applyAlignment="1" applyProtection="1">
      <alignment horizontal="center"/>
      <protection locked="0"/>
    </xf>
    <xf numFmtId="0" fontId="9" fillId="0" borderId="283" xfId="5" applyFont="1" applyFill="1" applyBorder="1" applyAlignment="1" applyProtection="1">
      <alignment horizontal="left" vertical="center"/>
    </xf>
    <xf numFmtId="0" fontId="9" fillId="0" borderId="325" xfId="5" applyFont="1" applyFill="1" applyBorder="1" applyAlignment="1" applyProtection="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177" fontId="9" fillId="0" borderId="358" xfId="5" applyNumberFormat="1" applyFont="1" applyFill="1" applyBorder="1" applyAlignment="1" applyProtection="1">
      <alignment horizontal="center" vertical="center"/>
    </xf>
    <xf numFmtId="0" fontId="9" fillId="0" borderId="24" xfId="5" applyFont="1" applyFill="1" applyBorder="1" applyAlignment="1" applyProtection="1">
      <alignment horizontal="center" vertical="center"/>
    </xf>
    <xf numFmtId="0" fontId="9" fillId="0" borderId="27" xfId="5" applyFont="1" applyFill="1" applyBorder="1" applyAlignment="1" applyProtection="1">
      <alignment horizontal="center" vertical="center"/>
    </xf>
    <xf numFmtId="179" fontId="10" fillId="0" borderId="23" xfId="0" applyNumberFormat="1" applyFont="1" applyFill="1" applyBorder="1" applyAlignment="1" applyProtection="1">
      <alignment horizontal="center" vertical="center"/>
      <protection locked="0"/>
    </xf>
    <xf numFmtId="0" fontId="9" fillId="0" borderId="289"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94" xfId="0" applyFont="1" applyFill="1" applyBorder="1" applyAlignment="1">
      <alignment horizontal="center" vertical="center"/>
    </xf>
    <xf numFmtId="0" fontId="9" fillId="0" borderId="212" xfId="0" applyFont="1" applyFill="1" applyBorder="1" applyAlignment="1">
      <alignment horizontal="center" vertical="center"/>
    </xf>
    <xf numFmtId="0" fontId="9" fillId="2" borderId="20" xfId="0" applyFont="1" applyFill="1" applyBorder="1" applyAlignment="1">
      <alignment horizontal="center" vertical="center" wrapText="1"/>
    </xf>
    <xf numFmtId="0" fontId="9" fillId="2" borderId="359"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47" xfId="0" applyFont="1" applyFill="1" applyBorder="1" applyAlignment="1">
      <alignment horizontal="center" vertical="center"/>
    </xf>
    <xf numFmtId="179" fontId="10" fillId="2" borderId="308" xfId="0" applyNumberFormat="1" applyFont="1" applyFill="1" applyBorder="1" applyAlignment="1" applyProtection="1">
      <alignment horizontal="center" vertical="center"/>
      <protection locked="0"/>
    </xf>
    <xf numFmtId="179" fontId="10" fillId="2" borderId="31" xfId="0" applyNumberFormat="1" applyFont="1" applyFill="1" applyBorder="1" applyAlignment="1" applyProtection="1">
      <alignment horizontal="center" vertical="center"/>
      <protection locked="0"/>
    </xf>
    <xf numFmtId="0" fontId="9" fillId="2" borderId="58" xfId="0" applyFont="1" applyFill="1" applyBorder="1" applyAlignment="1">
      <alignment horizontal="center" vertical="center"/>
    </xf>
    <xf numFmtId="0" fontId="9" fillId="2" borderId="313" xfId="0" applyFont="1" applyFill="1" applyBorder="1" applyAlignment="1">
      <alignment horizontal="center" vertical="center"/>
    </xf>
    <xf numFmtId="0" fontId="9" fillId="2" borderId="212" xfId="0" applyFont="1" applyFill="1" applyBorder="1" applyAlignment="1">
      <alignment horizontal="center" vertical="center"/>
    </xf>
    <xf numFmtId="0" fontId="9" fillId="2" borderId="310" xfId="0" applyFont="1" applyFill="1" applyBorder="1" applyAlignment="1">
      <alignment horizontal="center" vertical="center"/>
    </xf>
    <xf numFmtId="0" fontId="9" fillId="2" borderId="315" xfId="0" applyFont="1" applyFill="1" applyBorder="1" applyAlignment="1">
      <alignment horizontal="center" vertical="center"/>
    </xf>
    <xf numFmtId="0" fontId="31" fillId="2" borderId="26" xfId="0" applyFont="1" applyFill="1" applyBorder="1" applyAlignment="1">
      <alignment horizontal="left" vertical="center" wrapText="1"/>
    </xf>
    <xf numFmtId="0" fontId="15" fillId="2" borderId="16" xfId="0" applyFont="1" applyFill="1" applyBorder="1" applyAlignment="1">
      <alignment horizontal="left" vertical="center"/>
    </xf>
    <xf numFmtId="0" fontId="9" fillId="2" borderId="341" xfId="0" applyFont="1" applyFill="1" applyBorder="1" applyAlignment="1">
      <alignment horizontal="center" vertical="center" textRotation="255"/>
    </xf>
    <xf numFmtId="0" fontId="9" fillId="2" borderId="298" xfId="0" applyFont="1" applyFill="1" applyBorder="1" applyAlignment="1">
      <alignment horizontal="center" vertical="center" textRotation="255"/>
    </xf>
    <xf numFmtId="0" fontId="9" fillId="2" borderId="299" xfId="0" applyFont="1" applyFill="1" applyBorder="1" applyAlignment="1">
      <alignment horizontal="center" vertical="center" textRotation="255"/>
    </xf>
    <xf numFmtId="0" fontId="17" fillId="2" borderId="0" xfId="0" applyFont="1" applyFill="1" applyAlignment="1">
      <alignment horizontal="left" vertical="center"/>
    </xf>
    <xf numFmtId="0" fontId="31" fillId="2" borderId="360" xfId="0" applyFont="1" applyFill="1" applyBorder="1" applyAlignment="1">
      <alignment horizontal="left" vertical="center" wrapText="1"/>
    </xf>
    <xf numFmtId="0" fontId="9" fillId="2" borderId="309" xfId="0" applyFont="1" applyFill="1" applyBorder="1" applyAlignment="1">
      <alignment horizontal="center" vertical="center"/>
    </xf>
    <xf numFmtId="0" fontId="17" fillId="0" borderId="0" xfId="0" applyFont="1" applyFill="1" applyAlignment="1">
      <alignment horizontal="left" vertical="center"/>
    </xf>
    <xf numFmtId="0" fontId="0" fillId="0" borderId="0" xfId="0" applyFill="1" applyAlignment="1">
      <alignment vertical="center"/>
    </xf>
    <xf numFmtId="0" fontId="9" fillId="0" borderId="58" xfId="0" applyFont="1" applyFill="1" applyBorder="1" applyAlignment="1">
      <alignment horizontal="center" vertical="center" textRotation="255"/>
    </xf>
    <xf numFmtId="0" fontId="9" fillId="0" borderId="313" xfId="0" applyFont="1" applyFill="1" applyBorder="1" applyAlignment="1">
      <alignment horizontal="center" vertical="center" textRotation="255"/>
    </xf>
    <xf numFmtId="0" fontId="11" fillId="0" borderId="33" xfId="0" applyFont="1" applyFill="1" applyBorder="1" applyAlignment="1">
      <alignment horizontal="center" vertical="center"/>
    </xf>
    <xf numFmtId="0" fontId="11" fillId="0" borderId="135" xfId="0" applyFont="1" applyFill="1" applyBorder="1" applyAlignment="1">
      <alignment horizontal="center" vertical="center"/>
    </xf>
    <xf numFmtId="0" fontId="11" fillId="0" borderId="341" xfId="0" applyFont="1" applyFill="1" applyBorder="1" applyAlignment="1">
      <alignment horizontal="center" vertical="center" textRotation="255"/>
    </xf>
    <xf numFmtId="0" fontId="11" fillId="0" borderId="298" xfId="0" applyFont="1" applyFill="1" applyBorder="1" applyAlignment="1">
      <alignment horizontal="center" vertical="center" textRotation="255"/>
    </xf>
    <xf numFmtId="0" fontId="11" fillId="0" borderId="299" xfId="0" applyFont="1" applyFill="1" applyBorder="1" applyAlignment="1">
      <alignment horizontal="center" vertical="center" textRotation="255"/>
    </xf>
    <xf numFmtId="0" fontId="11" fillId="0" borderId="54"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69" xfId="0" applyFont="1" applyFill="1" applyBorder="1" applyAlignment="1">
      <alignment horizontal="center" vertical="center"/>
    </xf>
    <xf numFmtId="0" fontId="11" fillId="0" borderId="153" xfId="0" applyFont="1" applyFill="1" applyBorder="1" applyAlignment="1">
      <alignment horizontal="center" vertical="center"/>
    </xf>
    <xf numFmtId="0" fontId="11" fillId="0" borderId="309" xfId="0" applyFont="1" applyFill="1" applyBorder="1" applyAlignment="1">
      <alignment horizontal="center" vertical="center"/>
    </xf>
    <xf numFmtId="0" fontId="11" fillId="0" borderId="310" xfId="0" applyFont="1" applyFill="1" applyBorder="1" applyAlignment="1">
      <alignment horizontal="center" vertical="center"/>
    </xf>
    <xf numFmtId="0" fontId="11" fillId="0" borderId="315" xfId="0" applyFont="1" applyFill="1" applyBorder="1" applyAlignment="1">
      <alignment horizontal="center" vertical="center"/>
    </xf>
    <xf numFmtId="179" fontId="36" fillId="0" borderId="308" xfId="0" applyNumberFormat="1" applyFont="1" applyFill="1" applyBorder="1" applyAlignment="1" applyProtection="1">
      <alignment horizontal="center" vertical="center"/>
      <protection locked="0"/>
    </xf>
    <xf numFmtId="179" fontId="36" fillId="0" borderId="31" xfId="0" applyNumberFormat="1" applyFont="1" applyFill="1" applyBorder="1" applyAlignment="1" applyProtection="1">
      <alignment horizontal="center" vertical="center"/>
      <protection locked="0"/>
    </xf>
    <xf numFmtId="0" fontId="11" fillId="0" borderId="58" xfId="0" applyFont="1" applyFill="1" applyBorder="1" applyAlignment="1">
      <alignment horizontal="center" vertical="center"/>
    </xf>
    <xf numFmtId="0" fontId="11" fillId="0" borderId="308" xfId="0" applyFont="1" applyFill="1" applyBorder="1" applyAlignment="1">
      <alignment horizontal="center" vertical="center" textRotation="255"/>
    </xf>
    <xf numFmtId="0" fontId="11" fillId="0" borderId="58" xfId="0" applyFont="1" applyFill="1" applyBorder="1" applyAlignment="1">
      <alignment horizontal="center" vertical="center" textRotation="255"/>
    </xf>
    <xf numFmtId="0" fontId="11" fillId="0" borderId="313" xfId="0" applyFont="1" applyFill="1" applyBorder="1" applyAlignment="1">
      <alignment horizontal="center" vertical="center" textRotation="255"/>
    </xf>
    <xf numFmtId="49" fontId="11" fillId="0" borderId="308" xfId="0" applyNumberFormat="1" applyFont="1" applyFill="1" applyBorder="1" applyAlignment="1">
      <alignment horizontal="center" vertical="center" textRotation="255"/>
    </xf>
    <xf numFmtId="49" fontId="11" fillId="0" borderId="58" xfId="0" applyNumberFormat="1" applyFont="1" applyFill="1" applyBorder="1" applyAlignment="1">
      <alignment horizontal="center" vertical="center" textRotation="255"/>
    </xf>
    <xf numFmtId="49" fontId="11" fillId="0" borderId="313" xfId="0" applyNumberFormat="1" applyFont="1" applyFill="1" applyBorder="1" applyAlignment="1">
      <alignment horizontal="center" vertical="center" textRotation="255"/>
    </xf>
    <xf numFmtId="0" fontId="11" fillId="0" borderId="353" xfId="0" applyFont="1" applyFill="1" applyBorder="1" applyAlignment="1">
      <alignment horizontal="center" vertical="center" textRotation="255"/>
    </xf>
    <xf numFmtId="0" fontId="11" fillId="0" borderId="352" xfId="0" applyFont="1" applyFill="1" applyBorder="1" applyAlignment="1">
      <alignment horizontal="center" vertical="center" textRotation="255"/>
    </xf>
    <xf numFmtId="179" fontId="11" fillId="0" borderId="308" xfId="0" applyNumberFormat="1" applyFont="1" applyFill="1" applyBorder="1" applyAlignment="1" applyProtection="1">
      <alignment horizontal="center" vertical="center" textRotation="255"/>
      <protection locked="0"/>
    </xf>
    <xf numFmtId="179" fontId="11" fillId="0" borderId="58" xfId="0" applyNumberFormat="1" applyFont="1" applyFill="1" applyBorder="1" applyAlignment="1" applyProtection="1">
      <alignment horizontal="center" vertical="center" textRotation="255"/>
      <protection locked="0"/>
    </xf>
    <xf numFmtId="179" fontId="11" fillId="0" borderId="352" xfId="0" applyNumberFormat="1" applyFont="1" applyFill="1" applyBorder="1" applyAlignment="1" applyProtection="1">
      <alignment horizontal="center" vertical="center" textRotation="255"/>
      <protection locked="0"/>
    </xf>
    <xf numFmtId="0" fontId="17" fillId="0" borderId="0" xfId="0" applyFont="1" applyAlignment="1">
      <alignment horizontal="left" vertical="center"/>
    </xf>
    <xf numFmtId="0" fontId="39" fillId="0" borderId="0" xfId="0" applyFont="1" applyAlignment="1">
      <alignment horizontal="left" vertical="center"/>
    </xf>
    <xf numFmtId="0" fontId="15" fillId="0" borderId="295"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96" xfId="0" applyFont="1" applyBorder="1" applyAlignment="1">
      <alignment horizontal="center" vertical="center" wrapText="1"/>
    </xf>
    <xf numFmtId="0" fontId="15" fillId="0" borderId="11" xfId="0" applyFont="1" applyBorder="1" applyAlignment="1">
      <alignment horizontal="center" vertical="center" wrapText="1"/>
    </xf>
    <xf numFmtId="0" fontId="15" fillId="2" borderId="167" xfId="0" applyFont="1" applyFill="1" applyBorder="1" applyAlignment="1">
      <alignment horizontal="center" vertical="center"/>
    </xf>
    <xf numFmtId="0" fontId="15" fillId="0" borderId="77" xfId="0" applyFont="1" applyBorder="1" applyAlignment="1">
      <alignment horizontal="center" vertical="center"/>
    </xf>
    <xf numFmtId="38" fontId="15" fillId="2" borderId="321" xfId="2" applyFont="1" applyFill="1" applyBorder="1" applyAlignment="1">
      <alignment horizontal="center" vertical="center"/>
    </xf>
    <xf numFmtId="38" fontId="15" fillId="2" borderId="322" xfId="2" applyFont="1" applyFill="1" applyBorder="1" applyAlignment="1">
      <alignment horizontal="center" vertical="center"/>
    </xf>
    <xf numFmtId="0" fontId="15" fillId="0" borderId="371" xfId="0" applyFont="1" applyBorder="1" applyAlignment="1">
      <alignment horizontal="center" vertical="center" wrapText="1"/>
    </xf>
    <xf numFmtId="0" fontId="15" fillId="0" borderId="189"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63" xfId="0" applyFont="1" applyBorder="1" applyAlignment="1" applyProtection="1">
      <alignment horizontal="center" vertical="center" wrapText="1"/>
    </xf>
    <xf numFmtId="0" fontId="15" fillId="0" borderId="364" xfId="0" applyFont="1" applyBorder="1" applyAlignment="1" applyProtection="1">
      <alignment horizontal="center" vertical="center" wrapText="1"/>
    </xf>
    <xf numFmtId="0" fontId="15" fillId="2" borderId="80" xfId="0" applyFont="1" applyFill="1" applyBorder="1" applyAlignment="1">
      <alignment horizontal="center" vertical="center" wrapText="1"/>
    </xf>
    <xf numFmtId="0" fontId="15" fillId="0" borderId="324" xfId="0" applyFont="1" applyBorder="1" applyAlignment="1">
      <alignment horizontal="center" vertical="center"/>
    </xf>
    <xf numFmtId="38" fontId="15" fillId="2" borderId="167" xfId="2" applyFont="1" applyFill="1" applyBorder="1" applyAlignment="1">
      <alignment horizontal="center" vertical="center" wrapText="1"/>
    </xf>
    <xf numFmtId="38" fontId="15" fillId="2" borderId="280" xfId="2" applyFont="1" applyFill="1" applyBorder="1" applyAlignment="1">
      <alignment horizontal="center" vertical="center"/>
    </xf>
    <xf numFmtId="38" fontId="15" fillId="2" borderId="334" xfId="2" applyFont="1" applyFill="1" applyBorder="1" applyAlignment="1">
      <alignment horizontal="center" vertical="center"/>
    </xf>
    <xf numFmtId="38" fontId="15" fillId="2" borderId="325" xfId="2" applyFont="1" applyFill="1" applyBorder="1" applyAlignment="1">
      <alignment horizontal="center" vertical="center"/>
    </xf>
    <xf numFmtId="0" fontId="15" fillId="0" borderId="361" xfId="0" applyFont="1" applyBorder="1" applyAlignment="1">
      <alignment horizontal="center" vertical="center" wrapText="1"/>
    </xf>
    <xf numFmtId="0" fontId="15" fillId="0" borderId="362" xfId="0" applyFont="1" applyBorder="1" applyAlignment="1">
      <alignment horizontal="center" vertical="center" wrapText="1"/>
    </xf>
    <xf numFmtId="0" fontId="15" fillId="0" borderId="366" xfId="0" applyFont="1" applyBorder="1" applyAlignment="1">
      <alignment horizontal="center" vertical="center" wrapText="1"/>
    </xf>
    <xf numFmtId="0" fontId="15" fillId="0" borderId="323" xfId="0" applyFont="1" applyBorder="1" applyAlignment="1">
      <alignment horizontal="center" vertical="center" textRotation="255"/>
    </xf>
    <xf numFmtId="0" fontId="15" fillId="0" borderId="3" xfId="0" applyFont="1" applyBorder="1" applyAlignment="1">
      <alignment horizontal="center" vertical="center" textRotation="255"/>
    </xf>
    <xf numFmtId="0" fontId="15" fillId="0" borderId="189" xfId="0" applyFont="1" applyBorder="1" applyAlignment="1">
      <alignment horizontal="center" vertical="center" textRotation="255"/>
    </xf>
  </cellXfs>
  <cellStyles count="10">
    <cellStyle name="パーセント" xfId="1" builtinId="5"/>
    <cellStyle name="桁区切り" xfId="2" builtinId="6"/>
    <cellStyle name="桁区切り 2" xfId="3"/>
    <cellStyle name="桁区切り 2 2" xfId="9"/>
    <cellStyle name="標準" xfId="0" builtinId="0"/>
    <cellStyle name="標準 2 2" xfId="8"/>
    <cellStyle name="標準_Sheet1" xfId="4"/>
    <cellStyle name="標準_稲生産計画" xfId="5"/>
    <cellStyle name="標準_水・陸稲" xfId="6"/>
    <cellStyle name="未定義"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228003</xdr:colOff>
      <xdr:row>45</xdr:row>
      <xdr:rowOff>0</xdr:rowOff>
    </xdr:from>
    <xdr:ext cx="339067" cy="65"/>
    <xdr:sp macro="" textlink="">
      <xdr:nvSpPr>
        <xdr:cNvPr id="3073" name="Text Box 1"/>
        <xdr:cNvSpPr txBox="1">
          <a:spLocks noChangeArrowheads="1"/>
        </xdr:cNvSpPr>
      </xdr:nvSpPr>
      <xdr:spPr bwMode="auto">
        <a:xfrm>
          <a:off x="2856903"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 name="Text Box 1"/>
        <xdr:cNvSpPr txBox="1">
          <a:spLocks noChangeArrowheads="1"/>
        </xdr:cNvSpPr>
      </xdr:nvSpPr>
      <xdr:spPr bwMode="auto">
        <a:xfrm>
          <a:off x="2524286"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 name="Text Box 1"/>
        <xdr:cNvSpPr txBox="1">
          <a:spLocks noChangeArrowheads="1"/>
        </xdr:cNvSpPr>
      </xdr:nvSpPr>
      <xdr:spPr bwMode="auto">
        <a:xfrm>
          <a:off x="2885457"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5" name="Text Box 1"/>
        <xdr:cNvSpPr txBox="1">
          <a:spLocks noChangeArrowheads="1"/>
        </xdr:cNvSpPr>
      </xdr:nvSpPr>
      <xdr:spPr bwMode="auto">
        <a:xfrm>
          <a:off x="2552985"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8" name="Text Box 1"/>
        <xdr:cNvSpPr txBox="1">
          <a:spLocks noChangeArrowheads="1"/>
        </xdr:cNvSpPr>
      </xdr:nvSpPr>
      <xdr:spPr bwMode="auto">
        <a:xfrm>
          <a:off x="2961314" y="119824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9" name="Text Box 1"/>
        <xdr:cNvSpPr txBox="1">
          <a:spLocks noChangeArrowheads="1"/>
        </xdr:cNvSpPr>
      </xdr:nvSpPr>
      <xdr:spPr bwMode="auto">
        <a:xfrm>
          <a:off x="2591079" y="119824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0"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1"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2"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3"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8" name="Text Box 1"/>
        <xdr:cNvSpPr txBox="1">
          <a:spLocks noChangeArrowheads="1"/>
        </xdr:cNvSpPr>
      </xdr:nvSpPr>
      <xdr:spPr bwMode="auto">
        <a:xfrm>
          <a:off x="3333169" y="111442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9" name="Text Box 1"/>
        <xdr:cNvSpPr txBox="1">
          <a:spLocks noChangeArrowheads="1"/>
        </xdr:cNvSpPr>
      </xdr:nvSpPr>
      <xdr:spPr bwMode="auto">
        <a:xfrm>
          <a:off x="2790924" y="111442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85725</xdr:colOff>
      <xdr:row>17</xdr:row>
      <xdr:rowOff>38100</xdr:rowOff>
    </xdr:from>
    <xdr:to>
      <xdr:col>5</xdr:col>
      <xdr:colOff>952500</xdr:colOff>
      <xdr:row>17</xdr:row>
      <xdr:rowOff>485775</xdr:rowOff>
    </xdr:to>
    <xdr:sp macro="" textlink="">
      <xdr:nvSpPr>
        <xdr:cNvPr id="2059" name="AutoShape 11"/>
        <xdr:cNvSpPr>
          <a:spLocks noChangeArrowheads="1"/>
        </xdr:cNvSpPr>
      </xdr:nvSpPr>
      <xdr:spPr bwMode="auto">
        <a:xfrm>
          <a:off x="85725" y="7848600"/>
          <a:ext cx="5981700" cy="4476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※１　有機栽培については、平成２７年産水稲作付けにおいてＪＡＳ法に基づく登録</a:t>
          </a:r>
        </a:p>
        <a:p>
          <a:pPr algn="l" rtl="0">
            <a:lnSpc>
              <a:spcPts val="1200"/>
            </a:lnSpc>
            <a:defRPr sz="1000"/>
          </a:pPr>
          <a:r>
            <a:rPr lang="ja-JP" altLang="en-US" sz="1100" b="0" i="0" u="none" strike="noStrike" baseline="0">
              <a:solidFill>
                <a:srgbClr val="000000"/>
              </a:solidFill>
              <a:latin typeface="ＭＳ 明朝"/>
              <a:ea typeface="ＭＳ 明朝"/>
            </a:rPr>
            <a:t>　　認定機関の認定を受けた栽培面積。（転換期間中認定面積を含む）</a:t>
          </a:r>
          <a:endParaRPr lang="ja-JP" altLang="en-US"/>
        </a:p>
      </xdr:txBody>
    </xdr:sp>
    <xdr:clientData/>
  </xdr:twoCellAnchor>
  <xdr:twoCellAnchor>
    <xdr:from>
      <xdr:col>0</xdr:col>
      <xdr:colOff>76200</xdr:colOff>
      <xdr:row>17</xdr:row>
      <xdr:rowOff>571500</xdr:rowOff>
    </xdr:from>
    <xdr:to>
      <xdr:col>5</xdr:col>
      <xdr:colOff>942975</xdr:colOff>
      <xdr:row>17</xdr:row>
      <xdr:rowOff>2457450</xdr:rowOff>
    </xdr:to>
    <xdr:sp macro="" textlink="">
      <xdr:nvSpPr>
        <xdr:cNvPr id="2060" name="AutoShape 12"/>
        <xdr:cNvSpPr>
          <a:spLocks noChangeArrowheads="1"/>
        </xdr:cNvSpPr>
      </xdr:nvSpPr>
      <xdr:spPr bwMode="auto">
        <a:xfrm>
          <a:off x="76200" y="8382000"/>
          <a:ext cx="5981700" cy="1885950"/>
        </a:xfrm>
        <a:prstGeom prst="roundRect">
          <a:avLst>
            <a:gd name="adj" fmla="val 7343"/>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※２　特別栽培については、平成２７年産水稲作付けにおいて、以下の区分により</a:t>
          </a:r>
        </a:p>
        <a:p>
          <a:pPr algn="l" rtl="0">
            <a:lnSpc>
              <a:spcPts val="1300"/>
            </a:lnSpc>
            <a:defRPr sz="1000"/>
          </a:pPr>
          <a:r>
            <a:rPr lang="ja-JP" altLang="en-US" sz="1100" b="0" i="0" u="none" strike="noStrike" baseline="0">
              <a:solidFill>
                <a:srgbClr val="000000"/>
              </a:solidFill>
              <a:latin typeface="ＭＳ 明朝"/>
              <a:ea typeface="ＭＳ 明朝"/>
            </a:rPr>
            <a:t>　　県で把握することができた栽培面積。</a:t>
          </a:r>
        </a:p>
        <a:p>
          <a:pPr algn="l" rtl="0">
            <a:lnSpc>
              <a:spcPts val="1300"/>
            </a:lnSpc>
            <a:defRPr sz="1000"/>
          </a:pPr>
          <a:r>
            <a:rPr lang="ja-JP" altLang="en-US" sz="1100" b="0" i="0" u="none" strike="noStrike" baseline="0">
              <a:solidFill>
                <a:srgbClr val="000000"/>
              </a:solidFill>
              <a:latin typeface="ＭＳ 明朝"/>
              <a:ea typeface="ＭＳ 明朝"/>
            </a:rPr>
            <a:t>　A・・・「福島県特別栽培認証制度」の登録認証機関により、特別栽培の認証を</a:t>
          </a:r>
        </a:p>
        <a:p>
          <a:pPr algn="l" rtl="0">
            <a:defRPr sz="1000"/>
          </a:pPr>
          <a:r>
            <a:rPr lang="ja-JP" altLang="en-US" sz="1100" b="0" i="0" u="none" strike="noStrike" baseline="0">
              <a:solidFill>
                <a:srgbClr val="000000"/>
              </a:solidFill>
              <a:latin typeface="ＭＳ 明朝"/>
              <a:ea typeface="ＭＳ 明朝"/>
            </a:rPr>
            <a:t>　　　　受けた面積。</a:t>
          </a:r>
        </a:p>
        <a:p>
          <a:pPr algn="l" rtl="0">
            <a:lnSpc>
              <a:spcPts val="1300"/>
            </a:lnSpc>
            <a:defRPr sz="1000"/>
          </a:pPr>
          <a:r>
            <a:rPr lang="ja-JP" altLang="en-US" sz="1100" b="0" i="0" u="none" strike="noStrike" baseline="0">
              <a:solidFill>
                <a:srgbClr val="000000"/>
              </a:solidFill>
              <a:latin typeface="ＭＳ 明朝"/>
              <a:ea typeface="ＭＳ 明朝"/>
            </a:rPr>
            <a:t>　B・・・Aの認証機関以外の認証機関により、特別栽培の認証を受けた面積。</a:t>
          </a:r>
        </a:p>
        <a:p>
          <a:pPr algn="l" rtl="0">
            <a:defRPr sz="1000"/>
          </a:pPr>
          <a:r>
            <a:rPr lang="ja-JP" altLang="en-US" sz="1100" b="0" i="0" u="none" strike="noStrike" baseline="0">
              <a:solidFill>
                <a:srgbClr val="000000"/>
              </a:solidFill>
              <a:latin typeface="ＭＳ 明朝"/>
              <a:ea typeface="ＭＳ 明朝"/>
            </a:rPr>
            <a:t>　C・・・A、B以外で、特別栽培の基準により栽培されていることが確認されている</a:t>
          </a:r>
        </a:p>
        <a:p>
          <a:pPr algn="l" rtl="0">
            <a:lnSpc>
              <a:spcPts val="1300"/>
            </a:lnSpc>
            <a:defRPr sz="1000"/>
          </a:pPr>
          <a:r>
            <a:rPr lang="ja-JP" altLang="en-US" sz="1100" b="0" i="0" u="none" strike="noStrike" baseline="0">
              <a:solidFill>
                <a:srgbClr val="000000"/>
              </a:solidFill>
              <a:latin typeface="ＭＳ 明朝"/>
              <a:ea typeface="ＭＳ 明朝"/>
            </a:rPr>
            <a:t>　　　　面積。（認証機関による特別栽培の認証は受けていないが、国のガイドラ</a:t>
          </a:r>
        </a:p>
        <a:p>
          <a:pPr algn="l" rtl="0">
            <a:lnSpc>
              <a:spcPts val="1300"/>
            </a:lnSpc>
            <a:defRPr sz="1000"/>
          </a:pPr>
          <a:r>
            <a:rPr lang="ja-JP" altLang="en-US" sz="1100" b="0" i="0" u="none" strike="noStrike" baseline="0">
              <a:solidFill>
                <a:srgbClr val="000000"/>
              </a:solidFill>
              <a:latin typeface="ＭＳ 明朝"/>
              <a:ea typeface="ＭＳ 明朝"/>
            </a:rPr>
            <a:t>　　　　インに基づき特別栽培の表示をして販売されている栽培面積。)</a:t>
          </a:r>
        </a:p>
        <a:p>
          <a:pPr algn="l" rtl="0">
            <a:defRPr sz="1000"/>
          </a:pPr>
          <a:r>
            <a:rPr lang="ja-JP" altLang="en-US" sz="1100" b="0" i="0" u="none" strike="noStrike" baseline="0">
              <a:solidFill>
                <a:srgbClr val="000000"/>
              </a:solidFill>
              <a:latin typeface="ＭＳ 明朝"/>
              <a:ea typeface="ＭＳ 明朝"/>
            </a:rPr>
            <a:t>　D・・・A、B、C以外で、特別栽培の基準により栽培されていることが確認されて</a:t>
          </a:r>
        </a:p>
        <a:p>
          <a:pPr algn="l" rtl="0">
            <a:lnSpc>
              <a:spcPts val="1300"/>
            </a:lnSpc>
            <a:defRPr sz="1000"/>
          </a:pPr>
          <a:r>
            <a:rPr lang="ja-JP" altLang="en-US" sz="1100" b="0" i="0" u="none" strike="noStrike" baseline="0">
              <a:solidFill>
                <a:srgbClr val="000000"/>
              </a:solidFill>
              <a:latin typeface="ＭＳ 明朝"/>
              <a:ea typeface="ＭＳ 明朝"/>
            </a:rPr>
            <a:t>　　　　いる面積。</a:t>
          </a:r>
          <a:endParaRPr lang="ja-JP" altLang="en-US"/>
        </a:p>
      </xdr:txBody>
    </xdr:sp>
    <xdr:clientData/>
  </xdr:twoCellAnchor>
  <xdr:twoCellAnchor>
    <xdr:from>
      <xdr:col>6</xdr:col>
      <xdr:colOff>104775</xdr:colOff>
      <xdr:row>17</xdr:row>
      <xdr:rowOff>38100</xdr:rowOff>
    </xdr:from>
    <xdr:to>
      <xdr:col>9</xdr:col>
      <xdr:colOff>1019175</xdr:colOff>
      <xdr:row>17</xdr:row>
      <xdr:rowOff>676275</xdr:rowOff>
    </xdr:to>
    <xdr:sp macro="" textlink="">
      <xdr:nvSpPr>
        <xdr:cNvPr id="2061" name="AutoShape 13"/>
        <xdr:cNvSpPr>
          <a:spLocks noChangeArrowheads="1"/>
        </xdr:cNvSpPr>
      </xdr:nvSpPr>
      <xdr:spPr bwMode="auto">
        <a:xfrm>
          <a:off x="6276975" y="7658100"/>
          <a:ext cx="3943350" cy="6381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※３　エコファーマーについては、平成２８年３月末</a:t>
          </a:r>
        </a:p>
        <a:p>
          <a:pPr algn="l" rtl="0">
            <a:lnSpc>
              <a:spcPts val="1300"/>
            </a:lnSpc>
            <a:defRPr sz="1000"/>
          </a:pPr>
          <a:r>
            <a:rPr lang="ja-JP" altLang="en-US" sz="1100" b="0" i="0" u="none" strike="noStrike" baseline="0">
              <a:solidFill>
                <a:srgbClr val="000000"/>
              </a:solidFill>
              <a:latin typeface="ＭＳ 明朝"/>
              <a:ea typeface="ＭＳ 明朝"/>
            </a:rPr>
            <a:t>　　までに水稲を対象として認定された農業者数及び</a:t>
          </a:r>
        </a:p>
        <a:p>
          <a:pPr algn="l" rtl="0">
            <a:lnSpc>
              <a:spcPts val="1300"/>
            </a:lnSpc>
            <a:defRPr sz="1000"/>
          </a:pPr>
          <a:r>
            <a:rPr lang="ja-JP" altLang="en-US" sz="1100" b="0" i="0" u="none" strike="noStrike" baseline="0">
              <a:solidFill>
                <a:srgbClr val="000000"/>
              </a:solidFill>
              <a:latin typeface="ＭＳ 明朝"/>
              <a:ea typeface="ＭＳ 明朝"/>
            </a:rPr>
            <a:t>　　当該農業者における導入計画面積。</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v\&#36786;&#26989;&#26222;&#21450;&#37096;\My%20Documents\&#27211;&#26412;\&#29983;&#29987;&#35336;&#30011;\H17\H16-17&#27096;&#24335;&#23550;&#276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照表"/>
      <sheetName val="1標高別銘柄品種"/>
      <sheetName val="2品種別作付"/>
      <sheetName val="3銘柄米の出荷"/>
      <sheetName val="4酒米"/>
      <sheetName val="5収量"/>
      <sheetName val="6地力・土改材"/>
      <sheetName val="7稲わら・もみがら利用"/>
      <sheetName val="8-1田植機・収穫機"/>
      <sheetName val="8-2育苗施設"/>
      <sheetName val="8-3共乾施設"/>
      <sheetName val="9直播普及状況"/>
      <sheetName val="10新形質米"/>
      <sheetName val="11環境に配慮した"/>
      <sheetName val="12大規模稲作経営体"/>
      <sheetName val="12-1大規模経ﾘｽﾄ様式"/>
    </sheetNames>
    <sheetDataSet>
      <sheetData sheetId="0" refreshError="1"/>
      <sheetData sheetId="1">
        <row r="2">
          <cell r="B2" t="str">
            <v>１　標高別銘柄品種作付面積　（様式１）</v>
          </cell>
        </row>
        <row r="4">
          <cell r="A4" t="str">
            <v>農業普及部・普及所名</v>
          </cell>
          <cell r="D4" t="str">
            <v>水稲</v>
          </cell>
          <cell r="E4" t="str">
            <v xml:space="preserve">      左の標高別面積　　　ｈａ</v>
          </cell>
          <cell r="J4" t="str">
            <v xml:space="preserve">  コシヒカリ（ｈａ）</v>
          </cell>
          <cell r="M4" t="str">
            <v>　ひとめぼれ（ｈａ）</v>
          </cell>
          <cell r="P4" t="str">
            <v>　ふくみらい（ｈａ）</v>
          </cell>
        </row>
        <row r="5">
          <cell r="B5" t="str">
            <v>市町村名</v>
          </cell>
          <cell r="C5" t="str">
            <v>年度</v>
          </cell>
          <cell r="D5" t="str">
            <v>作付</v>
          </cell>
          <cell r="J5" t="str">
            <v xml:space="preserve">  </v>
          </cell>
          <cell r="L5" t="str">
            <v xml:space="preserve"> </v>
          </cell>
          <cell r="O5" t="str">
            <v xml:space="preserve"> </v>
          </cell>
          <cell r="R5" t="str">
            <v xml:space="preserve"> </v>
          </cell>
        </row>
        <row r="6">
          <cell r="D6" t="str">
            <v>面積</v>
          </cell>
          <cell r="E6" t="str">
            <v>～300m</v>
          </cell>
          <cell r="F6" t="str">
            <v>301～</v>
          </cell>
          <cell r="G6" t="str">
            <v>401～</v>
          </cell>
          <cell r="H6" t="str">
            <v>501～</v>
          </cell>
          <cell r="I6" t="str">
            <v>601m～</v>
          </cell>
          <cell r="J6" t="str">
            <v>350m</v>
          </cell>
          <cell r="K6" t="str">
            <v>350m</v>
          </cell>
          <cell r="L6" t="str">
            <v>合　計</v>
          </cell>
          <cell r="M6" t="str">
            <v>400m</v>
          </cell>
          <cell r="N6" t="str">
            <v>400m</v>
          </cell>
          <cell r="O6" t="str">
            <v>合　計</v>
          </cell>
          <cell r="P6" t="str">
            <v>400m</v>
          </cell>
          <cell r="Q6" t="str">
            <v>400m</v>
          </cell>
          <cell r="R6" t="str">
            <v>合　計</v>
          </cell>
          <cell r="T6" t="str">
            <v>確認用計算式</v>
          </cell>
        </row>
        <row r="7">
          <cell r="D7" t="str">
            <v>ｈａ</v>
          </cell>
          <cell r="F7" t="str">
            <v xml:space="preserve">  400m</v>
          </cell>
          <cell r="G7" t="str">
            <v xml:space="preserve">  500m</v>
          </cell>
          <cell r="H7" t="str">
            <v xml:space="preserve">  600m</v>
          </cell>
          <cell r="J7" t="str">
            <v>　未満</v>
          </cell>
          <cell r="K7" t="str">
            <v xml:space="preserve">  以上</v>
          </cell>
          <cell r="M7" t="str">
            <v>　未満</v>
          </cell>
          <cell r="N7" t="str">
            <v xml:space="preserve">  以上</v>
          </cell>
          <cell r="P7" t="str">
            <v>　未満</v>
          </cell>
          <cell r="Q7" t="str">
            <v xml:space="preserve">  以上</v>
          </cell>
          <cell r="T7" t="str">
            <v>標高計－作付</v>
          </cell>
        </row>
        <row r="9">
          <cell r="C9" t="str">
            <v>1５実績</v>
          </cell>
          <cell r="T9">
            <v>0</v>
          </cell>
        </row>
        <row r="10">
          <cell r="C10" t="str">
            <v>1６計画</v>
          </cell>
          <cell r="T1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21"/>
  <sheetViews>
    <sheetView tabSelected="1" view="pageBreakPreview" zoomScaleNormal="100" zoomScaleSheetLayoutView="100" workbookViewId="0">
      <selection activeCell="F14" sqref="F14"/>
    </sheetView>
  </sheetViews>
  <sheetFormatPr defaultRowHeight="13.5"/>
  <cols>
    <col min="1" max="5" width="9" style="1610"/>
    <col min="6" max="6" width="34.125" style="1610" customWidth="1"/>
    <col min="7" max="261" width="9" style="1610"/>
    <col min="262" max="262" width="34.125" style="1610" customWidth="1"/>
    <col min="263" max="517" width="9" style="1610"/>
    <col min="518" max="518" width="34.125" style="1610" customWidth="1"/>
    <col min="519" max="773" width="9" style="1610"/>
    <col min="774" max="774" width="34.125" style="1610" customWidth="1"/>
    <col min="775" max="1029" width="9" style="1610"/>
    <col min="1030" max="1030" width="34.125" style="1610" customWidth="1"/>
    <col min="1031" max="1285" width="9" style="1610"/>
    <col min="1286" max="1286" width="34.125" style="1610" customWidth="1"/>
    <col min="1287" max="1541" width="9" style="1610"/>
    <col min="1542" max="1542" width="34.125" style="1610" customWidth="1"/>
    <col min="1543" max="1797" width="9" style="1610"/>
    <col min="1798" max="1798" width="34.125" style="1610" customWidth="1"/>
    <col min="1799" max="2053" width="9" style="1610"/>
    <col min="2054" max="2054" width="34.125" style="1610" customWidth="1"/>
    <col min="2055" max="2309" width="9" style="1610"/>
    <col min="2310" max="2310" width="34.125" style="1610" customWidth="1"/>
    <col min="2311" max="2565" width="9" style="1610"/>
    <col min="2566" max="2566" width="34.125" style="1610" customWidth="1"/>
    <col min="2567" max="2821" width="9" style="1610"/>
    <col min="2822" max="2822" width="34.125" style="1610" customWidth="1"/>
    <col min="2823" max="3077" width="9" style="1610"/>
    <col min="3078" max="3078" width="34.125" style="1610" customWidth="1"/>
    <col min="3079" max="3333" width="9" style="1610"/>
    <col min="3334" max="3334" width="34.125" style="1610" customWidth="1"/>
    <col min="3335" max="3589" width="9" style="1610"/>
    <col min="3590" max="3590" width="34.125" style="1610" customWidth="1"/>
    <col min="3591" max="3845" width="9" style="1610"/>
    <col min="3846" max="3846" width="34.125" style="1610" customWidth="1"/>
    <col min="3847" max="4101" width="9" style="1610"/>
    <col min="4102" max="4102" width="34.125" style="1610" customWidth="1"/>
    <col min="4103" max="4357" width="9" style="1610"/>
    <col min="4358" max="4358" width="34.125" style="1610" customWidth="1"/>
    <col min="4359" max="4613" width="9" style="1610"/>
    <col min="4614" max="4614" width="34.125" style="1610" customWidth="1"/>
    <col min="4615" max="4869" width="9" style="1610"/>
    <col min="4870" max="4870" width="34.125" style="1610" customWidth="1"/>
    <col min="4871" max="5125" width="9" style="1610"/>
    <col min="5126" max="5126" width="34.125" style="1610" customWidth="1"/>
    <col min="5127" max="5381" width="9" style="1610"/>
    <col min="5382" max="5382" width="34.125" style="1610" customWidth="1"/>
    <col min="5383" max="5637" width="9" style="1610"/>
    <col min="5638" max="5638" width="34.125" style="1610" customWidth="1"/>
    <col min="5639" max="5893" width="9" style="1610"/>
    <col min="5894" max="5894" width="34.125" style="1610" customWidth="1"/>
    <col min="5895" max="6149" width="9" style="1610"/>
    <col min="6150" max="6150" width="34.125" style="1610" customWidth="1"/>
    <col min="6151" max="6405" width="9" style="1610"/>
    <col min="6406" max="6406" width="34.125" style="1610" customWidth="1"/>
    <col min="6407" max="6661" width="9" style="1610"/>
    <col min="6662" max="6662" width="34.125" style="1610" customWidth="1"/>
    <col min="6663" max="6917" width="9" style="1610"/>
    <col min="6918" max="6918" width="34.125" style="1610" customWidth="1"/>
    <col min="6919" max="7173" width="9" style="1610"/>
    <col min="7174" max="7174" width="34.125" style="1610" customWidth="1"/>
    <col min="7175" max="7429" width="9" style="1610"/>
    <col min="7430" max="7430" width="34.125" style="1610" customWidth="1"/>
    <col min="7431" max="7685" width="9" style="1610"/>
    <col min="7686" max="7686" width="34.125" style="1610" customWidth="1"/>
    <col min="7687" max="7941" width="9" style="1610"/>
    <col min="7942" max="7942" width="34.125" style="1610" customWidth="1"/>
    <col min="7943" max="8197" width="9" style="1610"/>
    <col min="8198" max="8198" width="34.125" style="1610" customWidth="1"/>
    <col min="8199" max="8453" width="9" style="1610"/>
    <col min="8454" max="8454" width="34.125" style="1610" customWidth="1"/>
    <col min="8455" max="8709" width="9" style="1610"/>
    <col min="8710" max="8710" width="34.125" style="1610" customWidth="1"/>
    <col min="8711" max="8965" width="9" style="1610"/>
    <col min="8966" max="8966" width="34.125" style="1610" customWidth="1"/>
    <col min="8967" max="9221" width="9" style="1610"/>
    <col min="9222" max="9222" width="34.125" style="1610" customWidth="1"/>
    <col min="9223" max="9477" width="9" style="1610"/>
    <col min="9478" max="9478" width="34.125" style="1610" customWidth="1"/>
    <col min="9479" max="9733" width="9" style="1610"/>
    <col min="9734" max="9734" width="34.125" style="1610" customWidth="1"/>
    <col min="9735" max="9989" width="9" style="1610"/>
    <col min="9990" max="9990" width="34.125" style="1610" customWidth="1"/>
    <col min="9991" max="10245" width="9" style="1610"/>
    <col min="10246" max="10246" width="34.125" style="1610" customWidth="1"/>
    <col min="10247" max="10501" width="9" style="1610"/>
    <col min="10502" max="10502" width="34.125" style="1610" customWidth="1"/>
    <col min="10503" max="10757" width="9" style="1610"/>
    <col min="10758" max="10758" width="34.125" style="1610" customWidth="1"/>
    <col min="10759" max="11013" width="9" style="1610"/>
    <col min="11014" max="11014" width="34.125" style="1610" customWidth="1"/>
    <col min="11015" max="11269" width="9" style="1610"/>
    <col min="11270" max="11270" width="34.125" style="1610" customWidth="1"/>
    <col min="11271" max="11525" width="9" style="1610"/>
    <col min="11526" max="11526" width="34.125" style="1610" customWidth="1"/>
    <col min="11527" max="11781" width="9" style="1610"/>
    <col min="11782" max="11782" width="34.125" style="1610" customWidth="1"/>
    <col min="11783" max="12037" width="9" style="1610"/>
    <col min="12038" max="12038" width="34.125" style="1610" customWidth="1"/>
    <col min="12039" max="12293" width="9" style="1610"/>
    <col min="12294" max="12294" width="34.125" style="1610" customWidth="1"/>
    <col min="12295" max="12549" width="9" style="1610"/>
    <col min="12550" max="12550" width="34.125" style="1610" customWidth="1"/>
    <col min="12551" max="12805" width="9" style="1610"/>
    <col min="12806" max="12806" width="34.125" style="1610" customWidth="1"/>
    <col min="12807" max="13061" width="9" style="1610"/>
    <col min="13062" max="13062" width="34.125" style="1610" customWidth="1"/>
    <col min="13063" max="13317" width="9" style="1610"/>
    <col min="13318" max="13318" width="34.125" style="1610" customWidth="1"/>
    <col min="13319" max="13573" width="9" style="1610"/>
    <col min="13574" max="13574" width="34.125" style="1610" customWidth="1"/>
    <col min="13575" max="13829" width="9" style="1610"/>
    <col min="13830" max="13830" width="34.125" style="1610" customWidth="1"/>
    <col min="13831" max="14085" width="9" style="1610"/>
    <col min="14086" max="14086" width="34.125" style="1610" customWidth="1"/>
    <col min="14087" max="14341" width="9" style="1610"/>
    <col min="14342" max="14342" width="34.125" style="1610" customWidth="1"/>
    <col min="14343" max="14597" width="9" style="1610"/>
    <col min="14598" max="14598" width="34.125" style="1610" customWidth="1"/>
    <col min="14599" max="14853" width="9" style="1610"/>
    <col min="14854" max="14854" width="34.125" style="1610" customWidth="1"/>
    <col min="14855" max="15109" width="9" style="1610"/>
    <col min="15110" max="15110" width="34.125" style="1610" customWidth="1"/>
    <col min="15111" max="15365" width="9" style="1610"/>
    <col min="15366" max="15366" width="34.125" style="1610" customWidth="1"/>
    <col min="15367" max="15621" width="9" style="1610"/>
    <col min="15622" max="15622" width="34.125" style="1610" customWidth="1"/>
    <col min="15623" max="15877" width="9" style="1610"/>
    <col min="15878" max="15878" width="34.125" style="1610" customWidth="1"/>
    <col min="15879" max="16133" width="9" style="1610"/>
    <col min="16134" max="16134" width="34.125" style="1610" customWidth="1"/>
    <col min="16135" max="16384" width="9" style="1610"/>
  </cols>
  <sheetData>
    <row r="9" spans="1:9">
      <c r="A9" s="1609"/>
      <c r="B9" s="1609"/>
      <c r="C9" s="1609"/>
      <c r="D9" s="1609"/>
      <c r="E9" s="1609"/>
      <c r="F9" s="1609"/>
      <c r="G9" s="1609"/>
      <c r="H9" s="1609"/>
      <c r="I9" s="1609"/>
    </row>
    <row r="21" spans="1:9" ht="32.25">
      <c r="A21" s="1706" t="s">
        <v>619</v>
      </c>
      <c r="B21" s="1706"/>
      <c r="C21" s="1706"/>
      <c r="D21" s="1706"/>
      <c r="E21" s="1706"/>
      <c r="F21" s="1706"/>
      <c r="G21" s="1706"/>
      <c r="H21" s="1611"/>
      <c r="I21" s="1611"/>
    </row>
  </sheetData>
  <mergeCells count="1">
    <mergeCell ref="A21:G21"/>
  </mergeCells>
  <phoneticPr fontId="8"/>
  <pageMargins left="0.7" right="0.7" top="0.75" bottom="0.75" header="0.3" footer="0.3"/>
  <pageSetup paperSize="9" orientation="portrait" r:id="rId1"/>
  <rowBreaks count="1" manualBreakCount="1">
    <brk id="3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9"/>
  <dimension ref="A1:AB90"/>
  <sheetViews>
    <sheetView view="pageBreakPreview" zoomScale="85" zoomScaleNormal="75" zoomScaleSheetLayoutView="85" workbookViewId="0">
      <pane xSplit="3" ySplit="8" topLeftCell="D9" activePane="bottomRight" state="frozen"/>
      <selection activeCell="F6" sqref="F6"/>
      <selection pane="topRight" activeCell="F6" sqref="F6"/>
      <selection pane="bottomLeft" activeCell="F6" sqref="F6"/>
      <selection pane="bottomRight" activeCell="L20" sqref="L20"/>
    </sheetView>
  </sheetViews>
  <sheetFormatPr defaultColWidth="13.375" defaultRowHeight="17.25"/>
  <cols>
    <col min="1" max="1" width="4.5" style="42" bestFit="1" customWidth="1"/>
    <col min="2" max="2" width="1.625" style="42" customWidth="1"/>
    <col min="3" max="3" width="11.375" style="42" customWidth="1"/>
    <col min="4" max="4" width="5.5" style="32" customWidth="1"/>
    <col min="5" max="5" width="5.5" style="32" bestFit="1" customWidth="1"/>
    <col min="6" max="6" width="6.5" style="32" bestFit="1" customWidth="1"/>
    <col min="7" max="7" width="6.5" style="32" customWidth="1"/>
    <col min="8" max="8" width="6.5" style="32" bestFit="1" customWidth="1"/>
    <col min="9" max="9" width="7.5" style="32" bestFit="1" customWidth="1"/>
    <col min="10" max="10" width="6.75" style="32" bestFit="1" customWidth="1"/>
    <col min="11" max="13" width="7.5" style="32" bestFit="1" customWidth="1"/>
    <col min="14" max="16" width="5.5" style="32" bestFit="1" customWidth="1"/>
    <col min="17" max="17" width="7.5" style="32" bestFit="1" customWidth="1"/>
    <col min="18" max="18" width="5.5" style="32" bestFit="1" customWidth="1"/>
    <col min="19" max="19" width="7.5" style="32" bestFit="1" customWidth="1"/>
    <col min="20" max="22" width="5.5" style="32" bestFit="1" customWidth="1"/>
    <col min="23" max="23" width="7.5" style="32" bestFit="1" customWidth="1"/>
    <col min="24" max="24" width="5.5" style="32" bestFit="1" customWidth="1"/>
    <col min="25" max="25" width="7.5" style="32" bestFit="1" customWidth="1"/>
    <col min="26" max="26" width="5.5" style="32" bestFit="1" customWidth="1"/>
    <col min="27" max="27" width="7.5" style="32" bestFit="1" customWidth="1"/>
    <col min="28" max="28" width="3.125" style="32" customWidth="1"/>
    <col min="29" max="16384" width="13.375" style="32"/>
  </cols>
  <sheetData>
    <row r="1" spans="1:28">
      <c r="A1" s="2021" t="s">
        <v>675</v>
      </c>
      <c r="B1" s="2021"/>
      <c r="C1" s="2021"/>
      <c r="D1" s="2021"/>
      <c r="E1" s="2021"/>
      <c r="F1" s="2021"/>
      <c r="G1" s="2021"/>
      <c r="H1" s="2021"/>
      <c r="I1" s="2021"/>
      <c r="J1" s="2021"/>
      <c r="K1" s="2021"/>
      <c r="L1" s="2021"/>
      <c r="M1" s="2021"/>
      <c r="N1" s="30"/>
      <c r="O1" s="30"/>
      <c r="P1" s="30"/>
      <c r="Q1" s="30"/>
      <c r="R1" s="30"/>
      <c r="S1" s="30"/>
      <c r="T1" s="30"/>
      <c r="U1" s="30"/>
      <c r="V1" s="30"/>
      <c r="W1" s="30"/>
      <c r="X1" s="30"/>
      <c r="Y1" s="30"/>
      <c r="Z1" s="30"/>
      <c r="AA1" s="30"/>
      <c r="AB1" s="43"/>
    </row>
    <row r="2" spans="1:28">
      <c r="A2" s="37"/>
      <c r="B2" s="37"/>
      <c r="C2" s="2022" t="s">
        <v>348</v>
      </c>
      <c r="D2" s="2022"/>
      <c r="E2" s="2022"/>
      <c r="F2" s="2022"/>
      <c r="G2" s="30"/>
      <c r="H2" s="30"/>
      <c r="I2" s="30"/>
      <c r="J2" s="30"/>
      <c r="K2" s="2023"/>
      <c r="L2" s="2023"/>
      <c r="M2" s="2023"/>
      <c r="N2" s="30"/>
      <c r="O2" s="30"/>
      <c r="P2" s="30"/>
      <c r="Q2" s="30"/>
      <c r="R2" s="30"/>
      <c r="S2" s="30"/>
      <c r="T2" s="30"/>
      <c r="U2" s="30"/>
      <c r="V2" s="30"/>
      <c r="W2" s="30"/>
      <c r="X2" s="30"/>
      <c r="Y2" s="30"/>
      <c r="Z2" s="30"/>
      <c r="AA2" s="30"/>
      <c r="AB2" s="43"/>
    </row>
    <row r="3" spans="1:28" ht="9" customHeight="1" thickBot="1">
      <c r="A3" s="37"/>
      <c r="B3" s="37"/>
      <c r="C3" s="33"/>
      <c r="D3" s="31"/>
      <c r="E3" s="33"/>
      <c r="F3" s="33"/>
      <c r="G3" s="33"/>
      <c r="H3" s="33"/>
      <c r="I3" s="33"/>
      <c r="J3" s="33"/>
      <c r="K3" s="33"/>
      <c r="L3" s="33"/>
      <c r="M3" s="33"/>
      <c r="N3" s="33"/>
      <c r="O3" s="33"/>
      <c r="P3" s="33"/>
      <c r="Q3" s="33"/>
      <c r="R3" s="33"/>
      <c r="S3" s="33"/>
      <c r="T3" s="33"/>
      <c r="U3" s="33"/>
      <c r="V3" s="33"/>
      <c r="W3" s="33"/>
      <c r="X3" s="33"/>
      <c r="Y3" s="33"/>
      <c r="Z3" s="33"/>
      <c r="AA3" s="33"/>
      <c r="AB3" s="43"/>
    </row>
    <row r="4" spans="1:28" ht="15" customHeight="1">
      <c r="A4" s="2042" t="s">
        <v>71</v>
      </c>
      <c r="B4" s="2043"/>
      <c r="C4" s="2044"/>
      <c r="D4" s="1488"/>
      <c r="E4" s="1489"/>
      <c r="F4" s="1489"/>
      <c r="G4" s="1489"/>
      <c r="H4" s="1489"/>
      <c r="I4" s="1488"/>
      <c r="J4" s="1489"/>
      <c r="K4" s="1489"/>
      <c r="L4" s="1489"/>
      <c r="M4" s="1490"/>
      <c r="N4" s="2031" t="s">
        <v>23</v>
      </c>
      <c r="O4" s="1999"/>
      <c r="P4" s="1999"/>
      <c r="Q4" s="1999"/>
      <c r="R4" s="1999"/>
      <c r="S4" s="1999"/>
      <c r="T4" s="1999"/>
      <c r="U4" s="2032"/>
      <c r="V4" s="1998" t="s">
        <v>24</v>
      </c>
      <c r="W4" s="1999"/>
      <c r="X4" s="1999"/>
      <c r="Y4" s="1999"/>
      <c r="Z4" s="1999"/>
      <c r="AA4" s="2000"/>
      <c r="AB4" s="116"/>
    </row>
    <row r="5" spans="1:28" ht="15" customHeight="1">
      <c r="A5" s="2045"/>
      <c r="B5" s="2046"/>
      <c r="C5" s="2047"/>
      <c r="D5" s="2004" t="s">
        <v>25</v>
      </c>
      <c r="E5" s="2005"/>
      <c r="F5" s="2005"/>
      <c r="G5" s="2005"/>
      <c r="H5" s="2006"/>
      <c r="I5" s="2004" t="s">
        <v>137</v>
      </c>
      <c r="J5" s="2005"/>
      <c r="K5" s="2005"/>
      <c r="L5" s="2005"/>
      <c r="M5" s="2007"/>
      <c r="N5" s="2040" t="s">
        <v>169</v>
      </c>
      <c r="O5" s="2041"/>
      <c r="P5" s="2010" t="s">
        <v>170</v>
      </c>
      <c r="Q5" s="2011"/>
      <c r="R5" s="2010" t="s">
        <v>171</v>
      </c>
      <c r="S5" s="2011"/>
      <c r="T5" s="2010" t="s">
        <v>172</v>
      </c>
      <c r="U5" s="2011"/>
      <c r="V5" s="2010" t="s">
        <v>142</v>
      </c>
      <c r="W5" s="2011"/>
      <c r="X5" s="2010" t="s">
        <v>173</v>
      </c>
      <c r="Y5" s="2011"/>
      <c r="Z5" s="2010" t="s">
        <v>174</v>
      </c>
      <c r="AA5" s="2012"/>
      <c r="AB5" s="116"/>
    </row>
    <row r="6" spans="1:28" ht="15" customHeight="1">
      <c r="A6" s="2045"/>
      <c r="B6" s="2046"/>
      <c r="C6" s="2047"/>
      <c r="D6" s="118"/>
      <c r="E6" s="119"/>
      <c r="F6" s="119"/>
      <c r="G6" s="119"/>
      <c r="H6" s="120"/>
      <c r="I6" s="118"/>
      <c r="J6" s="119"/>
      <c r="K6" s="119"/>
      <c r="L6" s="119"/>
      <c r="M6" s="875"/>
      <c r="N6" s="881"/>
      <c r="O6" s="118"/>
      <c r="P6" s="121"/>
      <c r="Q6" s="120"/>
      <c r="R6" s="121"/>
      <c r="S6" s="120"/>
      <c r="T6" s="121"/>
      <c r="U6" s="120"/>
      <c r="V6" s="118"/>
      <c r="W6" s="118"/>
      <c r="X6" s="118"/>
      <c r="Y6" s="118"/>
      <c r="Z6" s="118"/>
      <c r="AA6" s="244"/>
      <c r="AB6" s="116"/>
    </row>
    <row r="7" spans="1:28" ht="15" customHeight="1">
      <c r="A7" s="2045"/>
      <c r="B7" s="2046"/>
      <c r="C7" s="2047"/>
      <c r="D7" s="118"/>
      <c r="E7" s="122" t="s">
        <v>27</v>
      </c>
      <c r="F7" s="118" t="s">
        <v>357</v>
      </c>
      <c r="G7" s="123" t="s">
        <v>176</v>
      </c>
      <c r="H7" s="122" t="s">
        <v>138</v>
      </c>
      <c r="I7" s="118"/>
      <c r="J7" s="122" t="s">
        <v>27</v>
      </c>
      <c r="K7" s="118" t="s">
        <v>175</v>
      </c>
      <c r="L7" s="123" t="s">
        <v>176</v>
      </c>
      <c r="M7" s="180" t="s">
        <v>138</v>
      </c>
      <c r="N7" s="882" t="s">
        <v>139</v>
      </c>
      <c r="O7" s="122" t="s">
        <v>141</v>
      </c>
      <c r="P7" s="34" t="s">
        <v>139</v>
      </c>
      <c r="Q7" s="34" t="s">
        <v>141</v>
      </c>
      <c r="R7" s="34" t="s">
        <v>139</v>
      </c>
      <c r="S7" s="34" t="s">
        <v>141</v>
      </c>
      <c r="T7" s="34" t="s">
        <v>139</v>
      </c>
      <c r="U7" s="34" t="s">
        <v>141</v>
      </c>
      <c r="V7" s="34" t="s">
        <v>139</v>
      </c>
      <c r="W7" s="34" t="s">
        <v>141</v>
      </c>
      <c r="X7" s="34" t="s">
        <v>139</v>
      </c>
      <c r="Y7" s="34" t="s">
        <v>141</v>
      </c>
      <c r="Z7" s="122" t="s">
        <v>139</v>
      </c>
      <c r="AA7" s="245" t="s">
        <v>141</v>
      </c>
      <c r="AB7" s="116"/>
    </row>
    <row r="8" spans="1:28" ht="15" customHeight="1" thickBot="1">
      <c r="A8" s="2045"/>
      <c r="B8" s="2046"/>
      <c r="C8" s="2047"/>
      <c r="D8" s="124"/>
      <c r="E8" s="125" t="s">
        <v>177</v>
      </c>
      <c r="F8" s="126" t="s">
        <v>358</v>
      </c>
      <c r="G8" s="126" t="s">
        <v>178</v>
      </c>
      <c r="H8" s="125" t="s">
        <v>20</v>
      </c>
      <c r="I8" s="124"/>
      <c r="J8" s="125" t="s">
        <v>177</v>
      </c>
      <c r="K8" s="126" t="s">
        <v>358</v>
      </c>
      <c r="L8" s="126" t="s">
        <v>178</v>
      </c>
      <c r="M8" s="181" t="s">
        <v>20</v>
      </c>
      <c r="N8" s="883" t="s">
        <v>140</v>
      </c>
      <c r="O8" s="125" t="s">
        <v>179</v>
      </c>
      <c r="P8" s="127" t="s">
        <v>140</v>
      </c>
      <c r="Q8" s="127" t="s">
        <v>179</v>
      </c>
      <c r="R8" s="127" t="s">
        <v>140</v>
      </c>
      <c r="S8" s="127" t="s">
        <v>179</v>
      </c>
      <c r="T8" s="127" t="s">
        <v>140</v>
      </c>
      <c r="U8" s="127" t="s">
        <v>179</v>
      </c>
      <c r="V8" s="127" t="s">
        <v>140</v>
      </c>
      <c r="W8" s="127" t="s">
        <v>179</v>
      </c>
      <c r="X8" s="127" t="s">
        <v>140</v>
      </c>
      <c r="Y8" s="127" t="s">
        <v>179</v>
      </c>
      <c r="Z8" s="125" t="s">
        <v>140</v>
      </c>
      <c r="AA8" s="245" t="s">
        <v>179</v>
      </c>
      <c r="AB8" s="116"/>
    </row>
    <row r="9" spans="1:28" s="131" customFormat="1" ht="16.5" customHeight="1" thickBot="1">
      <c r="A9" s="2048" t="s">
        <v>291</v>
      </c>
      <c r="B9" s="2049"/>
      <c r="C9" s="2050"/>
      <c r="D9" s="1689" t="s">
        <v>681</v>
      </c>
      <c r="E9" s="1690" t="s">
        <v>682</v>
      </c>
      <c r="F9" s="128">
        <f t="shared" ref="F9:AA9" si="0">SUM(F10:F12)</f>
        <v>16</v>
      </c>
      <c r="G9" s="129">
        <f t="shared" si="0"/>
        <v>19</v>
      </c>
      <c r="H9" s="129">
        <f t="shared" si="0"/>
        <v>10</v>
      </c>
      <c r="I9" s="128">
        <f t="shared" si="0"/>
        <v>6967</v>
      </c>
      <c r="J9" s="129">
        <f t="shared" si="0"/>
        <v>934</v>
      </c>
      <c r="K9" s="128">
        <f t="shared" si="0"/>
        <v>839</v>
      </c>
      <c r="L9" s="128">
        <f t="shared" si="0"/>
        <v>2511</v>
      </c>
      <c r="M9" s="876">
        <f t="shared" si="0"/>
        <v>2683</v>
      </c>
      <c r="N9" s="884">
        <f t="shared" si="0"/>
        <v>1</v>
      </c>
      <c r="O9" s="128">
        <f t="shared" si="0"/>
        <v>90</v>
      </c>
      <c r="P9" s="129">
        <f t="shared" si="0"/>
        <v>61</v>
      </c>
      <c r="Q9" s="128">
        <f t="shared" si="0"/>
        <v>5501</v>
      </c>
      <c r="R9" s="128">
        <f t="shared" si="0"/>
        <v>22</v>
      </c>
      <c r="S9" s="130">
        <f t="shared" si="0"/>
        <v>1205</v>
      </c>
      <c r="T9" s="130">
        <f t="shared" si="0"/>
        <v>3</v>
      </c>
      <c r="U9" s="130">
        <f>SUM(U10:U12)</f>
        <v>171</v>
      </c>
      <c r="V9" s="130">
        <f t="shared" si="0"/>
        <v>27</v>
      </c>
      <c r="W9" s="68">
        <f t="shared" si="0"/>
        <v>1305</v>
      </c>
      <c r="X9" s="68">
        <f t="shared" si="0"/>
        <v>17</v>
      </c>
      <c r="Y9" s="68">
        <f t="shared" si="0"/>
        <v>1916.3</v>
      </c>
      <c r="Z9" s="68">
        <f t="shared" si="0"/>
        <v>73</v>
      </c>
      <c r="AA9" s="246">
        <f t="shared" si="0"/>
        <v>3659.1000000000004</v>
      </c>
      <c r="AB9" s="140"/>
    </row>
    <row r="10" spans="1:28" s="131" customFormat="1" ht="16.5" customHeight="1">
      <c r="A10" s="2016" t="s">
        <v>75</v>
      </c>
      <c r="B10" s="2017"/>
      <c r="C10" s="2018"/>
      <c r="D10" s="70">
        <f>SUM(D13:D15)</f>
        <v>44</v>
      </c>
      <c r="E10" s="71">
        <f t="shared" ref="E10:L10" si="1">SUM(E13:E15)</f>
        <v>17</v>
      </c>
      <c r="F10" s="70">
        <f t="shared" si="1"/>
        <v>10</v>
      </c>
      <c r="G10" s="71">
        <f t="shared" si="1"/>
        <v>13</v>
      </c>
      <c r="H10" s="71">
        <f t="shared" si="1"/>
        <v>4</v>
      </c>
      <c r="I10" s="70">
        <f t="shared" si="1"/>
        <v>3630</v>
      </c>
      <c r="J10" s="71">
        <f t="shared" si="1"/>
        <v>409</v>
      </c>
      <c r="K10" s="70">
        <f t="shared" si="1"/>
        <v>570</v>
      </c>
      <c r="L10" s="70">
        <f t="shared" si="1"/>
        <v>1488</v>
      </c>
      <c r="M10" s="224">
        <f t="shared" ref="M10:AA10" si="2">SUM(M13:M15)</f>
        <v>1163</v>
      </c>
      <c r="N10" s="554"/>
      <c r="O10" s="70"/>
      <c r="P10" s="71">
        <f t="shared" si="2"/>
        <v>43</v>
      </c>
      <c r="Q10" s="70">
        <f t="shared" si="2"/>
        <v>3512</v>
      </c>
      <c r="R10" s="885">
        <f t="shared" si="2"/>
        <v>1</v>
      </c>
      <c r="S10" s="70">
        <f t="shared" si="2"/>
        <v>118</v>
      </c>
      <c r="T10" s="70"/>
      <c r="U10" s="70"/>
      <c r="V10" s="71">
        <f t="shared" si="2"/>
        <v>18</v>
      </c>
      <c r="W10" s="71">
        <f t="shared" si="2"/>
        <v>844</v>
      </c>
      <c r="X10" s="71">
        <f t="shared" si="2"/>
        <v>13</v>
      </c>
      <c r="Y10" s="71">
        <f>SUM(Y13:Y15)</f>
        <v>707.3</v>
      </c>
      <c r="Z10" s="71">
        <f t="shared" si="2"/>
        <v>40</v>
      </c>
      <c r="AA10" s="236">
        <f t="shared" si="2"/>
        <v>2079.1000000000004</v>
      </c>
      <c r="AB10" s="140"/>
    </row>
    <row r="11" spans="1:28" s="131" customFormat="1" ht="16.5" customHeight="1">
      <c r="A11" s="2026" t="s">
        <v>292</v>
      </c>
      <c r="B11" s="2027"/>
      <c r="C11" s="2028"/>
      <c r="D11" s="73">
        <f>SUM(D16:D17)</f>
        <v>28</v>
      </c>
      <c r="E11" s="74">
        <f t="shared" ref="E11:L11" si="3">SUM(E16:E17)</f>
        <v>16</v>
      </c>
      <c r="F11" s="73">
        <f t="shared" si="3"/>
        <v>6</v>
      </c>
      <c r="G11" s="74">
        <f t="shared" si="3"/>
        <v>3</v>
      </c>
      <c r="H11" s="74">
        <f t="shared" si="3"/>
        <v>3</v>
      </c>
      <c r="I11" s="73">
        <f t="shared" si="3"/>
        <v>1744</v>
      </c>
      <c r="J11" s="74">
        <f t="shared" si="3"/>
        <v>440</v>
      </c>
      <c r="K11" s="73">
        <f t="shared" si="3"/>
        <v>269</v>
      </c>
      <c r="L11" s="73">
        <f t="shared" si="3"/>
        <v>562</v>
      </c>
      <c r="M11" s="216">
        <f t="shared" ref="M11:AA11" si="4">SUM(M16:M17)</f>
        <v>473</v>
      </c>
      <c r="N11" s="555">
        <f t="shared" si="4"/>
        <v>1</v>
      </c>
      <c r="O11" s="73">
        <f t="shared" si="4"/>
        <v>90</v>
      </c>
      <c r="P11" s="74">
        <f t="shared" si="4"/>
        <v>8</v>
      </c>
      <c r="Q11" s="73">
        <f t="shared" si="4"/>
        <v>406</v>
      </c>
      <c r="R11" s="73">
        <f t="shared" si="4"/>
        <v>21</v>
      </c>
      <c r="S11" s="73">
        <f t="shared" si="4"/>
        <v>1087</v>
      </c>
      <c r="T11" s="74">
        <f t="shared" si="4"/>
        <v>2</v>
      </c>
      <c r="U11" s="74">
        <f t="shared" si="4"/>
        <v>161</v>
      </c>
      <c r="V11" s="74">
        <f t="shared" si="4"/>
        <v>7</v>
      </c>
      <c r="W11" s="74">
        <f t="shared" si="4"/>
        <v>357</v>
      </c>
      <c r="X11" s="74"/>
      <c r="Y11" s="74"/>
      <c r="Z11" s="74">
        <f t="shared" si="4"/>
        <v>26</v>
      </c>
      <c r="AA11" s="237">
        <f t="shared" si="4"/>
        <v>1300</v>
      </c>
      <c r="AB11" s="140"/>
    </row>
    <row r="12" spans="1:28" s="131" customFormat="1" ht="16.5" customHeight="1" thickBot="1">
      <c r="A12" s="2037" t="s">
        <v>76</v>
      </c>
      <c r="B12" s="2038"/>
      <c r="C12" s="2039"/>
      <c r="D12" s="1630" t="s">
        <v>626</v>
      </c>
      <c r="E12" s="1630" t="s">
        <v>627</v>
      </c>
      <c r="F12" s="75"/>
      <c r="G12" s="76">
        <f t="shared" ref="G12:L12" si="5">SUM(G18:G19)</f>
        <v>3</v>
      </c>
      <c r="H12" s="76">
        <f t="shared" si="5"/>
        <v>3</v>
      </c>
      <c r="I12" s="75">
        <f t="shared" si="5"/>
        <v>1593</v>
      </c>
      <c r="J12" s="75">
        <f t="shared" si="5"/>
        <v>85</v>
      </c>
      <c r="K12" s="75"/>
      <c r="L12" s="75">
        <f t="shared" si="5"/>
        <v>461</v>
      </c>
      <c r="M12" s="225">
        <f t="shared" ref="M12:AA12" si="6">SUM(M18:M19)</f>
        <v>1047</v>
      </c>
      <c r="N12" s="556"/>
      <c r="O12" s="75"/>
      <c r="P12" s="76">
        <f t="shared" si="6"/>
        <v>10</v>
      </c>
      <c r="Q12" s="75">
        <f t="shared" si="6"/>
        <v>1583</v>
      </c>
      <c r="R12" s="75"/>
      <c r="S12" s="75"/>
      <c r="T12" s="75">
        <f>SUM(T18:T19)</f>
        <v>1</v>
      </c>
      <c r="U12" s="75">
        <f>SUM(U18:U19)</f>
        <v>10</v>
      </c>
      <c r="V12" s="76">
        <f t="shared" si="6"/>
        <v>2</v>
      </c>
      <c r="W12" s="76">
        <f t="shared" si="6"/>
        <v>104</v>
      </c>
      <c r="X12" s="76">
        <f t="shared" si="6"/>
        <v>4</v>
      </c>
      <c r="Y12" s="76">
        <f t="shared" si="6"/>
        <v>1209</v>
      </c>
      <c r="Z12" s="76">
        <f t="shared" si="6"/>
        <v>7</v>
      </c>
      <c r="AA12" s="238">
        <f t="shared" si="6"/>
        <v>280</v>
      </c>
      <c r="AB12" s="140"/>
    </row>
    <row r="13" spans="1:28" s="417" customFormat="1" ht="16.5" customHeight="1">
      <c r="A13" s="2033" t="s">
        <v>78</v>
      </c>
      <c r="B13" s="1732" t="s">
        <v>293</v>
      </c>
      <c r="C13" s="1733"/>
      <c r="D13" s="414">
        <f t="shared" ref="D13:M13" si="7">SUM(D22,D26,D30)</f>
        <v>23</v>
      </c>
      <c r="E13" s="415">
        <f t="shared" si="7"/>
        <v>8</v>
      </c>
      <c r="F13" s="414">
        <f t="shared" si="7"/>
        <v>3</v>
      </c>
      <c r="G13" s="415">
        <f t="shared" si="7"/>
        <v>9</v>
      </c>
      <c r="H13" s="415">
        <f t="shared" si="7"/>
        <v>3</v>
      </c>
      <c r="I13" s="414">
        <f>SUM(I22,I26,I30)</f>
        <v>2170</v>
      </c>
      <c r="J13" s="415">
        <f t="shared" si="7"/>
        <v>167</v>
      </c>
      <c r="K13" s="414">
        <f t="shared" si="7"/>
        <v>187</v>
      </c>
      <c r="L13" s="405">
        <f t="shared" si="7"/>
        <v>1230</v>
      </c>
      <c r="M13" s="407">
        <f t="shared" si="7"/>
        <v>586</v>
      </c>
      <c r="N13" s="557"/>
      <c r="O13" s="405"/>
      <c r="P13" s="406">
        <f t="shared" ref="P13:Q13" si="8">SUM(P22,P26,P30)</f>
        <v>23</v>
      </c>
      <c r="Q13" s="405">
        <f t="shared" si="8"/>
        <v>2170</v>
      </c>
      <c r="R13" s="405"/>
      <c r="S13" s="405"/>
      <c r="T13" s="405"/>
      <c r="U13" s="405"/>
      <c r="V13" s="406">
        <f t="shared" ref="V13:AA13" si="9">SUM(V22,V26,V30)</f>
        <v>12</v>
      </c>
      <c r="W13" s="406">
        <f t="shared" si="9"/>
        <v>664</v>
      </c>
      <c r="X13" s="406">
        <f t="shared" si="9"/>
        <v>11</v>
      </c>
      <c r="Y13" s="406">
        <f t="shared" si="9"/>
        <v>598.29999999999995</v>
      </c>
      <c r="Z13" s="406">
        <f t="shared" si="9"/>
        <v>21</v>
      </c>
      <c r="AA13" s="408">
        <f t="shared" si="9"/>
        <v>907.7</v>
      </c>
      <c r="AB13" s="416"/>
    </row>
    <row r="14" spans="1:28" s="131" customFormat="1" ht="16.5" customHeight="1">
      <c r="A14" s="2034"/>
      <c r="B14" s="2036" t="s">
        <v>294</v>
      </c>
      <c r="C14" s="2027"/>
      <c r="D14" s="302">
        <f>SUM(D31,D35,D44)</f>
        <v>17</v>
      </c>
      <c r="E14" s="302">
        <f t="shared" ref="E14:W14" si="10">SUM(E31,E35,E44)</f>
        <v>9</v>
      </c>
      <c r="F14" s="302">
        <f t="shared" si="10"/>
        <v>4</v>
      </c>
      <c r="G14" s="302">
        <f t="shared" si="10"/>
        <v>3</v>
      </c>
      <c r="H14" s="302">
        <f t="shared" si="10"/>
        <v>1</v>
      </c>
      <c r="I14" s="302">
        <f t="shared" si="10"/>
        <v>1166</v>
      </c>
      <c r="J14" s="302">
        <f t="shared" si="10"/>
        <v>242</v>
      </c>
      <c r="K14" s="302">
        <f t="shared" si="10"/>
        <v>207</v>
      </c>
      <c r="L14" s="219">
        <f t="shared" si="10"/>
        <v>140</v>
      </c>
      <c r="M14" s="216">
        <f t="shared" si="10"/>
        <v>577</v>
      </c>
      <c r="N14" s="555"/>
      <c r="O14" s="73"/>
      <c r="P14" s="74">
        <f t="shared" si="10"/>
        <v>17</v>
      </c>
      <c r="Q14" s="73">
        <f t="shared" si="10"/>
        <v>1166</v>
      </c>
      <c r="R14" s="216"/>
      <c r="S14" s="218"/>
      <c r="T14" s="218"/>
      <c r="U14" s="218"/>
      <c r="V14" s="215">
        <f t="shared" si="10"/>
        <v>4</v>
      </c>
      <c r="W14" s="74">
        <f t="shared" si="10"/>
        <v>91</v>
      </c>
      <c r="X14" s="216"/>
      <c r="Y14" s="216"/>
      <c r="Z14" s="215">
        <f>SUM(Z31,Z35,Z44)</f>
        <v>17</v>
      </c>
      <c r="AA14" s="237">
        <f>SUM(AA31,AA35,AA44)</f>
        <v>1075.4000000000001</v>
      </c>
      <c r="AB14" s="140"/>
    </row>
    <row r="15" spans="1:28" s="131" customFormat="1" ht="16.5" customHeight="1">
      <c r="A15" s="2034"/>
      <c r="B15" s="2036" t="s">
        <v>295</v>
      </c>
      <c r="C15" s="2027"/>
      <c r="D15" s="302">
        <f t="shared" ref="D15:S15" si="11">SUM(D54)</f>
        <v>4</v>
      </c>
      <c r="E15" s="302"/>
      <c r="F15" s="302">
        <f t="shared" si="11"/>
        <v>3</v>
      </c>
      <c r="G15" s="302">
        <f t="shared" si="11"/>
        <v>1</v>
      </c>
      <c r="H15" s="302"/>
      <c r="I15" s="302">
        <f t="shared" si="11"/>
        <v>294</v>
      </c>
      <c r="J15" s="302"/>
      <c r="K15" s="302">
        <f t="shared" si="11"/>
        <v>176</v>
      </c>
      <c r="L15" s="219">
        <f t="shared" si="11"/>
        <v>118</v>
      </c>
      <c r="M15" s="216"/>
      <c r="N15" s="555"/>
      <c r="O15" s="73"/>
      <c r="P15" s="74">
        <f t="shared" si="11"/>
        <v>3</v>
      </c>
      <c r="Q15" s="73">
        <f t="shared" si="11"/>
        <v>176</v>
      </c>
      <c r="R15" s="216">
        <f t="shared" si="11"/>
        <v>1</v>
      </c>
      <c r="S15" s="218">
        <f t="shared" si="11"/>
        <v>118</v>
      </c>
      <c r="T15" s="218"/>
      <c r="U15" s="218"/>
      <c r="V15" s="215">
        <f t="shared" ref="V15:AA15" si="12">SUM(V54)</f>
        <v>2</v>
      </c>
      <c r="W15" s="74">
        <f t="shared" si="12"/>
        <v>89</v>
      </c>
      <c r="X15" s="216">
        <f t="shared" si="12"/>
        <v>2</v>
      </c>
      <c r="Y15" s="218">
        <f t="shared" si="12"/>
        <v>109</v>
      </c>
      <c r="Z15" s="215">
        <f t="shared" si="12"/>
        <v>2</v>
      </c>
      <c r="AA15" s="237">
        <f t="shared" si="12"/>
        <v>96</v>
      </c>
      <c r="AB15" s="140"/>
    </row>
    <row r="16" spans="1:28" s="131" customFormat="1" ht="16.5" customHeight="1">
      <c r="A16" s="2034"/>
      <c r="B16" s="2036" t="s">
        <v>292</v>
      </c>
      <c r="C16" s="2027"/>
      <c r="D16" s="302">
        <f t="shared" ref="D16:AA16" si="13">SUM(D58,D62,D70)</f>
        <v>22</v>
      </c>
      <c r="E16" s="302">
        <f t="shared" si="13"/>
        <v>13</v>
      </c>
      <c r="F16" s="302">
        <f t="shared" si="13"/>
        <v>5</v>
      </c>
      <c r="G16" s="302">
        <f t="shared" si="13"/>
        <v>2</v>
      </c>
      <c r="H16" s="302">
        <f t="shared" si="13"/>
        <v>2</v>
      </c>
      <c r="I16" s="302">
        <f t="shared" si="13"/>
        <v>1228</v>
      </c>
      <c r="J16" s="302">
        <f t="shared" si="13"/>
        <v>357</v>
      </c>
      <c r="K16" s="302">
        <f t="shared" si="13"/>
        <v>189</v>
      </c>
      <c r="L16" s="219">
        <f t="shared" si="13"/>
        <v>422</v>
      </c>
      <c r="M16" s="216">
        <f t="shared" si="13"/>
        <v>260</v>
      </c>
      <c r="N16" s="555">
        <f t="shared" si="13"/>
        <v>1</v>
      </c>
      <c r="O16" s="73">
        <f t="shared" si="13"/>
        <v>90</v>
      </c>
      <c r="P16" s="74">
        <f t="shared" si="13"/>
        <v>5</v>
      </c>
      <c r="Q16" s="73">
        <f t="shared" si="13"/>
        <v>279</v>
      </c>
      <c r="R16" s="216">
        <f t="shared" si="13"/>
        <v>17</v>
      </c>
      <c r="S16" s="218">
        <f t="shared" si="13"/>
        <v>729</v>
      </c>
      <c r="T16" s="218">
        <f t="shared" si="13"/>
        <v>1</v>
      </c>
      <c r="U16" s="218">
        <f t="shared" si="13"/>
        <v>130</v>
      </c>
      <c r="V16" s="215">
        <f t="shared" si="13"/>
        <v>3</v>
      </c>
      <c r="W16" s="74">
        <f t="shared" si="13"/>
        <v>222</v>
      </c>
      <c r="X16" s="216"/>
      <c r="Y16" s="218"/>
      <c r="Z16" s="215">
        <f t="shared" si="13"/>
        <v>21</v>
      </c>
      <c r="AA16" s="237">
        <f t="shared" si="13"/>
        <v>919</v>
      </c>
      <c r="AB16" s="140"/>
    </row>
    <row r="17" spans="1:28" s="131" customFormat="1" ht="16.5" customHeight="1">
      <c r="A17" s="2034"/>
      <c r="B17" s="1746" t="s">
        <v>77</v>
      </c>
      <c r="C17" s="1758"/>
      <c r="D17" s="523">
        <f>SUM(D74)</f>
        <v>6</v>
      </c>
      <c r="E17" s="523">
        <f>SUM(E74)</f>
        <v>3</v>
      </c>
      <c r="F17" s="523">
        <f t="shared" ref="F17:W17" si="14">SUM(F74)</f>
        <v>1</v>
      </c>
      <c r="G17" s="523">
        <f t="shared" si="14"/>
        <v>1</v>
      </c>
      <c r="H17" s="523">
        <f t="shared" si="14"/>
        <v>1</v>
      </c>
      <c r="I17" s="523">
        <f t="shared" si="14"/>
        <v>516</v>
      </c>
      <c r="J17" s="523">
        <f t="shared" si="14"/>
        <v>83</v>
      </c>
      <c r="K17" s="523">
        <f t="shared" si="14"/>
        <v>80</v>
      </c>
      <c r="L17" s="521">
        <f t="shared" si="14"/>
        <v>140</v>
      </c>
      <c r="M17" s="520">
        <f t="shared" si="14"/>
        <v>213</v>
      </c>
      <c r="N17" s="558"/>
      <c r="O17" s="518"/>
      <c r="P17" s="518">
        <f t="shared" si="14"/>
        <v>3</v>
      </c>
      <c r="Q17" s="518">
        <f t="shared" si="14"/>
        <v>127</v>
      </c>
      <c r="R17" s="520">
        <f t="shared" si="14"/>
        <v>4</v>
      </c>
      <c r="S17" s="524">
        <f t="shared" si="14"/>
        <v>358</v>
      </c>
      <c r="T17" s="524">
        <f t="shared" si="14"/>
        <v>1</v>
      </c>
      <c r="U17" s="524">
        <f t="shared" si="14"/>
        <v>31</v>
      </c>
      <c r="V17" s="524">
        <f t="shared" si="14"/>
        <v>4</v>
      </c>
      <c r="W17" s="525">
        <f t="shared" si="14"/>
        <v>135</v>
      </c>
      <c r="X17" s="520"/>
      <c r="Y17" s="521"/>
      <c r="Z17" s="519">
        <f>SUM(Z74)</f>
        <v>5</v>
      </c>
      <c r="AA17" s="522">
        <f>SUM(AA74)</f>
        <v>381</v>
      </c>
      <c r="AB17" s="140"/>
    </row>
    <row r="18" spans="1:28" s="131" customFormat="1" ht="16.5" customHeight="1">
      <c r="A18" s="2034"/>
      <c r="B18" s="2036" t="s">
        <v>296</v>
      </c>
      <c r="C18" s="2027"/>
      <c r="D18" s="1628" t="s">
        <v>624</v>
      </c>
      <c r="E18" s="1628" t="s">
        <v>625</v>
      </c>
      <c r="F18" s="302"/>
      <c r="G18" s="302">
        <f t="shared" ref="G18:I18" si="15">SUM(G79,G88)</f>
        <v>2</v>
      </c>
      <c r="H18" s="302"/>
      <c r="I18" s="302">
        <f t="shared" si="15"/>
        <v>374</v>
      </c>
      <c r="J18" s="302">
        <f t="shared" ref="J18:AA18" si="16">SUM(J79,J88)</f>
        <v>85</v>
      </c>
      <c r="K18" s="302"/>
      <c r="L18" s="219">
        <f t="shared" si="16"/>
        <v>289</v>
      </c>
      <c r="M18" s="216"/>
      <c r="N18" s="555"/>
      <c r="O18" s="73"/>
      <c r="P18" s="74">
        <f t="shared" si="16"/>
        <v>6</v>
      </c>
      <c r="Q18" s="73">
        <f t="shared" si="16"/>
        <v>374</v>
      </c>
      <c r="R18" s="216"/>
      <c r="S18" s="218"/>
      <c r="T18" s="218"/>
      <c r="U18" s="218"/>
      <c r="V18" s="217">
        <f t="shared" si="16"/>
        <v>2</v>
      </c>
      <c r="W18" s="215">
        <f t="shared" si="16"/>
        <v>104</v>
      </c>
      <c r="X18" s="74"/>
      <c r="Y18" s="74"/>
      <c r="Z18" s="74">
        <f t="shared" si="16"/>
        <v>6</v>
      </c>
      <c r="AA18" s="237">
        <f t="shared" si="16"/>
        <v>270</v>
      </c>
      <c r="AB18" s="140"/>
    </row>
    <row r="19" spans="1:28" s="131" customFormat="1" ht="16.5" customHeight="1" thickBot="1">
      <c r="A19" s="2035"/>
      <c r="B19" s="2024" t="s">
        <v>79</v>
      </c>
      <c r="C19" s="2025"/>
      <c r="D19" s="128">
        <f>SUM(D89)</f>
        <v>4</v>
      </c>
      <c r="E19" s="128"/>
      <c r="F19" s="128"/>
      <c r="G19" s="129">
        <f t="shared" ref="G19:AA19" si="17">SUM(G89)</f>
        <v>1</v>
      </c>
      <c r="H19" s="129">
        <f t="shared" si="17"/>
        <v>3</v>
      </c>
      <c r="I19" s="128">
        <f t="shared" si="17"/>
        <v>1219</v>
      </c>
      <c r="J19" s="128"/>
      <c r="K19" s="128"/>
      <c r="L19" s="75">
        <f t="shared" si="17"/>
        <v>172</v>
      </c>
      <c r="M19" s="225">
        <f t="shared" si="17"/>
        <v>1047</v>
      </c>
      <c r="N19" s="556"/>
      <c r="O19" s="75"/>
      <c r="P19" s="76">
        <f t="shared" si="17"/>
        <v>4</v>
      </c>
      <c r="Q19" s="75">
        <f t="shared" si="17"/>
        <v>1209</v>
      </c>
      <c r="R19" s="75"/>
      <c r="S19" s="75"/>
      <c r="T19" s="75">
        <f t="shared" si="17"/>
        <v>1</v>
      </c>
      <c r="U19" s="75">
        <f t="shared" si="17"/>
        <v>10</v>
      </c>
      <c r="V19" s="76"/>
      <c r="W19" s="76"/>
      <c r="X19" s="76">
        <f t="shared" si="17"/>
        <v>4</v>
      </c>
      <c r="Y19" s="76">
        <f t="shared" si="17"/>
        <v>1209</v>
      </c>
      <c r="Z19" s="76">
        <f t="shared" si="17"/>
        <v>1</v>
      </c>
      <c r="AA19" s="238">
        <f t="shared" si="17"/>
        <v>10</v>
      </c>
      <c r="AB19" s="140"/>
    </row>
    <row r="20" spans="1:28" ht="16.5" customHeight="1">
      <c r="A20" s="2001" t="s">
        <v>254</v>
      </c>
      <c r="B20" s="2029" t="s">
        <v>267</v>
      </c>
      <c r="C20" s="2029"/>
      <c r="D20" s="99">
        <f>SUM(E20:H20)</f>
        <v>5</v>
      </c>
      <c r="E20" s="99">
        <v>1</v>
      </c>
      <c r="F20" s="99"/>
      <c r="G20" s="99">
        <v>3</v>
      </c>
      <c r="H20" s="99">
        <v>1</v>
      </c>
      <c r="I20" s="136">
        <f>SUM(J20:M20)</f>
        <v>571</v>
      </c>
      <c r="J20" s="99">
        <v>6</v>
      </c>
      <c r="K20" s="99"/>
      <c r="L20" s="99">
        <v>359</v>
      </c>
      <c r="M20" s="229">
        <v>206</v>
      </c>
      <c r="N20" s="869"/>
      <c r="O20" s="99"/>
      <c r="P20" s="99">
        <v>5</v>
      </c>
      <c r="Q20" s="99">
        <v>571</v>
      </c>
      <c r="R20" s="99"/>
      <c r="S20" s="99"/>
      <c r="T20" s="99"/>
      <c r="U20" s="99"/>
      <c r="V20" s="99"/>
      <c r="W20" s="99"/>
      <c r="X20" s="99">
        <v>4</v>
      </c>
      <c r="Y20" s="99">
        <v>316</v>
      </c>
      <c r="Z20" s="99">
        <v>4</v>
      </c>
      <c r="AA20" s="167">
        <v>255</v>
      </c>
      <c r="AB20" s="116"/>
    </row>
    <row r="21" spans="1:28" ht="16.5" customHeight="1" thickBot="1">
      <c r="A21" s="2002"/>
      <c r="B21" s="2013" t="s">
        <v>268</v>
      </c>
      <c r="C21" s="2013"/>
      <c r="D21" s="80">
        <f>SUM(E21:H21)</f>
        <v>1</v>
      </c>
      <c r="E21" s="80">
        <v>1</v>
      </c>
      <c r="F21" s="80"/>
      <c r="G21" s="80"/>
      <c r="H21" s="80"/>
      <c r="I21" s="38">
        <f>SUM(J21:M21)</f>
        <v>21</v>
      </c>
      <c r="J21" s="85">
        <v>21</v>
      </c>
      <c r="K21" s="80"/>
      <c r="L21" s="80"/>
      <c r="M21" s="227"/>
      <c r="N21" s="866"/>
      <c r="O21" s="80"/>
      <c r="P21" s="80">
        <v>1</v>
      </c>
      <c r="Q21" s="80">
        <v>21</v>
      </c>
      <c r="R21" s="80"/>
      <c r="S21" s="80"/>
      <c r="T21" s="80"/>
      <c r="U21" s="80"/>
      <c r="V21" s="80"/>
      <c r="W21" s="80"/>
      <c r="X21" s="80"/>
      <c r="Y21" s="80"/>
      <c r="Z21" s="80">
        <v>1</v>
      </c>
      <c r="AA21" s="107">
        <v>21</v>
      </c>
      <c r="AB21" s="116"/>
    </row>
    <row r="22" spans="1:28" ht="16.5" customHeight="1" thickTop="1" thickBot="1">
      <c r="A22" s="2009"/>
      <c r="B22" s="2014" t="s">
        <v>544</v>
      </c>
      <c r="C22" s="2015"/>
      <c r="D22" s="134">
        <f>SUM(D20:D21)</f>
        <v>6</v>
      </c>
      <c r="E22" s="134">
        <f t="shared" ref="E22:AA22" si="18">SUM(E20:E21)</f>
        <v>2</v>
      </c>
      <c r="F22" s="134"/>
      <c r="G22" s="134">
        <f t="shared" si="18"/>
        <v>3</v>
      </c>
      <c r="H22" s="134">
        <f t="shared" si="18"/>
        <v>1</v>
      </c>
      <c r="I22" s="134">
        <f t="shared" si="18"/>
        <v>592</v>
      </c>
      <c r="J22" s="134">
        <f t="shared" si="18"/>
        <v>27</v>
      </c>
      <c r="K22" s="134"/>
      <c r="L22" s="134">
        <f t="shared" si="18"/>
        <v>359</v>
      </c>
      <c r="M22" s="877">
        <f t="shared" si="18"/>
        <v>206</v>
      </c>
      <c r="N22" s="886"/>
      <c r="O22" s="134"/>
      <c r="P22" s="134">
        <f t="shared" si="18"/>
        <v>6</v>
      </c>
      <c r="Q22" s="134">
        <f t="shared" si="18"/>
        <v>592</v>
      </c>
      <c r="R22" s="134"/>
      <c r="S22" s="134"/>
      <c r="T22" s="134"/>
      <c r="U22" s="134"/>
      <c r="V22" s="134"/>
      <c r="W22" s="134"/>
      <c r="X22" s="134">
        <f t="shared" si="18"/>
        <v>4</v>
      </c>
      <c r="Y22" s="134">
        <f t="shared" si="18"/>
        <v>316</v>
      </c>
      <c r="Z22" s="134">
        <f t="shared" si="18"/>
        <v>5</v>
      </c>
      <c r="AA22" s="166">
        <f t="shared" si="18"/>
        <v>276</v>
      </c>
      <c r="AB22" s="47"/>
    </row>
    <row r="23" spans="1:28" ht="16.5" customHeight="1">
      <c r="A23" s="2001" t="s">
        <v>352</v>
      </c>
      <c r="B23" s="2013" t="s">
        <v>209</v>
      </c>
      <c r="C23" s="2013"/>
      <c r="D23" s="99">
        <f>SUM(E23:H23)</f>
        <v>6</v>
      </c>
      <c r="E23" s="99">
        <v>1</v>
      </c>
      <c r="F23" s="99">
        <v>2</v>
      </c>
      <c r="G23" s="99">
        <v>3</v>
      </c>
      <c r="H23" s="99"/>
      <c r="I23" s="99">
        <f t="shared" ref="I23:I29" si="19">SUM(J23:M23)</f>
        <v>538</v>
      </c>
      <c r="J23" s="300">
        <v>32</v>
      </c>
      <c r="K23" s="300">
        <v>117</v>
      </c>
      <c r="L23" s="300">
        <v>389</v>
      </c>
      <c r="M23" s="878"/>
      <c r="N23" s="869"/>
      <c r="O23" s="99"/>
      <c r="P23" s="99">
        <v>6</v>
      </c>
      <c r="Q23" s="300">
        <v>538</v>
      </c>
      <c r="R23" s="99"/>
      <c r="S23" s="99"/>
      <c r="T23" s="99"/>
      <c r="U23" s="99"/>
      <c r="V23" s="300">
        <v>4</v>
      </c>
      <c r="W23" s="300">
        <v>162</v>
      </c>
      <c r="X23" s="300">
        <v>5</v>
      </c>
      <c r="Y23" s="300">
        <v>161</v>
      </c>
      <c r="Z23" s="300">
        <v>6</v>
      </c>
      <c r="AA23" s="347">
        <v>215</v>
      </c>
      <c r="AB23" s="47"/>
    </row>
    <row r="24" spans="1:28" ht="16.5" customHeight="1">
      <c r="A24" s="2002"/>
      <c r="B24" s="2013" t="s">
        <v>517</v>
      </c>
      <c r="C24" s="2013"/>
      <c r="D24" s="80">
        <f>SUM(E24:H24)</f>
        <v>1</v>
      </c>
      <c r="E24" s="80"/>
      <c r="F24" s="80"/>
      <c r="G24" s="80">
        <v>1</v>
      </c>
      <c r="H24" s="80"/>
      <c r="I24" s="80">
        <f t="shared" si="19"/>
        <v>187</v>
      </c>
      <c r="J24" s="283"/>
      <c r="K24" s="283"/>
      <c r="L24" s="283">
        <v>187</v>
      </c>
      <c r="M24" s="517"/>
      <c r="N24" s="866"/>
      <c r="O24" s="80"/>
      <c r="P24" s="80">
        <v>1</v>
      </c>
      <c r="Q24" s="283">
        <v>187</v>
      </c>
      <c r="R24" s="80"/>
      <c r="S24" s="80"/>
      <c r="T24" s="80"/>
      <c r="U24" s="80"/>
      <c r="V24" s="283">
        <v>1</v>
      </c>
      <c r="W24" s="283">
        <v>95</v>
      </c>
      <c r="X24" s="283"/>
      <c r="Y24" s="283"/>
      <c r="Z24" s="283">
        <v>1</v>
      </c>
      <c r="AA24" s="348">
        <v>91.7</v>
      </c>
      <c r="AB24" s="47"/>
    </row>
    <row r="25" spans="1:28" ht="16.5" customHeight="1" thickBot="1">
      <c r="A25" s="2002"/>
      <c r="B25" s="2013" t="s">
        <v>518</v>
      </c>
      <c r="C25" s="2013"/>
      <c r="D25" s="80">
        <f>SUM(E25:H25)</f>
        <v>1</v>
      </c>
      <c r="E25" s="80"/>
      <c r="F25" s="80"/>
      <c r="G25" s="80">
        <v>1</v>
      </c>
      <c r="H25" s="80"/>
      <c r="I25" s="80">
        <f t="shared" si="19"/>
        <v>177</v>
      </c>
      <c r="J25" s="283"/>
      <c r="K25" s="283"/>
      <c r="L25" s="283">
        <v>177</v>
      </c>
      <c r="M25" s="517"/>
      <c r="N25" s="866"/>
      <c r="O25" s="80"/>
      <c r="P25" s="80">
        <v>1</v>
      </c>
      <c r="Q25" s="283">
        <v>177</v>
      </c>
      <c r="R25" s="80"/>
      <c r="S25" s="80"/>
      <c r="T25" s="80"/>
      <c r="U25" s="80"/>
      <c r="V25" s="283"/>
      <c r="W25" s="283"/>
      <c r="X25" s="283">
        <v>1</v>
      </c>
      <c r="Y25" s="283">
        <v>120.3</v>
      </c>
      <c r="Z25" s="283">
        <v>1</v>
      </c>
      <c r="AA25" s="348">
        <v>57</v>
      </c>
      <c r="AB25" s="47"/>
    </row>
    <row r="26" spans="1:28" ht="16.5" customHeight="1" thickTop="1" thickBot="1">
      <c r="A26" s="2009"/>
      <c r="B26" s="2014" t="s">
        <v>544</v>
      </c>
      <c r="C26" s="2030"/>
      <c r="D26" s="134">
        <f>SUM(D23:D25)</f>
        <v>8</v>
      </c>
      <c r="E26" s="134">
        <f t="shared" ref="E26:AA26" si="20">SUM(E23:E25)</f>
        <v>1</v>
      </c>
      <c r="F26" s="134">
        <f t="shared" si="20"/>
        <v>2</v>
      </c>
      <c r="G26" s="134">
        <f t="shared" si="20"/>
        <v>5</v>
      </c>
      <c r="H26" s="134"/>
      <c r="I26" s="134">
        <f t="shared" si="19"/>
        <v>902</v>
      </c>
      <c r="J26" s="134">
        <f t="shared" si="20"/>
        <v>32</v>
      </c>
      <c r="K26" s="134">
        <f t="shared" si="20"/>
        <v>117</v>
      </c>
      <c r="L26" s="134">
        <f t="shared" si="20"/>
        <v>753</v>
      </c>
      <c r="M26" s="877"/>
      <c r="N26" s="886"/>
      <c r="O26" s="134"/>
      <c r="P26" s="135">
        <f t="shared" si="20"/>
        <v>8</v>
      </c>
      <c r="Q26" s="134">
        <f t="shared" si="20"/>
        <v>902</v>
      </c>
      <c r="R26" s="134"/>
      <c r="S26" s="134"/>
      <c r="T26" s="134"/>
      <c r="U26" s="134"/>
      <c r="V26" s="134">
        <f t="shared" si="20"/>
        <v>5</v>
      </c>
      <c r="W26" s="134">
        <f t="shared" si="20"/>
        <v>257</v>
      </c>
      <c r="X26" s="134">
        <f t="shared" si="20"/>
        <v>6</v>
      </c>
      <c r="Y26" s="134">
        <f t="shared" si="20"/>
        <v>281.3</v>
      </c>
      <c r="Z26" s="134">
        <f t="shared" si="20"/>
        <v>8</v>
      </c>
      <c r="AA26" s="166">
        <f t="shared" si="20"/>
        <v>363.7</v>
      </c>
      <c r="AB26" s="47"/>
    </row>
    <row r="27" spans="1:28" ht="16.5" customHeight="1">
      <c r="A27" s="2001" t="s">
        <v>353</v>
      </c>
      <c r="B27" s="2051" t="s">
        <v>270</v>
      </c>
      <c r="C27" s="2051"/>
      <c r="D27" s="136">
        <f>SUM(E27:H27)</f>
        <v>3</v>
      </c>
      <c r="E27" s="99"/>
      <c r="F27" s="99"/>
      <c r="G27" s="99">
        <v>1</v>
      </c>
      <c r="H27" s="99">
        <v>2</v>
      </c>
      <c r="I27" s="80">
        <f t="shared" si="19"/>
        <v>498</v>
      </c>
      <c r="J27" s="99"/>
      <c r="K27" s="99"/>
      <c r="L27" s="99">
        <v>118</v>
      </c>
      <c r="M27" s="229">
        <v>380</v>
      </c>
      <c r="N27" s="869"/>
      <c r="O27" s="99"/>
      <c r="P27" s="99">
        <v>3</v>
      </c>
      <c r="Q27" s="99">
        <v>498</v>
      </c>
      <c r="R27" s="99"/>
      <c r="S27" s="99"/>
      <c r="T27" s="99"/>
      <c r="U27" s="99"/>
      <c r="V27" s="99">
        <v>3</v>
      </c>
      <c r="W27" s="99">
        <v>388</v>
      </c>
      <c r="X27" s="99"/>
      <c r="Y27" s="99"/>
      <c r="Z27" s="99">
        <v>3</v>
      </c>
      <c r="AA27" s="167">
        <v>110</v>
      </c>
      <c r="AB27" s="47"/>
    </row>
    <row r="28" spans="1:28" ht="16.5" customHeight="1">
      <c r="A28" s="2002"/>
      <c r="B28" s="2052" t="s">
        <v>222</v>
      </c>
      <c r="C28" s="2053"/>
      <c r="D28" s="133">
        <f>SUM(E28:H28)</f>
        <v>4</v>
      </c>
      <c r="E28" s="80">
        <v>4</v>
      </c>
      <c r="F28" s="80"/>
      <c r="G28" s="80"/>
      <c r="H28" s="80"/>
      <c r="I28" s="80">
        <f t="shared" si="19"/>
        <v>90</v>
      </c>
      <c r="J28" s="80">
        <v>90</v>
      </c>
      <c r="K28" s="80"/>
      <c r="L28" s="80"/>
      <c r="M28" s="227"/>
      <c r="N28" s="866"/>
      <c r="O28" s="80"/>
      <c r="P28" s="80">
        <v>4</v>
      </c>
      <c r="Q28" s="80">
        <v>90</v>
      </c>
      <c r="R28" s="80"/>
      <c r="S28" s="80"/>
      <c r="T28" s="80"/>
      <c r="U28" s="80"/>
      <c r="V28" s="80">
        <v>3</v>
      </c>
      <c r="W28" s="80">
        <v>10</v>
      </c>
      <c r="X28" s="80">
        <v>1</v>
      </c>
      <c r="Y28" s="80">
        <v>1</v>
      </c>
      <c r="Z28" s="80">
        <v>4</v>
      </c>
      <c r="AA28" s="107">
        <v>79</v>
      </c>
      <c r="AB28" s="116"/>
    </row>
    <row r="29" spans="1:28" ht="16.5" customHeight="1" thickBot="1">
      <c r="A29" s="2002"/>
      <c r="B29" s="2013" t="s">
        <v>271</v>
      </c>
      <c r="C29" s="2013"/>
      <c r="D29" s="80">
        <f>SUM(E29:H29)</f>
        <v>2</v>
      </c>
      <c r="E29" s="80">
        <v>1</v>
      </c>
      <c r="F29" s="80">
        <v>1</v>
      </c>
      <c r="G29" s="80"/>
      <c r="H29" s="80"/>
      <c r="I29" s="80">
        <f t="shared" si="19"/>
        <v>88</v>
      </c>
      <c r="J29" s="80">
        <v>18</v>
      </c>
      <c r="K29" s="80">
        <v>70</v>
      </c>
      <c r="L29" s="80"/>
      <c r="M29" s="227"/>
      <c r="N29" s="866"/>
      <c r="O29" s="80"/>
      <c r="P29" s="80">
        <v>2</v>
      </c>
      <c r="Q29" s="80">
        <v>88</v>
      </c>
      <c r="R29" s="80"/>
      <c r="S29" s="80"/>
      <c r="T29" s="80"/>
      <c r="U29" s="80"/>
      <c r="V29" s="80">
        <v>1</v>
      </c>
      <c r="W29" s="80">
        <v>9</v>
      </c>
      <c r="X29" s="80"/>
      <c r="Y29" s="80"/>
      <c r="Z29" s="80">
        <v>1</v>
      </c>
      <c r="AA29" s="107">
        <v>79</v>
      </c>
      <c r="AB29" s="47"/>
    </row>
    <row r="30" spans="1:28" ht="16.5" customHeight="1" thickTop="1" thickBot="1">
      <c r="A30" s="2009"/>
      <c r="B30" s="2014" t="s">
        <v>544</v>
      </c>
      <c r="C30" s="2015"/>
      <c r="D30" s="134">
        <f t="shared" ref="D30:AA30" si="21">SUM(D27:D28,D29)</f>
        <v>9</v>
      </c>
      <c r="E30" s="134">
        <f t="shared" si="21"/>
        <v>5</v>
      </c>
      <c r="F30" s="134">
        <f t="shared" si="21"/>
        <v>1</v>
      </c>
      <c r="G30" s="134">
        <f t="shared" si="21"/>
        <v>1</v>
      </c>
      <c r="H30" s="134">
        <f t="shared" si="21"/>
        <v>2</v>
      </c>
      <c r="I30" s="134">
        <f t="shared" si="21"/>
        <v>676</v>
      </c>
      <c r="J30" s="134">
        <f t="shared" si="21"/>
        <v>108</v>
      </c>
      <c r="K30" s="134">
        <f t="shared" si="21"/>
        <v>70</v>
      </c>
      <c r="L30" s="134">
        <f t="shared" si="21"/>
        <v>118</v>
      </c>
      <c r="M30" s="877">
        <f t="shared" si="21"/>
        <v>380</v>
      </c>
      <c r="N30" s="887"/>
      <c r="O30" s="135"/>
      <c r="P30" s="135">
        <f t="shared" si="21"/>
        <v>9</v>
      </c>
      <c r="Q30" s="134">
        <f t="shared" si="21"/>
        <v>676</v>
      </c>
      <c r="R30" s="135"/>
      <c r="S30" s="135"/>
      <c r="T30" s="135"/>
      <c r="U30" s="135"/>
      <c r="V30" s="134">
        <f t="shared" si="21"/>
        <v>7</v>
      </c>
      <c r="W30" s="134">
        <f t="shared" si="21"/>
        <v>407</v>
      </c>
      <c r="X30" s="134">
        <f t="shared" si="21"/>
        <v>1</v>
      </c>
      <c r="Y30" s="134">
        <f t="shared" si="21"/>
        <v>1</v>
      </c>
      <c r="Z30" s="134">
        <f t="shared" si="21"/>
        <v>8</v>
      </c>
      <c r="AA30" s="166">
        <f t="shared" si="21"/>
        <v>268</v>
      </c>
      <c r="AB30" s="47"/>
    </row>
    <row r="31" spans="1:28" ht="16.5" customHeight="1" thickBot="1">
      <c r="A31" s="1491" t="s">
        <v>102</v>
      </c>
      <c r="B31" s="2054" t="s">
        <v>197</v>
      </c>
      <c r="C31" s="2055"/>
      <c r="D31" s="99">
        <f>SUM(E31:H31)</f>
        <v>4</v>
      </c>
      <c r="E31" s="99">
        <v>2</v>
      </c>
      <c r="F31" s="99"/>
      <c r="G31" s="99">
        <v>2</v>
      </c>
      <c r="H31" s="99"/>
      <c r="I31" s="97">
        <f>SUM(J31:M31)</f>
        <v>355</v>
      </c>
      <c r="J31" s="99">
        <v>48</v>
      </c>
      <c r="K31" s="99"/>
      <c r="L31" s="99"/>
      <c r="M31" s="229">
        <v>307</v>
      </c>
      <c r="N31" s="869"/>
      <c r="O31" s="99"/>
      <c r="P31" s="99">
        <v>4</v>
      </c>
      <c r="Q31" s="99">
        <v>355</v>
      </c>
      <c r="R31" s="99"/>
      <c r="S31" s="99"/>
      <c r="T31" s="99"/>
      <c r="U31" s="99"/>
      <c r="V31" s="99">
        <v>3</v>
      </c>
      <c r="W31" s="99">
        <v>21</v>
      </c>
      <c r="X31" s="99"/>
      <c r="Y31" s="99"/>
      <c r="Z31" s="99">
        <v>4</v>
      </c>
      <c r="AA31" s="167">
        <v>334.4</v>
      </c>
      <c r="AB31" s="47"/>
    </row>
    <row r="32" spans="1:28" ht="16.5" customHeight="1">
      <c r="A32" s="2001" t="s">
        <v>383</v>
      </c>
      <c r="B32" s="2029" t="s">
        <v>184</v>
      </c>
      <c r="C32" s="2029"/>
      <c r="D32" s="99">
        <f>SUM(E32:H32)</f>
        <v>6</v>
      </c>
      <c r="E32" s="99">
        <v>4</v>
      </c>
      <c r="F32" s="99">
        <v>2</v>
      </c>
      <c r="G32" s="99"/>
      <c r="H32" s="99"/>
      <c r="I32" s="105">
        <f>SUM(J32:M32)</f>
        <v>183</v>
      </c>
      <c r="J32" s="99">
        <v>89</v>
      </c>
      <c r="K32" s="99">
        <v>94</v>
      </c>
      <c r="L32" s="99"/>
      <c r="M32" s="229"/>
      <c r="N32" s="869"/>
      <c r="O32" s="99"/>
      <c r="P32" s="99">
        <v>6</v>
      </c>
      <c r="Q32" s="99">
        <v>183</v>
      </c>
      <c r="R32" s="99"/>
      <c r="S32" s="99"/>
      <c r="T32" s="99"/>
      <c r="U32" s="99"/>
      <c r="V32" s="99"/>
      <c r="W32" s="99"/>
      <c r="X32" s="99"/>
      <c r="Y32" s="99"/>
      <c r="Z32" s="99">
        <v>6</v>
      </c>
      <c r="AA32" s="167">
        <v>183</v>
      </c>
      <c r="AB32" s="47"/>
    </row>
    <row r="33" spans="1:28" ht="16.5" customHeight="1">
      <c r="A33" s="2002"/>
      <c r="B33" s="2013" t="s">
        <v>185</v>
      </c>
      <c r="C33" s="2013"/>
      <c r="D33" s="80"/>
      <c r="E33" s="80"/>
      <c r="F33" s="80"/>
      <c r="G33" s="80"/>
      <c r="H33" s="80"/>
      <c r="I33" s="80"/>
      <c r="J33" s="80"/>
      <c r="K33" s="80"/>
      <c r="L33" s="80"/>
      <c r="M33" s="227"/>
      <c r="N33" s="866"/>
      <c r="O33" s="80"/>
      <c r="P33" s="80"/>
      <c r="Q33" s="80"/>
      <c r="R33" s="80"/>
      <c r="S33" s="80"/>
      <c r="T33" s="80"/>
      <c r="U33" s="80"/>
      <c r="V33" s="80"/>
      <c r="W33" s="80"/>
      <c r="X33" s="80"/>
      <c r="Y33" s="80"/>
      <c r="Z33" s="80"/>
      <c r="AA33" s="107"/>
      <c r="AB33" s="47"/>
    </row>
    <row r="34" spans="1:28" ht="16.5" customHeight="1" thickBot="1">
      <c r="A34" s="2002"/>
      <c r="B34" s="2013" t="s">
        <v>186</v>
      </c>
      <c r="C34" s="2013"/>
      <c r="D34" s="133">
        <f>SUM(E34:H34)</f>
        <v>2</v>
      </c>
      <c r="E34" s="133">
        <v>1</v>
      </c>
      <c r="F34" s="133">
        <v>1</v>
      </c>
      <c r="G34" s="133"/>
      <c r="H34" s="133"/>
      <c r="I34" s="80">
        <f>SUM(J34:M34)</f>
        <v>83</v>
      </c>
      <c r="J34" s="133">
        <v>35</v>
      </c>
      <c r="K34" s="133">
        <v>48</v>
      </c>
      <c r="L34" s="133"/>
      <c r="M34" s="226"/>
      <c r="N34" s="888"/>
      <c r="O34" s="133"/>
      <c r="P34" s="133">
        <v>2</v>
      </c>
      <c r="Q34" s="133">
        <v>83</v>
      </c>
      <c r="R34" s="133"/>
      <c r="S34" s="133"/>
      <c r="T34" s="133"/>
      <c r="U34" s="133"/>
      <c r="V34" s="133"/>
      <c r="W34" s="133"/>
      <c r="X34" s="133"/>
      <c r="Y34" s="133"/>
      <c r="Z34" s="133">
        <v>2</v>
      </c>
      <c r="AA34" s="139">
        <v>83</v>
      </c>
      <c r="AB34" s="47"/>
    </row>
    <row r="35" spans="1:28" ht="16.5" customHeight="1" thickTop="1" thickBot="1">
      <c r="A35" s="2009"/>
      <c r="B35" s="2014" t="s">
        <v>545</v>
      </c>
      <c r="C35" s="2030"/>
      <c r="D35" s="134">
        <f t="shared" ref="D35:AA35" si="22">SUM(D32:D34)</f>
        <v>8</v>
      </c>
      <c r="E35" s="134">
        <f t="shared" si="22"/>
        <v>5</v>
      </c>
      <c r="F35" s="134">
        <f t="shared" si="22"/>
        <v>3</v>
      </c>
      <c r="G35" s="134"/>
      <c r="H35" s="134"/>
      <c r="I35" s="134">
        <f t="shared" si="22"/>
        <v>266</v>
      </c>
      <c r="J35" s="134">
        <f t="shared" si="22"/>
        <v>124</v>
      </c>
      <c r="K35" s="134">
        <f t="shared" si="22"/>
        <v>142</v>
      </c>
      <c r="L35" s="134"/>
      <c r="M35" s="877"/>
      <c r="N35" s="886"/>
      <c r="O35" s="134"/>
      <c r="P35" s="135">
        <f t="shared" si="22"/>
        <v>8</v>
      </c>
      <c r="Q35" s="134">
        <f t="shared" si="22"/>
        <v>266</v>
      </c>
      <c r="R35" s="134"/>
      <c r="S35" s="134"/>
      <c r="T35" s="134"/>
      <c r="U35" s="134"/>
      <c r="V35" s="134"/>
      <c r="W35" s="134"/>
      <c r="X35" s="134"/>
      <c r="Y35" s="134"/>
      <c r="Z35" s="134">
        <f t="shared" si="22"/>
        <v>8</v>
      </c>
      <c r="AA35" s="166">
        <f t="shared" si="22"/>
        <v>266</v>
      </c>
      <c r="AB35" s="47"/>
    </row>
    <row r="36" spans="1:28" ht="16.5" customHeight="1">
      <c r="A36" s="2001" t="s">
        <v>384</v>
      </c>
      <c r="B36" s="2013" t="s">
        <v>272</v>
      </c>
      <c r="C36" s="2013"/>
      <c r="D36" s="99">
        <f t="shared" ref="D36:D42" si="23">SUM(E36:H36)</f>
        <v>1</v>
      </c>
      <c r="E36" s="137"/>
      <c r="F36" s="137"/>
      <c r="G36" s="137">
        <v>1</v>
      </c>
      <c r="H36" s="137"/>
      <c r="I36" s="80">
        <f t="shared" ref="I36:I42" si="24">SUM(J36:M36)</f>
        <v>140</v>
      </c>
      <c r="J36" s="137"/>
      <c r="K36" s="137"/>
      <c r="L36" s="137">
        <v>140</v>
      </c>
      <c r="M36" s="1485"/>
      <c r="N36" s="869"/>
      <c r="O36" s="99"/>
      <c r="P36" s="137">
        <v>1</v>
      </c>
      <c r="Q36" s="137">
        <v>140</v>
      </c>
      <c r="R36" s="137"/>
      <c r="S36" s="137"/>
      <c r="T36" s="137"/>
      <c r="U36" s="137"/>
      <c r="V36" s="137"/>
      <c r="W36" s="137"/>
      <c r="X36" s="137"/>
      <c r="Y36" s="137"/>
      <c r="Z36" s="137">
        <v>1</v>
      </c>
      <c r="AA36" s="445">
        <v>140</v>
      </c>
      <c r="AB36" s="47"/>
    </row>
    <row r="37" spans="1:28" ht="16.5" customHeight="1">
      <c r="A37" s="2002"/>
      <c r="B37" s="2013" t="s">
        <v>187</v>
      </c>
      <c r="C37" s="2013"/>
      <c r="D37" s="80"/>
      <c r="E37" s="110"/>
      <c r="F37" s="110"/>
      <c r="G37" s="110"/>
      <c r="H37" s="110"/>
      <c r="I37" s="80"/>
      <c r="J37" s="110"/>
      <c r="K37" s="110"/>
      <c r="L37" s="110"/>
      <c r="M37" s="1486"/>
      <c r="N37" s="866"/>
      <c r="O37" s="80"/>
      <c r="P37" s="110"/>
      <c r="Q37" s="110"/>
      <c r="R37" s="110"/>
      <c r="S37" s="110"/>
      <c r="T37" s="110"/>
      <c r="U37" s="110"/>
      <c r="V37" s="110"/>
      <c r="W37" s="110"/>
      <c r="X37" s="110"/>
      <c r="Y37" s="110"/>
      <c r="Z37" s="110"/>
      <c r="AA37" s="446"/>
      <c r="AB37" s="47"/>
    </row>
    <row r="38" spans="1:28" ht="16.5" customHeight="1">
      <c r="A38" s="2002"/>
      <c r="B38" s="2013" t="s">
        <v>188</v>
      </c>
      <c r="C38" s="2013"/>
      <c r="D38" s="133"/>
      <c r="E38" s="138"/>
      <c r="F38" s="138"/>
      <c r="G38" s="138"/>
      <c r="H38" s="138"/>
      <c r="I38" s="80"/>
      <c r="J38" s="138"/>
      <c r="K38" s="138"/>
      <c r="L38" s="138"/>
      <c r="M38" s="1487"/>
      <c r="N38" s="888"/>
      <c r="O38" s="133"/>
      <c r="P38" s="138"/>
      <c r="Q38" s="138"/>
      <c r="R38" s="138"/>
      <c r="S38" s="138"/>
      <c r="T38" s="138"/>
      <c r="U38" s="138"/>
      <c r="V38" s="138"/>
      <c r="W38" s="138"/>
      <c r="X38" s="138"/>
      <c r="Y38" s="138"/>
      <c r="Z38" s="138"/>
      <c r="AA38" s="447"/>
      <c r="AB38" s="47"/>
    </row>
    <row r="39" spans="1:28" ht="16.5" customHeight="1">
      <c r="A39" s="2002"/>
      <c r="B39" s="2013" t="s">
        <v>189</v>
      </c>
      <c r="C39" s="2013"/>
      <c r="D39" s="133">
        <f t="shared" si="23"/>
        <v>3</v>
      </c>
      <c r="E39" s="138">
        <v>2</v>
      </c>
      <c r="F39" s="138"/>
      <c r="G39" s="138"/>
      <c r="H39" s="138">
        <v>1</v>
      </c>
      <c r="I39" s="80">
        <f t="shared" si="24"/>
        <v>340</v>
      </c>
      <c r="J39" s="138">
        <v>70</v>
      </c>
      <c r="K39" s="138"/>
      <c r="L39" s="138"/>
      <c r="M39" s="1487">
        <v>270</v>
      </c>
      <c r="N39" s="888"/>
      <c r="O39" s="133"/>
      <c r="P39" s="138">
        <v>3</v>
      </c>
      <c r="Q39" s="138">
        <v>340</v>
      </c>
      <c r="R39" s="138"/>
      <c r="S39" s="138"/>
      <c r="T39" s="138"/>
      <c r="U39" s="138"/>
      <c r="V39" s="138">
        <v>1</v>
      </c>
      <c r="W39" s="138">
        <v>70</v>
      </c>
      <c r="X39" s="138"/>
      <c r="Y39" s="138"/>
      <c r="Z39" s="138">
        <v>3</v>
      </c>
      <c r="AA39" s="447">
        <v>270</v>
      </c>
      <c r="AB39" s="47"/>
    </row>
    <row r="40" spans="1:28" ht="16.5" customHeight="1">
      <c r="A40" s="2002"/>
      <c r="B40" s="2013" t="s">
        <v>190</v>
      </c>
      <c r="C40" s="2013"/>
      <c r="D40" s="80"/>
      <c r="E40" s="110"/>
      <c r="F40" s="110"/>
      <c r="G40" s="138"/>
      <c r="H40" s="110"/>
      <c r="I40" s="80"/>
      <c r="J40" s="110"/>
      <c r="K40" s="110"/>
      <c r="L40" s="110"/>
      <c r="M40" s="1486"/>
      <c r="N40" s="866"/>
      <c r="O40" s="80"/>
      <c r="P40" s="110"/>
      <c r="Q40" s="110"/>
      <c r="R40" s="110"/>
      <c r="S40" s="110"/>
      <c r="T40" s="110"/>
      <c r="U40" s="110"/>
      <c r="V40" s="110"/>
      <c r="W40" s="110"/>
      <c r="X40" s="110"/>
      <c r="Y40" s="110"/>
      <c r="Z40" s="110"/>
      <c r="AA40" s="446"/>
      <c r="AB40" s="47"/>
    </row>
    <row r="41" spans="1:28" ht="16.5" customHeight="1">
      <c r="A41" s="2002"/>
      <c r="B41" s="2013" t="s">
        <v>191</v>
      </c>
      <c r="C41" s="2013"/>
      <c r="D41" s="80"/>
      <c r="E41" s="110"/>
      <c r="F41" s="110"/>
      <c r="G41" s="110"/>
      <c r="H41" s="110"/>
      <c r="I41" s="80"/>
      <c r="J41" s="110"/>
      <c r="K41" s="110"/>
      <c r="L41" s="110"/>
      <c r="M41" s="1486"/>
      <c r="N41" s="866"/>
      <c r="O41" s="80"/>
      <c r="P41" s="110"/>
      <c r="Q41" s="110"/>
      <c r="R41" s="110"/>
      <c r="S41" s="110"/>
      <c r="T41" s="110"/>
      <c r="U41" s="110"/>
      <c r="V41" s="110"/>
      <c r="W41" s="110"/>
      <c r="X41" s="110"/>
      <c r="Y41" s="110"/>
      <c r="Z41" s="110"/>
      <c r="AA41" s="446"/>
      <c r="AB41" s="47"/>
    </row>
    <row r="42" spans="1:28" ht="16.5" customHeight="1">
      <c r="A42" s="2002"/>
      <c r="B42" s="2013" t="s">
        <v>192</v>
      </c>
      <c r="C42" s="2013"/>
      <c r="D42" s="80">
        <f t="shared" si="23"/>
        <v>1</v>
      </c>
      <c r="E42" s="110"/>
      <c r="F42" s="110">
        <v>1</v>
      </c>
      <c r="G42" s="110"/>
      <c r="H42" s="110"/>
      <c r="I42" s="80">
        <f t="shared" si="24"/>
        <v>65</v>
      </c>
      <c r="J42" s="110"/>
      <c r="K42" s="110">
        <v>65</v>
      </c>
      <c r="L42" s="110"/>
      <c r="M42" s="1486"/>
      <c r="N42" s="866"/>
      <c r="O42" s="80"/>
      <c r="P42" s="110">
        <v>1</v>
      </c>
      <c r="Q42" s="110">
        <v>65</v>
      </c>
      <c r="R42" s="110"/>
      <c r="S42" s="110"/>
      <c r="T42" s="110"/>
      <c r="U42" s="110"/>
      <c r="V42" s="110"/>
      <c r="W42" s="110"/>
      <c r="X42" s="110"/>
      <c r="Y42" s="110"/>
      <c r="Z42" s="110">
        <v>1</v>
      </c>
      <c r="AA42" s="446">
        <v>65</v>
      </c>
      <c r="AB42" s="47"/>
    </row>
    <row r="43" spans="1:28" ht="16.5" customHeight="1" thickBot="1">
      <c r="A43" s="2002"/>
      <c r="B43" s="2013" t="s">
        <v>193</v>
      </c>
      <c r="C43" s="2013"/>
      <c r="D43" s="80"/>
      <c r="E43" s="80"/>
      <c r="F43" s="80"/>
      <c r="G43" s="80"/>
      <c r="H43" s="80"/>
      <c r="I43" s="80"/>
      <c r="J43" s="80"/>
      <c r="K43" s="80"/>
      <c r="L43" s="80"/>
      <c r="M43" s="227"/>
      <c r="N43" s="866"/>
      <c r="O43" s="80"/>
      <c r="P43" s="110"/>
      <c r="Q43" s="110"/>
      <c r="R43" s="110"/>
      <c r="S43" s="110"/>
      <c r="T43" s="110"/>
      <c r="U43" s="110"/>
      <c r="V43" s="110"/>
      <c r="W43" s="110"/>
      <c r="X43" s="110"/>
      <c r="Y43" s="110"/>
      <c r="Z43" s="110"/>
      <c r="AA43" s="446"/>
      <c r="AB43" s="47"/>
    </row>
    <row r="44" spans="1:28" ht="16.5" customHeight="1" thickTop="1" thickBot="1">
      <c r="A44" s="2009"/>
      <c r="B44" s="2014" t="s">
        <v>544</v>
      </c>
      <c r="C44" s="2030"/>
      <c r="D44" s="134">
        <f t="shared" ref="D44:M44" si="25">SUM(D36:D43)</f>
        <v>5</v>
      </c>
      <c r="E44" s="134">
        <f t="shared" si="25"/>
        <v>2</v>
      </c>
      <c r="F44" s="134">
        <f t="shared" si="25"/>
        <v>1</v>
      </c>
      <c r="G44" s="134">
        <f t="shared" si="25"/>
        <v>1</v>
      </c>
      <c r="H44" s="134">
        <f t="shared" si="25"/>
        <v>1</v>
      </c>
      <c r="I44" s="134">
        <f t="shared" si="25"/>
        <v>545</v>
      </c>
      <c r="J44" s="134">
        <f t="shared" si="25"/>
        <v>70</v>
      </c>
      <c r="K44" s="134">
        <f t="shared" si="25"/>
        <v>65</v>
      </c>
      <c r="L44" s="134">
        <f t="shared" si="25"/>
        <v>140</v>
      </c>
      <c r="M44" s="877">
        <f t="shared" si="25"/>
        <v>270</v>
      </c>
      <c r="N44" s="887"/>
      <c r="O44" s="135"/>
      <c r="P44" s="135">
        <f>SUM(P36:P43)</f>
        <v>5</v>
      </c>
      <c r="Q44" s="134">
        <f>SUM(Q36:Q43)</f>
        <v>545</v>
      </c>
      <c r="R44" s="135"/>
      <c r="S44" s="135"/>
      <c r="T44" s="135"/>
      <c r="U44" s="135"/>
      <c r="V44" s="135">
        <f t="shared" ref="V44:AA44" si="26">SUM(V36:V43)</f>
        <v>1</v>
      </c>
      <c r="W44" s="135">
        <f t="shared" si="26"/>
        <v>70</v>
      </c>
      <c r="X44" s="135"/>
      <c r="Y44" s="135"/>
      <c r="Z44" s="135">
        <f t="shared" si="26"/>
        <v>5</v>
      </c>
      <c r="AA44" s="166">
        <f t="shared" si="26"/>
        <v>475</v>
      </c>
      <c r="AB44" s="47"/>
    </row>
    <row r="45" spans="1:28" ht="16.5" customHeight="1">
      <c r="A45" s="2001" t="s">
        <v>354</v>
      </c>
      <c r="B45" s="2056" t="s">
        <v>273</v>
      </c>
      <c r="C45" s="2057"/>
      <c r="D45" s="99">
        <f t="shared" ref="D45:D53" si="27">SUM(E45:H45)</f>
        <v>1</v>
      </c>
      <c r="E45" s="99"/>
      <c r="F45" s="99"/>
      <c r="G45" s="99">
        <v>1</v>
      </c>
      <c r="H45" s="99"/>
      <c r="I45" s="99">
        <f t="shared" ref="I45:I53" si="28">SUM(J45:M45)</f>
        <v>118</v>
      </c>
      <c r="J45" s="99"/>
      <c r="K45" s="100"/>
      <c r="L45" s="99">
        <v>118</v>
      </c>
      <c r="M45" s="229"/>
      <c r="N45" s="869"/>
      <c r="O45" s="99"/>
      <c r="P45" s="99"/>
      <c r="Q45" s="99"/>
      <c r="R45" s="99">
        <v>1</v>
      </c>
      <c r="S45" s="99">
        <v>118</v>
      </c>
      <c r="T45" s="99"/>
      <c r="U45" s="99"/>
      <c r="V45" s="99"/>
      <c r="W45" s="99"/>
      <c r="X45" s="99">
        <v>1</v>
      </c>
      <c r="Y45" s="99">
        <v>50</v>
      </c>
      <c r="Z45" s="99">
        <v>1</v>
      </c>
      <c r="AA45" s="167">
        <v>68</v>
      </c>
      <c r="AB45" s="47"/>
    </row>
    <row r="46" spans="1:28" ht="16.5" customHeight="1">
      <c r="A46" s="2002"/>
      <c r="B46" s="2058" t="s">
        <v>274</v>
      </c>
      <c r="C46" s="2059"/>
      <c r="D46" s="80"/>
      <c r="E46" s="80"/>
      <c r="F46" s="80"/>
      <c r="G46" s="80"/>
      <c r="H46" s="80"/>
      <c r="I46" s="80"/>
      <c r="J46" s="80"/>
      <c r="K46" s="80"/>
      <c r="L46" s="80"/>
      <c r="M46" s="227"/>
      <c r="N46" s="866"/>
      <c r="O46" s="80"/>
      <c r="P46" s="80"/>
      <c r="Q46" s="80"/>
      <c r="R46" s="80"/>
      <c r="S46" s="80"/>
      <c r="T46" s="80"/>
      <c r="U46" s="80"/>
      <c r="V46" s="80"/>
      <c r="W46" s="80"/>
      <c r="X46" s="80"/>
      <c r="Y46" s="80"/>
      <c r="Z46" s="80"/>
      <c r="AA46" s="107"/>
      <c r="AB46" s="47"/>
    </row>
    <row r="47" spans="1:28" ht="16.5" customHeight="1">
      <c r="A47" s="2002"/>
      <c r="B47" s="2019" t="s">
        <v>210</v>
      </c>
      <c r="C47" s="2020"/>
      <c r="D47" s="80">
        <f t="shared" si="27"/>
        <v>1</v>
      </c>
      <c r="E47" s="80"/>
      <c r="F47" s="80">
        <v>1</v>
      </c>
      <c r="G47" s="80"/>
      <c r="H47" s="80"/>
      <c r="I47" s="80">
        <f t="shared" si="28"/>
        <v>65</v>
      </c>
      <c r="J47" s="80"/>
      <c r="K47" s="80">
        <v>65</v>
      </c>
      <c r="L47" s="80"/>
      <c r="M47" s="227"/>
      <c r="N47" s="866"/>
      <c r="O47" s="80"/>
      <c r="P47" s="80">
        <v>1</v>
      </c>
      <c r="Q47" s="80">
        <v>65</v>
      </c>
      <c r="R47" s="80"/>
      <c r="S47" s="80"/>
      <c r="T47" s="80"/>
      <c r="U47" s="80"/>
      <c r="V47" s="80">
        <v>1</v>
      </c>
      <c r="W47" s="80">
        <v>65</v>
      </c>
      <c r="X47" s="80"/>
      <c r="Y47" s="80"/>
      <c r="Z47" s="80"/>
      <c r="AA47" s="107"/>
      <c r="AB47" s="47"/>
    </row>
    <row r="48" spans="1:28" ht="16.5" customHeight="1">
      <c r="A48" s="2002"/>
      <c r="B48" s="2019" t="s">
        <v>211</v>
      </c>
      <c r="C48" s="2020"/>
      <c r="D48" s="80">
        <f t="shared" si="27"/>
        <v>1</v>
      </c>
      <c r="E48" s="80"/>
      <c r="F48" s="80">
        <v>1</v>
      </c>
      <c r="G48" s="80"/>
      <c r="H48" s="80"/>
      <c r="I48" s="80">
        <f t="shared" si="28"/>
        <v>59</v>
      </c>
      <c r="J48" s="80"/>
      <c r="K48" s="80">
        <v>59</v>
      </c>
      <c r="L48" s="80"/>
      <c r="M48" s="227"/>
      <c r="N48" s="866"/>
      <c r="O48" s="80"/>
      <c r="P48" s="80">
        <v>1</v>
      </c>
      <c r="Q48" s="80">
        <v>59</v>
      </c>
      <c r="R48" s="80"/>
      <c r="S48" s="80"/>
      <c r="T48" s="80"/>
      <c r="U48" s="80"/>
      <c r="V48" s="80"/>
      <c r="W48" s="80"/>
      <c r="X48" s="80">
        <v>1</v>
      </c>
      <c r="Y48" s="80">
        <v>59</v>
      </c>
      <c r="Z48" s="80"/>
      <c r="AA48" s="107"/>
      <c r="AB48" s="47"/>
    </row>
    <row r="49" spans="1:28" ht="16.5" customHeight="1">
      <c r="A49" s="2002"/>
      <c r="B49" s="2013" t="s">
        <v>212</v>
      </c>
      <c r="C49" s="2013"/>
      <c r="D49" s="80"/>
      <c r="E49" s="80"/>
      <c r="F49" s="80"/>
      <c r="G49" s="80"/>
      <c r="H49" s="80"/>
      <c r="I49" s="80"/>
      <c r="J49" s="80"/>
      <c r="K49" s="80"/>
      <c r="L49" s="80"/>
      <c r="M49" s="227"/>
      <c r="N49" s="866"/>
      <c r="O49" s="80"/>
      <c r="P49" s="80"/>
      <c r="Q49" s="80"/>
      <c r="R49" s="80"/>
      <c r="S49" s="80"/>
      <c r="T49" s="80"/>
      <c r="U49" s="80"/>
      <c r="V49" s="80"/>
      <c r="W49" s="80"/>
      <c r="X49" s="80"/>
      <c r="Y49" s="80"/>
      <c r="Z49" s="80"/>
      <c r="AA49" s="107"/>
      <c r="AB49" s="47"/>
    </row>
    <row r="50" spans="1:28" ht="16.5" customHeight="1">
      <c r="A50" s="2002"/>
      <c r="B50" s="2013" t="s">
        <v>250</v>
      </c>
      <c r="C50" s="2013"/>
      <c r="D50" s="80"/>
      <c r="E50" s="80"/>
      <c r="F50" s="80"/>
      <c r="G50" s="80"/>
      <c r="H50" s="80"/>
      <c r="I50" s="80"/>
      <c r="J50" s="80"/>
      <c r="K50" s="80"/>
      <c r="L50" s="80"/>
      <c r="M50" s="227"/>
      <c r="N50" s="866"/>
      <c r="O50" s="80"/>
      <c r="P50" s="80"/>
      <c r="Q50" s="80"/>
      <c r="R50" s="80"/>
      <c r="S50" s="80"/>
      <c r="T50" s="80"/>
      <c r="U50" s="80"/>
      <c r="V50" s="80"/>
      <c r="W50" s="80"/>
      <c r="X50" s="80"/>
      <c r="Y50" s="80"/>
      <c r="Z50" s="80"/>
      <c r="AA50" s="107"/>
      <c r="AB50" s="47"/>
    </row>
    <row r="51" spans="1:28" ht="16.5" customHeight="1">
      <c r="A51" s="2002"/>
      <c r="B51" s="2013" t="s">
        <v>275</v>
      </c>
      <c r="C51" s="2013"/>
      <c r="D51" s="80"/>
      <c r="E51" s="80"/>
      <c r="F51" s="80"/>
      <c r="G51" s="80"/>
      <c r="H51" s="80"/>
      <c r="I51" s="80"/>
      <c r="J51" s="80"/>
      <c r="K51" s="80"/>
      <c r="L51" s="80"/>
      <c r="M51" s="227"/>
      <c r="N51" s="866"/>
      <c r="O51" s="80"/>
      <c r="P51" s="80"/>
      <c r="Q51" s="80"/>
      <c r="R51" s="80"/>
      <c r="S51" s="80"/>
      <c r="T51" s="80"/>
      <c r="U51" s="80"/>
      <c r="V51" s="80"/>
      <c r="W51" s="80"/>
      <c r="X51" s="80"/>
      <c r="Y51" s="80"/>
      <c r="Z51" s="80"/>
      <c r="AA51" s="107"/>
      <c r="AB51" s="47"/>
    </row>
    <row r="52" spans="1:28" ht="16.5" customHeight="1">
      <c r="A52" s="2002"/>
      <c r="B52" s="2013" t="s">
        <v>276</v>
      </c>
      <c r="C52" s="2013"/>
      <c r="D52" s="80"/>
      <c r="E52" s="80"/>
      <c r="F52" s="80"/>
      <c r="G52" s="80"/>
      <c r="H52" s="80"/>
      <c r="I52" s="80"/>
      <c r="J52" s="80"/>
      <c r="K52" s="80"/>
      <c r="L52" s="80"/>
      <c r="M52" s="227"/>
      <c r="N52" s="866"/>
      <c r="O52" s="80"/>
      <c r="P52" s="80"/>
      <c r="Q52" s="80"/>
      <c r="R52" s="80"/>
      <c r="S52" s="80"/>
      <c r="T52" s="80"/>
      <c r="U52" s="80"/>
      <c r="V52" s="80"/>
      <c r="W52" s="80"/>
      <c r="X52" s="80"/>
      <c r="Y52" s="80"/>
      <c r="Z52" s="80"/>
      <c r="AA52" s="107"/>
      <c r="AB52" s="47"/>
    </row>
    <row r="53" spans="1:28" ht="16.5" customHeight="1" thickBot="1">
      <c r="A53" s="2002"/>
      <c r="B53" s="2013" t="s">
        <v>277</v>
      </c>
      <c r="C53" s="2013"/>
      <c r="D53" s="97">
        <f t="shared" si="27"/>
        <v>1</v>
      </c>
      <c r="E53" s="97"/>
      <c r="F53" s="97">
        <v>1</v>
      </c>
      <c r="G53" s="97"/>
      <c r="H53" s="97"/>
      <c r="I53" s="80">
        <f t="shared" si="28"/>
        <v>52</v>
      </c>
      <c r="J53" s="97"/>
      <c r="K53" s="97">
        <v>52</v>
      </c>
      <c r="L53" s="97"/>
      <c r="M53" s="231"/>
      <c r="N53" s="870"/>
      <c r="O53" s="97"/>
      <c r="P53" s="97">
        <v>1</v>
      </c>
      <c r="Q53" s="97">
        <v>52</v>
      </c>
      <c r="R53" s="97"/>
      <c r="S53" s="97"/>
      <c r="T53" s="97"/>
      <c r="U53" s="97"/>
      <c r="V53" s="97">
        <v>1</v>
      </c>
      <c r="W53" s="97">
        <v>24</v>
      </c>
      <c r="X53" s="97"/>
      <c r="Y53" s="97"/>
      <c r="Z53" s="97">
        <v>1</v>
      </c>
      <c r="AA53" s="242">
        <v>28</v>
      </c>
      <c r="AB53" s="47"/>
    </row>
    <row r="54" spans="1:28" ht="16.5" customHeight="1" thickTop="1" thickBot="1">
      <c r="A54" s="2009"/>
      <c r="B54" s="2014" t="s">
        <v>544</v>
      </c>
      <c r="C54" s="2030"/>
      <c r="D54" s="134">
        <f>SUM(D45:D53)</f>
        <v>4</v>
      </c>
      <c r="E54" s="134"/>
      <c r="F54" s="134">
        <f>SUM(F47:F53)</f>
        <v>3</v>
      </c>
      <c r="G54" s="134">
        <f t="shared" ref="G54:AA54" si="29">SUM(G45:G53)</f>
        <v>1</v>
      </c>
      <c r="H54" s="134"/>
      <c r="I54" s="134">
        <f t="shared" si="29"/>
        <v>294</v>
      </c>
      <c r="J54" s="134"/>
      <c r="K54" s="134">
        <f>SUM(K47:K53)</f>
        <v>176</v>
      </c>
      <c r="L54" s="134">
        <f t="shared" si="29"/>
        <v>118</v>
      </c>
      <c r="M54" s="877"/>
      <c r="N54" s="887"/>
      <c r="O54" s="134"/>
      <c r="P54" s="135">
        <f t="shared" si="29"/>
        <v>3</v>
      </c>
      <c r="Q54" s="134">
        <f t="shared" si="29"/>
        <v>176</v>
      </c>
      <c r="R54" s="134">
        <f t="shared" si="29"/>
        <v>1</v>
      </c>
      <c r="S54" s="134">
        <f t="shared" si="29"/>
        <v>118</v>
      </c>
      <c r="T54" s="134"/>
      <c r="U54" s="134"/>
      <c r="V54" s="134">
        <f t="shared" si="29"/>
        <v>2</v>
      </c>
      <c r="W54" s="134">
        <f t="shared" si="29"/>
        <v>89</v>
      </c>
      <c r="X54" s="134">
        <f t="shared" si="29"/>
        <v>2</v>
      </c>
      <c r="Y54" s="134">
        <f t="shared" si="29"/>
        <v>109</v>
      </c>
      <c r="Z54" s="134">
        <f t="shared" si="29"/>
        <v>2</v>
      </c>
      <c r="AA54" s="166">
        <f t="shared" si="29"/>
        <v>96</v>
      </c>
      <c r="AB54" s="47"/>
    </row>
    <row r="55" spans="1:28" ht="16.5" customHeight="1">
      <c r="A55" s="2001" t="s">
        <v>355</v>
      </c>
      <c r="B55" s="2061" t="s">
        <v>349</v>
      </c>
      <c r="C55" s="2061"/>
      <c r="D55" s="99"/>
      <c r="E55" s="99"/>
      <c r="F55" s="99"/>
      <c r="G55" s="99"/>
      <c r="H55" s="99"/>
      <c r="I55" s="80"/>
      <c r="J55" s="99"/>
      <c r="K55" s="99"/>
      <c r="L55" s="99"/>
      <c r="M55" s="229"/>
      <c r="N55" s="869"/>
      <c r="O55" s="99"/>
      <c r="P55" s="99"/>
      <c r="Q55" s="99"/>
      <c r="R55" s="99"/>
      <c r="S55" s="99"/>
      <c r="T55" s="99"/>
      <c r="U55" s="99"/>
      <c r="V55" s="99"/>
      <c r="W55" s="99"/>
      <c r="X55" s="99"/>
      <c r="Y55" s="99"/>
      <c r="Z55" s="99"/>
      <c r="AA55" s="167"/>
      <c r="AB55" s="116"/>
    </row>
    <row r="56" spans="1:28" ht="16.5" customHeight="1">
      <c r="A56" s="2002"/>
      <c r="B56" s="2013" t="s">
        <v>251</v>
      </c>
      <c r="C56" s="2013"/>
      <c r="D56" s="133"/>
      <c r="E56" s="133"/>
      <c r="F56" s="133"/>
      <c r="G56" s="133"/>
      <c r="H56" s="133"/>
      <c r="I56" s="80"/>
      <c r="J56" s="133"/>
      <c r="K56" s="133"/>
      <c r="L56" s="133"/>
      <c r="M56" s="226"/>
      <c r="N56" s="888"/>
      <c r="O56" s="133"/>
      <c r="P56" s="133"/>
      <c r="Q56" s="133"/>
      <c r="R56" s="133"/>
      <c r="S56" s="133"/>
      <c r="T56" s="133"/>
      <c r="U56" s="133"/>
      <c r="V56" s="133"/>
      <c r="W56" s="133"/>
      <c r="X56" s="133"/>
      <c r="Y56" s="133"/>
      <c r="Z56" s="133"/>
      <c r="AA56" s="139"/>
      <c r="AB56" s="47"/>
    </row>
    <row r="57" spans="1:28" ht="16.5" customHeight="1" thickBot="1">
      <c r="A57" s="2002"/>
      <c r="B57" s="2013" t="s">
        <v>201</v>
      </c>
      <c r="C57" s="2013"/>
      <c r="D57" s="80"/>
      <c r="E57" s="80"/>
      <c r="F57" s="80"/>
      <c r="G57" s="80"/>
      <c r="H57" s="80"/>
      <c r="I57" s="80"/>
      <c r="J57" s="80"/>
      <c r="K57" s="80"/>
      <c r="L57" s="80"/>
      <c r="M57" s="227"/>
      <c r="N57" s="866"/>
      <c r="O57" s="80"/>
      <c r="P57" s="80"/>
      <c r="Q57" s="80"/>
      <c r="R57" s="80"/>
      <c r="S57" s="80"/>
      <c r="T57" s="80"/>
      <c r="U57" s="80"/>
      <c r="V57" s="80"/>
      <c r="W57" s="80"/>
      <c r="X57" s="80"/>
      <c r="Y57" s="80"/>
      <c r="Z57" s="80"/>
      <c r="AA57" s="107"/>
      <c r="AB57" s="47"/>
    </row>
    <row r="58" spans="1:28" ht="16.5" customHeight="1" thickTop="1" thickBot="1">
      <c r="A58" s="2003"/>
      <c r="B58" s="2014" t="s">
        <v>544</v>
      </c>
      <c r="C58" s="2015"/>
      <c r="D58" s="134"/>
      <c r="E58" s="134"/>
      <c r="F58" s="134"/>
      <c r="G58" s="134"/>
      <c r="H58" s="134"/>
      <c r="I58" s="134"/>
      <c r="J58" s="134"/>
      <c r="K58" s="134"/>
      <c r="L58" s="134"/>
      <c r="M58" s="877"/>
      <c r="N58" s="887"/>
      <c r="O58" s="134"/>
      <c r="P58" s="135"/>
      <c r="Q58" s="134"/>
      <c r="R58" s="134"/>
      <c r="S58" s="134"/>
      <c r="T58" s="134"/>
      <c r="U58" s="134"/>
      <c r="V58" s="134"/>
      <c r="W58" s="134"/>
      <c r="X58" s="134"/>
      <c r="Y58" s="134"/>
      <c r="Z58" s="134"/>
      <c r="AA58" s="166"/>
      <c r="AB58" s="47"/>
    </row>
    <row r="59" spans="1:28" ht="16.5" customHeight="1">
      <c r="A59" s="2008" t="s">
        <v>350</v>
      </c>
      <c r="B59" s="2013" t="s">
        <v>498</v>
      </c>
      <c r="C59" s="2013"/>
      <c r="D59" s="136">
        <f>SUM(E59:H59)</f>
        <v>1</v>
      </c>
      <c r="E59" s="99">
        <v>1</v>
      </c>
      <c r="F59" s="99"/>
      <c r="G59" s="99"/>
      <c r="H59" s="99"/>
      <c r="I59" s="97">
        <f>SUM(J59:M59)</f>
        <v>41</v>
      </c>
      <c r="J59" s="99">
        <v>41</v>
      </c>
      <c r="K59" s="99"/>
      <c r="L59" s="99"/>
      <c r="M59" s="229"/>
      <c r="N59" s="869"/>
      <c r="O59" s="99"/>
      <c r="P59" s="99"/>
      <c r="Q59" s="99"/>
      <c r="R59" s="99">
        <v>1</v>
      </c>
      <c r="S59" s="99">
        <v>41</v>
      </c>
      <c r="T59" s="99"/>
      <c r="U59" s="99"/>
      <c r="V59" s="99">
        <v>1</v>
      </c>
      <c r="W59" s="99">
        <v>41</v>
      </c>
      <c r="X59" s="99"/>
      <c r="Y59" s="99"/>
      <c r="Z59" s="99"/>
      <c r="AA59" s="167"/>
      <c r="AB59" s="47"/>
    </row>
    <row r="60" spans="1:28" ht="16.5" customHeight="1">
      <c r="A60" s="2002"/>
      <c r="B60" s="2060" t="s">
        <v>499</v>
      </c>
      <c r="C60" s="2060"/>
      <c r="D60" s="38"/>
      <c r="E60" s="85"/>
      <c r="F60" s="80"/>
      <c r="G60" s="80"/>
      <c r="H60" s="80"/>
      <c r="I60" s="38"/>
      <c r="J60" s="85"/>
      <c r="K60" s="80"/>
      <c r="L60" s="80"/>
      <c r="M60" s="227"/>
      <c r="N60" s="866"/>
      <c r="O60" s="80"/>
      <c r="P60" s="80"/>
      <c r="Q60" s="80"/>
      <c r="R60" s="80"/>
      <c r="S60" s="80"/>
      <c r="T60" s="80"/>
      <c r="U60" s="80"/>
      <c r="V60" s="80"/>
      <c r="W60" s="80"/>
      <c r="X60" s="80"/>
      <c r="Y60" s="80"/>
      <c r="Z60" s="80"/>
      <c r="AA60" s="107"/>
      <c r="AB60" s="47"/>
    </row>
    <row r="61" spans="1:28" ht="16.5" customHeight="1" thickBot="1">
      <c r="A61" s="2002"/>
      <c r="B61" s="2013" t="s">
        <v>500</v>
      </c>
      <c r="C61" s="2013"/>
      <c r="D61" s="80">
        <f>SUM(E61:H61)</f>
        <v>1</v>
      </c>
      <c r="E61" s="80"/>
      <c r="F61" s="80"/>
      <c r="G61" s="80"/>
      <c r="H61" s="80">
        <v>1</v>
      </c>
      <c r="I61" s="97">
        <f>SUM(J61:M61)</f>
        <v>260</v>
      </c>
      <c r="J61" s="80"/>
      <c r="K61" s="80"/>
      <c r="L61" s="80"/>
      <c r="M61" s="227">
        <v>260</v>
      </c>
      <c r="N61" s="866"/>
      <c r="O61" s="80"/>
      <c r="P61" s="80"/>
      <c r="Q61" s="80"/>
      <c r="R61" s="80">
        <v>1</v>
      </c>
      <c r="S61" s="80">
        <v>260</v>
      </c>
      <c r="T61" s="80"/>
      <c r="U61" s="80"/>
      <c r="V61" s="80">
        <v>1</v>
      </c>
      <c r="W61" s="80">
        <v>90</v>
      </c>
      <c r="X61" s="80"/>
      <c r="Y61" s="80"/>
      <c r="Z61" s="80">
        <v>1</v>
      </c>
      <c r="AA61" s="107">
        <v>170</v>
      </c>
      <c r="AB61" s="47"/>
    </row>
    <row r="62" spans="1:28" ht="16.5" customHeight="1" thickTop="1" thickBot="1">
      <c r="A62" s="2003"/>
      <c r="B62" s="2014" t="s">
        <v>544</v>
      </c>
      <c r="C62" s="2030"/>
      <c r="D62" s="134">
        <f>SUM(D59:D61)</f>
        <v>2</v>
      </c>
      <c r="E62" s="134">
        <f>SUM(E59,E60:E61)</f>
        <v>1</v>
      </c>
      <c r="F62" s="134"/>
      <c r="G62" s="134"/>
      <c r="H62" s="134">
        <f>SUM(H59:H61)</f>
        <v>1</v>
      </c>
      <c r="I62" s="212">
        <f>SUM(J62:M62)</f>
        <v>301</v>
      </c>
      <c r="J62" s="134">
        <f>SUM(J59:J61)</f>
        <v>41</v>
      </c>
      <c r="K62" s="134"/>
      <c r="L62" s="134"/>
      <c r="M62" s="877">
        <f>SUM(M59:M61)</f>
        <v>260</v>
      </c>
      <c r="N62" s="886"/>
      <c r="O62" s="134"/>
      <c r="P62" s="134"/>
      <c r="Q62" s="134"/>
      <c r="R62" s="134">
        <f>SUM(R59,R60:R61)</f>
        <v>2</v>
      </c>
      <c r="S62" s="134">
        <f>SUM(S59,S60:S61)</f>
        <v>301</v>
      </c>
      <c r="T62" s="134"/>
      <c r="U62" s="134"/>
      <c r="V62" s="134">
        <f>SUM(V59,V60:V61)</f>
        <v>2</v>
      </c>
      <c r="W62" s="134">
        <f>SUM(W59,W60:W61)</f>
        <v>131</v>
      </c>
      <c r="X62" s="134"/>
      <c r="Y62" s="134"/>
      <c r="Z62" s="134">
        <f>SUM(Z59:Z61)</f>
        <v>1</v>
      </c>
      <c r="AA62" s="166">
        <f>SUM(AA59,AA60:AA61)</f>
        <v>170</v>
      </c>
      <c r="AB62" s="47"/>
    </row>
    <row r="63" spans="1:28" ht="16.5" customHeight="1">
      <c r="A63" s="2008" t="s">
        <v>385</v>
      </c>
      <c r="B63" s="2013" t="s">
        <v>213</v>
      </c>
      <c r="C63" s="2013"/>
      <c r="D63" s="104">
        <v>4</v>
      </c>
      <c r="E63" s="104">
        <v>1</v>
      </c>
      <c r="F63" s="104">
        <v>1</v>
      </c>
      <c r="G63" s="104">
        <v>1</v>
      </c>
      <c r="H63" s="104">
        <v>1</v>
      </c>
      <c r="I63" s="80">
        <v>370</v>
      </c>
      <c r="J63" s="104">
        <v>34</v>
      </c>
      <c r="K63" s="104">
        <v>75</v>
      </c>
      <c r="L63" s="104">
        <v>261</v>
      </c>
      <c r="M63" s="233"/>
      <c r="N63" s="871">
        <v>1</v>
      </c>
      <c r="O63" s="104">
        <v>90</v>
      </c>
      <c r="P63" s="104">
        <v>1</v>
      </c>
      <c r="Q63" s="104">
        <v>1</v>
      </c>
      <c r="R63" s="104">
        <v>4</v>
      </c>
      <c r="S63" s="104">
        <v>149</v>
      </c>
      <c r="T63" s="104">
        <v>1</v>
      </c>
      <c r="U63" s="104">
        <v>130</v>
      </c>
      <c r="V63" s="104">
        <v>1</v>
      </c>
      <c r="W63" s="104">
        <v>91</v>
      </c>
      <c r="X63" s="104"/>
      <c r="Y63" s="104"/>
      <c r="Z63" s="104">
        <v>4</v>
      </c>
      <c r="AA63" s="106">
        <v>279</v>
      </c>
      <c r="AB63" s="47"/>
    </row>
    <row r="64" spans="1:28" ht="16.5" customHeight="1">
      <c r="A64" s="2002"/>
      <c r="B64" s="2013" t="s">
        <v>214</v>
      </c>
      <c r="C64" s="2013"/>
      <c r="D64" s="80">
        <v>3</v>
      </c>
      <c r="E64" s="80">
        <v>3</v>
      </c>
      <c r="F64" s="80"/>
      <c r="G64" s="80"/>
      <c r="H64" s="80"/>
      <c r="I64" s="80">
        <v>67</v>
      </c>
      <c r="J64" s="80">
        <v>67</v>
      </c>
      <c r="K64" s="80"/>
      <c r="L64" s="80"/>
      <c r="M64" s="227"/>
      <c r="N64" s="866"/>
      <c r="O64" s="80"/>
      <c r="P64" s="80"/>
      <c r="Q64" s="80"/>
      <c r="R64" s="80">
        <v>3</v>
      </c>
      <c r="S64" s="80">
        <v>67</v>
      </c>
      <c r="T64" s="80"/>
      <c r="U64" s="80"/>
      <c r="V64" s="80"/>
      <c r="W64" s="80"/>
      <c r="X64" s="80"/>
      <c r="Y64" s="80"/>
      <c r="Z64" s="80">
        <v>3</v>
      </c>
      <c r="AA64" s="107">
        <v>67</v>
      </c>
      <c r="AB64" s="47"/>
    </row>
    <row r="65" spans="1:28" ht="16.5" customHeight="1">
      <c r="A65" s="2002"/>
      <c r="B65" s="2013" t="s">
        <v>282</v>
      </c>
      <c r="C65" s="2013"/>
      <c r="D65" s="133"/>
      <c r="E65" s="133"/>
      <c r="F65" s="133"/>
      <c r="G65" s="133"/>
      <c r="H65" s="133"/>
      <c r="I65" s="80"/>
      <c r="J65" s="133"/>
      <c r="K65" s="133"/>
      <c r="L65" s="133"/>
      <c r="M65" s="226"/>
      <c r="N65" s="888"/>
      <c r="O65" s="133"/>
      <c r="P65" s="133"/>
      <c r="Q65" s="133"/>
      <c r="R65" s="133"/>
      <c r="S65" s="133"/>
      <c r="T65" s="133"/>
      <c r="U65" s="133"/>
      <c r="V65" s="133"/>
      <c r="W65" s="133"/>
      <c r="X65" s="133"/>
      <c r="Y65" s="133"/>
      <c r="Z65" s="133"/>
      <c r="AA65" s="139"/>
      <c r="AB65" s="47"/>
    </row>
    <row r="66" spans="1:28" ht="16.5" customHeight="1">
      <c r="A66" s="2002"/>
      <c r="B66" s="2060" t="s">
        <v>283</v>
      </c>
      <c r="C66" s="2060"/>
      <c r="D66" s="133">
        <v>1</v>
      </c>
      <c r="E66" s="133">
        <v>1</v>
      </c>
      <c r="F66" s="133"/>
      <c r="G66" s="133"/>
      <c r="H66" s="133"/>
      <c r="I66" s="80">
        <v>24</v>
      </c>
      <c r="J66" s="133">
        <v>24</v>
      </c>
      <c r="K66" s="133"/>
      <c r="L66" s="133"/>
      <c r="M66" s="226"/>
      <c r="N66" s="888"/>
      <c r="O66" s="133"/>
      <c r="P66" s="133"/>
      <c r="Q66" s="133"/>
      <c r="R66" s="133">
        <v>1</v>
      </c>
      <c r="S66" s="133">
        <v>24</v>
      </c>
      <c r="T66" s="133"/>
      <c r="U66" s="133"/>
      <c r="V66" s="133"/>
      <c r="W66" s="133"/>
      <c r="X66" s="133"/>
      <c r="Y66" s="133"/>
      <c r="Z66" s="133">
        <v>1</v>
      </c>
      <c r="AA66" s="139">
        <v>24</v>
      </c>
      <c r="AB66" s="47"/>
    </row>
    <row r="67" spans="1:28" ht="16.5" customHeight="1">
      <c r="A67" s="2002"/>
      <c r="B67" s="2060" t="s">
        <v>284</v>
      </c>
      <c r="C67" s="2060"/>
      <c r="D67" s="80">
        <v>1</v>
      </c>
      <c r="E67" s="80"/>
      <c r="F67" s="80">
        <v>1</v>
      </c>
      <c r="G67" s="80"/>
      <c r="H67" s="80"/>
      <c r="I67" s="80">
        <v>57</v>
      </c>
      <c r="J67" s="80"/>
      <c r="K67" s="80">
        <v>57</v>
      </c>
      <c r="L67" s="80"/>
      <c r="M67" s="227"/>
      <c r="N67" s="866"/>
      <c r="O67" s="80"/>
      <c r="P67" s="80"/>
      <c r="Q67" s="80"/>
      <c r="R67" s="80">
        <v>1</v>
      </c>
      <c r="S67" s="80">
        <v>57</v>
      </c>
      <c r="T67" s="80"/>
      <c r="U67" s="80"/>
      <c r="V67" s="80"/>
      <c r="W67" s="80"/>
      <c r="X67" s="80"/>
      <c r="Y67" s="80"/>
      <c r="Z67" s="80">
        <v>1</v>
      </c>
      <c r="AA67" s="107">
        <v>57</v>
      </c>
      <c r="AB67" s="47"/>
    </row>
    <row r="68" spans="1:28" ht="16.5" customHeight="1">
      <c r="A68" s="2002"/>
      <c r="B68" s="2060" t="s">
        <v>285</v>
      </c>
      <c r="C68" s="2060"/>
      <c r="D68" s="80">
        <v>1</v>
      </c>
      <c r="E68" s="80"/>
      <c r="F68" s="80"/>
      <c r="G68" s="80">
        <v>1</v>
      </c>
      <c r="H68" s="80"/>
      <c r="I68" s="80">
        <v>161</v>
      </c>
      <c r="J68" s="80"/>
      <c r="K68" s="80"/>
      <c r="L68" s="80">
        <v>161</v>
      </c>
      <c r="M68" s="227"/>
      <c r="N68" s="866"/>
      <c r="O68" s="80"/>
      <c r="P68" s="80">
        <v>1</v>
      </c>
      <c r="Q68" s="80">
        <v>161</v>
      </c>
      <c r="R68" s="80"/>
      <c r="S68" s="80"/>
      <c r="T68" s="80"/>
      <c r="U68" s="80"/>
      <c r="V68" s="80"/>
      <c r="W68" s="80"/>
      <c r="X68" s="80"/>
      <c r="Y68" s="80"/>
      <c r="Z68" s="80">
        <v>1</v>
      </c>
      <c r="AA68" s="107">
        <v>74</v>
      </c>
      <c r="AB68" s="47"/>
    </row>
    <row r="69" spans="1:28" ht="16.5" customHeight="1" thickBot="1">
      <c r="A69" s="2002"/>
      <c r="B69" s="2060" t="s">
        <v>194</v>
      </c>
      <c r="C69" s="2060"/>
      <c r="D69" s="80">
        <v>10</v>
      </c>
      <c r="E69" s="80">
        <v>7</v>
      </c>
      <c r="F69" s="80">
        <v>3</v>
      </c>
      <c r="G69" s="80"/>
      <c r="H69" s="80"/>
      <c r="I69" s="80">
        <v>248</v>
      </c>
      <c r="J69" s="80">
        <v>191</v>
      </c>
      <c r="K69" s="80">
        <v>57</v>
      </c>
      <c r="L69" s="80"/>
      <c r="M69" s="227"/>
      <c r="N69" s="866"/>
      <c r="O69" s="80"/>
      <c r="P69" s="80">
        <v>3</v>
      </c>
      <c r="Q69" s="80">
        <v>117</v>
      </c>
      <c r="R69" s="80">
        <v>6</v>
      </c>
      <c r="S69" s="80">
        <v>131</v>
      </c>
      <c r="T69" s="80"/>
      <c r="U69" s="80"/>
      <c r="V69" s="80"/>
      <c r="W69" s="80"/>
      <c r="X69" s="80"/>
      <c r="Y69" s="80"/>
      <c r="Z69" s="80">
        <v>10</v>
      </c>
      <c r="AA69" s="107">
        <v>248</v>
      </c>
      <c r="AB69" s="47"/>
    </row>
    <row r="70" spans="1:28" ht="16.5" customHeight="1" thickTop="1" thickBot="1">
      <c r="A70" s="2003"/>
      <c r="B70" s="2014" t="s">
        <v>544</v>
      </c>
      <c r="C70" s="2030"/>
      <c r="D70" s="134">
        <f>SUM(D63:D69)</f>
        <v>20</v>
      </c>
      <c r="E70" s="134">
        <f>SUM(E63:E69)</f>
        <v>12</v>
      </c>
      <c r="F70" s="134">
        <f t="shared" ref="F70:AA70" si="30">SUM(F63:F69)</f>
        <v>5</v>
      </c>
      <c r="G70" s="134">
        <f t="shared" si="30"/>
        <v>2</v>
      </c>
      <c r="H70" s="134">
        <f t="shared" si="30"/>
        <v>1</v>
      </c>
      <c r="I70" s="134">
        <f t="shared" si="30"/>
        <v>927</v>
      </c>
      <c r="J70" s="134">
        <f t="shared" si="30"/>
        <v>316</v>
      </c>
      <c r="K70" s="134">
        <f t="shared" si="30"/>
        <v>189</v>
      </c>
      <c r="L70" s="134">
        <f t="shared" si="30"/>
        <v>422</v>
      </c>
      <c r="M70" s="877"/>
      <c r="N70" s="887">
        <f t="shared" si="30"/>
        <v>1</v>
      </c>
      <c r="O70" s="135">
        <f t="shared" si="30"/>
        <v>90</v>
      </c>
      <c r="P70" s="135">
        <f t="shared" si="30"/>
        <v>5</v>
      </c>
      <c r="Q70" s="134">
        <f t="shared" si="30"/>
        <v>279</v>
      </c>
      <c r="R70" s="134">
        <f t="shared" si="30"/>
        <v>15</v>
      </c>
      <c r="S70" s="134">
        <f t="shared" si="30"/>
        <v>428</v>
      </c>
      <c r="T70" s="135">
        <f t="shared" si="30"/>
        <v>1</v>
      </c>
      <c r="U70" s="135">
        <f t="shared" si="30"/>
        <v>130</v>
      </c>
      <c r="V70" s="134">
        <f t="shared" si="30"/>
        <v>1</v>
      </c>
      <c r="W70" s="134">
        <f t="shared" si="30"/>
        <v>91</v>
      </c>
      <c r="X70" s="135"/>
      <c r="Y70" s="135"/>
      <c r="Z70" s="135">
        <f t="shared" si="30"/>
        <v>20</v>
      </c>
      <c r="AA70" s="166">
        <f t="shared" si="30"/>
        <v>749</v>
      </c>
      <c r="AB70" s="47"/>
    </row>
    <row r="71" spans="1:28" ht="16.5" customHeight="1">
      <c r="A71" s="1722" t="s">
        <v>351</v>
      </c>
      <c r="B71" s="1709" t="s">
        <v>252</v>
      </c>
      <c r="C71" s="1709"/>
      <c r="D71" s="300">
        <f>SUM(E71:H71)</f>
        <v>1</v>
      </c>
      <c r="E71" s="300"/>
      <c r="F71" s="300"/>
      <c r="G71" s="300"/>
      <c r="H71" s="300">
        <v>1</v>
      </c>
      <c r="I71" s="283">
        <f>SUM(J71:M71)</f>
        <v>213</v>
      </c>
      <c r="J71" s="300"/>
      <c r="K71" s="300"/>
      <c r="L71" s="300"/>
      <c r="M71" s="878">
        <v>213</v>
      </c>
      <c r="N71" s="889"/>
      <c r="O71" s="300"/>
      <c r="P71" s="300">
        <v>1</v>
      </c>
      <c r="Q71" s="300">
        <v>49</v>
      </c>
      <c r="R71" s="300">
        <v>1</v>
      </c>
      <c r="S71" s="300">
        <v>164</v>
      </c>
      <c r="T71" s="300"/>
      <c r="U71" s="300"/>
      <c r="V71" s="300">
        <v>1</v>
      </c>
      <c r="W71" s="300">
        <v>81</v>
      </c>
      <c r="X71" s="300"/>
      <c r="Y71" s="300"/>
      <c r="Z71" s="300">
        <v>1</v>
      </c>
      <c r="AA71" s="347">
        <v>132</v>
      </c>
      <c r="AB71" s="116"/>
    </row>
    <row r="72" spans="1:28" ht="16.5" customHeight="1">
      <c r="A72" s="1715"/>
      <c r="B72" s="1709" t="s">
        <v>330</v>
      </c>
      <c r="C72" s="1709"/>
      <c r="D72" s="283">
        <f>SUM(E72:H72)</f>
        <v>1</v>
      </c>
      <c r="E72" s="283"/>
      <c r="F72" s="283"/>
      <c r="G72" s="283">
        <v>1</v>
      </c>
      <c r="H72" s="283"/>
      <c r="I72" s="283">
        <f>SUM(J72:M72)</f>
        <v>140</v>
      </c>
      <c r="J72" s="283"/>
      <c r="K72" s="283"/>
      <c r="L72" s="283">
        <v>140</v>
      </c>
      <c r="M72" s="517"/>
      <c r="N72" s="872"/>
      <c r="O72" s="283"/>
      <c r="P72" s="283">
        <v>1</v>
      </c>
      <c r="Q72" s="283">
        <v>58</v>
      </c>
      <c r="R72" s="283">
        <v>1</v>
      </c>
      <c r="S72" s="283">
        <v>82</v>
      </c>
      <c r="T72" s="283"/>
      <c r="U72" s="283"/>
      <c r="V72" s="283"/>
      <c r="W72" s="283"/>
      <c r="X72" s="283"/>
      <c r="Y72" s="283"/>
      <c r="Z72" s="283">
        <v>1</v>
      </c>
      <c r="AA72" s="348">
        <v>140</v>
      </c>
      <c r="AB72" s="116"/>
    </row>
    <row r="73" spans="1:28" ht="16.5" customHeight="1" thickBot="1">
      <c r="A73" s="1715"/>
      <c r="B73" s="1713" t="s">
        <v>195</v>
      </c>
      <c r="C73" s="1713"/>
      <c r="D73" s="349">
        <f>SUM(E73:H73)</f>
        <v>4</v>
      </c>
      <c r="E73" s="349">
        <v>3</v>
      </c>
      <c r="F73" s="349">
        <v>1</v>
      </c>
      <c r="G73" s="349"/>
      <c r="H73" s="349"/>
      <c r="I73" s="283">
        <f>SUM(J73:M73)</f>
        <v>163</v>
      </c>
      <c r="J73" s="349">
        <v>83</v>
      </c>
      <c r="K73" s="349">
        <v>80</v>
      </c>
      <c r="L73" s="349"/>
      <c r="M73" s="879"/>
      <c r="N73" s="890"/>
      <c r="O73" s="349"/>
      <c r="P73" s="349">
        <v>1</v>
      </c>
      <c r="Q73" s="349">
        <v>20</v>
      </c>
      <c r="R73" s="349">
        <v>2</v>
      </c>
      <c r="S73" s="349">
        <v>112</v>
      </c>
      <c r="T73" s="349">
        <v>1</v>
      </c>
      <c r="U73" s="349">
        <v>31</v>
      </c>
      <c r="V73" s="349">
        <v>3</v>
      </c>
      <c r="W73" s="349">
        <v>54</v>
      </c>
      <c r="X73" s="349"/>
      <c r="Y73" s="349"/>
      <c r="Z73" s="349">
        <v>3</v>
      </c>
      <c r="AA73" s="350">
        <v>109</v>
      </c>
      <c r="AB73" s="116"/>
    </row>
    <row r="74" spans="1:28" ht="16.5" customHeight="1" thickTop="1" thickBot="1">
      <c r="A74" s="1716"/>
      <c r="B74" s="1710" t="s">
        <v>545</v>
      </c>
      <c r="C74" s="1771"/>
      <c r="D74" s="351">
        <f>SUM(D71:D73)</f>
        <v>6</v>
      </c>
      <c r="E74" s="351">
        <f>SUM(E71:E73)</f>
        <v>3</v>
      </c>
      <c r="F74" s="351">
        <f t="shared" ref="F74:Z74" si="31">SUM(F71:F73)</f>
        <v>1</v>
      </c>
      <c r="G74" s="351">
        <f t="shared" si="31"/>
        <v>1</v>
      </c>
      <c r="H74" s="351">
        <f>SUM(H71:H73)</f>
        <v>1</v>
      </c>
      <c r="I74" s="351">
        <f t="shared" si="31"/>
        <v>516</v>
      </c>
      <c r="J74" s="351">
        <f>SUM(J71:J73)</f>
        <v>83</v>
      </c>
      <c r="K74" s="351">
        <f t="shared" si="31"/>
        <v>80</v>
      </c>
      <c r="L74" s="351">
        <f t="shared" si="31"/>
        <v>140</v>
      </c>
      <c r="M74" s="880">
        <f>SUM(M71:M73)</f>
        <v>213</v>
      </c>
      <c r="N74" s="1493"/>
      <c r="O74" s="352"/>
      <c r="P74" s="352">
        <f>SUM(P71:P73)</f>
        <v>3</v>
      </c>
      <c r="Q74" s="351">
        <f>SUM(Q71:Q73)</f>
        <v>127</v>
      </c>
      <c r="R74" s="351">
        <f t="shared" si="31"/>
        <v>4</v>
      </c>
      <c r="S74" s="351">
        <f t="shared" si="31"/>
        <v>358</v>
      </c>
      <c r="T74" s="352">
        <f>SUM(T71:T73)</f>
        <v>1</v>
      </c>
      <c r="U74" s="352">
        <f>SUM(U71:U73)</f>
        <v>31</v>
      </c>
      <c r="V74" s="351">
        <f t="shared" si="31"/>
        <v>4</v>
      </c>
      <c r="W74" s="351">
        <f t="shared" si="31"/>
        <v>135</v>
      </c>
      <c r="X74" s="352"/>
      <c r="Y74" s="352"/>
      <c r="Z74" s="351">
        <f t="shared" si="31"/>
        <v>5</v>
      </c>
      <c r="AA74" s="353">
        <f>SUM(AA71:AA73)</f>
        <v>381</v>
      </c>
      <c r="AB74" s="47"/>
    </row>
    <row r="75" spans="1:28" ht="16.5" customHeight="1">
      <c r="A75" s="2001" t="s">
        <v>356</v>
      </c>
      <c r="B75" s="2062" t="s">
        <v>287</v>
      </c>
      <c r="C75" s="2062"/>
      <c r="D75" s="99"/>
      <c r="E75" s="99"/>
      <c r="F75" s="99"/>
      <c r="G75" s="99"/>
      <c r="H75" s="99"/>
      <c r="I75" s="80"/>
      <c r="J75" s="99"/>
      <c r="K75" s="99"/>
      <c r="L75" s="99"/>
      <c r="M75" s="229"/>
      <c r="N75" s="869"/>
      <c r="O75" s="99"/>
      <c r="P75" s="99"/>
      <c r="Q75" s="99"/>
      <c r="R75" s="99"/>
      <c r="S75" s="99"/>
      <c r="T75" s="99"/>
      <c r="U75" s="99"/>
      <c r="V75" s="99"/>
      <c r="W75" s="99"/>
      <c r="X75" s="99"/>
      <c r="Y75" s="99"/>
      <c r="Z75" s="99"/>
      <c r="AA75" s="167"/>
      <c r="AB75" s="47"/>
    </row>
    <row r="76" spans="1:28" ht="16.5" customHeight="1">
      <c r="A76" s="2002"/>
      <c r="B76" s="2060" t="s">
        <v>196</v>
      </c>
      <c r="C76" s="2060"/>
      <c r="D76" s="80">
        <f>SUM(E76:H76)</f>
        <v>1</v>
      </c>
      <c r="E76" s="80"/>
      <c r="F76" s="80"/>
      <c r="G76" s="80">
        <v>1</v>
      </c>
      <c r="H76" s="80"/>
      <c r="I76" s="80">
        <f>SUM(J76:M76)</f>
        <v>130</v>
      </c>
      <c r="J76" s="80"/>
      <c r="K76" s="80"/>
      <c r="L76" s="80">
        <v>130</v>
      </c>
      <c r="M76" s="226"/>
      <c r="N76" s="866"/>
      <c r="O76" s="80"/>
      <c r="P76" s="80">
        <v>1</v>
      </c>
      <c r="Q76" s="80">
        <v>130</v>
      </c>
      <c r="R76" s="80"/>
      <c r="S76" s="80"/>
      <c r="T76" s="80"/>
      <c r="U76" s="80"/>
      <c r="V76" s="80">
        <v>1</v>
      </c>
      <c r="W76" s="80">
        <v>15</v>
      </c>
      <c r="X76" s="80"/>
      <c r="Y76" s="80"/>
      <c r="Z76" s="80">
        <v>1</v>
      </c>
      <c r="AA76" s="107">
        <v>115</v>
      </c>
      <c r="AB76" s="47"/>
    </row>
    <row r="77" spans="1:28" ht="16.5" customHeight="1">
      <c r="A77" s="2002"/>
      <c r="B77" s="2013" t="s">
        <v>253</v>
      </c>
      <c r="C77" s="2063"/>
      <c r="D77" s="80">
        <f>SUM(E77:H77)</f>
        <v>1</v>
      </c>
      <c r="E77" s="80"/>
      <c r="F77" s="80"/>
      <c r="G77" s="80">
        <v>1</v>
      </c>
      <c r="H77" s="80"/>
      <c r="I77" s="80">
        <f>SUM(J77:M77)</f>
        <v>159</v>
      </c>
      <c r="J77" s="80"/>
      <c r="K77" s="80"/>
      <c r="L77" s="80">
        <v>159</v>
      </c>
      <c r="M77" s="227"/>
      <c r="N77" s="866"/>
      <c r="O77" s="80"/>
      <c r="P77" s="80">
        <v>1</v>
      </c>
      <c r="Q77" s="80">
        <v>159</v>
      </c>
      <c r="R77" s="80"/>
      <c r="S77" s="80"/>
      <c r="T77" s="80"/>
      <c r="U77" s="80"/>
      <c r="V77" s="80">
        <v>1</v>
      </c>
      <c r="W77" s="80">
        <v>89</v>
      </c>
      <c r="X77" s="80"/>
      <c r="Y77" s="80"/>
      <c r="Z77" s="80">
        <v>1</v>
      </c>
      <c r="AA77" s="107">
        <v>70</v>
      </c>
      <c r="AB77" s="47"/>
    </row>
    <row r="78" spans="1:28" ht="16.5" customHeight="1" thickBot="1">
      <c r="A78" s="2002"/>
      <c r="B78" s="2013" t="s">
        <v>288</v>
      </c>
      <c r="C78" s="2013"/>
      <c r="D78" s="80"/>
      <c r="E78" s="80"/>
      <c r="F78" s="80"/>
      <c r="G78" s="80"/>
      <c r="H78" s="80"/>
      <c r="I78" s="80"/>
      <c r="J78" s="80"/>
      <c r="K78" s="80"/>
      <c r="L78" s="80"/>
      <c r="M78" s="227"/>
      <c r="N78" s="866"/>
      <c r="O78" s="80"/>
      <c r="P78" s="80"/>
      <c r="Q78" s="80"/>
      <c r="R78" s="80"/>
      <c r="S78" s="80"/>
      <c r="T78" s="80"/>
      <c r="U78" s="80"/>
      <c r="V78" s="80"/>
      <c r="W78" s="80"/>
      <c r="X78" s="80"/>
      <c r="Y78" s="80"/>
      <c r="Z78" s="80"/>
      <c r="AA78" s="107"/>
      <c r="AB78" s="47"/>
    </row>
    <row r="79" spans="1:28" ht="16.5" customHeight="1" thickTop="1" thickBot="1">
      <c r="A79" s="2003"/>
      <c r="B79" s="2014" t="s">
        <v>544</v>
      </c>
      <c r="C79" s="2030"/>
      <c r="D79" s="134">
        <f>SUM(D75:D78)</f>
        <v>2</v>
      </c>
      <c r="E79" s="134"/>
      <c r="F79" s="134"/>
      <c r="G79" s="134">
        <f t="shared" ref="G79:AA79" si="32">SUM(G75:G78)</f>
        <v>2</v>
      </c>
      <c r="H79" s="134"/>
      <c r="I79" s="134">
        <f t="shared" si="32"/>
        <v>289</v>
      </c>
      <c r="J79" s="134"/>
      <c r="K79" s="134"/>
      <c r="L79" s="134">
        <f t="shared" si="32"/>
        <v>289</v>
      </c>
      <c r="M79" s="877"/>
      <c r="N79" s="886"/>
      <c r="O79" s="134"/>
      <c r="P79" s="135">
        <f t="shared" si="32"/>
        <v>2</v>
      </c>
      <c r="Q79" s="134">
        <f t="shared" si="32"/>
        <v>289</v>
      </c>
      <c r="R79" s="134"/>
      <c r="S79" s="134"/>
      <c r="T79" s="134"/>
      <c r="U79" s="134"/>
      <c r="V79" s="134">
        <f t="shared" si="32"/>
        <v>2</v>
      </c>
      <c r="W79" s="134">
        <f t="shared" si="32"/>
        <v>104</v>
      </c>
      <c r="X79" s="134"/>
      <c r="Y79" s="134"/>
      <c r="Z79" s="134">
        <f t="shared" si="32"/>
        <v>2</v>
      </c>
      <c r="AA79" s="166">
        <f t="shared" si="32"/>
        <v>185</v>
      </c>
      <c r="AB79" s="47"/>
    </row>
    <row r="80" spans="1:28" s="213" customFormat="1" ht="16.5" customHeight="1">
      <c r="A80" s="1722" t="s">
        <v>259</v>
      </c>
      <c r="B80" s="1713" t="s">
        <v>331</v>
      </c>
      <c r="C80" s="1713"/>
      <c r="D80" s="300">
        <f t="shared" ref="D80:D83" si="33">SUM(E80:H80)</f>
        <v>1</v>
      </c>
      <c r="E80" s="300">
        <v>1</v>
      </c>
      <c r="F80" s="300"/>
      <c r="G80" s="300"/>
      <c r="H80" s="300"/>
      <c r="I80" s="283">
        <f t="shared" ref="I80:I83" si="34">SUM(J80:M80)</f>
        <v>35</v>
      </c>
      <c r="J80" s="300">
        <v>35</v>
      </c>
      <c r="K80" s="300"/>
      <c r="L80" s="300"/>
      <c r="M80" s="878"/>
      <c r="N80" s="889"/>
      <c r="O80" s="300"/>
      <c r="P80" s="300">
        <v>1</v>
      </c>
      <c r="Q80" s="300">
        <v>35</v>
      </c>
      <c r="R80" s="300"/>
      <c r="S80" s="300"/>
      <c r="T80" s="300"/>
      <c r="U80" s="300"/>
      <c r="V80" s="300"/>
      <c r="W80" s="300"/>
      <c r="X80" s="300"/>
      <c r="Y80" s="300"/>
      <c r="Z80" s="300">
        <v>1</v>
      </c>
      <c r="AA80" s="347">
        <v>35</v>
      </c>
      <c r="AB80" s="207"/>
    </row>
    <row r="81" spans="1:28" s="213" customFormat="1" ht="16.5" customHeight="1">
      <c r="A81" s="1715"/>
      <c r="B81" s="1709" t="s">
        <v>332</v>
      </c>
      <c r="C81" s="1709"/>
      <c r="D81" s="283"/>
      <c r="E81" s="283"/>
      <c r="F81" s="283"/>
      <c r="G81" s="283"/>
      <c r="H81" s="283"/>
      <c r="I81" s="283"/>
      <c r="J81" s="283"/>
      <c r="K81" s="283"/>
      <c r="L81" s="283"/>
      <c r="M81" s="517"/>
      <c r="N81" s="872"/>
      <c r="O81" s="283"/>
      <c r="P81" s="283"/>
      <c r="Q81" s="283"/>
      <c r="R81" s="283"/>
      <c r="S81" s="283"/>
      <c r="T81" s="283"/>
      <c r="U81" s="283"/>
      <c r="V81" s="283"/>
      <c r="W81" s="283"/>
      <c r="X81" s="283"/>
      <c r="Y81" s="283"/>
      <c r="Z81" s="283"/>
      <c r="AA81" s="348"/>
      <c r="AB81" s="207"/>
    </row>
    <row r="82" spans="1:28" s="213" customFormat="1" ht="16.5" customHeight="1">
      <c r="A82" s="1715"/>
      <c r="B82" s="1709" t="s">
        <v>217</v>
      </c>
      <c r="C82" s="1709"/>
      <c r="D82" s="349"/>
      <c r="E82" s="349"/>
      <c r="F82" s="349"/>
      <c r="G82" s="349"/>
      <c r="H82" s="349"/>
      <c r="I82" s="283"/>
      <c r="J82" s="349"/>
      <c r="K82" s="349"/>
      <c r="L82" s="349"/>
      <c r="M82" s="879"/>
      <c r="N82" s="890"/>
      <c r="O82" s="349"/>
      <c r="P82" s="349"/>
      <c r="Q82" s="349"/>
      <c r="R82" s="349"/>
      <c r="S82" s="349"/>
      <c r="T82" s="349"/>
      <c r="U82" s="349"/>
      <c r="V82" s="349"/>
      <c r="W82" s="349"/>
      <c r="X82" s="349"/>
      <c r="Y82" s="349"/>
      <c r="Z82" s="349"/>
      <c r="AA82" s="350"/>
      <c r="AB82" s="207"/>
    </row>
    <row r="83" spans="1:28" s="213" customFormat="1" ht="16.5" customHeight="1">
      <c r="A83" s="1715"/>
      <c r="B83" s="1709" t="s">
        <v>218</v>
      </c>
      <c r="C83" s="1709"/>
      <c r="D83" s="349">
        <f t="shared" si="33"/>
        <v>3</v>
      </c>
      <c r="E83" s="349">
        <v>3</v>
      </c>
      <c r="F83" s="349"/>
      <c r="G83" s="349"/>
      <c r="H83" s="349"/>
      <c r="I83" s="283">
        <f t="shared" si="34"/>
        <v>50</v>
      </c>
      <c r="J83" s="349">
        <v>50</v>
      </c>
      <c r="K83" s="349"/>
      <c r="L83" s="349"/>
      <c r="M83" s="879"/>
      <c r="N83" s="890"/>
      <c r="O83" s="349"/>
      <c r="P83" s="349">
        <v>3</v>
      </c>
      <c r="Q83" s="349">
        <v>50</v>
      </c>
      <c r="R83" s="349"/>
      <c r="S83" s="349"/>
      <c r="T83" s="349"/>
      <c r="U83" s="349"/>
      <c r="V83" s="349"/>
      <c r="W83" s="349"/>
      <c r="X83" s="349"/>
      <c r="Y83" s="349"/>
      <c r="Z83" s="349">
        <v>3</v>
      </c>
      <c r="AA83" s="350">
        <v>50</v>
      </c>
      <c r="AB83" s="207"/>
    </row>
    <row r="84" spans="1:28" s="213" customFormat="1" ht="16.5" customHeight="1">
      <c r="A84" s="1715"/>
      <c r="B84" s="1709" t="s">
        <v>219</v>
      </c>
      <c r="C84" s="1709"/>
      <c r="D84" s="1627" t="s">
        <v>622</v>
      </c>
      <c r="E84" s="1627" t="s">
        <v>622</v>
      </c>
      <c r="F84" s="283"/>
      <c r="G84" s="283"/>
      <c r="H84" s="283"/>
      <c r="I84" s="283"/>
      <c r="J84" s="283"/>
      <c r="K84" s="283"/>
      <c r="L84" s="283"/>
      <c r="M84" s="517"/>
      <c r="N84" s="872"/>
      <c r="O84" s="283"/>
      <c r="P84" s="283"/>
      <c r="Q84" s="283"/>
      <c r="R84" s="283"/>
      <c r="S84" s="283"/>
      <c r="T84" s="283"/>
      <c r="U84" s="283"/>
      <c r="V84" s="283"/>
      <c r="W84" s="283"/>
      <c r="X84" s="283"/>
      <c r="Y84" s="283"/>
      <c r="Z84" s="283"/>
      <c r="AA84" s="348"/>
      <c r="AB84" s="207"/>
    </row>
    <row r="85" spans="1:28" s="213" customFormat="1" ht="16.5" customHeight="1">
      <c r="A85" s="1715"/>
      <c r="B85" s="1709" t="s">
        <v>220</v>
      </c>
      <c r="C85" s="1709"/>
      <c r="D85" s="1627" t="s">
        <v>622</v>
      </c>
      <c r="E85" s="1627" t="s">
        <v>622</v>
      </c>
      <c r="F85" s="283"/>
      <c r="G85" s="283"/>
      <c r="H85" s="283"/>
      <c r="I85" s="283"/>
      <c r="J85" s="283"/>
      <c r="K85" s="283"/>
      <c r="L85" s="283"/>
      <c r="M85" s="517"/>
      <c r="N85" s="872"/>
      <c r="O85" s="283"/>
      <c r="P85" s="283"/>
      <c r="Q85" s="283"/>
      <c r="R85" s="283"/>
      <c r="S85" s="283"/>
      <c r="T85" s="283"/>
      <c r="U85" s="283"/>
      <c r="V85" s="283"/>
      <c r="W85" s="283"/>
      <c r="X85" s="283"/>
      <c r="Y85" s="283"/>
      <c r="Z85" s="283"/>
      <c r="AA85" s="348"/>
      <c r="AB85" s="207"/>
    </row>
    <row r="86" spans="1:28" s="213" customFormat="1" ht="16.5" customHeight="1">
      <c r="A86" s="1715"/>
      <c r="B86" s="1709" t="s">
        <v>203</v>
      </c>
      <c r="C86" s="1709"/>
      <c r="D86" s="283"/>
      <c r="E86" s="283"/>
      <c r="F86" s="283"/>
      <c r="G86" s="283"/>
      <c r="H86" s="283"/>
      <c r="I86" s="283"/>
      <c r="J86" s="283"/>
      <c r="K86" s="283"/>
      <c r="L86" s="283"/>
      <c r="M86" s="517"/>
      <c r="N86" s="872"/>
      <c r="O86" s="283"/>
      <c r="P86" s="283"/>
      <c r="Q86" s="283"/>
      <c r="R86" s="283"/>
      <c r="S86" s="283"/>
      <c r="T86" s="283"/>
      <c r="U86" s="283"/>
      <c r="V86" s="283"/>
      <c r="W86" s="283"/>
      <c r="X86" s="283"/>
      <c r="Y86" s="283"/>
      <c r="Z86" s="283"/>
      <c r="AA86" s="348"/>
      <c r="AB86" s="207"/>
    </row>
    <row r="87" spans="1:28" s="213" customFormat="1" ht="16.5" customHeight="1" thickBot="1">
      <c r="A87" s="1715"/>
      <c r="B87" s="1709" t="s">
        <v>204</v>
      </c>
      <c r="C87" s="1709"/>
      <c r="D87" s="283"/>
      <c r="E87" s="283"/>
      <c r="F87" s="283"/>
      <c r="G87" s="283"/>
      <c r="H87" s="283"/>
      <c r="I87" s="283"/>
      <c r="J87" s="283"/>
      <c r="K87" s="283"/>
      <c r="L87" s="283"/>
      <c r="M87" s="517"/>
      <c r="N87" s="872"/>
      <c r="O87" s="283"/>
      <c r="P87" s="283"/>
      <c r="Q87" s="283"/>
      <c r="R87" s="283"/>
      <c r="S87" s="283"/>
      <c r="T87" s="283"/>
      <c r="U87" s="283"/>
      <c r="V87" s="283"/>
      <c r="W87" s="283"/>
      <c r="X87" s="283"/>
      <c r="Y87" s="283"/>
      <c r="Z87" s="283"/>
      <c r="AA87" s="348"/>
      <c r="AB87" s="207"/>
    </row>
    <row r="88" spans="1:28" s="213" customFormat="1" ht="16.5" customHeight="1" thickTop="1" thickBot="1">
      <c r="A88" s="1721"/>
      <c r="B88" s="1710" t="s">
        <v>545</v>
      </c>
      <c r="C88" s="1771"/>
      <c r="D88" s="1629" t="s">
        <v>623</v>
      </c>
      <c r="E88" s="1629" t="s">
        <v>623</v>
      </c>
      <c r="F88" s="351"/>
      <c r="G88" s="351"/>
      <c r="H88" s="351"/>
      <c r="I88" s="351">
        <f t="shared" ref="I88:AA88" si="35">SUM(I80:I87)</f>
        <v>85</v>
      </c>
      <c r="J88" s="351">
        <f t="shared" si="35"/>
        <v>85</v>
      </c>
      <c r="K88" s="351"/>
      <c r="L88" s="351"/>
      <c r="M88" s="880"/>
      <c r="N88" s="891"/>
      <c r="O88" s="351"/>
      <c r="P88" s="352">
        <f t="shared" si="35"/>
        <v>4</v>
      </c>
      <c r="Q88" s="351">
        <f t="shared" si="35"/>
        <v>85</v>
      </c>
      <c r="R88" s="351"/>
      <c r="S88" s="351"/>
      <c r="T88" s="351"/>
      <c r="U88" s="351"/>
      <c r="V88" s="351"/>
      <c r="W88" s="351"/>
      <c r="X88" s="351"/>
      <c r="Y88" s="351"/>
      <c r="Z88" s="351">
        <f t="shared" si="35"/>
        <v>4</v>
      </c>
      <c r="AA88" s="353">
        <f t="shared" si="35"/>
        <v>85</v>
      </c>
      <c r="AB88" s="207"/>
    </row>
    <row r="89" spans="1:28" ht="16.5" customHeight="1" thickBot="1">
      <c r="A89" s="1492" t="s">
        <v>333</v>
      </c>
      <c r="B89" s="2064" t="s">
        <v>334</v>
      </c>
      <c r="C89" s="2064"/>
      <c r="D89" s="87">
        <f>SUM(E89:H89)</f>
        <v>4</v>
      </c>
      <c r="E89" s="87"/>
      <c r="F89" s="87"/>
      <c r="G89" s="87">
        <v>1</v>
      </c>
      <c r="H89" s="87">
        <v>3</v>
      </c>
      <c r="I89" s="111">
        <f>SUM(J89:M89)</f>
        <v>1219</v>
      </c>
      <c r="J89" s="87"/>
      <c r="K89" s="87"/>
      <c r="L89" s="87">
        <v>172</v>
      </c>
      <c r="M89" s="230">
        <v>1047</v>
      </c>
      <c r="N89" s="868"/>
      <c r="O89" s="87"/>
      <c r="P89" s="87">
        <v>4</v>
      </c>
      <c r="Q89" s="87">
        <v>1209</v>
      </c>
      <c r="R89" s="87"/>
      <c r="S89" s="87"/>
      <c r="T89" s="87">
        <v>1</v>
      </c>
      <c r="U89" s="87">
        <v>10</v>
      </c>
      <c r="V89" s="87"/>
      <c r="W89" s="87"/>
      <c r="X89" s="87">
        <v>4</v>
      </c>
      <c r="Y89" s="87">
        <v>1209</v>
      </c>
      <c r="Z89" s="87">
        <v>1</v>
      </c>
      <c r="AA89" s="241">
        <v>10</v>
      </c>
      <c r="AB89" s="47"/>
    </row>
    <row r="90" spans="1:28" s="31" customFormat="1" ht="13.5">
      <c r="A90" s="1559" t="s">
        <v>621</v>
      </c>
      <c r="B90" s="1457"/>
      <c r="C90" s="1457"/>
      <c r="D90" s="1458"/>
      <c r="E90" s="1458"/>
      <c r="F90" s="1458"/>
      <c r="G90" s="1458"/>
      <c r="H90" s="1458"/>
      <c r="I90" s="1458"/>
      <c r="J90" s="1458"/>
      <c r="K90" s="1458"/>
      <c r="L90" s="1458"/>
      <c r="M90" s="1458"/>
      <c r="N90" s="1458"/>
      <c r="O90" s="1458"/>
      <c r="P90" s="1458"/>
      <c r="Q90" s="1458"/>
      <c r="R90" s="1458"/>
      <c r="S90" s="1458"/>
      <c r="T90" s="1458"/>
      <c r="U90" s="1458"/>
      <c r="V90" s="1458"/>
      <c r="W90" s="1458"/>
      <c r="X90" s="1458"/>
      <c r="Y90" s="1458"/>
      <c r="Z90" s="1458"/>
      <c r="AA90" s="1458"/>
    </row>
  </sheetData>
  <mergeCells count="109">
    <mergeCell ref="B76:C76"/>
    <mergeCell ref="B77:C77"/>
    <mergeCell ref="B78:C78"/>
    <mergeCell ref="B79:C79"/>
    <mergeCell ref="B80:C80"/>
    <mergeCell ref="B87:C87"/>
    <mergeCell ref="B88:C88"/>
    <mergeCell ref="B89:C89"/>
    <mergeCell ref="B83:C83"/>
    <mergeCell ref="B84:C84"/>
    <mergeCell ref="B85:C85"/>
    <mergeCell ref="B86:C86"/>
    <mergeCell ref="B81:C81"/>
    <mergeCell ref="B82:C82"/>
    <mergeCell ref="B67:C67"/>
    <mergeCell ref="B68:C68"/>
    <mergeCell ref="B69:C69"/>
    <mergeCell ref="B70:C70"/>
    <mergeCell ref="B71:C71"/>
    <mergeCell ref="B72:C72"/>
    <mergeCell ref="B73:C73"/>
    <mergeCell ref="B74:C74"/>
    <mergeCell ref="B75:C75"/>
    <mergeCell ref="B65:C65"/>
    <mergeCell ref="B66:C66"/>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27:C27"/>
    <mergeCell ref="B29:C29"/>
    <mergeCell ref="B28:C28"/>
    <mergeCell ref="B30:C30"/>
    <mergeCell ref="B31:C31"/>
    <mergeCell ref="B32:C32"/>
    <mergeCell ref="B49:C49"/>
    <mergeCell ref="B50:C50"/>
    <mergeCell ref="B35:C35"/>
    <mergeCell ref="B36:C36"/>
    <mergeCell ref="B37:C37"/>
    <mergeCell ref="B38:C38"/>
    <mergeCell ref="B39:C39"/>
    <mergeCell ref="B40:C40"/>
    <mergeCell ref="B41:C41"/>
    <mergeCell ref="B42:C42"/>
    <mergeCell ref="B43:C43"/>
    <mergeCell ref="B44:C44"/>
    <mergeCell ref="B45:C45"/>
    <mergeCell ref="B46:C46"/>
    <mergeCell ref="B47:C47"/>
    <mergeCell ref="N4:U4"/>
    <mergeCell ref="A13:A19"/>
    <mergeCell ref="B13:C13"/>
    <mergeCell ref="B14:C14"/>
    <mergeCell ref="B15:C15"/>
    <mergeCell ref="B16:C16"/>
    <mergeCell ref="B17:C17"/>
    <mergeCell ref="B18:C18"/>
    <mergeCell ref="A12:C12"/>
    <mergeCell ref="N5:O5"/>
    <mergeCell ref="P5:Q5"/>
    <mergeCell ref="R5:S5"/>
    <mergeCell ref="T5:U5"/>
    <mergeCell ref="A4:C8"/>
    <mergeCell ref="A9:C9"/>
    <mergeCell ref="A1:M1"/>
    <mergeCell ref="C2:F2"/>
    <mergeCell ref="A20:A22"/>
    <mergeCell ref="A23:A26"/>
    <mergeCell ref="K2:M2"/>
    <mergeCell ref="B19:C19"/>
    <mergeCell ref="A11:C11"/>
    <mergeCell ref="B20:C20"/>
    <mergeCell ref="B26:C26"/>
    <mergeCell ref="B21:C21"/>
    <mergeCell ref="V4:AA4"/>
    <mergeCell ref="A75:A79"/>
    <mergeCell ref="A80:A88"/>
    <mergeCell ref="D5:H5"/>
    <mergeCell ref="I5:M5"/>
    <mergeCell ref="A55:A58"/>
    <mergeCell ref="A59:A62"/>
    <mergeCell ref="A63:A70"/>
    <mergeCell ref="A71:A74"/>
    <mergeCell ref="A27:A30"/>
    <mergeCell ref="A32:A35"/>
    <mergeCell ref="A36:A44"/>
    <mergeCell ref="A45:A54"/>
    <mergeCell ref="X5:Y5"/>
    <mergeCell ref="Z5:AA5"/>
    <mergeCell ref="V5:W5"/>
    <mergeCell ref="B33:C33"/>
    <mergeCell ref="B34:C34"/>
    <mergeCell ref="B22:C22"/>
    <mergeCell ref="B23:C23"/>
    <mergeCell ref="A10:C10"/>
    <mergeCell ref="B24:C24"/>
    <mergeCell ref="B25:C25"/>
    <mergeCell ref="B48:C48"/>
  </mergeCells>
  <phoneticPr fontId="3"/>
  <printOptions horizontalCentered="1"/>
  <pageMargins left="0.59055118110236227" right="0.59055118110236227" top="0.59055118110236227" bottom="0.39370078740157483" header="0.51181102362204722" footer="0.31496062992125984"/>
  <pageSetup paperSize="9" scale="95" firstPageNumber="28" pageOrder="overThenDown" orientation="portrait" useFirstPageNumber="1" r:id="rId1"/>
  <headerFooter scaleWithDoc="0" alignWithMargins="0">
    <oddHeader>&amp;R&amp;6　　　　</oddHeader>
    <oddFooter>&amp;C- &amp;P  -</oddFooter>
  </headerFooter>
  <rowBreaks count="1" manualBreakCount="1">
    <brk id="44" max="26" man="1"/>
  </rowBreaks>
  <colBreaks count="1" manualBreakCount="1">
    <brk id="13" max="8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0"/>
  <dimension ref="A1:AC92"/>
  <sheetViews>
    <sheetView view="pageBreakPreview" zoomScale="70" zoomScaleNormal="75" zoomScaleSheetLayoutView="70" workbookViewId="0">
      <pane xSplit="2" ySplit="8" topLeftCell="C9" activePane="bottomRight" state="frozen"/>
      <selection activeCell="F6" sqref="F6"/>
      <selection pane="topRight" activeCell="F6" sqref="F6"/>
      <selection pane="bottomLeft" activeCell="F6" sqref="F6"/>
      <selection pane="bottomRight" activeCell="F9" sqref="F9"/>
    </sheetView>
  </sheetViews>
  <sheetFormatPr defaultColWidth="13.375" defaultRowHeight="17.25"/>
  <cols>
    <col min="1" max="1" width="4.5" style="938" bestFit="1" customWidth="1"/>
    <col min="2" max="2" width="9.5" style="938" bestFit="1" customWidth="1"/>
    <col min="3" max="3" width="7.25" style="383" customWidth="1"/>
    <col min="4" max="5" width="7.625" style="383" bestFit="1" customWidth="1"/>
    <col min="6" max="6" width="7.25" style="383" customWidth="1"/>
    <col min="7" max="7" width="6.75" style="383" bestFit="1" customWidth="1"/>
    <col min="8" max="8" width="7.625" style="383" bestFit="1" customWidth="1"/>
    <col min="9" max="9" width="7.625" style="383" customWidth="1"/>
    <col min="10" max="10" width="4.5" style="383" bestFit="1" customWidth="1"/>
    <col min="11" max="11" width="5.5" style="383" bestFit="1" customWidth="1"/>
    <col min="12" max="12" width="6.75" style="383" bestFit="1" customWidth="1"/>
    <col min="13" max="13" width="5.25" style="383" customWidth="1"/>
    <col min="14" max="14" width="6.75" style="383" bestFit="1" customWidth="1"/>
    <col min="15" max="15" width="7.625" style="383" bestFit="1" customWidth="1"/>
    <col min="16" max="16" width="7.625" style="383" customWidth="1"/>
    <col min="17" max="17" width="6.875" style="383" customWidth="1"/>
    <col min="18" max="18" width="6.75" style="383" bestFit="1" customWidth="1"/>
    <col min="19" max="19" width="6.375" style="383" customWidth="1"/>
    <col min="20" max="20" width="6.75" style="383" bestFit="1" customWidth="1"/>
    <col min="21" max="21" width="5.5" style="383" bestFit="1" customWidth="1"/>
    <col min="22" max="22" width="6.75" style="383" bestFit="1" customWidth="1"/>
    <col min="23" max="23" width="5.5" style="383" bestFit="1" customWidth="1"/>
    <col min="24" max="24" width="6.75" style="383" bestFit="1" customWidth="1"/>
    <col min="25" max="25" width="5.5" style="383" bestFit="1" customWidth="1"/>
    <col min="26" max="26" width="6.75" style="383" bestFit="1" customWidth="1"/>
    <col min="27" max="27" width="5.5" style="383" bestFit="1" customWidth="1"/>
    <col min="28" max="28" width="6.75" style="383" bestFit="1" customWidth="1"/>
    <col min="29" max="16384" width="13.375" style="383"/>
  </cols>
  <sheetData>
    <row r="1" spans="1:29">
      <c r="A1" s="1859" t="s">
        <v>676</v>
      </c>
      <c r="B1" s="1859"/>
      <c r="C1" s="1859"/>
      <c r="D1" s="1859"/>
      <c r="E1" s="1859"/>
      <c r="F1" s="1859"/>
      <c r="G1" s="1859"/>
      <c r="H1" s="1859"/>
      <c r="I1" s="1859"/>
      <c r="J1" s="1859"/>
      <c r="K1" s="1859"/>
      <c r="L1" s="1859"/>
      <c r="M1" s="1859"/>
      <c r="N1" s="1859"/>
      <c r="O1" s="1859"/>
      <c r="P1" s="1859"/>
      <c r="Q1" s="567"/>
      <c r="R1" s="567"/>
      <c r="S1" s="567"/>
      <c r="T1" s="567"/>
      <c r="U1" s="567"/>
      <c r="V1" s="567"/>
      <c r="W1" s="567"/>
      <c r="X1" s="567"/>
      <c r="Y1" s="567"/>
      <c r="Z1" s="567"/>
      <c r="AA1" s="567"/>
      <c r="AB1" s="567"/>
    </row>
    <row r="2" spans="1:29">
      <c r="A2" s="893"/>
      <c r="B2" s="2091" t="s">
        <v>360</v>
      </c>
      <c r="C2" s="2091"/>
      <c r="D2" s="2091"/>
      <c r="E2" s="2091"/>
      <c r="F2" s="2091"/>
      <c r="G2" s="420"/>
      <c r="H2" s="420"/>
      <c r="I2" s="420"/>
      <c r="J2" s="420"/>
      <c r="K2" s="2092"/>
      <c r="L2" s="2092"/>
      <c r="N2" s="420"/>
      <c r="O2" s="420"/>
      <c r="P2" s="420"/>
      <c r="Q2" s="420"/>
      <c r="R2" s="420"/>
      <c r="S2" s="420"/>
      <c r="T2" s="420"/>
      <c r="U2" s="420"/>
      <c r="V2" s="420"/>
      <c r="W2" s="420"/>
      <c r="X2" s="420"/>
      <c r="Y2" s="420"/>
      <c r="Z2" s="420"/>
      <c r="AA2" s="420"/>
      <c r="AB2" s="420"/>
    </row>
    <row r="3" spans="1:29" ht="9" customHeight="1" thickBot="1">
      <c r="A3" s="893"/>
      <c r="B3" s="893"/>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row>
    <row r="4" spans="1:29" ht="15" customHeight="1">
      <c r="A4" s="2093" t="s">
        <v>71</v>
      </c>
      <c r="B4" s="2094"/>
      <c r="C4" s="2084" t="s">
        <v>359</v>
      </c>
      <c r="D4" s="2085"/>
      <c r="E4" s="2086"/>
      <c r="F4" s="1863" t="s">
        <v>28</v>
      </c>
      <c r="G4" s="1864"/>
      <c r="H4" s="1864"/>
      <c r="I4" s="1864"/>
      <c r="J4" s="1864"/>
      <c r="K4" s="1864"/>
      <c r="L4" s="1864"/>
      <c r="M4" s="1864"/>
      <c r="N4" s="1864"/>
      <c r="O4" s="1864"/>
      <c r="P4" s="2090"/>
      <c r="Q4" s="2065" t="s">
        <v>369</v>
      </c>
      <c r="R4" s="1864"/>
      <c r="S4" s="1864"/>
      <c r="T4" s="1864"/>
      <c r="U4" s="1864"/>
      <c r="V4" s="1864"/>
      <c r="W4" s="1864"/>
      <c r="X4" s="1864"/>
      <c r="Y4" s="1864"/>
      <c r="Z4" s="1865"/>
      <c r="AA4" s="1863" t="s">
        <v>437</v>
      </c>
      <c r="AB4" s="1872"/>
      <c r="AC4" s="388"/>
    </row>
    <row r="5" spans="1:29" ht="15" customHeight="1">
      <c r="A5" s="2095"/>
      <c r="B5" s="2096"/>
      <c r="C5" s="2087" t="s">
        <v>64</v>
      </c>
      <c r="D5" s="2088"/>
      <c r="E5" s="2089"/>
      <c r="F5" s="678" t="s">
        <v>2</v>
      </c>
      <c r="G5" s="894"/>
      <c r="H5" s="894"/>
      <c r="I5" s="1452"/>
      <c r="J5" s="678" t="s">
        <v>2</v>
      </c>
      <c r="K5" s="894"/>
      <c r="L5" s="894"/>
      <c r="M5" s="678" t="s">
        <v>2</v>
      </c>
      <c r="N5" s="895"/>
      <c r="O5" s="895"/>
      <c r="P5" s="1494"/>
      <c r="Q5" s="2066" t="s">
        <v>438</v>
      </c>
      <c r="R5" s="1862"/>
      <c r="S5" s="1860" t="s">
        <v>439</v>
      </c>
      <c r="T5" s="1862"/>
      <c r="U5" s="1860" t="s">
        <v>440</v>
      </c>
      <c r="V5" s="1862"/>
      <c r="W5" s="1860" t="s">
        <v>441</v>
      </c>
      <c r="X5" s="1862"/>
      <c r="Y5" s="1860" t="s">
        <v>442</v>
      </c>
      <c r="Z5" s="1862"/>
      <c r="AA5" s="678" t="s">
        <v>4</v>
      </c>
      <c r="AB5" s="896" t="s">
        <v>2</v>
      </c>
      <c r="AC5" s="388"/>
    </row>
    <row r="6" spans="1:29" ht="15" customHeight="1">
      <c r="A6" s="2095"/>
      <c r="B6" s="2096"/>
      <c r="C6" s="690" t="s">
        <v>443</v>
      </c>
      <c r="D6" s="569" t="s">
        <v>444</v>
      </c>
      <c r="E6" s="569" t="s">
        <v>445</v>
      </c>
      <c r="F6" s="681" t="s">
        <v>446</v>
      </c>
      <c r="G6" s="569" t="s">
        <v>444</v>
      </c>
      <c r="H6" s="569" t="s">
        <v>445</v>
      </c>
      <c r="I6" s="681" t="s">
        <v>576</v>
      </c>
      <c r="J6" s="681" t="s">
        <v>447</v>
      </c>
      <c r="K6" s="569" t="s">
        <v>444</v>
      </c>
      <c r="L6" s="569" t="s">
        <v>445</v>
      </c>
      <c r="M6" s="681" t="s">
        <v>448</v>
      </c>
      <c r="N6" s="677" t="s">
        <v>444</v>
      </c>
      <c r="O6" s="897" t="s">
        <v>445</v>
      </c>
      <c r="P6" s="1495" t="s">
        <v>576</v>
      </c>
      <c r="Q6" s="1517" t="s">
        <v>449</v>
      </c>
      <c r="R6" s="569" t="s">
        <v>444</v>
      </c>
      <c r="S6" s="569" t="s">
        <v>449</v>
      </c>
      <c r="T6" s="569" t="s">
        <v>444</v>
      </c>
      <c r="U6" s="569" t="s">
        <v>449</v>
      </c>
      <c r="V6" s="569" t="s">
        <v>444</v>
      </c>
      <c r="W6" s="569" t="s">
        <v>449</v>
      </c>
      <c r="X6" s="569" t="s">
        <v>444</v>
      </c>
      <c r="Y6" s="569" t="s">
        <v>449</v>
      </c>
      <c r="Z6" s="677" t="s">
        <v>444</v>
      </c>
      <c r="AA6" s="569" t="s">
        <v>449</v>
      </c>
      <c r="AB6" s="898" t="s">
        <v>450</v>
      </c>
      <c r="AC6" s="388"/>
    </row>
    <row r="7" spans="1:29" ht="15" customHeight="1">
      <c r="A7" s="2095"/>
      <c r="B7" s="2096"/>
      <c r="C7" s="690" t="s">
        <v>451</v>
      </c>
      <c r="D7" s="569" t="s">
        <v>452</v>
      </c>
      <c r="E7" s="569" t="s">
        <v>450</v>
      </c>
      <c r="F7" s="681" t="s">
        <v>30</v>
      </c>
      <c r="G7" s="569" t="s">
        <v>452</v>
      </c>
      <c r="H7" s="569" t="s">
        <v>450</v>
      </c>
      <c r="I7" s="681" t="s">
        <v>577</v>
      </c>
      <c r="J7" s="681" t="s">
        <v>30</v>
      </c>
      <c r="K7" s="569" t="s">
        <v>452</v>
      </c>
      <c r="L7" s="569" t="s">
        <v>450</v>
      </c>
      <c r="M7" s="681" t="s">
        <v>30</v>
      </c>
      <c r="N7" s="677" t="s">
        <v>452</v>
      </c>
      <c r="O7" s="677" t="s">
        <v>450</v>
      </c>
      <c r="P7" s="1495" t="s">
        <v>577</v>
      </c>
      <c r="Q7" s="1517" t="s">
        <v>143</v>
      </c>
      <c r="R7" s="569" t="s">
        <v>144</v>
      </c>
      <c r="S7" s="569" t="s">
        <v>143</v>
      </c>
      <c r="T7" s="569" t="s">
        <v>144</v>
      </c>
      <c r="U7" s="569" t="s">
        <v>143</v>
      </c>
      <c r="V7" s="569" t="s">
        <v>144</v>
      </c>
      <c r="W7" s="569" t="s">
        <v>143</v>
      </c>
      <c r="X7" s="569" t="s">
        <v>144</v>
      </c>
      <c r="Y7" s="569" t="s">
        <v>143</v>
      </c>
      <c r="Z7" s="677" t="s">
        <v>144</v>
      </c>
      <c r="AA7" s="569" t="s">
        <v>143</v>
      </c>
      <c r="AB7" s="679"/>
      <c r="AC7" s="388"/>
    </row>
    <row r="8" spans="1:29" ht="15" customHeight="1" thickBot="1">
      <c r="A8" s="2095"/>
      <c r="B8" s="2096"/>
      <c r="C8" s="899"/>
      <c r="D8" s="570" t="s">
        <v>145</v>
      </c>
      <c r="E8" s="570" t="s">
        <v>146</v>
      </c>
      <c r="F8" s="899"/>
      <c r="G8" s="570" t="s">
        <v>145</v>
      </c>
      <c r="H8" s="570" t="s">
        <v>146</v>
      </c>
      <c r="I8" s="1453" t="s">
        <v>578</v>
      </c>
      <c r="J8" s="899"/>
      <c r="K8" s="570" t="s">
        <v>145</v>
      </c>
      <c r="L8" s="570" t="s">
        <v>146</v>
      </c>
      <c r="M8" s="899"/>
      <c r="N8" s="689" t="s">
        <v>145</v>
      </c>
      <c r="O8" s="689" t="s">
        <v>146</v>
      </c>
      <c r="P8" s="1496" t="s">
        <v>578</v>
      </c>
      <c r="Q8" s="1518"/>
      <c r="R8" s="570" t="s">
        <v>145</v>
      </c>
      <c r="S8" s="899"/>
      <c r="T8" s="570" t="s">
        <v>145</v>
      </c>
      <c r="U8" s="899"/>
      <c r="V8" s="570" t="s">
        <v>145</v>
      </c>
      <c r="W8" s="900"/>
      <c r="X8" s="1482" t="s">
        <v>145</v>
      </c>
      <c r="Y8" s="901"/>
      <c r="Z8" s="726" t="s">
        <v>145</v>
      </c>
      <c r="AA8" s="901"/>
      <c r="AB8" s="902" t="s">
        <v>146</v>
      </c>
      <c r="AC8" s="388"/>
    </row>
    <row r="9" spans="1:29" s="413" customFormat="1" ht="16.5" customHeight="1" thickBot="1">
      <c r="A9" s="2082" t="s">
        <v>291</v>
      </c>
      <c r="B9" s="2083"/>
      <c r="C9" s="1655" t="s">
        <v>659</v>
      </c>
      <c r="D9" s="905">
        <f t="shared" ref="D9:Z9" si="0">SUM(D10:D12)</f>
        <v>13259.501040655656</v>
      </c>
      <c r="E9" s="904">
        <f t="shared" si="0"/>
        <v>67862.473079427509</v>
      </c>
      <c r="F9" s="1655" t="s">
        <v>660</v>
      </c>
      <c r="G9" s="905">
        <f t="shared" si="0"/>
        <v>7261.2510406556557</v>
      </c>
      <c r="H9" s="904">
        <f t="shared" si="0"/>
        <v>36388.493079427513</v>
      </c>
      <c r="I9" s="904">
        <f t="shared" ref="I9" si="1">SUM(I10:I12)</f>
        <v>61</v>
      </c>
      <c r="J9" s="905">
        <f t="shared" si="0"/>
        <v>5</v>
      </c>
      <c r="K9" s="905">
        <f t="shared" si="0"/>
        <v>596</v>
      </c>
      <c r="L9" s="904">
        <f t="shared" si="0"/>
        <v>2710</v>
      </c>
      <c r="M9" s="1656" t="s">
        <v>661</v>
      </c>
      <c r="N9" s="906">
        <f t="shared" si="0"/>
        <v>5406</v>
      </c>
      <c r="O9" s="906">
        <f t="shared" si="0"/>
        <v>28359</v>
      </c>
      <c r="P9" s="1497">
        <f t="shared" ref="P9" si="2">SUM(P10:P12)</f>
        <v>19</v>
      </c>
      <c r="Q9" s="1657" t="s">
        <v>662</v>
      </c>
      <c r="R9" s="905">
        <f t="shared" si="0"/>
        <v>1902.0259127505801</v>
      </c>
      <c r="S9" s="1658" t="s">
        <v>663</v>
      </c>
      <c r="T9" s="905">
        <f t="shared" si="0"/>
        <v>2447.6951279050754</v>
      </c>
      <c r="U9" s="1658" t="s">
        <v>664</v>
      </c>
      <c r="V9" s="904">
        <f t="shared" si="0"/>
        <v>1713</v>
      </c>
      <c r="W9" s="907">
        <f t="shared" si="0"/>
        <v>15</v>
      </c>
      <c r="X9" s="908">
        <f t="shared" si="0"/>
        <v>1630</v>
      </c>
      <c r="Y9" s="1659" t="s">
        <v>665</v>
      </c>
      <c r="Z9" s="908">
        <f t="shared" si="0"/>
        <v>5566</v>
      </c>
      <c r="AA9" s="908">
        <f>SUM(AA10:AA12)</f>
        <v>14</v>
      </c>
      <c r="AB9" s="909">
        <f>SUM(AB10:AB12)</f>
        <v>1177</v>
      </c>
      <c r="AC9" s="412"/>
    </row>
    <row r="10" spans="1:29" s="413" customFormat="1" ht="16.5" customHeight="1">
      <c r="A10" s="2080" t="s">
        <v>75</v>
      </c>
      <c r="B10" s="2081"/>
      <c r="C10" s="409">
        <f>SUM(C13:C15)</f>
        <v>143</v>
      </c>
      <c r="D10" s="410">
        <f t="shared" ref="D10:Y10" si="3">SUM(D13:D15)</f>
        <v>5740.4</v>
      </c>
      <c r="E10" s="409">
        <f t="shared" si="3"/>
        <v>29190.68</v>
      </c>
      <c r="F10" s="409">
        <f t="shared" si="3"/>
        <v>137</v>
      </c>
      <c r="G10" s="410">
        <f t="shared" si="3"/>
        <v>4911.55</v>
      </c>
      <c r="H10" s="409">
        <f t="shared" si="3"/>
        <v>24923.7</v>
      </c>
      <c r="I10" s="409">
        <f t="shared" ref="I10" si="4">SUM(I13:I15)</f>
        <v>44</v>
      </c>
      <c r="J10" s="410">
        <f t="shared" si="3"/>
        <v>4</v>
      </c>
      <c r="K10" s="410">
        <f t="shared" si="3"/>
        <v>436</v>
      </c>
      <c r="L10" s="409">
        <f t="shared" si="3"/>
        <v>2163</v>
      </c>
      <c r="M10" s="410">
        <f t="shared" si="3"/>
        <v>2</v>
      </c>
      <c r="N10" s="410">
        <f t="shared" si="3"/>
        <v>393</v>
      </c>
      <c r="O10" s="410">
        <f t="shared" si="3"/>
        <v>2104</v>
      </c>
      <c r="P10" s="1498">
        <f t="shared" ref="P10" si="5">SUM(P13:P15)</f>
        <v>3</v>
      </c>
      <c r="Q10" s="1519">
        <f t="shared" si="3"/>
        <v>65</v>
      </c>
      <c r="R10" s="410">
        <f t="shared" si="3"/>
        <v>1437</v>
      </c>
      <c r="S10" s="410">
        <f t="shared" si="3"/>
        <v>45</v>
      </c>
      <c r="T10" s="410">
        <f t="shared" si="3"/>
        <v>1257.6199999999999</v>
      </c>
      <c r="U10" s="410">
        <f t="shared" si="3"/>
        <v>19</v>
      </c>
      <c r="V10" s="409">
        <f t="shared" si="3"/>
        <v>1369</v>
      </c>
      <c r="W10" s="409">
        <f>SUM(W13:W15)</f>
        <v>12</v>
      </c>
      <c r="X10" s="409">
        <f>SUM(X13:X15)</f>
        <v>1283</v>
      </c>
      <c r="Y10" s="409">
        <f t="shared" si="3"/>
        <v>2</v>
      </c>
      <c r="Z10" s="410">
        <f>SUM(Z13:Z15)</f>
        <v>393</v>
      </c>
      <c r="AA10" s="409">
        <f>SUM(AA13:AA15)</f>
        <v>10</v>
      </c>
      <c r="AB10" s="411">
        <f>SUM(AB13:AB15)</f>
        <v>975</v>
      </c>
      <c r="AC10" s="412"/>
    </row>
    <row r="11" spans="1:29" s="413" customFormat="1" ht="16.5" customHeight="1">
      <c r="A11" s="2078" t="s">
        <v>292</v>
      </c>
      <c r="B11" s="2079"/>
      <c r="C11" s="536">
        <f>SUM(C16:C17)</f>
        <v>71</v>
      </c>
      <c r="D11" s="537">
        <f t="shared" ref="D11:Z11" si="6">SUM(D16:D17)</f>
        <v>4756.5010406556557</v>
      </c>
      <c r="E11" s="536">
        <f t="shared" si="6"/>
        <v>25302.793079427513</v>
      </c>
      <c r="F11" s="536">
        <f t="shared" si="6"/>
        <v>62</v>
      </c>
      <c r="G11" s="537">
        <f t="shared" si="6"/>
        <v>1702.5010406556555</v>
      </c>
      <c r="H11" s="536">
        <f t="shared" si="6"/>
        <v>8133.7930794275117</v>
      </c>
      <c r="I11" s="536">
        <f t="shared" ref="I11" si="7">SUM(I16:I17)</f>
        <v>11</v>
      </c>
      <c r="J11" s="537"/>
      <c r="K11" s="537"/>
      <c r="L11" s="536"/>
      <c r="M11" s="537">
        <f t="shared" si="6"/>
        <v>9</v>
      </c>
      <c r="N11" s="537">
        <f t="shared" si="6"/>
        <v>3058</v>
      </c>
      <c r="O11" s="537">
        <f t="shared" si="6"/>
        <v>16764</v>
      </c>
      <c r="P11" s="1499">
        <f t="shared" ref="P11" si="8">SUM(P16:P17)</f>
        <v>12</v>
      </c>
      <c r="Q11" s="1520">
        <f t="shared" si="6"/>
        <v>26</v>
      </c>
      <c r="R11" s="537">
        <f t="shared" si="6"/>
        <v>249.42591275058032</v>
      </c>
      <c r="S11" s="537">
        <f t="shared" si="6"/>
        <v>25</v>
      </c>
      <c r="T11" s="537">
        <f t="shared" si="6"/>
        <v>758.07512790507531</v>
      </c>
      <c r="U11" s="537">
        <f t="shared" si="6"/>
        <v>6</v>
      </c>
      <c r="V11" s="536">
        <f t="shared" si="6"/>
        <v>344</v>
      </c>
      <c r="W11" s="536">
        <f>SUM(W16:W17)</f>
        <v>3</v>
      </c>
      <c r="X11" s="536">
        <f>SUM(X16:X17)</f>
        <v>347</v>
      </c>
      <c r="Y11" s="536">
        <f t="shared" si="6"/>
        <v>9</v>
      </c>
      <c r="Z11" s="537">
        <f t="shared" si="6"/>
        <v>3058</v>
      </c>
      <c r="AA11" s="537">
        <f>SUM(AA16)</f>
        <v>4</v>
      </c>
      <c r="AB11" s="538">
        <f>SUM(AB16)</f>
        <v>202</v>
      </c>
      <c r="AC11" s="412"/>
    </row>
    <row r="12" spans="1:29" s="413" customFormat="1" ht="16.5" customHeight="1" thickBot="1">
      <c r="A12" s="2070" t="s">
        <v>76</v>
      </c>
      <c r="B12" s="2071"/>
      <c r="C12" s="1652" t="s">
        <v>655</v>
      </c>
      <c r="D12" s="911">
        <f t="shared" ref="D12:Z12" si="9">SUM(D18:D19)</f>
        <v>2762.6</v>
      </c>
      <c r="E12" s="910">
        <f t="shared" si="9"/>
        <v>13369</v>
      </c>
      <c r="F12" s="1652" t="s">
        <v>647</v>
      </c>
      <c r="G12" s="911">
        <f t="shared" si="9"/>
        <v>647.20000000000005</v>
      </c>
      <c r="H12" s="910">
        <f t="shared" si="9"/>
        <v>3331</v>
      </c>
      <c r="I12" s="910">
        <f t="shared" ref="I12" si="10">SUM(I18:I19)</f>
        <v>6</v>
      </c>
      <c r="J12" s="911">
        <f t="shared" si="9"/>
        <v>1</v>
      </c>
      <c r="K12" s="911">
        <f t="shared" si="9"/>
        <v>160</v>
      </c>
      <c r="L12" s="910">
        <f t="shared" si="9"/>
        <v>547</v>
      </c>
      <c r="M12" s="1653" t="s">
        <v>654</v>
      </c>
      <c r="N12" s="911">
        <f t="shared" si="9"/>
        <v>1955</v>
      </c>
      <c r="O12" s="911">
        <f t="shared" si="9"/>
        <v>9491</v>
      </c>
      <c r="P12" s="1500">
        <f t="shared" ref="P12" si="11">SUM(P18:P19)</f>
        <v>4</v>
      </c>
      <c r="Q12" s="1654" t="s">
        <v>656</v>
      </c>
      <c r="R12" s="911">
        <f t="shared" si="9"/>
        <v>215.6</v>
      </c>
      <c r="S12" s="1653" t="s">
        <v>657</v>
      </c>
      <c r="T12" s="911">
        <f t="shared" si="9"/>
        <v>432</v>
      </c>
      <c r="U12" s="1651" t="s">
        <v>653</v>
      </c>
      <c r="V12" s="910"/>
      <c r="W12" s="910"/>
      <c r="X12" s="910"/>
      <c r="Y12" s="1652" t="s">
        <v>658</v>
      </c>
      <c r="Z12" s="911">
        <f t="shared" si="9"/>
        <v>2115</v>
      </c>
      <c r="AA12" s="910"/>
      <c r="AB12" s="912"/>
      <c r="AC12" s="412"/>
    </row>
    <row r="13" spans="1:29" s="413" customFormat="1" ht="16.5" customHeight="1">
      <c r="A13" s="2072" t="s">
        <v>78</v>
      </c>
      <c r="B13" s="1483" t="s">
        <v>293</v>
      </c>
      <c r="C13" s="409">
        <f t="shared" ref="C13:X13" si="12">SUM(C22,C26,C30)</f>
        <v>35</v>
      </c>
      <c r="D13" s="410">
        <f t="shared" si="12"/>
        <v>1305.4000000000001</v>
      </c>
      <c r="E13" s="409">
        <f t="shared" si="12"/>
        <v>6444.68</v>
      </c>
      <c r="F13" s="409">
        <f t="shared" si="12"/>
        <v>33</v>
      </c>
      <c r="G13" s="410">
        <f t="shared" si="12"/>
        <v>1123.55</v>
      </c>
      <c r="H13" s="409">
        <f t="shared" si="12"/>
        <v>5558.7</v>
      </c>
      <c r="I13" s="409">
        <f t="shared" ref="I13" si="13">SUM(I22,I26,I30)</f>
        <v>12</v>
      </c>
      <c r="J13" s="410">
        <f t="shared" si="12"/>
        <v>2</v>
      </c>
      <c r="K13" s="410">
        <f t="shared" si="12"/>
        <v>182</v>
      </c>
      <c r="L13" s="409">
        <f t="shared" si="12"/>
        <v>886</v>
      </c>
      <c r="M13" s="409"/>
      <c r="N13" s="409"/>
      <c r="O13" s="410"/>
      <c r="P13" s="1498"/>
      <c r="Q13" s="1519">
        <f t="shared" si="12"/>
        <v>11</v>
      </c>
      <c r="R13" s="410">
        <f t="shared" si="12"/>
        <v>119</v>
      </c>
      <c r="S13" s="410">
        <f t="shared" si="12"/>
        <v>15</v>
      </c>
      <c r="T13" s="410">
        <f t="shared" si="12"/>
        <v>430.62</v>
      </c>
      <c r="U13" s="410">
        <f t="shared" si="12"/>
        <v>5</v>
      </c>
      <c r="V13" s="409">
        <f t="shared" si="12"/>
        <v>328</v>
      </c>
      <c r="W13" s="409">
        <f t="shared" si="12"/>
        <v>4</v>
      </c>
      <c r="X13" s="409">
        <f t="shared" si="12"/>
        <v>427</v>
      </c>
      <c r="Y13" s="409"/>
      <c r="Z13" s="410"/>
      <c r="AA13" s="409"/>
      <c r="AB13" s="411"/>
      <c r="AC13" s="412"/>
    </row>
    <row r="14" spans="1:29" s="413" customFormat="1" ht="16.5" customHeight="1">
      <c r="A14" s="2073"/>
      <c r="B14" s="535" t="s">
        <v>294</v>
      </c>
      <c r="C14" s="536">
        <f t="shared" ref="C14:H14" si="14">SUM(C31,C35,C44)</f>
        <v>64</v>
      </c>
      <c r="D14" s="537">
        <f t="shared" si="14"/>
        <v>2842</v>
      </c>
      <c r="E14" s="536">
        <f t="shared" si="14"/>
        <v>14770</v>
      </c>
      <c r="F14" s="536">
        <f t="shared" si="14"/>
        <v>62</v>
      </c>
      <c r="G14" s="537">
        <f t="shared" si="14"/>
        <v>2437</v>
      </c>
      <c r="H14" s="536">
        <f t="shared" si="14"/>
        <v>12540</v>
      </c>
      <c r="I14" s="536">
        <f>SUM(I31,I35,I44)</f>
        <v>27</v>
      </c>
      <c r="J14" s="537">
        <f t="shared" ref="J14:O14" si="15">SUM(J31,J35,J44)</f>
        <v>1</v>
      </c>
      <c r="K14" s="537">
        <f t="shared" si="15"/>
        <v>100</v>
      </c>
      <c r="L14" s="536">
        <f t="shared" si="15"/>
        <v>550</v>
      </c>
      <c r="M14" s="537">
        <f t="shared" si="15"/>
        <v>1</v>
      </c>
      <c r="N14" s="537">
        <f t="shared" si="15"/>
        <v>305</v>
      </c>
      <c r="O14" s="537">
        <f t="shared" si="15"/>
        <v>1680</v>
      </c>
      <c r="P14" s="1499">
        <f t="shared" ref="P14" si="16">SUM(P31,P35,P44)</f>
        <v>2</v>
      </c>
      <c r="Q14" s="1520">
        <f>SUM(Q31,Q35,Q44)</f>
        <v>38</v>
      </c>
      <c r="R14" s="537">
        <f t="shared" ref="R14:AB14" si="17">SUM(R31,R35,R44)</f>
        <v>1044</v>
      </c>
      <c r="S14" s="537">
        <f t="shared" si="17"/>
        <v>10</v>
      </c>
      <c r="T14" s="537">
        <f t="shared" si="17"/>
        <v>332</v>
      </c>
      <c r="U14" s="537">
        <f t="shared" si="17"/>
        <v>14</v>
      </c>
      <c r="V14" s="536">
        <f t="shared" si="17"/>
        <v>1041</v>
      </c>
      <c r="W14" s="536">
        <f t="shared" si="17"/>
        <v>1</v>
      </c>
      <c r="X14" s="536">
        <f t="shared" si="17"/>
        <v>120</v>
      </c>
      <c r="Y14" s="536">
        <f t="shared" si="17"/>
        <v>1</v>
      </c>
      <c r="Z14" s="537">
        <f t="shared" si="17"/>
        <v>305</v>
      </c>
      <c r="AA14" s="536">
        <f t="shared" si="17"/>
        <v>8</v>
      </c>
      <c r="AB14" s="538">
        <f t="shared" si="17"/>
        <v>918</v>
      </c>
      <c r="AC14" s="412"/>
    </row>
    <row r="15" spans="1:29" s="413" customFormat="1" ht="16.5" customHeight="1">
      <c r="A15" s="2073"/>
      <c r="B15" s="535" t="s">
        <v>295</v>
      </c>
      <c r="C15" s="536">
        <f t="shared" ref="C15:I15" si="18">SUM(C54)</f>
        <v>44</v>
      </c>
      <c r="D15" s="537">
        <f t="shared" si="18"/>
        <v>1593</v>
      </c>
      <c r="E15" s="536">
        <f t="shared" si="18"/>
        <v>7976</v>
      </c>
      <c r="F15" s="536">
        <f t="shared" si="18"/>
        <v>42</v>
      </c>
      <c r="G15" s="537">
        <f t="shared" si="18"/>
        <v>1351</v>
      </c>
      <c r="H15" s="536">
        <f t="shared" si="18"/>
        <v>6825</v>
      </c>
      <c r="I15" s="536">
        <f t="shared" si="18"/>
        <v>5</v>
      </c>
      <c r="J15" s="537">
        <f t="shared" ref="J15:O15" si="19">SUM(J54)</f>
        <v>1</v>
      </c>
      <c r="K15" s="537">
        <f t="shared" si="19"/>
        <v>154</v>
      </c>
      <c r="L15" s="536">
        <f t="shared" si="19"/>
        <v>727</v>
      </c>
      <c r="M15" s="537">
        <f t="shared" si="19"/>
        <v>1</v>
      </c>
      <c r="N15" s="537">
        <f t="shared" si="19"/>
        <v>88</v>
      </c>
      <c r="O15" s="537">
        <f t="shared" si="19"/>
        <v>424</v>
      </c>
      <c r="P15" s="1499">
        <f t="shared" ref="P15" si="20">SUM(P54)</f>
        <v>1</v>
      </c>
      <c r="Q15" s="1520">
        <f>SUM(Q54)</f>
        <v>16</v>
      </c>
      <c r="R15" s="537">
        <f t="shared" ref="R15:Y15" si="21">SUM(R54)</f>
        <v>274</v>
      </c>
      <c r="S15" s="537">
        <f t="shared" si="21"/>
        <v>20</v>
      </c>
      <c r="T15" s="537">
        <f t="shared" si="21"/>
        <v>495</v>
      </c>
      <c r="U15" s="537"/>
      <c r="V15" s="536"/>
      <c r="W15" s="536">
        <f t="shared" si="21"/>
        <v>7</v>
      </c>
      <c r="X15" s="536">
        <f t="shared" si="21"/>
        <v>736</v>
      </c>
      <c r="Y15" s="536">
        <f t="shared" si="21"/>
        <v>1</v>
      </c>
      <c r="Z15" s="537">
        <f>SUM(Z54)</f>
        <v>88</v>
      </c>
      <c r="AA15" s="536">
        <f>SUM(AA54)</f>
        <v>2</v>
      </c>
      <c r="AB15" s="538">
        <f>SUM(AB54)</f>
        <v>57</v>
      </c>
      <c r="AC15" s="412"/>
    </row>
    <row r="16" spans="1:29" s="413" customFormat="1" ht="16.5" customHeight="1">
      <c r="A16" s="2073"/>
      <c r="B16" s="535" t="s">
        <v>292</v>
      </c>
      <c r="C16" s="536">
        <f t="shared" ref="C16:AB16" si="22">SUM(C58,C62,C70)</f>
        <v>56</v>
      </c>
      <c r="D16" s="537">
        <f t="shared" si="22"/>
        <v>4534</v>
      </c>
      <c r="E16" s="536">
        <f t="shared" si="22"/>
        <v>24053</v>
      </c>
      <c r="F16" s="536">
        <f t="shared" si="22"/>
        <v>47</v>
      </c>
      <c r="G16" s="537">
        <f t="shared" si="22"/>
        <v>1480</v>
      </c>
      <c r="H16" s="536">
        <f t="shared" si="22"/>
        <v>6884</v>
      </c>
      <c r="I16" s="536">
        <f t="shared" ref="I16" si="23">SUM(I58,I62,I70)</f>
        <v>5</v>
      </c>
      <c r="J16" s="537"/>
      <c r="K16" s="537"/>
      <c r="L16" s="536"/>
      <c r="M16" s="537">
        <f t="shared" si="22"/>
        <v>9</v>
      </c>
      <c r="N16" s="537">
        <f t="shared" si="22"/>
        <v>3058</v>
      </c>
      <c r="O16" s="537">
        <f t="shared" si="22"/>
        <v>16764</v>
      </c>
      <c r="P16" s="1499">
        <f t="shared" ref="P16" si="24">SUM(P58,P62,P70)</f>
        <v>12</v>
      </c>
      <c r="Q16" s="1520">
        <f t="shared" si="22"/>
        <v>16</v>
      </c>
      <c r="R16" s="537">
        <f t="shared" si="22"/>
        <v>168</v>
      </c>
      <c r="S16" s="537">
        <f t="shared" si="22"/>
        <v>20</v>
      </c>
      <c r="T16" s="537">
        <f t="shared" si="22"/>
        <v>617</v>
      </c>
      <c r="U16" s="537">
        <f t="shared" si="22"/>
        <v>6</v>
      </c>
      <c r="V16" s="536">
        <f t="shared" si="22"/>
        <v>344</v>
      </c>
      <c r="W16" s="536">
        <f t="shared" si="22"/>
        <v>3</v>
      </c>
      <c r="X16" s="536">
        <f t="shared" si="22"/>
        <v>347</v>
      </c>
      <c r="Y16" s="536">
        <f t="shared" si="22"/>
        <v>9</v>
      </c>
      <c r="Z16" s="537">
        <f t="shared" si="22"/>
        <v>3058</v>
      </c>
      <c r="AA16" s="536">
        <f t="shared" si="22"/>
        <v>4</v>
      </c>
      <c r="AB16" s="538">
        <f t="shared" si="22"/>
        <v>202</v>
      </c>
      <c r="AC16" s="412"/>
    </row>
    <row r="17" spans="1:29" s="413" customFormat="1" ht="16.5" customHeight="1">
      <c r="A17" s="2073"/>
      <c r="B17" s="535" t="s">
        <v>77</v>
      </c>
      <c r="C17" s="536">
        <f>SUM(C74)</f>
        <v>15</v>
      </c>
      <c r="D17" s="537">
        <f>SUM(D74)</f>
        <v>222.50104065565554</v>
      </c>
      <c r="E17" s="536">
        <f>SUM(E74)</f>
        <v>1249.7930794275119</v>
      </c>
      <c r="F17" s="536">
        <f>SUM(F74)</f>
        <v>15</v>
      </c>
      <c r="G17" s="537">
        <f>SUM(G74)</f>
        <v>222.50104065565554</v>
      </c>
      <c r="H17" s="536">
        <f t="shared" ref="H17" si="25">SUM(H74)</f>
        <v>1249.7930794275119</v>
      </c>
      <c r="I17" s="536">
        <f t="shared" ref="I17" si="26">SUM(I74)</f>
        <v>6</v>
      </c>
      <c r="J17" s="536"/>
      <c r="K17" s="536"/>
      <c r="L17" s="536"/>
      <c r="M17" s="536"/>
      <c r="N17" s="536"/>
      <c r="O17" s="537"/>
      <c r="P17" s="1499"/>
      <c r="Q17" s="1520">
        <f>SUM(Q74)</f>
        <v>10</v>
      </c>
      <c r="R17" s="537">
        <f>SUM(R74)</f>
        <v>81.425912750580338</v>
      </c>
      <c r="S17" s="537">
        <f>SUM(S74)</f>
        <v>5</v>
      </c>
      <c r="T17" s="537">
        <f>SUM(T74)</f>
        <v>141.07512790507525</v>
      </c>
      <c r="U17" s="536"/>
      <c r="V17" s="536"/>
      <c r="W17" s="536"/>
      <c r="X17" s="536"/>
      <c r="Y17" s="536"/>
      <c r="Z17" s="537"/>
      <c r="AA17" s="536"/>
      <c r="AB17" s="538"/>
      <c r="AC17" s="412"/>
    </row>
    <row r="18" spans="1:29" s="413" customFormat="1" ht="16.5" customHeight="1">
      <c r="A18" s="2073"/>
      <c r="B18" s="535" t="s">
        <v>296</v>
      </c>
      <c r="C18" s="1648" t="s">
        <v>648</v>
      </c>
      <c r="D18" s="537">
        <f>SUM(D79,D88)</f>
        <v>1767.6</v>
      </c>
      <c r="E18" s="536">
        <f>SUM(E79,E88)</f>
        <v>8167</v>
      </c>
      <c r="F18" s="1648" t="s">
        <v>649</v>
      </c>
      <c r="G18" s="537">
        <f t="shared" ref="G18:L18" si="27">SUM(G79,G88)</f>
        <v>105.2</v>
      </c>
      <c r="H18" s="536">
        <f t="shared" si="27"/>
        <v>496</v>
      </c>
      <c r="I18" s="536">
        <f t="shared" ref="I18" si="28">SUM(I79,I88)</f>
        <v>1</v>
      </c>
      <c r="J18" s="537">
        <f t="shared" si="27"/>
        <v>1</v>
      </c>
      <c r="K18" s="537">
        <f t="shared" si="27"/>
        <v>160</v>
      </c>
      <c r="L18" s="536">
        <f t="shared" si="27"/>
        <v>547</v>
      </c>
      <c r="M18" s="1647" t="s">
        <v>650</v>
      </c>
      <c r="N18" s="537">
        <f>SUM(N79,N88)</f>
        <v>1502</v>
      </c>
      <c r="O18" s="537">
        <f>SUM(O79,O88)</f>
        <v>7124</v>
      </c>
      <c r="P18" s="1499">
        <f>SUM(P79,P88)</f>
        <v>4</v>
      </c>
      <c r="Q18" s="1650" t="s">
        <v>651</v>
      </c>
      <c r="R18" s="537">
        <f t="shared" ref="R18:T18" si="29">SUM(R79,R88)</f>
        <v>50.6</v>
      </c>
      <c r="S18" s="1647" t="s">
        <v>652</v>
      </c>
      <c r="T18" s="537">
        <f t="shared" si="29"/>
        <v>55</v>
      </c>
      <c r="U18" s="1649" t="s">
        <v>653</v>
      </c>
      <c r="V18" s="536"/>
      <c r="W18" s="536"/>
      <c r="X18" s="536"/>
      <c r="Y18" s="1648" t="s">
        <v>654</v>
      </c>
      <c r="Z18" s="537">
        <f>SUM(Z79,Z88)</f>
        <v>1662</v>
      </c>
      <c r="AA18" s="536"/>
      <c r="AB18" s="538"/>
      <c r="AC18" s="412"/>
    </row>
    <row r="19" spans="1:29" s="413" customFormat="1" ht="16.5" customHeight="1" thickBot="1">
      <c r="A19" s="2074"/>
      <c r="B19" s="913" t="s">
        <v>79</v>
      </c>
      <c r="C19" s="536">
        <f>SUM(C89)</f>
        <v>27</v>
      </c>
      <c r="D19" s="911">
        <f t="shared" ref="D19:H19" si="30">SUM(D89)</f>
        <v>995</v>
      </c>
      <c r="E19" s="910">
        <f t="shared" si="30"/>
        <v>5202</v>
      </c>
      <c r="F19" s="536">
        <f>SUM(F89)</f>
        <v>26</v>
      </c>
      <c r="G19" s="911">
        <f t="shared" si="30"/>
        <v>542</v>
      </c>
      <c r="H19" s="910">
        <f t="shared" si="30"/>
        <v>2835</v>
      </c>
      <c r="I19" s="910">
        <f t="shared" ref="I19" si="31">SUM(I89)</f>
        <v>5</v>
      </c>
      <c r="J19" s="910"/>
      <c r="K19" s="910"/>
      <c r="L19" s="910"/>
      <c r="M19" s="911">
        <f>SUM(M89)</f>
        <v>1</v>
      </c>
      <c r="N19" s="911">
        <f>SUM(N89)</f>
        <v>453</v>
      </c>
      <c r="O19" s="911">
        <f>SUM(O89)</f>
        <v>2367</v>
      </c>
      <c r="P19" s="1500"/>
      <c r="Q19" s="1521">
        <f>SUM(Q89)</f>
        <v>14</v>
      </c>
      <c r="R19" s="911">
        <f t="shared" ref="R19:Z19" si="32">SUM(R89)</f>
        <v>165</v>
      </c>
      <c r="S19" s="911">
        <f t="shared" si="32"/>
        <v>12</v>
      </c>
      <c r="T19" s="911">
        <f t="shared" si="32"/>
        <v>377</v>
      </c>
      <c r="U19" s="911"/>
      <c r="V19" s="911"/>
      <c r="W19" s="910"/>
      <c r="X19" s="910"/>
      <c r="Y19" s="910">
        <f t="shared" si="32"/>
        <v>1</v>
      </c>
      <c r="Z19" s="911">
        <f t="shared" si="32"/>
        <v>453</v>
      </c>
      <c r="AA19" s="910"/>
      <c r="AB19" s="912"/>
      <c r="AC19" s="412"/>
    </row>
    <row r="20" spans="1:29" ht="16.5" customHeight="1">
      <c r="A20" s="2075" t="s">
        <v>254</v>
      </c>
      <c r="B20" s="914" t="s">
        <v>267</v>
      </c>
      <c r="C20" s="284">
        <v>7</v>
      </c>
      <c r="D20" s="1227">
        <v>227</v>
      </c>
      <c r="E20" s="1227">
        <v>1148</v>
      </c>
      <c r="F20" s="1227">
        <v>7</v>
      </c>
      <c r="G20" s="1227">
        <v>227</v>
      </c>
      <c r="H20" s="1227">
        <v>1148</v>
      </c>
      <c r="I20" s="1227">
        <v>4</v>
      </c>
      <c r="J20" s="1227"/>
      <c r="K20" s="1227"/>
      <c r="L20" s="1227"/>
      <c r="M20" s="1227"/>
      <c r="N20" s="1227"/>
      <c r="O20" s="1227"/>
      <c r="P20" s="1501"/>
      <c r="Q20" s="1525">
        <v>2</v>
      </c>
      <c r="R20" s="284">
        <v>13</v>
      </c>
      <c r="S20" s="284">
        <v>4</v>
      </c>
      <c r="T20" s="284">
        <v>154</v>
      </c>
      <c r="U20" s="284">
        <v>1</v>
      </c>
      <c r="V20" s="284">
        <v>60</v>
      </c>
      <c r="W20" s="1227"/>
      <c r="X20" s="1227"/>
      <c r="Y20" s="1227"/>
      <c r="Z20" s="1227"/>
      <c r="AA20" s="1228"/>
      <c r="AB20" s="1229"/>
      <c r="AC20" s="388"/>
    </row>
    <row r="21" spans="1:29" ht="16.5" customHeight="1" thickBot="1">
      <c r="A21" s="2068"/>
      <c r="B21" s="287" t="s">
        <v>268</v>
      </c>
      <c r="C21" s="1230">
        <v>2</v>
      </c>
      <c r="D21" s="1231">
        <v>19</v>
      </c>
      <c r="E21" s="1231">
        <v>91</v>
      </c>
      <c r="F21" s="1230">
        <v>2</v>
      </c>
      <c r="G21" s="1231">
        <v>19</v>
      </c>
      <c r="H21" s="1231">
        <v>91</v>
      </c>
      <c r="I21" s="1231"/>
      <c r="J21" s="1232"/>
      <c r="K21" s="1232"/>
      <c r="L21" s="1232"/>
      <c r="M21" s="1232"/>
      <c r="N21" s="1232"/>
      <c r="O21" s="1232"/>
      <c r="P21" s="1502"/>
      <c r="Q21" s="1523">
        <v>2</v>
      </c>
      <c r="R21" s="1232">
        <v>19</v>
      </c>
      <c r="S21" s="1232"/>
      <c r="T21" s="1232"/>
      <c r="U21" s="1232"/>
      <c r="V21" s="1232"/>
      <c r="W21" s="1232"/>
      <c r="X21" s="1232"/>
      <c r="Y21" s="1232"/>
      <c r="Z21" s="1232"/>
      <c r="AA21" s="1233"/>
      <c r="AB21" s="1234"/>
      <c r="AC21" s="388"/>
    </row>
    <row r="22" spans="1:29" ht="16.5" customHeight="1" thickTop="1" thickBot="1">
      <c r="A22" s="2076"/>
      <c r="B22" s="892" t="s">
        <v>543</v>
      </c>
      <c r="C22" s="915">
        <f>SUM(C20:C21)</f>
        <v>9</v>
      </c>
      <c r="D22" s="915">
        <f t="shared" ref="D22:V22" si="33">SUM(D20:D21)</f>
        <v>246</v>
      </c>
      <c r="E22" s="915">
        <f t="shared" si="33"/>
        <v>1239</v>
      </c>
      <c r="F22" s="915">
        <f t="shared" si="33"/>
        <v>9</v>
      </c>
      <c r="G22" s="915">
        <f t="shared" si="33"/>
        <v>246</v>
      </c>
      <c r="H22" s="915">
        <f t="shared" si="33"/>
        <v>1239</v>
      </c>
      <c r="I22" s="915">
        <f t="shared" si="33"/>
        <v>4</v>
      </c>
      <c r="J22" s="915"/>
      <c r="K22" s="915"/>
      <c r="L22" s="915"/>
      <c r="M22" s="915"/>
      <c r="N22" s="915"/>
      <c r="O22" s="915"/>
      <c r="P22" s="1503"/>
      <c r="Q22" s="1524">
        <f t="shared" si="33"/>
        <v>4</v>
      </c>
      <c r="R22" s="915">
        <f t="shared" si="33"/>
        <v>32</v>
      </c>
      <c r="S22" s="915">
        <f t="shared" si="33"/>
        <v>4</v>
      </c>
      <c r="T22" s="915">
        <f t="shared" si="33"/>
        <v>154</v>
      </c>
      <c r="U22" s="915">
        <f t="shared" si="33"/>
        <v>1</v>
      </c>
      <c r="V22" s="915">
        <f t="shared" si="33"/>
        <v>60</v>
      </c>
      <c r="W22" s="915"/>
      <c r="X22" s="915"/>
      <c r="Y22" s="915"/>
      <c r="Z22" s="915"/>
      <c r="AA22" s="915"/>
      <c r="AB22" s="917"/>
      <c r="AC22" s="388"/>
    </row>
    <row r="23" spans="1:29" ht="16.5" customHeight="1">
      <c r="A23" s="2075" t="s">
        <v>352</v>
      </c>
      <c r="B23" s="287" t="s">
        <v>209</v>
      </c>
      <c r="C23" s="284">
        <v>4</v>
      </c>
      <c r="D23" s="284">
        <v>385</v>
      </c>
      <c r="E23" s="284">
        <v>2031</v>
      </c>
      <c r="F23" s="526">
        <v>3</v>
      </c>
      <c r="G23" s="526">
        <v>285</v>
      </c>
      <c r="H23" s="284">
        <v>1561</v>
      </c>
      <c r="I23" s="284">
        <v>2</v>
      </c>
      <c r="J23" s="284">
        <v>1</v>
      </c>
      <c r="K23" s="284">
        <v>100</v>
      </c>
      <c r="L23" s="284">
        <v>470</v>
      </c>
      <c r="M23" s="284"/>
      <c r="N23" s="284"/>
      <c r="O23" s="284"/>
      <c r="P23" s="1504"/>
      <c r="Q23" s="1525"/>
      <c r="R23" s="284"/>
      <c r="S23" s="284">
        <v>1</v>
      </c>
      <c r="T23" s="284">
        <v>39.619999999999997</v>
      </c>
      <c r="U23" s="284"/>
      <c r="V23" s="284"/>
      <c r="W23" s="284">
        <v>3</v>
      </c>
      <c r="X23" s="284">
        <v>345</v>
      </c>
      <c r="Y23" s="284"/>
      <c r="Z23" s="284"/>
      <c r="AA23" s="289"/>
      <c r="AB23" s="389"/>
      <c r="AC23" s="388"/>
    </row>
    <row r="24" spans="1:29" ht="16.5" customHeight="1">
      <c r="A24" s="2068"/>
      <c r="B24" s="287" t="s">
        <v>517</v>
      </c>
      <c r="C24" s="285">
        <v>2</v>
      </c>
      <c r="D24" s="528">
        <v>83.4</v>
      </c>
      <c r="E24" s="528">
        <v>344.68</v>
      </c>
      <c r="F24" s="528">
        <v>2</v>
      </c>
      <c r="G24" s="528">
        <v>83.4</v>
      </c>
      <c r="H24" s="285">
        <v>344.7</v>
      </c>
      <c r="I24" s="285">
        <v>1</v>
      </c>
      <c r="J24" s="285"/>
      <c r="K24" s="285"/>
      <c r="L24" s="285"/>
      <c r="M24" s="285"/>
      <c r="N24" s="285"/>
      <c r="O24" s="285"/>
      <c r="P24" s="1505"/>
      <c r="Q24" s="1526">
        <v>1</v>
      </c>
      <c r="R24" s="285">
        <v>8</v>
      </c>
      <c r="S24" s="285"/>
      <c r="T24" s="285"/>
      <c r="U24" s="285">
        <v>1</v>
      </c>
      <c r="V24" s="285">
        <v>75</v>
      </c>
      <c r="W24" s="285"/>
      <c r="X24" s="285"/>
      <c r="Y24" s="285"/>
      <c r="Z24" s="285"/>
      <c r="AA24" s="285"/>
      <c r="AB24" s="390"/>
      <c r="AC24" s="388"/>
    </row>
    <row r="25" spans="1:29" ht="16.5" customHeight="1" thickBot="1">
      <c r="A25" s="2068"/>
      <c r="B25" s="287" t="s">
        <v>518</v>
      </c>
      <c r="C25" s="527">
        <v>4</v>
      </c>
      <c r="D25" s="528">
        <v>119</v>
      </c>
      <c r="E25" s="528">
        <v>582</v>
      </c>
      <c r="F25" s="528">
        <v>4</v>
      </c>
      <c r="G25" s="528">
        <v>119.15</v>
      </c>
      <c r="H25" s="285">
        <v>582</v>
      </c>
      <c r="I25" s="285">
        <v>1</v>
      </c>
      <c r="J25" s="285"/>
      <c r="K25" s="285"/>
      <c r="L25" s="285"/>
      <c r="M25" s="285"/>
      <c r="N25" s="285"/>
      <c r="O25" s="285"/>
      <c r="P25" s="1505"/>
      <c r="Q25" s="1526">
        <v>2</v>
      </c>
      <c r="R25" s="285">
        <v>29</v>
      </c>
      <c r="S25" s="285">
        <v>1</v>
      </c>
      <c r="T25" s="285">
        <v>22</v>
      </c>
      <c r="U25" s="285">
        <v>1</v>
      </c>
      <c r="V25" s="285">
        <v>68</v>
      </c>
      <c r="W25" s="285"/>
      <c r="X25" s="285"/>
      <c r="Y25" s="285"/>
      <c r="Z25" s="285"/>
      <c r="AA25" s="529"/>
      <c r="AB25" s="530"/>
      <c r="AC25" s="388"/>
    </row>
    <row r="26" spans="1:29" ht="16.5" customHeight="1" thickTop="1" thickBot="1">
      <c r="A26" s="2076"/>
      <c r="B26" s="892" t="s">
        <v>542</v>
      </c>
      <c r="C26" s="915">
        <f t="shared" ref="C26:X26" si="34">SUM(C23:C25)</f>
        <v>10</v>
      </c>
      <c r="D26" s="915">
        <f t="shared" si="34"/>
        <v>587.4</v>
      </c>
      <c r="E26" s="915">
        <f t="shared" si="34"/>
        <v>2957.68</v>
      </c>
      <c r="F26" s="915">
        <f t="shared" si="34"/>
        <v>9</v>
      </c>
      <c r="G26" s="915">
        <f t="shared" si="34"/>
        <v>487.54999999999995</v>
      </c>
      <c r="H26" s="915">
        <f t="shared" si="34"/>
        <v>2487.6999999999998</v>
      </c>
      <c r="I26" s="915">
        <f t="shared" si="34"/>
        <v>4</v>
      </c>
      <c r="J26" s="915">
        <f t="shared" si="34"/>
        <v>1</v>
      </c>
      <c r="K26" s="915">
        <f t="shared" si="34"/>
        <v>100</v>
      </c>
      <c r="L26" s="915">
        <f t="shared" si="34"/>
        <v>470</v>
      </c>
      <c r="M26" s="915"/>
      <c r="N26" s="915"/>
      <c r="O26" s="915"/>
      <c r="P26" s="1503"/>
      <c r="Q26" s="1524">
        <f t="shared" si="34"/>
        <v>3</v>
      </c>
      <c r="R26" s="915">
        <f t="shared" si="34"/>
        <v>37</v>
      </c>
      <c r="S26" s="915">
        <f t="shared" si="34"/>
        <v>2</v>
      </c>
      <c r="T26" s="915">
        <f t="shared" si="34"/>
        <v>61.62</v>
      </c>
      <c r="U26" s="918">
        <f t="shared" si="34"/>
        <v>2</v>
      </c>
      <c r="V26" s="915">
        <f t="shared" si="34"/>
        <v>143</v>
      </c>
      <c r="W26" s="915">
        <f t="shared" si="34"/>
        <v>3</v>
      </c>
      <c r="X26" s="915">
        <f t="shared" si="34"/>
        <v>345</v>
      </c>
      <c r="Y26" s="915"/>
      <c r="Z26" s="915"/>
      <c r="AA26" s="915"/>
      <c r="AB26" s="917"/>
      <c r="AC26" s="388"/>
    </row>
    <row r="27" spans="1:29" ht="16.5" customHeight="1">
      <c r="A27" s="2075" t="s">
        <v>337</v>
      </c>
      <c r="B27" s="286" t="s">
        <v>453</v>
      </c>
      <c r="C27" s="919">
        <v>6</v>
      </c>
      <c r="D27" s="919">
        <v>235</v>
      </c>
      <c r="E27" s="919">
        <v>1128</v>
      </c>
      <c r="F27" s="526">
        <v>5</v>
      </c>
      <c r="G27" s="381">
        <v>153</v>
      </c>
      <c r="H27" s="284">
        <v>712</v>
      </c>
      <c r="I27" s="284">
        <v>2</v>
      </c>
      <c r="J27" s="284">
        <v>1</v>
      </c>
      <c r="K27" s="284">
        <v>82</v>
      </c>
      <c r="L27" s="284">
        <v>416</v>
      </c>
      <c r="M27" s="284"/>
      <c r="N27" s="284"/>
      <c r="O27" s="284"/>
      <c r="P27" s="1504"/>
      <c r="Q27" s="1525"/>
      <c r="R27" s="284"/>
      <c r="S27" s="284">
        <v>4</v>
      </c>
      <c r="T27" s="284">
        <v>78</v>
      </c>
      <c r="U27" s="284">
        <v>1</v>
      </c>
      <c r="V27" s="284">
        <v>75</v>
      </c>
      <c r="W27" s="284">
        <v>1</v>
      </c>
      <c r="X27" s="284">
        <v>82</v>
      </c>
      <c r="Y27" s="284"/>
      <c r="Z27" s="284"/>
      <c r="AA27" s="289"/>
      <c r="AB27" s="389"/>
      <c r="AC27" s="388"/>
    </row>
    <row r="28" spans="1:29" ht="16.5" customHeight="1">
      <c r="A28" s="2068"/>
      <c r="B28" s="287" t="s">
        <v>222</v>
      </c>
      <c r="C28" s="920">
        <v>7</v>
      </c>
      <c r="D28" s="920">
        <v>180</v>
      </c>
      <c r="E28" s="920">
        <v>864</v>
      </c>
      <c r="F28" s="528">
        <v>7</v>
      </c>
      <c r="G28" s="920">
        <v>180</v>
      </c>
      <c r="H28" s="920">
        <v>864</v>
      </c>
      <c r="I28" s="285">
        <v>1</v>
      </c>
      <c r="J28" s="285"/>
      <c r="K28" s="285"/>
      <c r="L28" s="285"/>
      <c r="M28" s="285"/>
      <c r="N28" s="285"/>
      <c r="O28" s="285"/>
      <c r="P28" s="1505"/>
      <c r="Q28" s="1526">
        <v>2</v>
      </c>
      <c r="R28" s="285">
        <v>20</v>
      </c>
      <c r="S28" s="285">
        <v>4</v>
      </c>
      <c r="T28" s="285">
        <v>110</v>
      </c>
      <c r="U28" s="285">
        <v>1</v>
      </c>
      <c r="V28" s="285">
        <v>50</v>
      </c>
      <c r="W28" s="285"/>
      <c r="X28" s="285"/>
      <c r="Y28" s="285"/>
      <c r="Z28" s="285"/>
      <c r="AA28" s="285"/>
      <c r="AB28" s="390"/>
      <c r="AC28" s="388"/>
    </row>
    <row r="29" spans="1:29" ht="16.5" customHeight="1" thickBot="1">
      <c r="A29" s="2068"/>
      <c r="B29" s="288" t="s">
        <v>271</v>
      </c>
      <c r="C29" s="527">
        <v>3</v>
      </c>
      <c r="D29" s="528">
        <v>57</v>
      </c>
      <c r="E29" s="528">
        <v>256</v>
      </c>
      <c r="F29" s="528">
        <v>3</v>
      </c>
      <c r="G29" s="528">
        <v>57</v>
      </c>
      <c r="H29" s="528">
        <v>256</v>
      </c>
      <c r="I29" s="528">
        <v>1</v>
      </c>
      <c r="J29" s="285"/>
      <c r="K29" s="285"/>
      <c r="L29" s="285"/>
      <c r="M29" s="285"/>
      <c r="N29" s="285"/>
      <c r="O29" s="285"/>
      <c r="P29" s="1505"/>
      <c r="Q29" s="1527">
        <v>2</v>
      </c>
      <c r="R29" s="385">
        <v>30</v>
      </c>
      <c r="S29" s="385">
        <v>1</v>
      </c>
      <c r="T29" s="385">
        <v>27</v>
      </c>
      <c r="U29" s="385"/>
      <c r="V29" s="385"/>
      <c r="W29" s="385"/>
      <c r="X29" s="385"/>
      <c r="Y29" s="385"/>
      <c r="Z29" s="385"/>
      <c r="AA29" s="386"/>
      <c r="AB29" s="392"/>
      <c r="AC29" s="388"/>
    </row>
    <row r="30" spans="1:29" ht="16.5" customHeight="1" thickTop="1" thickBot="1">
      <c r="A30" s="2076"/>
      <c r="B30" s="892" t="s">
        <v>543</v>
      </c>
      <c r="C30" s="915">
        <f t="shared" ref="C30:X30" si="35">SUM(C27:C28,C29)</f>
        <v>16</v>
      </c>
      <c r="D30" s="916">
        <f t="shared" si="35"/>
        <v>472</v>
      </c>
      <c r="E30" s="916">
        <f t="shared" si="35"/>
        <v>2248</v>
      </c>
      <c r="F30" s="916">
        <f t="shared" si="35"/>
        <v>15</v>
      </c>
      <c r="G30" s="916">
        <f t="shared" si="35"/>
        <v>390</v>
      </c>
      <c r="H30" s="915">
        <f t="shared" si="35"/>
        <v>1832</v>
      </c>
      <c r="I30" s="915">
        <f t="shared" si="35"/>
        <v>4</v>
      </c>
      <c r="J30" s="915">
        <f t="shared" si="35"/>
        <v>1</v>
      </c>
      <c r="K30" s="915">
        <f t="shared" si="35"/>
        <v>82</v>
      </c>
      <c r="L30" s="915">
        <f t="shared" si="35"/>
        <v>416</v>
      </c>
      <c r="M30" s="915"/>
      <c r="N30" s="915"/>
      <c r="O30" s="915"/>
      <c r="P30" s="1503"/>
      <c r="Q30" s="1524">
        <f t="shared" si="35"/>
        <v>4</v>
      </c>
      <c r="R30" s="915">
        <f t="shared" si="35"/>
        <v>50</v>
      </c>
      <c r="S30" s="915">
        <f t="shared" si="35"/>
        <v>9</v>
      </c>
      <c r="T30" s="915">
        <f t="shared" si="35"/>
        <v>215</v>
      </c>
      <c r="U30" s="915">
        <f t="shared" si="35"/>
        <v>2</v>
      </c>
      <c r="V30" s="915">
        <f t="shared" si="35"/>
        <v>125</v>
      </c>
      <c r="W30" s="915">
        <f t="shared" si="35"/>
        <v>1</v>
      </c>
      <c r="X30" s="915">
        <f t="shared" si="35"/>
        <v>82</v>
      </c>
      <c r="Y30" s="915"/>
      <c r="Z30" s="915"/>
      <c r="AA30" s="915"/>
      <c r="AB30" s="917"/>
      <c r="AC30" s="388"/>
    </row>
    <row r="31" spans="1:29" ht="16.5" customHeight="1" thickBot="1">
      <c r="A31" s="921" t="s">
        <v>102</v>
      </c>
      <c r="B31" s="922" t="s">
        <v>197</v>
      </c>
      <c r="C31" s="923">
        <v>13</v>
      </c>
      <c r="D31" s="923">
        <v>1015</v>
      </c>
      <c r="E31" s="923">
        <v>5592</v>
      </c>
      <c r="F31" s="526">
        <v>12</v>
      </c>
      <c r="G31" s="526">
        <v>710</v>
      </c>
      <c r="H31" s="284">
        <v>3912</v>
      </c>
      <c r="I31" s="284">
        <v>5</v>
      </c>
      <c r="J31" s="284"/>
      <c r="K31" s="284"/>
      <c r="L31" s="284"/>
      <c r="M31" s="284">
        <v>1</v>
      </c>
      <c r="N31" s="284">
        <v>305</v>
      </c>
      <c r="O31" s="284">
        <v>1680</v>
      </c>
      <c r="P31" s="1504">
        <v>2</v>
      </c>
      <c r="Q31" s="1525"/>
      <c r="R31" s="284"/>
      <c r="S31" s="284">
        <v>3</v>
      </c>
      <c r="T31" s="284">
        <v>107</v>
      </c>
      <c r="U31" s="284">
        <v>8</v>
      </c>
      <c r="V31" s="284">
        <v>483</v>
      </c>
      <c r="W31" s="284">
        <v>1</v>
      </c>
      <c r="X31" s="284">
        <v>120</v>
      </c>
      <c r="Y31" s="284">
        <v>1</v>
      </c>
      <c r="Z31" s="284">
        <v>305</v>
      </c>
      <c r="AA31" s="289">
        <v>3</v>
      </c>
      <c r="AB31" s="389">
        <v>398</v>
      </c>
      <c r="AC31" s="388"/>
    </row>
    <row r="32" spans="1:29" ht="16.5" customHeight="1">
      <c r="A32" s="2075" t="s">
        <v>383</v>
      </c>
      <c r="B32" s="287" t="s">
        <v>184</v>
      </c>
      <c r="C32" s="284">
        <v>9</v>
      </c>
      <c r="D32" s="284">
        <v>257</v>
      </c>
      <c r="E32" s="284">
        <v>1028</v>
      </c>
      <c r="F32" s="526">
        <v>9</v>
      </c>
      <c r="G32" s="526">
        <v>257</v>
      </c>
      <c r="H32" s="284">
        <v>1028</v>
      </c>
      <c r="I32" s="284"/>
      <c r="J32" s="284"/>
      <c r="K32" s="284"/>
      <c r="L32" s="284"/>
      <c r="M32" s="284"/>
      <c r="N32" s="284"/>
      <c r="O32" s="284"/>
      <c r="P32" s="1504"/>
      <c r="Q32" s="1525">
        <v>3</v>
      </c>
      <c r="R32" s="284">
        <v>37</v>
      </c>
      <c r="S32" s="284">
        <v>5</v>
      </c>
      <c r="T32" s="284">
        <v>135</v>
      </c>
      <c r="U32" s="284">
        <v>1</v>
      </c>
      <c r="V32" s="284">
        <v>85</v>
      </c>
      <c r="W32" s="284"/>
      <c r="X32" s="284"/>
      <c r="Y32" s="284"/>
      <c r="Z32" s="284"/>
      <c r="AA32" s="289"/>
      <c r="AB32" s="389"/>
      <c r="AC32" s="388"/>
    </row>
    <row r="33" spans="1:29" ht="16.5" customHeight="1">
      <c r="A33" s="2068"/>
      <c r="B33" s="287" t="s">
        <v>185</v>
      </c>
      <c r="C33" s="527"/>
      <c r="D33" s="528"/>
      <c r="E33" s="528"/>
      <c r="F33" s="528"/>
      <c r="G33" s="528"/>
      <c r="H33" s="285"/>
      <c r="I33" s="285"/>
      <c r="J33" s="285"/>
      <c r="K33" s="285"/>
      <c r="L33" s="285"/>
      <c r="M33" s="285"/>
      <c r="N33" s="285"/>
      <c r="O33" s="285"/>
      <c r="P33" s="1505"/>
      <c r="Q33" s="1526"/>
      <c r="R33" s="285"/>
      <c r="S33" s="285"/>
      <c r="T33" s="285"/>
      <c r="U33" s="285"/>
      <c r="V33" s="285"/>
      <c r="W33" s="285"/>
      <c r="X33" s="285"/>
      <c r="Y33" s="285"/>
      <c r="Z33" s="285"/>
      <c r="AA33" s="529"/>
      <c r="AB33" s="530"/>
      <c r="AC33" s="388"/>
    </row>
    <row r="34" spans="1:29" ht="16.5" customHeight="1" thickBot="1">
      <c r="A34" s="2068"/>
      <c r="B34" s="287" t="s">
        <v>186</v>
      </c>
      <c r="C34" s="527">
        <v>4</v>
      </c>
      <c r="D34" s="528">
        <v>238</v>
      </c>
      <c r="E34" s="528">
        <v>952</v>
      </c>
      <c r="F34" s="528">
        <v>4</v>
      </c>
      <c r="G34" s="528">
        <v>238</v>
      </c>
      <c r="H34" s="285">
        <v>952</v>
      </c>
      <c r="I34" s="285"/>
      <c r="J34" s="285"/>
      <c r="K34" s="285"/>
      <c r="L34" s="285"/>
      <c r="M34" s="285"/>
      <c r="N34" s="285"/>
      <c r="O34" s="285"/>
      <c r="P34" s="1505"/>
      <c r="Q34" s="1526"/>
      <c r="R34" s="285"/>
      <c r="S34" s="285">
        <v>1</v>
      </c>
      <c r="T34" s="285">
        <v>20</v>
      </c>
      <c r="U34" s="285">
        <v>3</v>
      </c>
      <c r="V34" s="285">
        <v>218</v>
      </c>
      <c r="W34" s="285"/>
      <c r="X34" s="285"/>
      <c r="Y34" s="285"/>
      <c r="Z34" s="285"/>
      <c r="AA34" s="529"/>
      <c r="AB34" s="530"/>
      <c r="AC34" s="388"/>
    </row>
    <row r="35" spans="1:29" ht="16.5" customHeight="1" thickTop="1" thickBot="1">
      <c r="A35" s="2076"/>
      <c r="B35" s="892" t="s">
        <v>543</v>
      </c>
      <c r="C35" s="915">
        <f t="shared" ref="C35:V35" si="36">SUM(C32:C34)</f>
        <v>13</v>
      </c>
      <c r="D35" s="916">
        <f t="shared" si="36"/>
        <v>495</v>
      </c>
      <c r="E35" s="916">
        <f t="shared" si="36"/>
        <v>1980</v>
      </c>
      <c r="F35" s="916">
        <f t="shared" si="36"/>
        <v>13</v>
      </c>
      <c r="G35" s="916">
        <f t="shared" si="36"/>
        <v>495</v>
      </c>
      <c r="H35" s="915">
        <f t="shared" si="36"/>
        <v>1980</v>
      </c>
      <c r="I35" s="915"/>
      <c r="J35" s="915"/>
      <c r="K35" s="915"/>
      <c r="L35" s="915"/>
      <c r="M35" s="915"/>
      <c r="N35" s="915"/>
      <c r="O35" s="915"/>
      <c r="P35" s="1503"/>
      <c r="Q35" s="1524">
        <f t="shared" si="36"/>
        <v>3</v>
      </c>
      <c r="R35" s="915">
        <f t="shared" si="36"/>
        <v>37</v>
      </c>
      <c r="S35" s="915">
        <f t="shared" si="36"/>
        <v>6</v>
      </c>
      <c r="T35" s="915">
        <f t="shared" si="36"/>
        <v>155</v>
      </c>
      <c r="U35" s="915">
        <f t="shared" si="36"/>
        <v>4</v>
      </c>
      <c r="V35" s="915">
        <f t="shared" si="36"/>
        <v>303</v>
      </c>
      <c r="W35" s="915"/>
      <c r="X35" s="915"/>
      <c r="Y35" s="915"/>
      <c r="Z35" s="915"/>
      <c r="AA35" s="915"/>
      <c r="AB35" s="917"/>
      <c r="AC35" s="388"/>
    </row>
    <row r="36" spans="1:29" ht="16.5" customHeight="1">
      <c r="A36" s="2075" t="s">
        <v>384</v>
      </c>
      <c r="B36" s="287" t="s">
        <v>372</v>
      </c>
      <c r="C36" s="1227">
        <v>20</v>
      </c>
      <c r="D36" s="1227">
        <v>830</v>
      </c>
      <c r="E36" s="1227">
        <v>4600</v>
      </c>
      <c r="F36" s="1296">
        <v>19</v>
      </c>
      <c r="G36" s="1296">
        <v>730</v>
      </c>
      <c r="H36" s="1227">
        <v>4050</v>
      </c>
      <c r="I36" s="1227">
        <v>11</v>
      </c>
      <c r="J36" s="1227">
        <v>1</v>
      </c>
      <c r="K36" s="1227">
        <v>100</v>
      </c>
      <c r="L36" s="1227">
        <v>550</v>
      </c>
      <c r="M36" s="1227"/>
      <c r="N36" s="1227"/>
      <c r="O36" s="1227"/>
      <c r="P36" s="1501"/>
      <c r="Q36" s="1522">
        <v>17</v>
      </c>
      <c r="R36" s="1227">
        <v>505</v>
      </c>
      <c r="S36" s="1296">
        <v>1</v>
      </c>
      <c r="T36" s="1296">
        <v>70</v>
      </c>
      <c r="U36" s="1296">
        <v>2</v>
      </c>
      <c r="V36" s="1296">
        <v>255</v>
      </c>
      <c r="W36" s="1296"/>
      <c r="X36" s="1296"/>
      <c r="Y36" s="1227"/>
      <c r="Z36" s="1227"/>
      <c r="AA36" s="1228">
        <v>4</v>
      </c>
      <c r="AB36" s="1229">
        <v>500</v>
      </c>
      <c r="AC36" s="388"/>
    </row>
    <row r="37" spans="1:29" ht="16.5" customHeight="1">
      <c r="A37" s="2068"/>
      <c r="B37" s="287" t="s">
        <v>187</v>
      </c>
      <c r="C37" s="1230">
        <v>2</v>
      </c>
      <c r="D37" s="1231">
        <v>58</v>
      </c>
      <c r="E37" s="1231">
        <v>300</v>
      </c>
      <c r="F37" s="1297">
        <v>2</v>
      </c>
      <c r="G37" s="1297">
        <v>58</v>
      </c>
      <c r="H37" s="1232">
        <v>300</v>
      </c>
      <c r="I37" s="1232">
        <v>1</v>
      </c>
      <c r="J37" s="1232"/>
      <c r="K37" s="1232"/>
      <c r="L37" s="1232"/>
      <c r="M37" s="1232"/>
      <c r="N37" s="1232"/>
      <c r="O37" s="1232"/>
      <c r="P37" s="1502"/>
      <c r="Q37" s="1523">
        <v>2</v>
      </c>
      <c r="R37" s="1232">
        <v>58</v>
      </c>
      <c r="S37" s="1297"/>
      <c r="T37" s="1297"/>
      <c r="U37" s="1297"/>
      <c r="V37" s="1297"/>
      <c r="W37" s="1297"/>
      <c r="X37" s="1297"/>
      <c r="Y37" s="1232"/>
      <c r="Z37" s="1232"/>
      <c r="AA37" s="1233"/>
      <c r="AB37" s="1234"/>
      <c r="AC37" s="388"/>
    </row>
    <row r="38" spans="1:29" ht="16.5" customHeight="1">
      <c r="A38" s="2068"/>
      <c r="B38" s="287" t="s">
        <v>188</v>
      </c>
      <c r="C38" s="1230">
        <v>5</v>
      </c>
      <c r="D38" s="1231">
        <v>150</v>
      </c>
      <c r="E38" s="1231">
        <v>800</v>
      </c>
      <c r="F38" s="1297">
        <v>5</v>
      </c>
      <c r="G38" s="1297">
        <v>150</v>
      </c>
      <c r="H38" s="1232">
        <v>800</v>
      </c>
      <c r="I38" s="1232">
        <v>3</v>
      </c>
      <c r="J38" s="1232"/>
      <c r="K38" s="1232"/>
      <c r="L38" s="1232"/>
      <c r="M38" s="1232"/>
      <c r="N38" s="1232"/>
      <c r="O38" s="1232"/>
      <c r="P38" s="1502"/>
      <c r="Q38" s="1523">
        <v>5</v>
      </c>
      <c r="R38" s="1232">
        <v>150</v>
      </c>
      <c r="S38" s="1297"/>
      <c r="T38" s="1297"/>
      <c r="U38" s="1297"/>
      <c r="V38" s="1297"/>
      <c r="W38" s="1297"/>
      <c r="X38" s="1297"/>
      <c r="Y38" s="1232"/>
      <c r="Z38" s="1232"/>
      <c r="AA38" s="1233"/>
      <c r="AB38" s="1234"/>
      <c r="AC38" s="388"/>
    </row>
    <row r="39" spans="1:29" ht="16.5" customHeight="1">
      <c r="A39" s="2068"/>
      <c r="B39" s="287" t="s">
        <v>189</v>
      </c>
      <c r="C39" s="1232">
        <v>5</v>
      </c>
      <c r="D39" s="1231">
        <v>135</v>
      </c>
      <c r="E39" s="1231">
        <v>705</v>
      </c>
      <c r="F39" s="1297">
        <v>5</v>
      </c>
      <c r="G39" s="1297">
        <v>135</v>
      </c>
      <c r="H39" s="1232">
        <v>705</v>
      </c>
      <c r="I39" s="1232">
        <v>3</v>
      </c>
      <c r="J39" s="1232"/>
      <c r="K39" s="1232"/>
      <c r="L39" s="1232"/>
      <c r="M39" s="1232"/>
      <c r="N39" s="1232"/>
      <c r="O39" s="1232"/>
      <c r="P39" s="1502"/>
      <c r="Q39" s="1523">
        <v>5</v>
      </c>
      <c r="R39" s="1232">
        <v>135</v>
      </c>
      <c r="S39" s="1297"/>
      <c r="T39" s="1297"/>
      <c r="U39" s="1297"/>
      <c r="V39" s="1297"/>
      <c r="W39" s="1297"/>
      <c r="X39" s="1297"/>
      <c r="Y39" s="1232"/>
      <c r="Z39" s="1232"/>
      <c r="AA39" s="1232">
        <v>1</v>
      </c>
      <c r="AB39" s="1354">
        <v>20</v>
      </c>
      <c r="AC39" s="388"/>
    </row>
    <row r="40" spans="1:29" ht="16.5" customHeight="1">
      <c r="A40" s="2068"/>
      <c r="B40" s="287" t="s">
        <v>190</v>
      </c>
      <c r="C40" s="1230">
        <v>2</v>
      </c>
      <c r="D40" s="1231">
        <v>60</v>
      </c>
      <c r="E40" s="1231">
        <v>315</v>
      </c>
      <c r="F40" s="1297">
        <v>2</v>
      </c>
      <c r="G40" s="1297">
        <v>60</v>
      </c>
      <c r="H40" s="1232">
        <v>315</v>
      </c>
      <c r="I40" s="1232">
        <v>1</v>
      </c>
      <c r="J40" s="1232"/>
      <c r="K40" s="1232"/>
      <c r="L40" s="1232"/>
      <c r="M40" s="1232"/>
      <c r="N40" s="1232"/>
      <c r="O40" s="1232"/>
      <c r="P40" s="1502"/>
      <c r="Q40" s="1523">
        <v>2</v>
      </c>
      <c r="R40" s="1232">
        <v>60</v>
      </c>
      <c r="S40" s="1297"/>
      <c r="T40" s="1297"/>
      <c r="U40" s="1297"/>
      <c r="V40" s="1297"/>
      <c r="W40" s="1297"/>
      <c r="X40" s="1297"/>
      <c r="Y40" s="1232"/>
      <c r="Z40" s="1232"/>
      <c r="AA40" s="1233"/>
      <c r="AB40" s="1234"/>
      <c r="AC40" s="388"/>
    </row>
    <row r="41" spans="1:29" ht="16.5" customHeight="1">
      <c r="A41" s="2068"/>
      <c r="B41" s="287" t="s">
        <v>191</v>
      </c>
      <c r="C41" s="1230"/>
      <c r="D41" s="1231"/>
      <c r="E41" s="1231"/>
      <c r="F41" s="1297"/>
      <c r="G41" s="1297"/>
      <c r="H41" s="1232"/>
      <c r="I41" s="1232"/>
      <c r="J41" s="1232"/>
      <c r="K41" s="1232"/>
      <c r="L41" s="1232"/>
      <c r="M41" s="1232"/>
      <c r="N41" s="1232"/>
      <c r="O41" s="1232"/>
      <c r="P41" s="1502"/>
      <c r="Q41" s="1523"/>
      <c r="R41" s="1232"/>
      <c r="S41" s="1297"/>
      <c r="T41" s="1297"/>
      <c r="U41" s="1297"/>
      <c r="V41" s="1297"/>
      <c r="W41" s="1297"/>
      <c r="X41" s="1297"/>
      <c r="Y41" s="1232"/>
      <c r="Z41" s="1232"/>
      <c r="AA41" s="1233"/>
      <c r="AB41" s="1234"/>
      <c r="AC41" s="388"/>
    </row>
    <row r="42" spans="1:29" ht="16.5" customHeight="1">
      <c r="A42" s="2068"/>
      <c r="B42" s="287" t="s">
        <v>192</v>
      </c>
      <c r="C42" s="1232">
        <v>1</v>
      </c>
      <c r="D42" s="1231">
        <v>29</v>
      </c>
      <c r="E42" s="1231">
        <v>138</v>
      </c>
      <c r="F42" s="1297">
        <v>1</v>
      </c>
      <c r="G42" s="1297">
        <v>29</v>
      </c>
      <c r="H42" s="1232">
        <v>138</v>
      </c>
      <c r="I42" s="1232">
        <v>1</v>
      </c>
      <c r="J42" s="1232"/>
      <c r="K42" s="1232"/>
      <c r="L42" s="1232"/>
      <c r="M42" s="1232"/>
      <c r="N42" s="1232"/>
      <c r="O42" s="1232"/>
      <c r="P42" s="1502"/>
      <c r="Q42" s="1523">
        <v>1</v>
      </c>
      <c r="R42" s="1232">
        <v>29</v>
      </c>
      <c r="S42" s="1297"/>
      <c r="T42" s="1297"/>
      <c r="U42" s="1297"/>
      <c r="V42" s="1297"/>
      <c r="W42" s="1297"/>
      <c r="X42" s="1297"/>
      <c r="Y42" s="1232"/>
      <c r="Z42" s="1232"/>
      <c r="AA42" s="1232"/>
      <c r="AB42" s="1354"/>
      <c r="AC42" s="388"/>
    </row>
    <row r="43" spans="1:29" ht="16.5" customHeight="1" thickBot="1">
      <c r="A43" s="2068"/>
      <c r="B43" s="287" t="s">
        <v>193</v>
      </c>
      <c r="C43" s="1230">
        <v>3</v>
      </c>
      <c r="D43" s="1231">
        <v>70</v>
      </c>
      <c r="E43" s="1231">
        <v>340</v>
      </c>
      <c r="F43" s="1297">
        <v>3</v>
      </c>
      <c r="G43" s="1297">
        <v>70</v>
      </c>
      <c r="H43" s="1232">
        <v>340</v>
      </c>
      <c r="I43" s="1232">
        <v>2</v>
      </c>
      <c r="J43" s="1232"/>
      <c r="K43" s="1232"/>
      <c r="L43" s="1232"/>
      <c r="M43" s="1232"/>
      <c r="N43" s="1232"/>
      <c r="O43" s="1232"/>
      <c r="P43" s="1502"/>
      <c r="Q43" s="1523">
        <v>3</v>
      </c>
      <c r="R43" s="1232">
        <v>70</v>
      </c>
      <c r="S43" s="1297"/>
      <c r="T43" s="1297"/>
      <c r="U43" s="1297"/>
      <c r="V43" s="1297"/>
      <c r="W43" s="1297"/>
      <c r="X43" s="1297"/>
      <c r="Y43" s="1232"/>
      <c r="Z43" s="1232"/>
      <c r="AA43" s="1233"/>
      <c r="AB43" s="1234"/>
      <c r="AC43" s="388"/>
    </row>
    <row r="44" spans="1:29" ht="16.5" customHeight="1" thickTop="1" thickBot="1">
      <c r="A44" s="2076"/>
      <c r="B44" s="924" t="s">
        <v>543</v>
      </c>
      <c r="C44" s="1298">
        <f t="shared" ref="C44:AB44" si="37">SUM(C36:C43)</f>
        <v>38</v>
      </c>
      <c r="D44" s="1299">
        <f t="shared" si="37"/>
        <v>1332</v>
      </c>
      <c r="E44" s="1299">
        <f t="shared" si="37"/>
        <v>7198</v>
      </c>
      <c r="F44" s="1299">
        <f t="shared" si="37"/>
        <v>37</v>
      </c>
      <c r="G44" s="1299">
        <f t="shared" si="37"/>
        <v>1232</v>
      </c>
      <c r="H44" s="1298">
        <f t="shared" si="37"/>
        <v>6648</v>
      </c>
      <c r="I44" s="1298">
        <f t="shared" si="37"/>
        <v>22</v>
      </c>
      <c r="J44" s="1298">
        <f t="shared" si="37"/>
        <v>1</v>
      </c>
      <c r="K44" s="1298">
        <f t="shared" si="37"/>
        <v>100</v>
      </c>
      <c r="L44" s="1298">
        <f t="shared" si="37"/>
        <v>550</v>
      </c>
      <c r="M44" s="1298"/>
      <c r="N44" s="1298"/>
      <c r="O44" s="1298"/>
      <c r="P44" s="1506"/>
      <c r="Q44" s="1528">
        <f>SUM(Q36:Q43)</f>
        <v>35</v>
      </c>
      <c r="R44" s="1298">
        <f>SUM(R36:R43)</f>
        <v>1007</v>
      </c>
      <c r="S44" s="1298">
        <f t="shared" si="37"/>
        <v>1</v>
      </c>
      <c r="T44" s="1298">
        <f t="shared" si="37"/>
        <v>70</v>
      </c>
      <c r="U44" s="1298">
        <f t="shared" si="37"/>
        <v>2</v>
      </c>
      <c r="V44" s="1298">
        <f t="shared" si="37"/>
        <v>255</v>
      </c>
      <c r="W44" s="1298"/>
      <c r="X44" s="1298"/>
      <c r="Y44" s="1298"/>
      <c r="Z44" s="1298"/>
      <c r="AA44" s="1298">
        <f t="shared" si="37"/>
        <v>5</v>
      </c>
      <c r="AB44" s="1300">
        <f t="shared" si="37"/>
        <v>520</v>
      </c>
      <c r="AC44" s="388"/>
    </row>
    <row r="45" spans="1:29" ht="16.5" customHeight="1">
      <c r="A45" s="2075" t="s">
        <v>354</v>
      </c>
      <c r="B45" s="925" t="s">
        <v>273</v>
      </c>
      <c r="C45" s="284">
        <v>14</v>
      </c>
      <c r="D45" s="284">
        <v>473</v>
      </c>
      <c r="E45" s="284">
        <v>2582</v>
      </c>
      <c r="F45" s="526">
        <v>13</v>
      </c>
      <c r="G45" s="526">
        <v>385</v>
      </c>
      <c r="H45" s="284">
        <v>2158</v>
      </c>
      <c r="I45" s="284">
        <v>1</v>
      </c>
      <c r="J45" s="284"/>
      <c r="K45" s="284"/>
      <c r="L45" s="284"/>
      <c r="M45" s="284">
        <v>1</v>
      </c>
      <c r="N45" s="284">
        <v>88</v>
      </c>
      <c r="O45" s="284">
        <v>424</v>
      </c>
      <c r="P45" s="1504">
        <v>1</v>
      </c>
      <c r="Q45" s="1525">
        <v>3</v>
      </c>
      <c r="R45" s="284">
        <v>30</v>
      </c>
      <c r="S45" s="284">
        <v>9</v>
      </c>
      <c r="T45" s="284">
        <v>275</v>
      </c>
      <c r="U45" s="284"/>
      <c r="V45" s="284"/>
      <c r="W45" s="284">
        <v>1</v>
      </c>
      <c r="X45" s="284">
        <v>80</v>
      </c>
      <c r="Y45" s="284">
        <v>1</v>
      </c>
      <c r="Z45" s="284">
        <v>88</v>
      </c>
      <c r="AA45" s="289"/>
      <c r="AB45" s="389"/>
      <c r="AC45" s="388"/>
    </row>
    <row r="46" spans="1:29" ht="16.5" customHeight="1">
      <c r="A46" s="2068"/>
      <c r="B46" s="531" t="s">
        <v>274</v>
      </c>
      <c r="C46" s="527">
        <v>7</v>
      </c>
      <c r="D46" s="528">
        <v>111</v>
      </c>
      <c r="E46" s="528">
        <v>581</v>
      </c>
      <c r="F46" s="528">
        <v>7</v>
      </c>
      <c r="G46" s="528">
        <v>111</v>
      </c>
      <c r="H46" s="285">
        <v>581</v>
      </c>
      <c r="I46" s="285"/>
      <c r="J46" s="285"/>
      <c r="K46" s="285"/>
      <c r="L46" s="285"/>
      <c r="M46" s="285"/>
      <c r="N46" s="285"/>
      <c r="O46" s="285"/>
      <c r="P46" s="1505"/>
      <c r="Q46" s="1526">
        <v>3</v>
      </c>
      <c r="R46" s="285">
        <v>74</v>
      </c>
      <c r="S46" s="285">
        <v>4</v>
      </c>
      <c r="T46" s="285">
        <v>37</v>
      </c>
      <c r="U46" s="285"/>
      <c r="V46" s="285"/>
      <c r="W46" s="285"/>
      <c r="X46" s="285"/>
      <c r="Y46" s="285"/>
      <c r="Z46" s="285"/>
      <c r="AA46" s="529"/>
      <c r="AB46" s="530"/>
      <c r="AC46" s="388"/>
    </row>
    <row r="47" spans="1:29" ht="16.5" customHeight="1">
      <c r="A47" s="2068"/>
      <c r="B47" s="287" t="s">
        <v>210</v>
      </c>
      <c r="C47" s="285">
        <v>2</v>
      </c>
      <c r="D47" s="528">
        <v>184</v>
      </c>
      <c r="E47" s="528">
        <v>879</v>
      </c>
      <c r="F47" s="528">
        <v>2</v>
      </c>
      <c r="G47" s="528">
        <v>184</v>
      </c>
      <c r="H47" s="285">
        <v>879</v>
      </c>
      <c r="I47" s="285">
        <v>1</v>
      </c>
      <c r="J47" s="285"/>
      <c r="K47" s="285"/>
      <c r="L47" s="285"/>
      <c r="M47" s="285"/>
      <c r="N47" s="285"/>
      <c r="O47" s="285"/>
      <c r="P47" s="1505"/>
      <c r="Q47" s="1526"/>
      <c r="R47" s="285"/>
      <c r="S47" s="285"/>
      <c r="T47" s="285"/>
      <c r="U47" s="285"/>
      <c r="V47" s="285"/>
      <c r="W47" s="285">
        <v>2</v>
      </c>
      <c r="X47" s="285">
        <v>184</v>
      </c>
      <c r="Y47" s="285"/>
      <c r="Z47" s="285"/>
      <c r="AA47" s="285">
        <v>2</v>
      </c>
      <c r="AB47" s="390">
        <v>57</v>
      </c>
      <c r="AC47" s="388"/>
    </row>
    <row r="48" spans="1:29" ht="16.5" customHeight="1">
      <c r="A48" s="2068"/>
      <c r="B48" s="287" t="s">
        <v>211</v>
      </c>
      <c r="C48" s="527">
        <v>2</v>
      </c>
      <c r="D48" s="528">
        <v>61</v>
      </c>
      <c r="E48" s="528">
        <v>329</v>
      </c>
      <c r="F48" s="528">
        <v>2</v>
      </c>
      <c r="G48" s="528">
        <v>61</v>
      </c>
      <c r="H48" s="285">
        <v>329</v>
      </c>
      <c r="I48" s="285">
        <v>1</v>
      </c>
      <c r="J48" s="285"/>
      <c r="K48" s="285"/>
      <c r="L48" s="285"/>
      <c r="M48" s="285"/>
      <c r="N48" s="285"/>
      <c r="O48" s="285"/>
      <c r="P48" s="1505"/>
      <c r="Q48" s="1526">
        <v>1</v>
      </c>
      <c r="R48" s="285">
        <v>15</v>
      </c>
      <c r="S48" s="285">
        <v>1</v>
      </c>
      <c r="T48" s="285">
        <v>46</v>
      </c>
      <c r="U48" s="285"/>
      <c r="V48" s="285"/>
      <c r="W48" s="285"/>
      <c r="X48" s="285"/>
      <c r="Y48" s="285"/>
      <c r="Z48" s="285"/>
      <c r="AA48" s="529"/>
      <c r="AB48" s="530"/>
      <c r="AC48" s="388"/>
    </row>
    <row r="49" spans="1:29" ht="16.5" customHeight="1">
      <c r="A49" s="2068"/>
      <c r="B49" s="287" t="s">
        <v>212</v>
      </c>
      <c r="C49" s="527">
        <v>9</v>
      </c>
      <c r="D49" s="528">
        <v>270</v>
      </c>
      <c r="E49" s="528">
        <v>1316</v>
      </c>
      <c r="F49" s="528">
        <v>9</v>
      </c>
      <c r="G49" s="528">
        <v>270</v>
      </c>
      <c r="H49" s="285">
        <v>1316</v>
      </c>
      <c r="I49" s="285">
        <v>1</v>
      </c>
      <c r="J49" s="285"/>
      <c r="K49" s="285"/>
      <c r="L49" s="285"/>
      <c r="M49" s="285"/>
      <c r="N49" s="285"/>
      <c r="O49" s="285"/>
      <c r="P49" s="1505"/>
      <c r="Q49" s="1526">
        <v>3</v>
      </c>
      <c r="R49" s="285">
        <v>55</v>
      </c>
      <c r="S49" s="285">
        <v>5</v>
      </c>
      <c r="T49" s="285">
        <v>103</v>
      </c>
      <c r="U49" s="285"/>
      <c r="V49" s="285"/>
      <c r="W49" s="285">
        <v>1</v>
      </c>
      <c r="X49" s="285">
        <v>112</v>
      </c>
      <c r="Y49" s="285"/>
      <c r="Z49" s="285"/>
      <c r="AA49" s="529"/>
      <c r="AB49" s="530"/>
      <c r="AC49" s="388"/>
    </row>
    <row r="50" spans="1:29" ht="16.5" customHeight="1">
      <c r="A50" s="2068"/>
      <c r="B50" s="287" t="s">
        <v>250</v>
      </c>
      <c r="C50" s="285"/>
      <c r="D50" s="528"/>
      <c r="E50" s="528"/>
      <c r="F50" s="528"/>
      <c r="G50" s="528"/>
      <c r="H50" s="285"/>
      <c r="I50" s="285"/>
      <c r="J50" s="285"/>
      <c r="K50" s="285"/>
      <c r="L50" s="285"/>
      <c r="M50" s="285"/>
      <c r="N50" s="285"/>
      <c r="O50" s="285"/>
      <c r="P50" s="1505"/>
      <c r="Q50" s="1526"/>
      <c r="R50" s="285"/>
      <c r="S50" s="285"/>
      <c r="T50" s="285"/>
      <c r="U50" s="285"/>
      <c r="V50" s="285"/>
      <c r="W50" s="285"/>
      <c r="X50" s="285"/>
      <c r="Y50" s="285"/>
      <c r="Z50" s="285"/>
      <c r="AA50" s="285"/>
      <c r="AB50" s="390"/>
      <c r="AC50" s="388"/>
    </row>
    <row r="51" spans="1:29" ht="16.5" customHeight="1">
      <c r="A51" s="2068"/>
      <c r="B51" s="287" t="s">
        <v>275</v>
      </c>
      <c r="C51" s="527">
        <v>1</v>
      </c>
      <c r="D51" s="528">
        <v>116</v>
      </c>
      <c r="E51" s="528">
        <v>555</v>
      </c>
      <c r="F51" s="528">
        <v>1</v>
      </c>
      <c r="G51" s="528">
        <v>116</v>
      </c>
      <c r="H51" s="285">
        <v>555</v>
      </c>
      <c r="I51" s="285">
        <v>1</v>
      </c>
      <c r="J51" s="285"/>
      <c r="K51" s="285"/>
      <c r="L51" s="285"/>
      <c r="M51" s="285"/>
      <c r="N51" s="285"/>
      <c r="O51" s="285"/>
      <c r="P51" s="1505"/>
      <c r="Q51" s="1526"/>
      <c r="R51" s="285"/>
      <c r="S51" s="285"/>
      <c r="T51" s="285"/>
      <c r="U51" s="285"/>
      <c r="V51" s="285"/>
      <c r="W51" s="285">
        <v>1</v>
      </c>
      <c r="X51" s="285">
        <v>116</v>
      </c>
      <c r="Y51" s="285"/>
      <c r="Z51" s="285"/>
      <c r="AA51" s="529"/>
      <c r="AB51" s="530"/>
      <c r="AC51" s="388"/>
    </row>
    <row r="52" spans="1:29" ht="16.5" customHeight="1">
      <c r="A52" s="2068"/>
      <c r="B52" s="287" t="s">
        <v>276</v>
      </c>
      <c r="C52" s="527">
        <v>3</v>
      </c>
      <c r="D52" s="528">
        <v>194</v>
      </c>
      <c r="E52" s="528">
        <v>913</v>
      </c>
      <c r="F52" s="528">
        <v>2</v>
      </c>
      <c r="G52" s="528">
        <v>40</v>
      </c>
      <c r="H52" s="285">
        <v>186</v>
      </c>
      <c r="I52" s="285"/>
      <c r="J52" s="285">
        <v>1</v>
      </c>
      <c r="K52" s="285">
        <v>154</v>
      </c>
      <c r="L52" s="285">
        <v>727</v>
      </c>
      <c r="M52" s="285"/>
      <c r="N52" s="285"/>
      <c r="O52" s="285"/>
      <c r="P52" s="1505"/>
      <c r="Q52" s="1526">
        <v>2</v>
      </c>
      <c r="R52" s="285">
        <v>40</v>
      </c>
      <c r="S52" s="285"/>
      <c r="T52" s="285"/>
      <c r="U52" s="285"/>
      <c r="V52" s="285"/>
      <c r="W52" s="285">
        <v>1</v>
      </c>
      <c r="X52" s="285">
        <v>154</v>
      </c>
      <c r="Y52" s="285"/>
      <c r="Z52" s="285"/>
      <c r="AA52" s="529"/>
      <c r="AB52" s="530"/>
      <c r="AC52" s="388"/>
    </row>
    <row r="53" spans="1:29" ht="16.5" customHeight="1" thickBot="1">
      <c r="A53" s="2068"/>
      <c r="B53" s="287" t="s">
        <v>277</v>
      </c>
      <c r="C53" s="527">
        <v>6</v>
      </c>
      <c r="D53" s="528">
        <v>184</v>
      </c>
      <c r="E53" s="528">
        <v>821</v>
      </c>
      <c r="F53" s="528">
        <v>6</v>
      </c>
      <c r="G53" s="528">
        <v>184</v>
      </c>
      <c r="H53" s="285">
        <v>821</v>
      </c>
      <c r="I53" s="285"/>
      <c r="J53" s="285"/>
      <c r="K53" s="285"/>
      <c r="L53" s="285"/>
      <c r="M53" s="285"/>
      <c r="N53" s="285"/>
      <c r="O53" s="285"/>
      <c r="P53" s="1505"/>
      <c r="Q53" s="1526">
        <v>4</v>
      </c>
      <c r="R53" s="285">
        <v>60</v>
      </c>
      <c r="S53" s="285">
        <v>1</v>
      </c>
      <c r="T53" s="285">
        <v>34</v>
      </c>
      <c r="U53" s="285"/>
      <c r="V53" s="285"/>
      <c r="W53" s="285">
        <v>1</v>
      </c>
      <c r="X53" s="285">
        <v>90</v>
      </c>
      <c r="Y53" s="285"/>
      <c r="Z53" s="285"/>
      <c r="AA53" s="529"/>
      <c r="AB53" s="530"/>
      <c r="AC53" s="388"/>
    </row>
    <row r="54" spans="1:29" ht="16.5" customHeight="1" thickTop="1" thickBot="1">
      <c r="A54" s="2076"/>
      <c r="B54" s="892" t="s">
        <v>543</v>
      </c>
      <c r="C54" s="915">
        <f>SUM(C45:C53)</f>
        <v>44</v>
      </c>
      <c r="D54" s="916">
        <f t="shared" ref="D54:X54" si="38">SUM(D45:D53)</f>
        <v>1593</v>
      </c>
      <c r="E54" s="916">
        <f t="shared" si="38"/>
        <v>7976</v>
      </c>
      <c r="F54" s="916">
        <f t="shared" si="38"/>
        <v>42</v>
      </c>
      <c r="G54" s="916">
        <f t="shared" si="38"/>
        <v>1351</v>
      </c>
      <c r="H54" s="915">
        <f t="shared" si="38"/>
        <v>6825</v>
      </c>
      <c r="I54" s="915">
        <f t="shared" si="38"/>
        <v>5</v>
      </c>
      <c r="J54" s="915">
        <f t="shared" si="38"/>
        <v>1</v>
      </c>
      <c r="K54" s="915">
        <f t="shared" si="38"/>
        <v>154</v>
      </c>
      <c r="L54" s="915">
        <f t="shared" si="38"/>
        <v>727</v>
      </c>
      <c r="M54" s="915">
        <f t="shared" si="38"/>
        <v>1</v>
      </c>
      <c r="N54" s="915">
        <f t="shared" si="38"/>
        <v>88</v>
      </c>
      <c r="O54" s="915">
        <f t="shared" si="38"/>
        <v>424</v>
      </c>
      <c r="P54" s="1503">
        <f t="shared" si="38"/>
        <v>1</v>
      </c>
      <c r="Q54" s="1524">
        <f t="shared" si="38"/>
        <v>16</v>
      </c>
      <c r="R54" s="915">
        <f t="shared" si="38"/>
        <v>274</v>
      </c>
      <c r="S54" s="915">
        <f t="shared" si="38"/>
        <v>20</v>
      </c>
      <c r="T54" s="915">
        <f t="shared" si="38"/>
        <v>495</v>
      </c>
      <c r="U54" s="915"/>
      <c r="V54" s="915"/>
      <c r="W54" s="915">
        <f t="shared" si="38"/>
        <v>7</v>
      </c>
      <c r="X54" s="915">
        <f t="shared" si="38"/>
        <v>736</v>
      </c>
      <c r="Y54" s="915">
        <f>SUM(Y45:Y53)</f>
        <v>1</v>
      </c>
      <c r="Z54" s="915">
        <f>SUM(Z45:Z53)</f>
        <v>88</v>
      </c>
      <c r="AA54" s="915">
        <f>SUM(AA45:AA53)</f>
        <v>2</v>
      </c>
      <c r="AB54" s="917">
        <f>SUM(AB45:AB53)</f>
        <v>57</v>
      </c>
      <c r="AC54" s="388"/>
    </row>
    <row r="55" spans="1:29" ht="16.5" customHeight="1">
      <c r="A55" s="2075" t="s">
        <v>257</v>
      </c>
      <c r="B55" s="926" t="s">
        <v>278</v>
      </c>
      <c r="C55" s="284">
        <v>5</v>
      </c>
      <c r="D55" s="284">
        <v>667</v>
      </c>
      <c r="E55" s="284">
        <v>3205</v>
      </c>
      <c r="F55" s="526">
        <v>4</v>
      </c>
      <c r="G55" s="526">
        <v>320</v>
      </c>
      <c r="H55" s="284">
        <v>1540</v>
      </c>
      <c r="I55" s="284"/>
      <c r="J55" s="284"/>
      <c r="K55" s="284"/>
      <c r="L55" s="284"/>
      <c r="M55" s="284">
        <v>1</v>
      </c>
      <c r="N55" s="284">
        <v>347</v>
      </c>
      <c r="O55" s="284">
        <v>1665</v>
      </c>
      <c r="P55" s="1504">
        <v>3</v>
      </c>
      <c r="Q55" s="1525"/>
      <c r="R55" s="284"/>
      <c r="S55" s="284">
        <v>2</v>
      </c>
      <c r="T55" s="284">
        <v>70</v>
      </c>
      <c r="U55" s="284"/>
      <c r="V55" s="284"/>
      <c r="W55" s="284">
        <v>2</v>
      </c>
      <c r="X55" s="284">
        <v>250</v>
      </c>
      <c r="Y55" s="284">
        <v>1</v>
      </c>
      <c r="Z55" s="284">
        <v>347</v>
      </c>
      <c r="AA55" s="289"/>
      <c r="AB55" s="389"/>
      <c r="AC55" s="388"/>
    </row>
    <row r="56" spans="1:29" ht="16.5" customHeight="1">
      <c r="A56" s="2068"/>
      <c r="B56" s="287" t="s">
        <v>251</v>
      </c>
      <c r="C56" s="285">
        <v>1</v>
      </c>
      <c r="D56" s="528">
        <v>75</v>
      </c>
      <c r="E56" s="528">
        <v>360</v>
      </c>
      <c r="F56" s="528">
        <v>1</v>
      </c>
      <c r="G56" s="528">
        <v>75</v>
      </c>
      <c r="H56" s="528">
        <v>360</v>
      </c>
      <c r="I56" s="528">
        <v>1</v>
      </c>
      <c r="J56" s="528"/>
      <c r="K56" s="528"/>
      <c r="L56" s="528"/>
      <c r="M56" s="528"/>
      <c r="N56" s="285"/>
      <c r="O56" s="527"/>
      <c r="P56" s="1507"/>
      <c r="Q56" s="1529"/>
      <c r="R56" s="528"/>
      <c r="S56" s="528"/>
      <c r="T56" s="528"/>
      <c r="U56" s="528">
        <v>1</v>
      </c>
      <c r="V56" s="528">
        <v>75</v>
      </c>
      <c r="W56" s="528"/>
      <c r="X56" s="528"/>
      <c r="Y56" s="528"/>
      <c r="Z56" s="285"/>
      <c r="AA56" s="528"/>
      <c r="AB56" s="390"/>
      <c r="AC56" s="388"/>
    </row>
    <row r="57" spans="1:29" ht="16.5" customHeight="1" thickBot="1">
      <c r="A57" s="2068"/>
      <c r="B57" s="287" t="s">
        <v>454</v>
      </c>
      <c r="C57" s="527">
        <v>3</v>
      </c>
      <c r="D57" s="528">
        <v>730</v>
      </c>
      <c r="E57" s="528">
        <v>3285</v>
      </c>
      <c r="F57" s="528">
        <v>1</v>
      </c>
      <c r="G57" s="528">
        <v>77</v>
      </c>
      <c r="H57" s="528">
        <v>346</v>
      </c>
      <c r="I57" s="528"/>
      <c r="J57" s="528"/>
      <c r="K57" s="528"/>
      <c r="L57" s="528"/>
      <c r="M57" s="528">
        <v>2</v>
      </c>
      <c r="N57" s="285">
        <v>653</v>
      </c>
      <c r="O57" s="285">
        <v>2939</v>
      </c>
      <c r="P57" s="1505">
        <v>3</v>
      </c>
      <c r="Q57" s="1526"/>
      <c r="R57" s="528"/>
      <c r="S57" s="528"/>
      <c r="T57" s="528"/>
      <c r="U57" s="528">
        <v>1</v>
      </c>
      <c r="V57" s="528">
        <v>77</v>
      </c>
      <c r="W57" s="528"/>
      <c r="X57" s="528"/>
      <c r="Y57" s="528">
        <v>2</v>
      </c>
      <c r="Z57" s="285">
        <v>653</v>
      </c>
      <c r="AA57" s="528"/>
      <c r="AB57" s="390"/>
      <c r="AC57" s="388"/>
    </row>
    <row r="58" spans="1:29" ht="16.5" customHeight="1" thickTop="1" thickBot="1">
      <c r="A58" s="2069"/>
      <c r="B58" s="892" t="s">
        <v>543</v>
      </c>
      <c r="C58" s="915">
        <f t="shared" ref="C58:Z58" si="39">SUM(C55:C57)</f>
        <v>9</v>
      </c>
      <c r="D58" s="915">
        <f t="shared" si="39"/>
        <v>1472</v>
      </c>
      <c r="E58" s="915">
        <f t="shared" si="39"/>
        <v>6850</v>
      </c>
      <c r="F58" s="915">
        <f t="shared" si="39"/>
        <v>6</v>
      </c>
      <c r="G58" s="915">
        <f t="shared" si="39"/>
        <v>472</v>
      </c>
      <c r="H58" s="915">
        <f t="shared" si="39"/>
        <v>2246</v>
      </c>
      <c r="I58" s="915">
        <f t="shared" si="39"/>
        <v>1</v>
      </c>
      <c r="J58" s="915"/>
      <c r="K58" s="915"/>
      <c r="L58" s="915"/>
      <c r="M58" s="915">
        <f t="shared" si="39"/>
        <v>3</v>
      </c>
      <c r="N58" s="915">
        <f t="shared" si="39"/>
        <v>1000</v>
      </c>
      <c r="O58" s="915">
        <f t="shared" si="39"/>
        <v>4604</v>
      </c>
      <c r="P58" s="1503">
        <f t="shared" si="39"/>
        <v>6</v>
      </c>
      <c r="Q58" s="1524"/>
      <c r="R58" s="915"/>
      <c r="S58" s="915">
        <f t="shared" si="39"/>
        <v>2</v>
      </c>
      <c r="T58" s="915">
        <f t="shared" si="39"/>
        <v>70</v>
      </c>
      <c r="U58" s="915">
        <f t="shared" si="39"/>
        <v>2</v>
      </c>
      <c r="V58" s="915">
        <f t="shared" si="39"/>
        <v>152</v>
      </c>
      <c r="W58" s="915">
        <f t="shared" si="39"/>
        <v>2</v>
      </c>
      <c r="X58" s="915">
        <f t="shared" si="39"/>
        <v>250</v>
      </c>
      <c r="Y58" s="915">
        <f t="shared" si="39"/>
        <v>3</v>
      </c>
      <c r="Z58" s="915">
        <f t="shared" si="39"/>
        <v>1000</v>
      </c>
      <c r="AA58" s="915"/>
      <c r="AB58" s="917"/>
      <c r="AC58" s="388"/>
    </row>
    <row r="59" spans="1:29" ht="16.5" customHeight="1">
      <c r="A59" s="2067" t="s">
        <v>350</v>
      </c>
      <c r="B59" s="287" t="s">
        <v>501</v>
      </c>
      <c r="C59" s="284">
        <v>13</v>
      </c>
      <c r="D59" s="284">
        <v>1008</v>
      </c>
      <c r="E59" s="284">
        <v>5868</v>
      </c>
      <c r="F59" s="526">
        <v>11</v>
      </c>
      <c r="G59" s="526">
        <v>241</v>
      </c>
      <c r="H59" s="284">
        <v>1350</v>
      </c>
      <c r="I59" s="284">
        <v>1</v>
      </c>
      <c r="J59" s="284"/>
      <c r="K59" s="284"/>
      <c r="L59" s="284"/>
      <c r="M59" s="284">
        <v>2</v>
      </c>
      <c r="N59" s="284">
        <v>767</v>
      </c>
      <c r="O59" s="284">
        <v>4518</v>
      </c>
      <c r="P59" s="1504">
        <v>2</v>
      </c>
      <c r="Q59" s="1525">
        <v>6</v>
      </c>
      <c r="R59" s="284">
        <v>88</v>
      </c>
      <c r="S59" s="284">
        <v>5</v>
      </c>
      <c r="T59" s="284">
        <v>153</v>
      </c>
      <c r="U59" s="284"/>
      <c r="V59" s="284"/>
      <c r="W59" s="284"/>
      <c r="X59" s="284"/>
      <c r="Y59" s="284">
        <v>2</v>
      </c>
      <c r="Z59" s="284">
        <v>767</v>
      </c>
      <c r="AA59" s="289"/>
      <c r="AB59" s="389"/>
      <c r="AC59" s="388"/>
    </row>
    <row r="60" spans="1:29" ht="16.5" customHeight="1">
      <c r="A60" s="2068"/>
      <c r="B60" s="531" t="s">
        <v>502</v>
      </c>
      <c r="C60" s="285">
        <v>2</v>
      </c>
      <c r="D60" s="527">
        <v>50</v>
      </c>
      <c r="E60" s="527">
        <v>270</v>
      </c>
      <c r="F60" s="528">
        <v>2</v>
      </c>
      <c r="G60" s="528">
        <v>50</v>
      </c>
      <c r="H60" s="285">
        <v>270</v>
      </c>
      <c r="I60" s="285"/>
      <c r="J60" s="285"/>
      <c r="K60" s="285"/>
      <c r="L60" s="285"/>
      <c r="M60" s="285"/>
      <c r="N60" s="285"/>
      <c r="O60" s="285"/>
      <c r="P60" s="1505"/>
      <c r="Q60" s="1526">
        <v>1</v>
      </c>
      <c r="R60" s="285">
        <v>15</v>
      </c>
      <c r="S60" s="285">
        <v>1</v>
      </c>
      <c r="T60" s="285">
        <v>35</v>
      </c>
      <c r="U60" s="285"/>
      <c r="V60" s="285"/>
      <c r="W60" s="285"/>
      <c r="X60" s="285"/>
      <c r="Y60" s="285"/>
      <c r="Z60" s="285"/>
      <c r="AA60" s="285"/>
      <c r="AB60" s="390"/>
      <c r="AC60" s="388"/>
    </row>
    <row r="61" spans="1:29" ht="16.5" customHeight="1" thickBot="1">
      <c r="A61" s="2068"/>
      <c r="B61" s="287" t="s">
        <v>503</v>
      </c>
      <c r="C61" s="527">
        <v>2</v>
      </c>
      <c r="D61" s="927">
        <v>28</v>
      </c>
      <c r="E61" s="927">
        <v>116</v>
      </c>
      <c r="F61" s="528">
        <v>2</v>
      </c>
      <c r="G61" s="528">
        <v>28</v>
      </c>
      <c r="H61" s="285">
        <v>116</v>
      </c>
      <c r="I61" s="285">
        <v>1</v>
      </c>
      <c r="J61" s="285"/>
      <c r="K61" s="285"/>
      <c r="L61" s="285"/>
      <c r="M61" s="285"/>
      <c r="N61" s="285"/>
      <c r="O61" s="285"/>
      <c r="P61" s="1505"/>
      <c r="Q61" s="1526">
        <v>1</v>
      </c>
      <c r="R61" s="285">
        <v>6</v>
      </c>
      <c r="S61" s="285">
        <v>1</v>
      </c>
      <c r="T61" s="285">
        <v>22</v>
      </c>
      <c r="U61" s="285"/>
      <c r="V61" s="285"/>
      <c r="W61" s="285"/>
      <c r="X61" s="285"/>
      <c r="Y61" s="285"/>
      <c r="Z61" s="285"/>
      <c r="AA61" s="529"/>
      <c r="AB61" s="530"/>
      <c r="AC61" s="388"/>
    </row>
    <row r="62" spans="1:29" ht="16.5" customHeight="1" thickTop="1" thickBot="1">
      <c r="A62" s="2069"/>
      <c r="B62" s="892" t="s">
        <v>543</v>
      </c>
      <c r="C62" s="915">
        <f>SUM(C59:C61)</f>
        <v>17</v>
      </c>
      <c r="D62" s="916">
        <f t="shared" ref="D62:Z62" si="40">SUM(D59:D61)</f>
        <v>1086</v>
      </c>
      <c r="E62" s="916">
        <f t="shared" si="40"/>
        <v>6254</v>
      </c>
      <c r="F62" s="916">
        <f t="shared" si="40"/>
        <v>15</v>
      </c>
      <c r="G62" s="916">
        <f t="shared" si="40"/>
        <v>319</v>
      </c>
      <c r="H62" s="915">
        <f t="shared" si="40"/>
        <v>1736</v>
      </c>
      <c r="I62" s="915">
        <f t="shared" si="40"/>
        <v>2</v>
      </c>
      <c r="J62" s="915"/>
      <c r="K62" s="915"/>
      <c r="L62" s="915"/>
      <c r="M62" s="915">
        <f t="shared" si="40"/>
        <v>2</v>
      </c>
      <c r="N62" s="915">
        <f t="shared" si="40"/>
        <v>767</v>
      </c>
      <c r="O62" s="915">
        <f t="shared" si="40"/>
        <v>4518</v>
      </c>
      <c r="P62" s="1503">
        <f t="shared" si="40"/>
        <v>2</v>
      </c>
      <c r="Q62" s="1524">
        <f t="shared" si="40"/>
        <v>8</v>
      </c>
      <c r="R62" s="915">
        <f t="shared" si="40"/>
        <v>109</v>
      </c>
      <c r="S62" s="915">
        <f t="shared" si="40"/>
        <v>7</v>
      </c>
      <c r="T62" s="915">
        <f t="shared" si="40"/>
        <v>210</v>
      </c>
      <c r="U62" s="915"/>
      <c r="V62" s="915"/>
      <c r="W62" s="915"/>
      <c r="X62" s="915"/>
      <c r="Y62" s="915">
        <f t="shared" si="40"/>
        <v>2</v>
      </c>
      <c r="Z62" s="915">
        <f t="shared" si="40"/>
        <v>767</v>
      </c>
      <c r="AA62" s="915"/>
      <c r="AB62" s="917"/>
      <c r="AC62" s="388"/>
    </row>
    <row r="63" spans="1:29" ht="16.5" customHeight="1">
      <c r="A63" s="2067" t="s">
        <v>385</v>
      </c>
      <c r="B63" s="928" t="s">
        <v>213</v>
      </c>
      <c r="C63" s="1365">
        <v>4</v>
      </c>
      <c r="D63" s="1366">
        <v>477</v>
      </c>
      <c r="E63" s="1366">
        <v>2887</v>
      </c>
      <c r="F63" s="1367">
        <v>3</v>
      </c>
      <c r="G63" s="1367">
        <v>77</v>
      </c>
      <c r="H63" s="1368">
        <v>182</v>
      </c>
      <c r="I63" s="1368"/>
      <c r="J63" s="1368"/>
      <c r="K63" s="1368"/>
      <c r="L63" s="1368"/>
      <c r="M63" s="1368">
        <v>1</v>
      </c>
      <c r="N63" s="1368">
        <v>400</v>
      </c>
      <c r="O63" s="1368">
        <v>2300</v>
      </c>
      <c r="P63" s="1508">
        <v>1</v>
      </c>
      <c r="Q63" s="1530">
        <v>1</v>
      </c>
      <c r="R63" s="1368">
        <v>10</v>
      </c>
      <c r="S63" s="1368">
        <v>2</v>
      </c>
      <c r="T63" s="1368">
        <v>67</v>
      </c>
      <c r="U63" s="1368"/>
      <c r="V63" s="1368"/>
      <c r="W63" s="1368"/>
      <c r="X63" s="1368"/>
      <c r="Y63" s="1368">
        <v>1</v>
      </c>
      <c r="Z63" s="1368">
        <v>400</v>
      </c>
      <c r="AA63" s="1369">
        <v>1</v>
      </c>
      <c r="AB63" s="1414">
        <v>47</v>
      </c>
      <c r="AC63" s="388"/>
    </row>
    <row r="64" spans="1:29" ht="16.5" customHeight="1">
      <c r="A64" s="2068"/>
      <c r="B64" s="287" t="s">
        <v>214</v>
      </c>
      <c r="C64" s="1370">
        <v>6</v>
      </c>
      <c r="D64" s="1371">
        <v>420</v>
      </c>
      <c r="E64" s="1371">
        <v>1763</v>
      </c>
      <c r="F64" s="1372">
        <v>5</v>
      </c>
      <c r="G64" s="1372">
        <v>120</v>
      </c>
      <c r="H64" s="527">
        <v>60</v>
      </c>
      <c r="I64" s="285"/>
      <c r="J64" s="285"/>
      <c r="K64" s="285"/>
      <c r="L64" s="285"/>
      <c r="M64" s="285">
        <v>1</v>
      </c>
      <c r="N64" s="285">
        <v>300</v>
      </c>
      <c r="O64" s="285">
        <v>1703</v>
      </c>
      <c r="P64" s="1505">
        <v>1</v>
      </c>
      <c r="Q64" s="1526"/>
      <c r="R64" s="285"/>
      <c r="S64" s="285">
        <v>5</v>
      </c>
      <c r="T64" s="285">
        <v>120</v>
      </c>
      <c r="U64" s="285"/>
      <c r="V64" s="285"/>
      <c r="W64" s="285"/>
      <c r="X64" s="285"/>
      <c r="Y64" s="285">
        <v>1</v>
      </c>
      <c r="Z64" s="285">
        <v>300</v>
      </c>
      <c r="AA64" s="529">
        <v>1</v>
      </c>
      <c r="AB64" s="390">
        <v>20</v>
      </c>
      <c r="AC64" s="388"/>
    </row>
    <row r="65" spans="1:29" ht="16.5" customHeight="1">
      <c r="A65" s="2068"/>
      <c r="B65" s="287" t="s">
        <v>282</v>
      </c>
      <c r="C65" s="1370">
        <v>2</v>
      </c>
      <c r="D65" s="1371">
        <v>110</v>
      </c>
      <c r="E65" s="1371">
        <v>443</v>
      </c>
      <c r="F65" s="1372">
        <v>2</v>
      </c>
      <c r="G65" s="1372">
        <v>110</v>
      </c>
      <c r="H65" s="527">
        <v>443</v>
      </c>
      <c r="I65" s="285">
        <v>2</v>
      </c>
      <c r="J65" s="285"/>
      <c r="K65" s="285"/>
      <c r="L65" s="285"/>
      <c r="M65" s="285"/>
      <c r="N65" s="285"/>
      <c r="O65" s="285"/>
      <c r="P65" s="1505"/>
      <c r="Q65" s="1526"/>
      <c r="R65" s="285"/>
      <c r="S65" s="285">
        <v>1</v>
      </c>
      <c r="T65" s="285">
        <v>13</v>
      </c>
      <c r="U65" s="285"/>
      <c r="V65" s="285"/>
      <c r="W65" s="285">
        <v>1</v>
      </c>
      <c r="X65" s="285">
        <v>97</v>
      </c>
      <c r="Y65" s="285"/>
      <c r="Z65" s="285"/>
      <c r="AA65" s="529"/>
      <c r="AB65" s="390"/>
      <c r="AC65" s="388"/>
    </row>
    <row r="66" spans="1:29" ht="16.5" customHeight="1">
      <c r="A66" s="2068"/>
      <c r="B66" s="531" t="s">
        <v>283</v>
      </c>
      <c r="C66" s="1370">
        <v>1</v>
      </c>
      <c r="D66" s="1371">
        <v>10</v>
      </c>
      <c r="E66" s="1371">
        <v>52</v>
      </c>
      <c r="F66" s="1372">
        <v>1</v>
      </c>
      <c r="G66" s="1372">
        <v>10</v>
      </c>
      <c r="H66" s="527">
        <v>52</v>
      </c>
      <c r="I66" s="285"/>
      <c r="J66" s="285"/>
      <c r="K66" s="285"/>
      <c r="L66" s="285"/>
      <c r="M66" s="285"/>
      <c r="N66" s="285"/>
      <c r="O66" s="285"/>
      <c r="P66" s="1505"/>
      <c r="Q66" s="1526">
        <v>1</v>
      </c>
      <c r="R66" s="285">
        <v>10</v>
      </c>
      <c r="S66" s="285"/>
      <c r="T66" s="285"/>
      <c r="U66" s="285"/>
      <c r="V66" s="285"/>
      <c r="W66" s="285"/>
      <c r="X66" s="285"/>
      <c r="Y66" s="285"/>
      <c r="Z66" s="285"/>
      <c r="AA66" s="285"/>
      <c r="AB66" s="390"/>
      <c r="AC66" s="388"/>
    </row>
    <row r="67" spans="1:29" ht="16.5" customHeight="1">
      <c r="A67" s="2068"/>
      <c r="B67" s="531" t="s">
        <v>284</v>
      </c>
      <c r="C67" s="1370">
        <v>2</v>
      </c>
      <c r="D67" s="1371">
        <v>56</v>
      </c>
      <c r="E67" s="1371">
        <v>305</v>
      </c>
      <c r="F67" s="1372">
        <v>2</v>
      </c>
      <c r="G67" s="1372">
        <v>60</v>
      </c>
      <c r="H67" s="527">
        <v>305</v>
      </c>
      <c r="I67" s="285"/>
      <c r="J67" s="285"/>
      <c r="K67" s="285"/>
      <c r="L67" s="285"/>
      <c r="M67" s="285"/>
      <c r="N67" s="285"/>
      <c r="O67" s="285"/>
      <c r="P67" s="1505"/>
      <c r="Q67" s="1526"/>
      <c r="R67" s="285"/>
      <c r="S67" s="285">
        <v>2</v>
      </c>
      <c r="T67" s="285">
        <v>56</v>
      </c>
      <c r="U67" s="285"/>
      <c r="V67" s="285"/>
      <c r="W67" s="285"/>
      <c r="X67" s="285"/>
      <c r="Y67" s="285"/>
      <c r="Z67" s="285"/>
      <c r="AA67" s="529"/>
      <c r="AB67" s="390"/>
      <c r="AC67" s="388"/>
    </row>
    <row r="68" spans="1:29" ht="16.5" customHeight="1">
      <c r="A68" s="2068"/>
      <c r="B68" s="531" t="s">
        <v>285</v>
      </c>
      <c r="C68" s="1370">
        <v>1</v>
      </c>
      <c r="D68" s="1371">
        <v>89</v>
      </c>
      <c r="E68" s="1371">
        <v>485</v>
      </c>
      <c r="F68" s="1372">
        <v>1</v>
      </c>
      <c r="G68" s="1372">
        <v>89</v>
      </c>
      <c r="H68" s="527">
        <v>485</v>
      </c>
      <c r="I68" s="285"/>
      <c r="J68" s="285"/>
      <c r="K68" s="285"/>
      <c r="L68" s="285"/>
      <c r="M68" s="285"/>
      <c r="N68" s="285"/>
      <c r="O68" s="285"/>
      <c r="P68" s="1505"/>
      <c r="Q68" s="1526"/>
      <c r="R68" s="285"/>
      <c r="S68" s="285"/>
      <c r="T68" s="285"/>
      <c r="U68" s="285">
        <v>1</v>
      </c>
      <c r="V68" s="285">
        <v>89</v>
      </c>
      <c r="W68" s="285"/>
      <c r="X68" s="285"/>
      <c r="Y68" s="285"/>
      <c r="Z68" s="285"/>
      <c r="AA68" s="529"/>
      <c r="AB68" s="390"/>
      <c r="AC68" s="388"/>
    </row>
    <row r="69" spans="1:29" ht="16.5" customHeight="1" thickBot="1">
      <c r="A69" s="2068"/>
      <c r="B69" s="929" t="s">
        <v>194</v>
      </c>
      <c r="C69" s="1373">
        <v>14</v>
      </c>
      <c r="D69" s="1374">
        <v>814</v>
      </c>
      <c r="E69" s="1374">
        <v>5014</v>
      </c>
      <c r="F69" s="1375">
        <v>12</v>
      </c>
      <c r="G69" s="1376">
        <v>223</v>
      </c>
      <c r="H69" s="927">
        <v>1375</v>
      </c>
      <c r="I69" s="1451"/>
      <c r="J69" s="285"/>
      <c r="K69" s="285"/>
      <c r="L69" s="927"/>
      <c r="M69" s="285">
        <v>2</v>
      </c>
      <c r="N69" s="285">
        <v>591</v>
      </c>
      <c r="O69" s="285">
        <v>3639</v>
      </c>
      <c r="P69" s="1505">
        <v>2</v>
      </c>
      <c r="Q69" s="1526">
        <v>6</v>
      </c>
      <c r="R69" s="285">
        <v>39</v>
      </c>
      <c r="S69" s="285">
        <v>1</v>
      </c>
      <c r="T69" s="285">
        <v>81</v>
      </c>
      <c r="U69" s="285">
        <v>3</v>
      </c>
      <c r="V69" s="285">
        <v>103</v>
      </c>
      <c r="W69" s="285"/>
      <c r="X69" s="285"/>
      <c r="Y69" s="285">
        <v>2</v>
      </c>
      <c r="Z69" s="285">
        <v>591</v>
      </c>
      <c r="AA69" s="285">
        <v>2</v>
      </c>
      <c r="AB69" s="390">
        <v>135</v>
      </c>
      <c r="AC69" s="388"/>
    </row>
    <row r="70" spans="1:29" ht="16.5" customHeight="1" thickTop="1" thickBot="1">
      <c r="A70" s="2069"/>
      <c r="B70" s="892" t="s">
        <v>543</v>
      </c>
      <c r="C70" s="1298">
        <f>SUM(C63:C69)</f>
        <v>30</v>
      </c>
      <c r="D70" s="1299">
        <f t="shared" ref="D70:Z70" si="41">SUM(D63:D69)</f>
        <v>1976</v>
      </c>
      <c r="E70" s="1299">
        <f t="shared" si="41"/>
        <v>10949</v>
      </c>
      <c r="F70" s="1299">
        <f>SUM(F63:F69)</f>
        <v>26</v>
      </c>
      <c r="G70" s="1299">
        <f>SUM(G63:G69)</f>
        <v>689</v>
      </c>
      <c r="H70" s="1298">
        <f>SUM(H63:H69)</f>
        <v>2902</v>
      </c>
      <c r="I70" s="1298">
        <f t="shared" ref="I70:P70" si="42">SUM(I63:I69)</f>
        <v>2</v>
      </c>
      <c r="J70" s="1298"/>
      <c r="K70" s="1298"/>
      <c r="L70" s="1298"/>
      <c r="M70" s="1298">
        <f t="shared" si="42"/>
        <v>4</v>
      </c>
      <c r="N70" s="1298">
        <f t="shared" si="42"/>
        <v>1291</v>
      </c>
      <c r="O70" s="1298">
        <f t="shared" si="42"/>
        <v>7642</v>
      </c>
      <c r="P70" s="1506">
        <f t="shared" si="42"/>
        <v>4</v>
      </c>
      <c r="Q70" s="1528">
        <f t="shared" si="41"/>
        <v>8</v>
      </c>
      <c r="R70" s="1298">
        <f t="shared" si="41"/>
        <v>59</v>
      </c>
      <c r="S70" s="1298">
        <f t="shared" si="41"/>
        <v>11</v>
      </c>
      <c r="T70" s="1298">
        <f t="shared" si="41"/>
        <v>337</v>
      </c>
      <c r="U70" s="1298">
        <f t="shared" si="41"/>
        <v>4</v>
      </c>
      <c r="V70" s="1298">
        <f t="shared" si="41"/>
        <v>192</v>
      </c>
      <c r="W70" s="1298">
        <f>SUM(W63:W69)</f>
        <v>1</v>
      </c>
      <c r="X70" s="1298">
        <f>SUM(X63:X69)</f>
        <v>97</v>
      </c>
      <c r="Y70" s="1298">
        <f>SUM(Y63:Y69)</f>
        <v>4</v>
      </c>
      <c r="Z70" s="1298">
        <f t="shared" si="41"/>
        <v>1291</v>
      </c>
      <c r="AA70" s="1298">
        <f>SUM(AA63:AA69)</f>
        <v>4</v>
      </c>
      <c r="AB70" s="1300">
        <f>SUM(AB63:AB69)</f>
        <v>202</v>
      </c>
      <c r="AC70" s="388"/>
    </row>
    <row r="71" spans="1:29" ht="16.5" customHeight="1">
      <c r="A71" s="2067" t="s">
        <v>361</v>
      </c>
      <c r="B71" s="287" t="s">
        <v>252</v>
      </c>
      <c r="C71" s="284">
        <v>5</v>
      </c>
      <c r="D71" s="284">
        <v>25.563949351926382</v>
      </c>
      <c r="E71" s="284">
        <v>139.18150202715475</v>
      </c>
      <c r="F71" s="526">
        <v>5</v>
      </c>
      <c r="G71" s="284">
        <v>25.563949351926382</v>
      </c>
      <c r="H71" s="284">
        <v>139.18150202715475</v>
      </c>
      <c r="I71" s="284"/>
      <c r="J71" s="284"/>
      <c r="K71" s="284"/>
      <c r="L71" s="284"/>
      <c r="M71" s="284"/>
      <c r="N71" s="284"/>
      <c r="O71" s="284"/>
      <c r="P71" s="1504"/>
      <c r="Q71" s="1525">
        <v>5</v>
      </c>
      <c r="R71" s="284">
        <v>25.563949351926386</v>
      </c>
      <c r="S71" s="284"/>
      <c r="T71" s="284"/>
      <c r="U71" s="284"/>
      <c r="V71" s="284"/>
      <c r="W71" s="284"/>
      <c r="X71" s="284"/>
      <c r="Y71" s="284"/>
      <c r="Z71" s="284"/>
      <c r="AA71" s="289"/>
      <c r="AB71" s="389"/>
      <c r="AC71" s="388"/>
    </row>
    <row r="72" spans="1:29" ht="16.5" customHeight="1">
      <c r="A72" s="2068"/>
      <c r="B72" s="287" t="s">
        <v>286</v>
      </c>
      <c r="C72" s="527">
        <v>5</v>
      </c>
      <c r="D72" s="527">
        <v>99.415358590824823</v>
      </c>
      <c r="E72" s="528">
        <v>564.30051162030077</v>
      </c>
      <c r="F72" s="528">
        <v>5</v>
      </c>
      <c r="G72" s="527">
        <v>99.415358590824823</v>
      </c>
      <c r="H72" s="528">
        <v>564.30051162030077</v>
      </c>
      <c r="I72" s="528">
        <v>2</v>
      </c>
      <c r="J72" s="285"/>
      <c r="K72" s="285"/>
      <c r="L72" s="285"/>
      <c r="M72" s="285"/>
      <c r="N72" s="285"/>
      <c r="O72" s="285"/>
      <c r="P72" s="1505"/>
      <c r="Q72" s="1526">
        <v>2</v>
      </c>
      <c r="R72" s="285">
        <v>29.351201107767331</v>
      </c>
      <c r="S72" s="528">
        <v>3</v>
      </c>
      <c r="T72" s="527">
        <v>70.0641574830575</v>
      </c>
      <c r="U72" s="285"/>
      <c r="V72" s="285"/>
      <c r="W72" s="285"/>
      <c r="X72" s="285"/>
      <c r="Y72" s="285"/>
      <c r="Z72" s="285"/>
      <c r="AA72" s="529"/>
      <c r="AB72" s="530"/>
      <c r="AC72" s="388"/>
    </row>
    <row r="73" spans="1:29" ht="16.5" customHeight="1" thickBot="1">
      <c r="A73" s="2068"/>
      <c r="B73" s="531" t="s">
        <v>366</v>
      </c>
      <c r="C73" s="527">
        <v>5</v>
      </c>
      <c r="D73" s="285">
        <v>97.521732712904338</v>
      </c>
      <c r="E73" s="528">
        <v>546.31106578005642</v>
      </c>
      <c r="F73" s="528">
        <v>5</v>
      </c>
      <c r="G73" s="285">
        <v>97.521732712904338</v>
      </c>
      <c r="H73" s="528">
        <v>546.31106578005642</v>
      </c>
      <c r="I73" s="528">
        <v>4</v>
      </c>
      <c r="J73" s="285"/>
      <c r="K73" s="285"/>
      <c r="L73" s="285"/>
      <c r="M73" s="285"/>
      <c r="N73" s="285"/>
      <c r="O73" s="285"/>
      <c r="P73" s="1505"/>
      <c r="Q73" s="1526">
        <v>3</v>
      </c>
      <c r="R73" s="285">
        <v>26.510762290886618</v>
      </c>
      <c r="S73" s="528">
        <v>2</v>
      </c>
      <c r="T73" s="285">
        <v>71.010970422017735</v>
      </c>
      <c r="U73" s="285"/>
      <c r="V73" s="285"/>
      <c r="W73" s="285"/>
      <c r="X73" s="285"/>
      <c r="Y73" s="285"/>
      <c r="Z73" s="285"/>
      <c r="AA73" s="529"/>
      <c r="AB73" s="530"/>
      <c r="AC73" s="388"/>
    </row>
    <row r="74" spans="1:29" ht="16.5" customHeight="1" thickTop="1" thickBot="1">
      <c r="A74" s="2076"/>
      <c r="B74" s="892" t="s">
        <v>546</v>
      </c>
      <c r="C74" s="532">
        <f t="shared" ref="C74:I74" si="43">SUM(C71:C73)</f>
        <v>15</v>
      </c>
      <c r="D74" s="532">
        <f t="shared" si="43"/>
        <v>222.50104065565554</v>
      </c>
      <c r="E74" s="532">
        <f t="shared" si="43"/>
        <v>1249.7930794275119</v>
      </c>
      <c r="F74" s="533">
        <f t="shared" si="43"/>
        <v>15</v>
      </c>
      <c r="G74" s="533">
        <f t="shared" si="43"/>
        <v>222.50104065565554</v>
      </c>
      <c r="H74" s="532">
        <f t="shared" si="43"/>
        <v>1249.7930794275119</v>
      </c>
      <c r="I74" s="532">
        <f t="shared" si="43"/>
        <v>6</v>
      </c>
      <c r="J74" s="532"/>
      <c r="K74" s="532"/>
      <c r="L74" s="532"/>
      <c r="M74" s="532"/>
      <c r="N74" s="532"/>
      <c r="O74" s="532"/>
      <c r="P74" s="1509"/>
      <c r="Q74" s="1531">
        <f>SUM(Q71:Q73)</f>
        <v>10</v>
      </c>
      <c r="R74" s="532">
        <f>SUM(R71:R73)</f>
        <v>81.425912750580338</v>
      </c>
      <c r="S74" s="532">
        <f>SUM(S71:S73)</f>
        <v>5</v>
      </c>
      <c r="T74" s="532">
        <f>SUM(T71:T73)</f>
        <v>141.07512790507525</v>
      </c>
      <c r="U74" s="532"/>
      <c r="V74" s="532"/>
      <c r="W74" s="532"/>
      <c r="X74" s="532"/>
      <c r="Y74" s="532"/>
      <c r="Z74" s="532"/>
      <c r="AA74" s="532"/>
      <c r="AB74" s="534"/>
      <c r="AC74" s="388"/>
    </row>
    <row r="75" spans="1:29" ht="16.5" customHeight="1">
      <c r="A75" s="2075" t="s">
        <v>356</v>
      </c>
      <c r="B75" s="930" t="s">
        <v>287</v>
      </c>
      <c r="C75" s="1377">
        <v>1</v>
      </c>
      <c r="D75" s="1377">
        <v>310</v>
      </c>
      <c r="E75" s="1377">
        <v>1327</v>
      </c>
      <c r="F75" s="1378"/>
      <c r="G75" s="1378"/>
      <c r="H75" s="1379"/>
      <c r="I75" s="1379"/>
      <c r="J75" s="1379"/>
      <c r="K75" s="1379"/>
      <c r="L75" s="1379"/>
      <c r="M75" s="1379">
        <v>1</v>
      </c>
      <c r="N75" s="1379">
        <v>310</v>
      </c>
      <c r="O75" s="1379">
        <v>1327</v>
      </c>
      <c r="P75" s="1510">
        <v>1</v>
      </c>
      <c r="Q75" s="1532"/>
      <c r="R75" s="1379"/>
      <c r="S75" s="1379"/>
      <c r="T75" s="1379"/>
      <c r="U75" s="1379"/>
      <c r="V75" s="1379"/>
      <c r="W75" s="1379"/>
      <c r="X75" s="1379"/>
      <c r="Y75" s="1379">
        <v>1</v>
      </c>
      <c r="Z75" s="1379">
        <v>310</v>
      </c>
      <c r="AA75" s="1380"/>
      <c r="AB75" s="1381"/>
      <c r="AC75" s="388"/>
    </row>
    <row r="76" spans="1:29" ht="16.5" customHeight="1">
      <c r="A76" s="2077"/>
      <c r="B76" s="531" t="s">
        <v>367</v>
      </c>
      <c r="C76" s="1637" t="s">
        <v>586</v>
      </c>
      <c r="D76" s="1383">
        <v>1192</v>
      </c>
      <c r="E76" s="1383">
        <v>5797</v>
      </c>
      <c r="F76" s="1383"/>
      <c r="G76" s="1383"/>
      <c r="H76" s="1384"/>
      <c r="I76" s="1384"/>
      <c r="J76" s="1384"/>
      <c r="K76" s="1384"/>
      <c r="L76" s="1384"/>
      <c r="M76" s="1637" t="s">
        <v>586</v>
      </c>
      <c r="N76" s="1384">
        <v>1192</v>
      </c>
      <c r="O76" s="1384">
        <v>5797</v>
      </c>
      <c r="P76" s="1511">
        <v>3</v>
      </c>
      <c r="Q76" s="1533"/>
      <c r="R76" s="1384"/>
      <c r="S76" s="1384"/>
      <c r="T76" s="1384"/>
      <c r="U76" s="1384"/>
      <c r="V76" s="1384"/>
      <c r="W76" s="1384"/>
      <c r="X76" s="1384"/>
      <c r="Y76" s="1646" t="s">
        <v>645</v>
      </c>
      <c r="Z76" s="1384">
        <v>1192</v>
      </c>
      <c r="AA76" s="1385"/>
      <c r="AB76" s="1386"/>
      <c r="AC76" s="388"/>
    </row>
    <row r="77" spans="1:29" ht="16.5" customHeight="1">
      <c r="A77" s="2077"/>
      <c r="B77" s="287" t="s">
        <v>253</v>
      </c>
      <c r="C77" s="1382">
        <v>1</v>
      </c>
      <c r="D77" s="1383">
        <v>160</v>
      </c>
      <c r="E77" s="1383">
        <v>547</v>
      </c>
      <c r="F77" s="1383"/>
      <c r="G77" s="1383"/>
      <c r="H77" s="1384"/>
      <c r="I77" s="1384"/>
      <c r="J77" s="1384">
        <v>1</v>
      </c>
      <c r="K77" s="1384">
        <v>160</v>
      </c>
      <c r="L77" s="1384">
        <v>547</v>
      </c>
      <c r="M77" s="1384"/>
      <c r="N77" s="1384"/>
      <c r="O77" s="1384"/>
      <c r="P77" s="1511"/>
      <c r="Q77" s="1533"/>
      <c r="R77" s="1384"/>
      <c r="S77" s="1384"/>
      <c r="T77" s="1384"/>
      <c r="U77" s="1384"/>
      <c r="V77" s="1384"/>
      <c r="W77" s="1384"/>
      <c r="X77" s="1384"/>
      <c r="Y77" s="1384">
        <v>1</v>
      </c>
      <c r="Z77" s="1384">
        <v>160</v>
      </c>
      <c r="AA77" s="1385"/>
      <c r="AB77" s="1386"/>
      <c r="AC77" s="388"/>
    </row>
    <row r="78" spans="1:29" ht="16.5" customHeight="1" thickBot="1">
      <c r="A78" s="2077"/>
      <c r="B78" s="287" t="s">
        <v>288</v>
      </c>
      <c r="C78" s="1384"/>
      <c r="D78" s="1383"/>
      <c r="E78" s="1383"/>
      <c r="F78" s="1383"/>
      <c r="G78" s="1383"/>
      <c r="H78" s="1384"/>
      <c r="I78" s="1384"/>
      <c r="J78" s="1384"/>
      <c r="K78" s="1384"/>
      <c r="L78" s="1384"/>
      <c r="M78" s="1384"/>
      <c r="N78" s="1384"/>
      <c r="O78" s="1384"/>
      <c r="P78" s="1511"/>
      <c r="Q78" s="1533"/>
      <c r="R78" s="1384"/>
      <c r="S78" s="1384"/>
      <c r="T78" s="1384"/>
      <c r="U78" s="1384"/>
      <c r="V78" s="1384"/>
      <c r="W78" s="1384"/>
      <c r="X78" s="1384"/>
      <c r="Y78" s="1384"/>
      <c r="Z78" s="1384"/>
      <c r="AA78" s="1384"/>
      <c r="AB78" s="1387"/>
      <c r="AC78" s="388"/>
    </row>
    <row r="79" spans="1:29" ht="16.5" customHeight="1" thickTop="1" thickBot="1">
      <c r="A79" s="2069"/>
      <c r="B79" s="892" t="s">
        <v>543</v>
      </c>
      <c r="C79" s="1645" t="s">
        <v>644</v>
      </c>
      <c r="D79" s="1389">
        <f t="shared" ref="D79:Z79" si="44">SUM(D75:D78)</f>
        <v>1662</v>
      </c>
      <c r="E79" s="1389">
        <f t="shared" si="44"/>
        <v>7671</v>
      </c>
      <c r="F79" s="1389"/>
      <c r="G79" s="1389"/>
      <c r="H79" s="1388"/>
      <c r="I79" s="1388"/>
      <c r="J79" s="1388">
        <f t="shared" si="44"/>
        <v>1</v>
      </c>
      <c r="K79" s="1388">
        <f t="shared" si="44"/>
        <v>160</v>
      </c>
      <c r="L79" s="1388">
        <f t="shared" si="44"/>
        <v>547</v>
      </c>
      <c r="M79" s="1645" t="s">
        <v>646</v>
      </c>
      <c r="N79" s="1388">
        <f t="shared" si="44"/>
        <v>1502</v>
      </c>
      <c r="O79" s="1388">
        <f t="shared" si="44"/>
        <v>7124</v>
      </c>
      <c r="P79" s="1512">
        <f t="shared" si="44"/>
        <v>4</v>
      </c>
      <c r="Q79" s="1534"/>
      <c r="R79" s="1388"/>
      <c r="S79" s="1388"/>
      <c r="T79" s="1388"/>
      <c r="U79" s="1388"/>
      <c r="V79" s="1388"/>
      <c r="W79" s="1388"/>
      <c r="X79" s="1388"/>
      <c r="Y79" s="1645" t="s">
        <v>644</v>
      </c>
      <c r="Z79" s="1388">
        <f t="shared" si="44"/>
        <v>1662</v>
      </c>
      <c r="AA79" s="1388"/>
      <c r="AB79" s="1390"/>
      <c r="AC79" s="388"/>
    </row>
    <row r="80" spans="1:29" ht="16.5" customHeight="1">
      <c r="A80" s="2067" t="s">
        <v>259</v>
      </c>
      <c r="B80" s="1479" t="s">
        <v>455</v>
      </c>
      <c r="C80" s="380">
        <v>1</v>
      </c>
      <c r="D80" s="380">
        <v>30</v>
      </c>
      <c r="E80" s="380">
        <v>140</v>
      </c>
      <c r="F80" s="381">
        <v>1</v>
      </c>
      <c r="G80" s="381">
        <v>30</v>
      </c>
      <c r="H80" s="380">
        <v>140</v>
      </c>
      <c r="I80" s="380"/>
      <c r="J80" s="380"/>
      <c r="K80" s="380"/>
      <c r="L80" s="380"/>
      <c r="M80" s="380"/>
      <c r="N80" s="380"/>
      <c r="O80" s="380"/>
      <c r="P80" s="1513"/>
      <c r="Q80" s="1535"/>
      <c r="R80" s="380"/>
      <c r="S80" s="380">
        <v>1</v>
      </c>
      <c r="T80" s="380">
        <v>30</v>
      </c>
      <c r="U80" s="380"/>
      <c r="V80" s="380"/>
      <c r="W80" s="380"/>
      <c r="X80" s="380"/>
      <c r="Y80" s="380"/>
      <c r="Z80" s="380"/>
      <c r="AA80" s="382"/>
      <c r="AB80" s="391"/>
      <c r="AC80" s="388"/>
    </row>
    <row r="81" spans="1:29" ht="16.5" customHeight="1">
      <c r="A81" s="2068"/>
      <c r="B81" s="1476" t="s">
        <v>456</v>
      </c>
      <c r="C81" s="1633" t="s">
        <v>587</v>
      </c>
      <c r="D81" s="384">
        <v>1.2</v>
      </c>
      <c r="E81" s="384">
        <v>6</v>
      </c>
      <c r="F81" s="1638" t="s">
        <v>634</v>
      </c>
      <c r="G81" s="384">
        <v>1.2</v>
      </c>
      <c r="H81" s="385">
        <v>6</v>
      </c>
      <c r="I81" s="385"/>
      <c r="J81" s="385"/>
      <c r="K81" s="385"/>
      <c r="L81" s="385"/>
      <c r="M81" s="385"/>
      <c r="N81" s="385"/>
      <c r="O81" s="385"/>
      <c r="P81" s="1514"/>
      <c r="Q81" s="1641" t="s">
        <v>637</v>
      </c>
      <c r="R81" s="385">
        <v>1.2</v>
      </c>
      <c r="S81" s="1635" t="s">
        <v>636</v>
      </c>
      <c r="T81" s="385"/>
      <c r="U81" s="385"/>
      <c r="V81" s="385"/>
      <c r="W81" s="385"/>
      <c r="X81" s="385"/>
      <c r="Y81" s="385"/>
      <c r="Z81" s="385"/>
      <c r="AA81" s="386"/>
      <c r="AB81" s="392"/>
      <c r="AC81" s="388"/>
    </row>
    <row r="82" spans="1:29" ht="16.5" customHeight="1">
      <c r="A82" s="2068"/>
      <c r="B82" s="1476" t="s">
        <v>457</v>
      </c>
      <c r="C82" s="1634" t="s">
        <v>631</v>
      </c>
      <c r="D82" s="384"/>
      <c r="E82" s="384"/>
      <c r="F82" s="1639" t="s">
        <v>631</v>
      </c>
      <c r="G82" s="384"/>
      <c r="H82" s="385"/>
      <c r="I82" s="385"/>
      <c r="J82" s="385"/>
      <c r="K82" s="385"/>
      <c r="L82" s="385"/>
      <c r="M82" s="385"/>
      <c r="N82" s="385"/>
      <c r="O82" s="385"/>
      <c r="P82" s="1514"/>
      <c r="Q82" s="1642" t="s">
        <v>638</v>
      </c>
      <c r="R82" s="1632"/>
      <c r="S82" s="1635" t="s">
        <v>638</v>
      </c>
      <c r="T82" s="1632"/>
      <c r="U82" s="385"/>
      <c r="V82" s="385"/>
      <c r="W82" s="385"/>
      <c r="X82" s="385"/>
      <c r="Y82" s="385"/>
      <c r="Z82" s="385"/>
      <c r="AA82" s="386"/>
      <c r="AB82" s="392"/>
      <c r="AC82" s="388"/>
    </row>
    <row r="83" spans="1:29" ht="15.75" customHeight="1">
      <c r="A83" s="2068"/>
      <c r="B83" s="1476" t="s">
        <v>458</v>
      </c>
      <c r="C83" s="385">
        <v>4</v>
      </c>
      <c r="D83" s="384">
        <v>74.400000000000006</v>
      </c>
      <c r="E83" s="384">
        <v>350</v>
      </c>
      <c r="F83" s="384">
        <v>4</v>
      </c>
      <c r="G83" s="384">
        <v>74</v>
      </c>
      <c r="H83" s="385">
        <v>350</v>
      </c>
      <c r="I83" s="385">
        <v>1</v>
      </c>
      <c r="J83" s="385"/>
      <c r="K83" s="385"/>
      <c r="L83" s="385"/>
      <c r="M83" s="385"/>
      <c r="N83" s="385"/>
      <c r="O83" s="385"/>
      <c r="P83" s="1514"/>
      <c r="Q83" s="1527">
        <v>3</v>
      </c>
      <c r="R83" s="385">
        <v>49.4</v>
      </c>
      <c r="S83" s="385">
        <v>1</v>
      </c>
      <c r="T83" s="385">
        <v>25</v>
      </c>
      <c r="U83" s="385"/>
      <c r="V83" s="385"/>
      <c r="W83" s="385"/>
      <c r="X83" s="385"/>
      <c r="Y83" s="385"/>
      <c r="Z83" s="385"/>
      <c r="AA83" s="385"/>
      <c r="AB83" s="393"/>
      <c r="AC83" s="388"/>
    </row>
    <row r="84" spans="1:29" ht="16.5" customHeight="1">
      <c r="A84" s="2068"/>
      <c r="B84" s="1476" t="s">
        <v>459</v>
      </c>
      <c r="C84" s="1634" t="s">
        <v>628</v>
      </c>
      <c r="D84" s="384"/>
      <c r="E84" s="384"/>
      <c r="F84" s="1634" t="s">
        <v>633</v>
      </c>
      <c r="G84" s="384"/>
      <c r="H84" s="385"/>
      <c r="I84" s="385"/>
      <c r="J84" s="385"/>
      <c r="K84" s="385"/>
      <c r="L84" s="385"/>
      <c r="M84" s="1635" t="s">
        <v>636</v>
      </c>
      <c r="N84" s="385"/>
      <c r="O84" s="385"/>
      <c r="P84" s="1514"/>
      <c r="Q84" s="1642" t="s">
        <v>638</v>
      </c>
      <c r="R84" s="1632"/>
      <c r="S84" s="1635" t="s">
        <v>639</v>
      </c>
      <c r="T84" s="1632"/>
      <c r="U84" s="1635" t="s">
        <v>640</v>
      </c>
      <c r="V84" s="1632"/>
      <c r="W84" s="1632"/>
      <c r="X84" s="1632"/>
      <c r="Y84" s="1635" t="s">
        <v>636</v>
      </c>
      <c r="Z84" s="1632"/>
      <c r="AA84" s="386"/>
      <c r="AB84" s="392"/>
      <c r="AC84" s="388"/>
    </row>
    <row r="85" spans="1:29" ht="16.5" customHeight="1">
      <c r="A85" s="2068"/>
      <c r="B85" s="1476" t="s">
        <v>460</v>
      </c>
      <c r="C85" s="1634" t="s">
        <v>629</v>
      </c>
      <c r="D85" s="384"/>
      <c r="E85" s="384"/>
      <c r="F85" s="1634" t="s">
        <v>635</v>
      </c>
      <c r="G85" s="384"/>
      <c r="H85" s="385"/>
      <c r="I85" s="385"/>
      <c r="J85" s="385"/>
      <c r="K85" s="385"/>
      <c r="L85" s="385"/>
      <c r="M85" s="1635" t="s">
        <v>636</v>
      </c>
      <c r="N85" s="385"/>
      <c r="O85" s="385"/>
      <c r="P85" s="1514"/>
      <c r="Q85" s="1640"/>
      <c r="R85" s="1632"/>
      <c r="S85" s="1635" t="s">
        <v>631</v>
      </c>
      <c r="T85" s="1632"/>
      <c r="U85" s="1632"/>
      <c r="V85" s="1632"/>
      <c r="W85" s="1632"/>
      <c r="X85" s="1632"/>
      <c r="Y85" s="1635" t="s">
        <v>636</v>
      </c>
      <c r="Z85" s="1632"/>
      <c r="AA85" s="386"/>
      <c r="AB85" s="392"/>
      <c r="AC85" s="388"/>
    </row>
    <row r="86" spans="1:29" ht="16.5" customHeight="1">
      <c r="A86" s="2068"/>
      <c r="B86" s="1476" t="s">
        <v>461</v>
      </c>
      <c r="C86" s="1635" t="s">
        <v>630</v>
      </c>
      <c r="D86" s="384"/>
      <c r="E86" s="384"/>
      <c r="F86" s="1635" t="s">
        <v>630</v>
      </c>
      <c r="G86" s="384"/>
      <c r="H86" s="385"/>
      <c r="I86" s="385"/>
      <c r="J86" s="385"/>
      <c r="K86" s="385"/>
      <c r="L86" s="385"/>
      <c r="M86" s="385"/>
      <c r="N86" s="385"/>
      <c r="O86" s="385"/>
      <c r="P86" s="1514"/>
      <c r="Q86" s="1640"/>
      <c r="R86" s="1632"/>
      <c r="S86" s="1632"/>
      <c r="T86" s="1632"/>
      <c r="U86" s="1635" t="s">
        <v>630</v>
      </c>
      <c r="V86" s="1632"/>
      <c r="W86" s="1632"/>
      <c r="X86" s="1632"/>
      <c r="Y86" s="1632"/>
      <c r="Z86" s="1632"/>
      <c r="AA86" s="385"/>
      <c r="AB86" s="393"/>
      <c r="AC86" s="388"/>
    </row>
    <row r="87" spans="1:29" ht="16.5" customHeight="1" thickBot="1">
      <c r="A87" s="2068"/>
      <c r="B87" s="1476" t="s">
        <v>462</v>
      </c>
      <c r="C87" s="1631"/>
      <c r="D87" s="384"/>
      <c r="E87" s="384"/>
      <c r="F87" s="384"/>
      <c r="G87" s="384"/>
      <c r="H87" s="385"/>
      <c r="I87" s="385"/>
      <c r="J87" s="385"/>
      <c r="K87" s="385"/>
      <c r="L87" s="385"/>
      <c r="M87" s="385"/>
      <c r="N87" s="385"/>
      <c r="O87" s="385"/>
      <c r="P87" s="1514"/>
      <c r="Q87" s="1640"/>
      <c r="R87" s="1632"/>
      <c r="S87" s="1632"/>
      <c r="T87" s="1632"/>
      <c r="U87" s="1632"/>
      <c r="V87" s="1632"/>
      <c r="W87" s="1632"/>
      <c r="X87" s="1632"/>
      <c r="Y87" s="1632"/>
      <c r="Z87" s="1632"/>
      <c r="AA87" s="386"/>
      <c r="AB87" s="392"/>
      <c r="AC87" s="388"/>
    </row>
    <row r="88" spans="1:29" ht="16.5" customHeight="1" thickTop="1" thickBot="1">
      <c r="A88" s="2069"/>
      <c r="B88" s="1475" t="s">
        <v>543</v>
      </c>
      <c r="C88" s="1636" t="s">
        <v>632</v>
      </c>
      <c r="D88" s="387">
        <f t="shared" ref="D88:T88" si="45">SUM(D80:D87)</f>
        <v>105.60000000000001</v>
      </c>
      <c r="E88" s="387">
        <f t="shared" si="45"/>
        <v>496</v>
      </c>
      <c r="F88" s="1636" t="s">
        <v>643</v>
      </c>
      <c r="G88" s="387">
        <f t="shared" si="45"/>
        <v>105.2</v>
      </c>
      <c r="H88" s="387">
        <f t="shared" si="45"/>
        <v>496</v>
      </c>
      <c r="I88" s="387">
        <f t="shared" si="45"/>
        <v>1</v>
      </c>
      <c r="J88" s="387"/>
      <c r="K88" s="387"/>
      <c r="L88" s="387"/>
      <c r="M88" s="1643" t="s">
        <v>630</v>
      </c>
      <c r="N88" s="387"/>
      <c r="O88" s="387"/>
      <c r="P88" s="1515"/>
      <c r="Q88" s="1644" t="s">
        <v>641</v>
      </c>
      <c r="R88" s="387">
        <f t="shared" si="45"/>
        <v>50.6</v>
      </c>
      <c r="S88" s="1636" t="s">
        <v>642</v>
      </c>
      <c r="T88" s="387">
        <f t="shared" si="45"/>
        <v>55</v>
      </c>
      <c r="U88" s="1643" t="s">
        <v>629</v>
      </c>
      <c r="V88" s="387"/>
      <c r="W88" s="387"/>
      <c r="X88" s="387"/>
      <c r="Y88" s="1643" t="s">
        <v>630</v>
      </c>
      <c r="Z88" s="387"/>
      <c r="AA88" s="387"/>
      <c r="AB88" s="394"/>
      <c r="AC88" s="388"/>
    </row>
    <row r="89" spans="1:29" ht="16.5" customHeight="1" thickBot="1">
      <c r="A89" s="931" t="s">
        <v>158</v>
      </c>
      <c r="B89" s="932" t="s">
        <v>368</v>
      </c>
      <c r="C89" s="933">
        <v>27</v>
      </c>
      <c r="D89" s="933">
        <v>995</v>
      </c>
      <c r="E89" s="933">
        <v>5202</v>
      </c>
      <c r="F89" s="934">
        <v>26</v>
      </c>
      <c r="G89" s="934">
        <v>542</v>
      </c>
      <c r="H89" s="933">
        <v>2835</v>
      </c>
      <c r="I89" s="933">
        <v>5</v>
      </c>
      <c r="J89" s="933"/>
      <c r="K89" s="933"/>
      <c r="L89" s="933"/>
      <c r="M89" s="933">
        <v>1</v>
      </c>
      <c r="N89" s="933">
        <v>453</v>
      </c>
      <c r="O89" s="933">
        <v>2367</v>
      </c>
      <c r="P89" s="1516"/>
      <c r="Q89" s="1536">
        <v>14</v>
      </c>
      <c r="R89" s="933">
        <v>165</v>
      </c>
      <c r="S89" s="933">
        <v>12</v>
      </c>
      <c r="T89" s="933">
        <v>377</v>
      </c>
      <c r="U89" s="933"/>
      <c r="V89" s="933"/>
      <c r="W89" s="933"/>
      <c r="X89" s="933"/>
      <c r="Y89" s="933">
        <v>1</v>
      </c>
      <c r="Z89" s="933">
        <v>453</v>
      </c>
      <c r="AA89" s="935"/>
      <c r="AB89" s="936"/>
      <c r="AC89" s="388"/>
    </row>
    <row r="90" spans="1:29">
      <c r="A90" s="1459" t="s">
        <v>666</v>
      </c>
      <c r="B90" s="1460"/>
      <c r="C90" s="1461"/>
      <c r="D90" s="1461"/>
      <c r="E90" s="1461"/>
      <c r="F90" s="1461"/>
      <c r="G90" s="1461"/>
      <c r="H90" s="1461"/>
      <c r="I90" s="1461"/>
      <c r="J90" s="1461"/>
      <c r="K90" s="1461"/>
      <c r="L90" s="1461"/>
      <c r="M90" s="1461"/>
      <c r="N90" s="1461"/>
      <c r="O90" s="1461"/>
      <c r="P90" s="1461"/>
      <c r="Q90" s="937"/>
      <c r="R90" s="937"/>
      <c r="S90" s="937"/>
      <c r="T90" s="937"/>
      <c r="U90" s="937"/>
      <c r="V90" s="937"/>
      <c r="W90" s="937"/>
      <c r="X90" s="937"/>
      <c r="Y90" s="937"/>
      <c r="Z90" s="937"/>
      <c r="AA90" s="937"/>
      <c r="AB90" s="937"/>
    </row>
    <row r="91" spans="1:29">
      <c r="A91" s="1462"/>
      <c r="B91" s="1462"/>
      <c r="C91" s="1462"/>
      <c r="D91" s="1462"/>
      <c r="E91" s="1462"/>
      <c r="F91" s="1462"/>
      <c r="G91" s="1462"/>
      <c r="H91" s="1462"/>
      <c r="I91" s="1462"/>
      <c r="J91" s="1462"/>
      <c r="K91" s="1462"/>
      <c r="L91" s="1462"/>
      <c r="M91" s="1462"/>
      <c r="N91" s="1462"/>
      <c r="O91" s="1462"/>
      <c r="P91" s="1462"/>
    </row>
    <row r="92" spans="1:29">
      <c r="A92" s="1462"/>
      <c r="B92" s="1462"/>
      <c r="C92" s="1462"/>
      <c r="D92" s="1462"/>
      <c r="E92" s="1462"/>
      <c r="F92" s="1462"/>
      <c r="G92" s="1462"/>
      <c r="H92" s="1462"/>
      <c r="I92" s="1462"/>
      <c r="J92" s="1462"/>
      <c r="K92" s="1462"/>
      <c r="L92" s="1462"/>
      <c r="M92" s="1462"/>
      <c r="N92" s="1462"/>
      <c r="O92" s="1462"/>
      <c r="P92" s="1462"/>
    </row>
  </sheetData>
  <mergeCells count="31">
    <mergeCell ref="A1:P1"/>
    <mergeCell ref="F4:P4"/>
    <mergeCell ref="B2:F2"/>
    <mergeCell ref="K2:L2"/>
    <mergeCell ref="A4:B8"/>
    <mergeCell ref="A11:B11"/>
    <mergeCell ref="A10:B10"/>
    <mergeCell ref="A9:B9"/>
    <mergeCell ref="C4:E4"/>
    <mergeCell ref="C5:E5"/>
    <mergeCell ref="A80:A88"/>
    <mergeCell ref="A12:B12"/>
    <mergeCell ref="A13:A19"/>
    <mergeCell ref="A36:A44"/>
    <mergeCell ref="A45:A54"/>
    <mergeCell ref="A59:A62"/>
    <mergeCell ref="A71:A74"/>
    <mergeCell ref="A63:A70"/>
    <mergeCell ref="A27:A30"/>
    <mergeCell ref="A32:A35"/>
    <mergeCell ref="A55:A58"/>
    <mergeCell ref="A20:A22"/>
    <mergeCell ref="A23:A26"/>
    <mergeCell ref="A75:A79"/>
    <mergeCell ref="AA4:AB4"/>
    <mergeCell ref="Q4:Z4"/>
    <mergeCell ref="Q5:R5"/>
    <mergeCell ref="S5:T5"/>
    <mergeCell ref="U5:V5"/>
    <mergeCell ref="W5:X5"/>
    <mergeCell ref="Y5:Z5"/>
  </mergeCells>
  <phoneticPr fontId="5"/>
  <printOptions horizontalCentered="1"/>
  <pageMargins left="0.59055118110236227" right="0.59055118110236227" top="0.59055118110236227" bottom="0.39370078740157483" header="0.51181102362204722" footer="0.31496062992125984"/>
  <pageSetup paperSize="9" scale="85" firstPageNumber="32" pageOrder="overThenDown" orientation="portrait" useFirstPageNumber="1" r:id="rId1"/>
  <headerFooter scaleWithDoc="0" alignWithMargins="0">
    <oddFooter>&amp;C- &amp;P  -</oddFooter>
  </headerFooter>
  <rowBreaks count="1" manualBreakCount="1">
    <brk id="44" max="27" man="1"/>
  </rowBreaks>
  <colBreaks count="1" manualBreakCount="1">
    <brk id="15" max="8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dimension ref="A1:AA96"/>
  <sheetViews>
    <sheetView view="pageBreakPreview" zoomScale="85" zoomScaleNormal="75" zoomScaleSheetLayoutView="85" workbookViewId="0">
      <pane xSplit="2" ySplit="7" topLeftCell="C8" activePane="bottomRight" state="frozen"/>
      <selection activeCell="F6" sqref="F6"/>
      <selection pane="topRight" activeCell="F6" sqref="F6"/>
      <selection pane="bottomLeft" activeCell="F6" sqref="F6"/>
      <selection pane="bottomRight" activeCell="J8" sqref="J8"/>
    </sheetView>
  </sheetViews>
  <sheetFormatPr defaultColWidth="13.375" defaultRowHeight="17.25"/>
  <cols>
    <col min="1" max="1" width="4.5" style="619" bestFit="1" customWidth="1"/>
    <col min="2" max="2" width="10.5" style="619" bestFit="1" customWidth="1"/>
    <col min="3" max="3" width="7.5" style="619" bestFit="1" customWidth="1"/>
    <col min="4" max="4" width="8.875" style="213" customWidth="1"/>
    <col min="5" max="5" width="7.5" style="213" bestFit="1" customWidth="1"/>
    <col min="6" max="6" width="5.5" style="213" bestFit="1" customWidth="1"/>
    <col min="7" max="7" width="7.5" style="213" bestFit="1" customWidth="1"/>
    <col min="8" max="8" width="5.5" style="213" bestFit="1" customWidth="1"/>
    <col min="9" max="11" width="7.5" style="213" bestFit="1" customWidth="1"/>
    <col min="12" max="12" width="5.5" style="213" bestFit="1" customWidth="1"/>
    <col min="13" max="13" width="8.125" style="213" customWidth="1"/>
    <col min="14" max="14" width="5.875" style="213" bestFit="1" customWidth="1"/>
    <col min="15" max="15" width="5.5" style="213" bestFit="1" customWidth="1"/>
    <col min="16" max="16" width="5.5" style="1081" bestFit="1" customWidth="1"/>
    <col min="17" max="17" width="11.25" style="383" customWidth="1"/>
    <col min="18" max="18" width="5.5" style="1081" bestFit="1" customWidth="1"/>
    <col min="19" max="19" width="7.5" style="383" bestFit="1" customWidth="1"/>
    <col min="20" max="21" width="6.75" style="383" bestFit="1" customWidth="1"/>
    <col min="22" max="22" width="5.5" style="1081" bestFit="1" customWidth="1"/>
    <col min="23" max="23" width="5.875" style="383" bestFit="1" customWidth="1"/>
    <col min="24" max="25" width="7.5" style="383" bestFit="1" customWidth="1"/>
    <col min="26" max="26" width="4.375" style="213" customWidth="1"/>
    <col min="27" max="16384" width="13.375" style="213"/>
  </cols>
  <sheetData>
    <row r="1" spans="1:26">
      <c r="A1" s="1859" t="s">
        <v>677</v>
      </c>
      <c r="B1" s="1859"/>
      <c r="C1" s="1859"/>
      <c r="D1" s="1859"/>
      <c r="E1" s="1859"/>
      <c r="F1" s="1859"/>
      <c r="G1" s="1859"/>
      <c r="H1" s="1859"/>
      <c r="I1" s="2097"/>
      <c r="J1" s="2097"/>
      <c r="K1" s="514"/>
      <c r="L1" s="514"/>
      <c r="M1" s="514"/>
      <c r="N1" s="514"/>
      <c r="O1" s="514"/>
      <c r="P1" s="941"/>
      <c r="Q1" s="420"/>
      <c r="R1" s="941"/>
      <c r="S1" s="420"/>
      <c r="T1" s="420"/>
      <c r="U1" s="420"/>
      <c r="V1" s="941"/>
      <c r="W1" s="420"/>
      <c r="X1" s="420"/>
      <c r="Y1" s="420"/>
    </row>
    <row r="2" spans="1:26" s="214" customFormat="1" ht="14.25" thickBot="1">
      <c r="A2" s="568"/>
      <c r="B2" s="568"/>
      <c r="C2" s="568"/>
      <c r="D2" s="205"/>
      <c r="E2" s="205"/>
      <c r="F2" s="205"/>
      <c r="G2" s="205"/>
      <c r="H2" s="205"/>
      <c r="I2" s="205"/>
      <c r="J2" s="205"/>
      <c r="K2" s="205"/>
      <c r="L2" s="205"/>
      <c r="M2" s="205"/>
      <c r="N2" s="205"/>
      <c r="O2" s="205"/>
      <c r="P2" s="942"/>
      <c r="Q2" s="469"/>
      <c r="R2" s="942"/>
      <c r="S2" s="469"/>
      <c r="T2" s="469"/>
      <c r="U2" s="469"/>
      <c r="V2" s="942"/>
      <c r="W2" s="469"/>
      <c r="X2" s="469"/>
      <c r="Y2" s="469"/>
    </row>
    <row r="3" spans="1:26" ht="16.5" customHeight="1">
      <c r="A3" s="1866" t="s">
        <v>71</v>
      </c>
      <c r="B3" s="2119"/>
      <c r="C3" s="943" t="s">
        <v>147</v>
      </c>
      <c r="D3" s="2098" t="s">
        <v>149</v>
      </c>
      <c r="E3" s="2099"/>
      <c r="F3" s="2099"/>
      <c r="G3" s="2099"/>
      <c r="H3" s="2099"/>
      <c r="I3" s="2099"/>
      <c r="J3" s="2100"/>
      <c r="K3" s="2112" t="s">
        <v>567</v>
      </c>
      <c r="L3" s="2113"/>
      <c r="M3" s="2108" t="s">
        <v>568</v>
      </c>
      <c r="N3" s="2109"/>
      <c r="O3" s="2110"/>
      <c r="P3" s="2102" t="s">
        <v>560</v>
      </c>
      <c r="Q3" s="2103"/>
      <c r="R3" s="2103"/>
      <c r="S3" s="2103"/>
      <c r="T3" s="2103"/>
      <c r="U3" s="2103"/>
      <c r="V3" s="2103"/>
      <c r="W3" s="2103"/>
      <c r="X3" s="2103"/>
      <c r="Y3" s="2104"/>
    </row>
    <row r="4" spans="1:26" ht="16.5" customHeight="1">
      <c r="A4" s="2120"/>
      <c r="B4" s="2121"/>
      <c r="C4" s="944" t="s">
        <v>57</v>
      </c>
      <c r="D4" s="945"/>
      <c r="E4" s="946"/>
      <c r="F4" s="947"/>
      <c r="G4" s="947"/>
      <c r="H4" s="947"/>
      <c r="I4" s="946"/>
      <c r="J4" s="947"/>
      <c r="K4" s="948"/>
      <c r="L4" s="1538"/>
      <c r="M4" s="1539"/>
      <c r="N4" s="949"/>
      <c r="O4" s="950"/>
      <c r="P4" s="2117" t="s">
        <v>561</v>
      </c>
      <c r="Q4" s="2118"/>
      <c r="R4" s="2105" t="s">
        <v>562</v>
      </c>
      <c r="S4" s="2106"/>
      <c r="T4" s="2106"/>
      <c r="U4" s="2107"/>
      <c r="V4" s="2105" t="s">
        <v>563</v>
      </c>
      <c r="W4" s="2106"/>
      <c r="X4" s="2106"/>
      <c r="Y4" s="2116"/>
    </row>
    <row r="5" spans="1:26" ht="16.5" customHeight="1">
      <c r="A5" s="2120"/>
      <c r="B5" s="2121"/>
      <c r="C5" s="944" t="s">
        <v>148</v>
      </c>
      <c r="D5" s="951" t="s">
        <v>26</v>
      </c>
      <c r="E5" s="951" t="s">
        <v>18</v>
      </c>
      <c r="F5" s="951" t="s">
        <v>180</v>
      </c>
      <c r="G5" s="951" t="s">
        <v>33</v>
      </c>
      <c r="H5" s="951" t="s">
        <v>181</v>
      </c>
      <c r="I5" s="951" t="s">
        <v>19</v>
      </c>
      <c r="J5" s="951" t="s">
        <v>32</v>
      </c>
      <c r="K5" s="952" t="s">
        <v>18</v>
      </c>
      <c r="L5" s="1082" t="s">
        <v>569</v>
      </c>
      <c r="M5" s="1097" t="s">
        <v>33</v>
      </c>
      <c r="N5" s="1116" t="s">
        <v>570</v>
      </c>
      <c r="O5" s="953" t="s">
        <v>571</v>
      </c>
      <c r="P5" s="1423" t="s">
        <v>564</v>
      </c>
      <c r="Q5" s="951" t="s">
        <v>29</v>
      </c>
      <c r="R5" s="1424" t="s">
        <v>564</v>
      </c>
      <c r="S5" s="1425" t="s">
        <v>565</v>
      </c>
      <c r="T5" s="1426"/>
      <c r="U5" s="1427"/>
      <c r="V5" s="1424" t="s">
        <v>564</v>
      </c>
      <c r="W5" s="1425" t="s">
        <v>565</v>
      </c>
      <c r="X5" s="1426"/>
      <c r="Y5" s="1428"/>
    </row>
    <row r="6" spans="1:26" ht="16.5" customHeight="1">
      <c r="A6" s="2120"/>
      <c r="B6" s="2121"/>
      <c r="C6" s="954" t="s">
        <v>370</v>
      </c>
      <c r="D6" s="951"/>
      <c r="E6" s="951" t="s">
        <v>21</v>
      </c>
      <c r="F6" s="951" t="s">
        <v>375</v>
      </c>
      <c r="G6" s="951" t="s">
        <v>35</v>
      </c>
      <c r="H6" s="951" t="s">
        <v>182</v>
      </c>
      <c r="I6" s="951" t="s">
        <v>21</v>
      </c>
      <c r="J6" s="951" t="s">
        <v>34</v>
      </c>
      <c r="K6" s="952" t="s">
        <v>21</v>
      </c>
      <c r="L6" s="953" t="s">
        <v>572</v>
      </c>
      <c r="M6" s="1481" t="s">
        <v>35</v>
      </c>
      <c r="N6" s="952" t="s">
        <v>573</v>
      </c>
      <c r="O6" s="953" t="s">
        <v>574</v>
      </c>
      <c r="P6" s="1423" t="s">
        <v>566</v>
      </c>
      <c r="Q6" s="951" t="s">
        <v>26</v>
      </c>
      <c r="R6" s="1429" t="s">
        <v>566</v>
      </c>
      <c r="S6" s="1430" t="s">
        <v>141</v>
      </c>
      <c r="T6" s="1431" t="s">
        <v>36</v>
      </c>
      <c r="U6" s="1432" t="s">
        <v>37</v>
      </c>
      <c r="V6" s="1429" t="s">
        <v>566</v>
      </c>
      <c r="W6" s="1430" t="s">
        <v>141</v>
      </c>
      <c r="X6" s="1433" t="s">
        <v>38</v>
      </c>
      <c r="Y6" s="1434" t="s">
        <v>32</v>
      </c>
      <c r="Z6" s="207"/>
    </row>
    <row r="7" spans="1:26" ht="16.5" customHeight="1" thickBot="1">
      <c r="A7" s="2122"/>
      <c r="B7" s="2123"/>
      <c r="C7" s="955" t="s">
        <v>31</v>
      </c>
      <c r="D7" s="956" t="s">
        <v>31</v>
      </c>
      <c r="E7" s="956" t="s">
        <v>31</v>
      </c>
      <c r="F7" s="956" t="s">
        <v>31</v>
      </c>
      <c r="G7" s="956" t="s">
        <v>31</v>
      </c>
      <c r="H7" s="956" t="s">
        <v>31</v>
      </c>
      <c r="I7" s="956" t="s">
        <v>31</v>
      </c>
      <c r="J7" s="956" t="s">
        <v>31</v>
      </c>
      <c r="K7" s="957" t="s">
        <v>31</v>
      </c>
      <c r="L7" s="958" t="s">
        <v>31</v>
      </c>
      <c r="M7" s="1098" t="s">
        <v>31</v>
      </c>
      <c r="N7" s="957" t="s">
        <v>31</v>
      </c>
      <c r="O7" s="958" t="s">
        <v>31</v>
      </c>
      <c r="P7" s="1435"/>
      <c r="Q7" s="956" t="s">
        <v>31</v>
      </c>
      <c r="R7" s="1436"/>
      <c r="S7" s="958" t="s">
        <v>31</v>
      </c>
      <c r="T7" s="958" t="s">
        <v>31</v>
      </c>
      <c r="U7" s="958" t="s">
        <v>31</v>
      </c>
      <c r="V7" s="1437"/>
      <c r="W7" s="958" t="s">
        <v>31</v>
      </c>
      <c r="X7" s="958" t="s">
        <v>31</v>
      </c>
      <c r="Y7" s="1537" t="s">
        <v>31</v>
      </c>
      <c r="Z7" s="207"/>
    </row>
    <row r="8" spans="1:26" s="417" customFormat="1" ht="16.5" customHeight="1" thickBot="1">
      <c r="A8" s="2120" t="s">
        <v>291</v>
      </c>
      <c r="B8" s="2121"/>
      <c r="C8" s="1568">
        <f>SUM(C9:C11)</f>
        <v>1334.4299999999998</v>
      </c>
      <c r="D8" s="1569">
        <f>SUM(D9:D11)</f>
        <v>1169.06</v>
      </c>
      <c r="E8" s="1570">
        <f>SUM(E9:E11)</f>
        <v>1169.6599999999999</v>
      </c>
      <c r="F8" s="1570">
        <f t="shared" ref="F8:Y8" si="0">SUM(F9:F11)</f>
        <v>11.1</v>
      </c>
      <c r="G8" s="1569">
        <f>SUM(G9:G11)</f>
        <v>1202.58</v>
      </c>
      <c r="H8" s="1570">
        <f t="shared" si="0"/>
        <v>24</v>
      </c>
      <c r="I8" s="1569">
        <f>SUM(I9:I11)</f>
        <v>34.799999999999997</v>
      </c>
      <c r="J8" s="1570"/>
      <c r="K8" s="1571">
        <f>SUM(K9:K11)</f>
        <v>132.72</v>
      </c>
      <c r="L8" s="1572">
        <f>SUM(L9:L11)</f>
        <v>7.7</v>
      </c>
      <c r="M8" s="1572">
        <f>SUM(M9:M11)</f>
        <v>610.81999999999994</v>
      </c>
      <c r="N8" s="1571">
        <f t="shared" si="0"/>
        <v>17.7</v>
      </c>
      <c r="O8" s="1573">
        <f t="shared" si="0"/>
        <v>4.5</v>
      </c>
      <c r="P8" s="1574">
        <f t="shared" si="0"/>
        <v>87</v>
      </c>
      <c r="Q8" s="1575">
        <f>SUM(Q9:Q11)</f>
        <v>1035.4000000000001</v>
      </c>
      <c r="R8" s="1576">
        <f t="shared" si="0"/>
        <v>122</v>
      </c>
      <c r="S8" s="1575">
        <f>SUM(S9:S11)</f>
        <v>1105.1300000000001</v>
      </c>
      <c r="T8" s="1577">
        <f>SUM(T9:T11)</f>
        <v>260.3</v>
      </c>
      <c r="U8" s="1578">
        <f>SUM(U9:U11)</f>
        <v>849.9</v>
      </c>
      <c r="V8" s="1579">
        <f t="shared" si="0"/>
        <v>5</v>
      </c>
      <c r="W8" s="1578">
        <f t="shared" si="0"/>
        <v>38.590000000000003</v>
      </c>
      <c r="X8" s="1578">
        <f t="shared" si="0"/>
        <v>1.3</v>
      </c>
      <c r="Y8" s="1580">
        <f t="shared" si="0"/>
        <v>37.200000000000003</v>
      </c>
      <c r="Z8" s="416"/>
    </row>
    <row r="9" spans="1:26" s="417" customFormat="1" ht="16.5" customHeight="1">
      <c r="A9" s="1751" t="s">
        <v>75</v>
      </c>
      <c r="B9" s="1752"/>
      <c r="C9" s="426">
        <f>SUM(C12:C14)</f>
        <v>486.17999999999995</v>
      </c>
      <c r="D9" s="427">
        <f t="shared" ref="D9:X9" si="1">SUM(D12:D14)</f>
        <v>370.36</v>
      </c>
      <c r="E9" s="426">
        <f t="shared" si="1"/>
        <v>371.26</v>
      </c>
      <c r="F9" s="427">
        <f t="shared" si="1"/>
        <v>1.5</v>
      </c>
      <c r="G9" s="427">
        <f t="shared" si="1"/>
        <v>420.88</v>
      </c>
      <c r="H9" s="426">
        <f t="shared" si="1"/>
        <v>17.2</v>
      </c>
      <c r="I9" s="427">
        <f t="shared" si="1"/>
        <v>1.1000000000000001</v>
      </c>
      <c r="J9" s="427"/>
      <c r="K9" s="429">
        <f t="shared" si="1"/>
        <v>120.52</v>
      </c>
      <c r="L9" s="430"/>
      <c r="M9" s="1099">
        <f t="shared" si="1"/>
        <v>185.61999999999998</v>
      </c>
      <c r="N9" s="1117">
        <f t="shared" si="1"/>
        <v>15.299999999999999</v>
      </c>
      <c r="O9" s="430">
        <f t="shared" si="1"/>
        <v>0.4</v>
      </c>
      <c r="P9" s="431">
        <f t="shared" si="1"/>
        <v>32</v>
      </c>
      <c r="Q9" s="432">
        <f t="shared" si="1"/>
        <v>366.5</v>
      </c>
      <c r="R9" s="433">
        <f t="shared" si="1"/>
        <v>54</v>
      </c>
      <c r="S9" s="432">
        <f t="shared" si="1"/>
        <v>405.29999999999995</v>
      </c>
      <c r="T9" s="428">
        <f t="shared" si="1"/>
        <v>72.8</v>
      </c>
      <c r="U9" s="428">
        <f t="shared" si="1"/>
        <v>337.59999999999997</v>
      </c>
      <c r="V9" s="434">
        <f t="shared" si="1"/>
        <v>1</v>
      </c>
      <c r="W9" s="428">
        <f t="shared" si="1"/>
        <v>1.1000000000000001</v>
      </c>
      <c r="X9" s="428">
        <f t="shared" si="1"/>
        <v>1</v>
      </c>
      <c r="Y9" s="959"/>
      <c r="Z9" s="416"/>
    </row>
    <row r="10" spans="1:26" s="417" customFormat="1" ht="16.5" customHeight="1">
      <c r="A10" s="1757" t="s">
        <v>292</v>
      </c>
      <c r="B10" s="1758"/>
      <c r="C10" s="540">
        <f>SUM(C15:C16)</f>
        <v>545.4</v>
      </c>
      <c r="D10" s="541">
        <f t="shared" ref="D10:X10" si="2">SUM(D15:D16)</f>
        <v>545.4</v>
      </c>
      <c r="E10" s="540">
        <f t="shared" si="2"/>
        <v>545.09999999999991</v>
      </c>
      <c r="F10" s="540">
        <f t="shared" si="2"/>
        <v>9.6</v>
      </c>
      <c r="G10" s="541">
        <f t="shared" si="2"/>
        <v>530.4</v>
      </c>
      <c r="H10" s="540">
        <f t="shared" si="2"/>
        <v>4.8</v>
      </c>
      <c r="I10" s="546">
        <f t="shared" si="2"/>
        <v>0.3</v>
      </c>
      <c r="J10" s="546"/>
      <c r="K10" s="960"/>
      <c r="L10" s="961"/>
      <c r="M10" s="1100">
        <f t="shared" si="2"/>
        <v>420.7</v>
      </c>
      <c r="N10" s="1118">
        <f t="shared" si="2"/>
        <v>2.4</v>
      </c>
      <c r="O10" s="961">
        <f t="shared" si="2"/>
        <v>0.3</v>
      </c>
      <c r="P10" s="543">
        <f t="shared" si="2"/>
        <v>39</v>
      </c>
      <c r="Q10" s="544">
        <f t="shared" si="2"/>
        <v>500</v>
      </c>
      <c r="R10" s="545">
        <f t="shared" si="2"/>
        <v>51</v>
      </c>
      <c r="S10" s="544">
        <f t="shared" si="2"/>
        <v>532.93000000000006</v>
      </c>
      <c r="T10" s="546">
        <f t="shared" si="2"/>
        <v>167.5</v>
      </c>
      <c r="U10" s="546">
        <f t="shared" si="2"/>
        <v>365.4</v>
      </c>
      <c r="V10" s="962">
        <f t="shared" si="2"/>
        <v>1</v>
      </c>
      <c r="W10" s="546">
        <f t="shared" si="2"/>
        <v>0.28999999999999998</v>
      </c>
      <c r="X10" s="546">
        <f t="shared" si="2"/>
        <v>0.3</v>
      </c>
      <c r="Y10" s="963"/>
      <c r="Z10" s="416"/>
    </row>
    <row r="11" spans="1:26" s="417" customFormat="1" ht="16.5" customHeight="1" thickBot="1">
      <c r="A11" s="1759" t="s">
        <v>76</v>
      </c>
      <c r="B11" s="1760"/>
      <c r="C11" s="964">
        <f>SUM(C17:C18)</f>
        <v>302.85000000000002</v>
      </c>
      <c r="D11" s="965">
        <f t="shared" ref="D11:Y11" si="3">SUM(D17:D18)</f>
        <v>253.3</v>
      </c>
      <c r="E11" s="964">
        <f t="shared" si="3"/>
        <v>253.3</v>
      </c>
      <c r="F11" s="964"/>
      <c r="G11" s="964">
        <f t="shared" si="3"/>
        <v>251.3</v>
      </c>
      <c r="H11" s="964">
        <f t="shared" si="3"/>
        <v>2</v>
      </c>
      <c r="I11" s="964">
        <f t="shared" si="3"/>
        <v>33.4</v>
      </c>
      <c r="J11" s="964"/>
      <c r="K11" s="966">
        <f t="shared" si="3"/>
        <v>12.2</v>
      </c>
      <c r="L11" s="967">
        <f t="shared" si="3"/>
        <v>7.7</v>
      </c>
      <c r="M11" s="1100">
        <f t="shared" si="3"/>
        <v>4.5</v>
      </c>
      <c r="N11" s="966"/>
      <c r="O11" s="967">
        <f t="shared" si="3"/>
        <v>3.8</v>
      </c>
      <c r="P11" s="968">
        <f t="shared" si="3"/>
        <v>16</v>
      </c>
      <c r="Q11" s="969">
        <f t="shared" si="3"/>
        <v>168.9</v>
      </c>
      <c r="R11" s="970">
        <f t="shared" si="3"/>
        <v>17</v>
      </c>
      <c r="S11" s="969">
        <f t="shared" si="3"/>
        <v>166.89999999999998</v>
      </c>
      <c r="T11" s="971">
        <f t="shared" si="3"/>
        <v>20</v>
      </c>
      <c r="U11" s="964">
        <f t="shared" si="3"/>
        <v>146.89999999999998</v>
      </c>
      <c r="V11" s="972">
        <f t="shared" si="3"/>
        <v>3</v>
      </c>
      <c r="W11" s="971">
        <f t="shared" si="3"/>
        <v>37.200000000000003</v>
      </c>
      <c r="X11" s="971"/>
      <c r="Y11" s="973">
        <f t="shared" si="3"/>
        <v>37.200000000000003</v>
      </c>
      <c r="Z11" s="416"/>
    </row>
    <row r="12" spans="1:26" s="417" customFormat="1" ht="16.5" customHeight="1">
      <c r="A12" s="1879" t="s">
        <v>78</v>
      </c>
      <c r="B12" s="1474" t="s">
        <v>293</v>
      </c>
      <c r="C12" s="426">
        <f>SUM(C21,C25,C29)</f>
        <v>89.699999999999989</v>
      </c>
      <c r="D12" s="427">
        <f t="shared" ref="D12:U12" si="4">SUM(D21,D25,D29)</f>
        <v>68.680000000000007</v>
      </c>
      <c r="E12" s="426">
        <f t="shared" si="4"/>
        <v>70.680000000000007</v>
      </c>
      <c r="F12" s="428">
        <f t="shared" si="4"/>
        <v>1.2</v>
      </c>
      <c r="G12" s="427">
        <f t="shared" si="4"/>
        <v>67.58</v>
      </c>
      <c r="H12" s="426">
        <f t="shared" si="4"/>
        <v>1.9</v>
      </c>
      <c r="I12" s="427"/>
      <c r="J12" s="428"/>
      <c r="K12" s="429">
        <f t="shared" si="4"/>
        <v>25.72</v>
      </c>
      <c r="L12" s="1083"/>
      <c r="M12" s="1099">
        <f t="shared" si="4"/>
        <v>15.52</v>
      </c>
      <c r="N12" s="429">
        <f t="shared" si="4"/>
        <v>10.199999999999999</v>
      </c>
      <c r="O12" s="430"/>
      <c r="P12" s="431">
        <f t="shared" si="4"/>
        <v>7</v>
      </c>
      <c r="Q12" s="432">
        <f t="shared" si="4"/>
        <v>10.7</v>
      </c>
      <c r="R12" s="433">
        <f t="shared" si="4"/>
        <v>11</v>
      </c>
      <c r="S12" s="432">
        <f t="shared" si="4"/>
        <v>51.5</v>
      </c>
      <c r="T12" s="428">
        <f t="shared" si="4"/>
        <v>32.799999999999997</v>
      </c>
      <c r="U12" s="428">
        <f t="shared" si="4"/>
        <v>18.7</v>
      </c>
      <c r="V12" s="434"/>
      <c r="W12" s="428"/>
      <c r="X12" s="428"/>
      <c r="Y12" s="560"/>
      <c r="Z12" s="416"/>
    </row>
    <row r="13" spans="1:26" s="417" customFormat="1" ht="16.5" customHeight="1">
      <c r="A13" s="1880"/>
      <c r="B13" s="1477" t="s">
        <v>294</v>
      </c>
      <c r="C13" s="540">
        <f>SUM(C30,C34,C43)</f>
        <v>238.38</v>
      </c>
      <c r="D13" s="541">
        <f t="shared" ref="D13:X13" si="5">SUM(D30,D34,D43)</f>
        <v>220.57999999999998</v>
      </c>
      <c r="E13" s="540">
        <f t="shared" si="5"/>
        <v>219.88</v>
      </c>
      <c r="F13" s="540"/>
      <c r="G13" s="541">
        <f t="shared" si="5"/>
        <v>209.7</v>
      </c>
      <c r="H13" s="540">
        <f t="shared" si="5"/>
        <v>10.199999999999999</v>
      </c>
      <c r="I13" s="540">
        <f t="shared" si="5"/>
        <v>0.7</v>
      </c>
      <c r="J13" s="540"/>
      <c r="K13" s="960">
        <f t="shared" si="5"/>
        <v>17.8</v>
      </c>
      <c r="L13" s="542"/>
      <c r="M13" s="1100">
        <f t="shared" si="5"/>
        <v>17.8</v>
      </c>
      <c r="N13" s="960"/>
      <c r="O13" s="542"/>
      <c r="P13" s="543">
        <f t="shared" si="5"/>
        <v>10</v>
      </c>
      <c r="Q13" s="544">
        <f t="shared" si="5"/>
        <v>201.79999999999998</v>
      </c>
      <c r="R13" s="545">
        <f t="shared" si="5"/>
        <v>24</v>
      </c>
      <c r="S13" s="544">
        <f t="shared" si="5"/>
        <v>202.5</v>
      </c>
      <c r="T13" s="546">
        <f t="shared" si="5"/>
        <v>11.7</v>
      </c>
      <c r="U13" s="546">
        <f t="shared" si="5"/>
        <v>195.89999999999998</v>
      </c>
      <c r="V13" s="962">
        <f t="shared" si="5"/>
        <v>1</v>
      </c>
      <c r="W13" s="974">
        <f t="shared" si="5"/>
        <v>0.7</v>
      </c>
      <c r="X13" s="974">
        <f t="shared" si="5"/>
        <v>0.7</v>
      </c>
      <c r="Y13" s="561"/>
      <c r="Z13" s="416"/>
    </row>
    <row r="14" spans="1:26" s="417" customFormat="1" ht="16.5" customHeight="1">
      <c r="A14" s="1880"/>
      <c r="B14" s="1477" t="s">
        <v>295</v>
      </c>
      <c r="C14" s="540">
        <f t="shared" ref="C14:X14" si="6">SUM(C54)</f>
        <v>158.1</v>
      </c>
      <c r="D14" s="541">
        <f t="shared" si="6"/>
        <v>81.099999999999994</v>
      </c>
      <c r="E14" s="540">
        <f t="shared" si="6"/>
        <v>80.699999999999989</v>
      </c>
      <c r="F14" s="546">
        <f t="shared" si="6"/>
        <v>0.3</v>
      </c>
      <c r="G14" s="541">
        <f t="shared" si="6"/>
        <v>143.6</v>
      </c>
      <c r="H14" s="546">
        <f t="shared" si="6"/>
        <v>5.0999999999999996</v>
      </c>
      <c r="I14" s="546">
        <f t="shared" si="6"/>
        <v>0.4</v>
      </c>
      <c r="J14" s="546"/>
      <c r="K14" s="960">
        <f t="shared" si="6"/>
        <v>77</v>
      </c>
      <c r="L14" s="961"/>
      <c r="M14" s="1100">
        <f t="shared" si="6"/>
        <v>152.29999999999998</v>
      </c>
      <c r="N14" s="960">
        <f t="shared" si="6"/>
        <v>5.0999999999999996</v>
      </c>
      <c r="O14" s="961">
        <f t="shared" si="6"/>
        <v>0.4</v>
      </c>
      <c r="P14" s="543">
        <f t="shared" si="6"/>
        <v>15</v>
      </c>
      <c r="Q14" s="544">
        <f t="shared" si="6"/>
        <v>154</v>
      </c>
      <c r="R14" s="545">
        <f t="shared" si="6"/>
        <v>19</v>
      </c>
      <c r="S14" s="544">
        <f t="shared" si="6"/>
        <v>151.29999999999998</v>
      </c>
      <c r="T14" s="546">
        <f t="shared" si="6"/>
        <v>28.3</v>
      </c>
      <c r="U14" s="546">
        <f t="shared" si="6"/>
        <v>123</v>
      </c>
      <c r="V14" s="962"/>
      <c r="W14" s="546">
        <f t="shared" si="6"/>
        <v>0.4</v>
      </c>
      <c r="X14" s="546">
        <f t="shared" si="6"/>
        <v>0.3</v>
      </c>
      <c r="Y14" s="963"/>
      <c r="Z14" s="416"/>
    </row>
    <row r="15" spans="1:26" s="417" customFormat="1" ht="16.5" customHeight="1">
      <c r="A15" s="1880"/>
      <c r="B15" s="1477" t="s">
        <v>292</v>
      </c>
      <c r="C15" s="540">
        <f>SUM(C58,C62,C70)</f>
        <v>529.4</v>
      </c>
      <c r="D15" s="541">
        <f t="shared" ref="D15:X15" si="7">SUM(D58,D62,D70)</f>
        <v>529.4</v>
      </c>
      <c r="E15" s="540">
        <f t="shared" si="7"/>
        <v>529.09999999999991</v>
      </c>
      <c r="F15" s="540">
        <f t="shared" si="7"/>
        <v>9.6</v>
      </c>
      <c r="G15" s="541">
        <f t="shared" si="7"/>
        <v>514.4</v>
      </c>
      <c r="H15" s="540">
        <f t="shared" si="7"/>
        <v>4.8</v>
      </c>
      <c r="I15" s="540">
        <f t="shared" si="7"/>
        <v>0.3</v>
      </c>
      <c r="J15" s="975"/>
      <c r="K15" s="960"/>
      <c r="L15" s="542"/>
      <c r="M15" s="1101">
        <f t="shared" si="7"/>
        <v>420.7</v>
      </c>
      <c r="N15" s="960">
        <f t="shared" si="7"/>
        <v>2.4</v>
      </c>
      <c r="O15" s="542">
        <f t="shared" si="7"/>
        <v>0.3</v>
      </c>
      <c r="P15" s="543">
        <f t="shared" si="7"/>
        <v>35</v>
      </c>
      <c r="Q15" s="544">
        <f t="shared" si="7"/>
        <v>484.4</v>
      </c>
      <c r="R15" s="545">
        <f t="shared" si="7"/>
        <v>48</v>
      </c>
      <c r="S15" s="544">
        <f t="shared" si="7"/>
        <v>516.93000000000006</v>
      </c>
      <c r="T15" s="546">
        <f t="shared" si="7"/>
        <v>167.5</v>
      </c>
      <c r="U15" s="546">
        <f t="shared" si="7"/>
        <v>349.4</v>
      </c>
      <c r="V15" s="547">
        <f t="shared" si="7"/>
        <v>1</v>
      </c>
      <c r="W15" s="540">
        <f t="shared" si="7"/>
        <v>0.28999999999999998</v>
      </c>
      <c r="X15" s="540">
        <f t="shared" si="7"/>
        <v>0.3</v>
      </c>
      <c r="Y15" s="561"/>
      <c r="Z15" s="416"/>
    </row>
    <row r="16" spans="1:26" s="417" customFormat="1" ht="16.5" customHeight="1">
      <c r="A16" s="1880"/>
      <c r="B16" s="1477" t="s">
        <v>77</v>
      </c>
      <c r="C16" s="540">
        <f>SUM(C74)</f>
        <v>16</v>
      </c>
      <c r="D16" s="541">
        <f>SUM(D74)</f>
        <v>16</v>
      </c>
      <c r="E16" s="540">
        <f>SUM(E74)</f>
        <v>16</v>
      </c>
      <c r="F16" s="540"/>
      <c r="G16" s="540">
        <f t="shared" ref="G16:U16" si="8">SUM(G74)</f>
        <v>16</v>
      </c>
      <c r="H16" s="540"/>
      <c r="I16" s="540"/>
      <c r="J16" s="540"/>
      <c r="K16" s="540"/>
      <c r="L16" s="542"/>
      <c r="M16" s="1100"/>
      <c r="N16" s="960"/>
      <c r="O16" s="542"/>
      <c r="P16" s="543">
        <f t="shared" si="8"/>
        <v>4</v>
      </c>
      <c r="Q16" s="544">
        <f t="shared" si="8"/>
        <v>15.6</v>
      </c>
      <c r="R16" s="545">
        <f t="shared" si="8"/>
        <v>3</v>
      </c>
      <c r="S16" s="544">
        <f t="shared" si="8"/>
        <v>16</v>
      </c>
      <c r="T16" s="546"/>
      <c r="U16" s="546">
        <f t="shared" si="8"/>
        <v>16</v>
      </c>
      <c r="V16" s="547"/>
      <c r="W16" s="540"/>
      <c r="X16" s="540"/>
      <c r="Y16" s="561"/>
      <c r="Z16" s="416"/>
    </row>
    <row r="17" spans="1:26" s="417" customFormat="1" ht="16.5" customHeight="1">
      <c r="A17" s="1880"/>
      <c r="B17" s="1477" t="s">
        <v>296</v>
      </c>
      <c r="C17" s="540">
        <f>SUM(C79,C88)</f>
        <v>156.54999999999998</v>
      </c>
      <c r="D17" s="540">
        <f>SUM(D79,D88)</f>
        <v>115.60000000000001</v>
      </c>
      <c r="E17" s="540">
        <f t="shared" ref="E17:Y17" si="9">SUM(E79,E88)</f>
        <v>115.60000000000001</v>
      </c>
      <c r="F17" s="540"/>
      <c r="G17" s="540">
        <f t="shared" si="9"/>
        <v>113.60000000000001</v>
      </c>
      <c r="H17" s="540">
        <f t="shared" si="9"/>
        <v>2</v>
      </c>
      <c r="I17" s="540">
        <f t="shared" si="9"/>
        <v>33.4</v>
      </c>
      <c r="J17" s="540"/>
      <c r="K17" s="960">
        <f t="shared" si="9"/>
        <v>3.6</v>
      </c>
      <c r="L17" s="542"/>
      <c r="M17" s="1100">
        <f t="shared" si="9"/>
        <v>3.6</v>
      </c>
      <c r="N17" s="960"/>
      <c r="O17" s="542">
        <f t="shared" si="9"/>
        <v>3.8</v>
      </c>
      <c r="P17" s="543">
        <f t="shared" si="9"/>
        <v>7</v>
      </c>
      <c r="Q17" s="544">
        <f t="shared" si="9"/>
        <v>22.6</v>
      </c>
      <c r="R17" s="545">
        <f t="shared" si="9"/>
        <v>7</v>
      </c>
      <c r="S17" s="544">
        <f t="shared" si="9"/>
        <v>28.299999999999997</v>
      </c>
      <c r="T17" s="546"/>
      <c r="U17" s="540">
        <f t="shared" si="9"/>
        <v>28.299999999999997</v>
      </c>
      <c r="V17" s="547">
        <f t="shared" si="9"/>
        <v>3</v>
      </c>
      <c r="W17" s="540">
        <f t="shared" si="9"/>
        <v>37.200000000000003</v>
      </c>
      <c r="X17" s="540"/>
      <c r="Y17" s="561">
        <f t="shared" si="9"/>
        <v>37.200000000000003</v>
      </c>
      <c r="Z17" s="416"/>
    </row>
    <row r="18" spans="1:26" s="417" customFormat="1" ht="16.5" customHeight="1" thickBot="1">
      <c r="A18" s="1880"/>
      <c r="B18" s="1478" t="s">
        <v>79</v>
      </c>
      <c r="C18" s="977">
        <f t="shared" ref="C18:U18" si="10">SUM(C89)</f>
        <v>146.30000000000001</v>
      </c>
      <c r="D18" s="976">
        <f t="shared" si="10"/>
        <v>137.69999999999999</v>
      </c>
      <c r="E18" s="977">
        <f t="shared" si="10"/>
        <v>137.69999999999999</v>
      </c>
      <c r="F18" s="977"/>
      <c r="G18" s="977">
        <f t="shared" si="10"/>
        <v>137.69999999999999</v>
      </c>
      <c r="H18" s="977"/>
      <c r="I18" s="977"/>
      <c r="J18" s="977"/>
      <c r="K18" s="977">
        <f t="shared" si="10"/>
        <v>8.6</v>
      </c>
      <c r="L18" s="1084">
        <f t="shared" si="10"/>
        <v>7.7</v>
      </c>
      <c r="M18" s="1101">
        <f t="shared" si="10"/>
        <v>0.9</v>
      </c>
      <c r="N18" s="1119"/>
      <c r="O18" s="978"/>
      <c r="P18" s="979">
        <f t="shared" si="10"/>
        <v>9</v>
      </c>
      <c r="Q18" s="980">
        <f t="shared" si="10"/>
        <v>146.30000000000001</v>
      </c>
      <c r="R18" s="981">
        <f t="shared" si="10"/>
        <v>10</v>
      </c>
      <c r="S18" s="977">
        <f t="shared" si="10"/>
        <v>138.6</v>
      </c>
      <c r="T18" s="977">
        <f t="shared" si="10"/>
        <v>20</v>
      </c>
      <c r="U18" s="977">
        <f t="shared" si="10"/>
        <v>118.6</v>
      </c>
      <c r="V18" s="981"/>
      <c r="W18" s="977"/>
      <c r="X18" s="977"/>
      <c r="Y18" s="982"/>
      <c r="Z18" s="416"/>
    </row>
    <row r="19" spans="1:26" ht="16.5" customHeight="1">
      <c r="A19" s="1722" t="s">
        <v>254</v>
      </c>
      <c r="B19" s="1480" t="s">
        <v>267</v>
      </c>
      <c r="C19" s="1235">
        <v>41.4</v>
      </c>
      <c r="D19" s="1236">
        <v>31.2</v>
      </c>
      <c r="E19" s="1236">
        <v>31.2</v>
      </c>
      <c r="F19" s="1236"/>
      <c r="G19" s="1236">
        <v>31.2</v>
      </c>
      <c r="H19" s="1236" t="s">
        <v>4</v>
      </c>
      <c r="I19" s="1236"/>
      <c r="J19" s="1236"/>
      <c r="K19" s="1237">
        <v>10.199999999999999</v>
      </c>
      <c r="L19" s="1438"/>
      <c r="M19" s="1238"/>
      <c r="N19" s="1238">
        <v>10.199999999999999</v>
      </c>
      <c r="O19" s="1239"/>
      <c r="P19" s="1240">
        <v>3</v>
      </c>
      <c r="Q19" s="1241"/>
      <c r="R19" s="1242">
        <v>5</v>
      </c>
      <c r="S19" s="1241">
        <v>31.2</v>
      </c>
      <c r="T19" s="1243">
        <v>31.2</v>
      </c>
      <c r="U19" s="1243"/>
      <c r="V19" s="1242"/>
      <c r="W19" s="1241"/>
      <c r="X19" s="1243"/>
      <c r="Y19" s="1244"/>
      <c r="Z19" s="990"/>
    </row>
    <row r="20" spans="1:26" ht="16.5" customHeight="1" thickBot="1">
      <c r="A20" s="1715"/>
      <c r="B20" s="1476" t="s">
        <v>419</v>
      </c>
      <c r="C20" s="1245">
        <v>0.9</v>
      </c>
      <c r="D20" s="1246">
        <v>0.9</v>
      </c>
      <c r="E20" s="1246">
        <v>0.9</v>
      </c>
      <c r="F20" s="1246"/>
      <c r="G20" s="1246">
        <v>0.9</v>
      </c>
      <c r="H20" s="1246"/>
      <c r="I20" s="1246"/>
      <c r="J20" s="1246"/>
      <c r="K20" s="1247"/>
      <c r="L20" s="1439"/>
      <c r="M20" s="1248"/>
      <c r="N20" s="1248"/>
      <c r="O20" s="1249"/>
      <c r="P20" s="1250"/>
      <c r="Q20" s="1251"/>
      <c r="R20" s="1252"/>
      <c r="S20" s="1251"/>
      <c r="T20" s="1251"/>
      <c r="U20" s="1251"/>
      <c r="V20" s="1252"/>
      <c r="W20" s="1251"/>
      <c r="X20" s="1253"/>
      <c r="Y20" s="1254"/>
      <c r="Z20" s="990"/>
    </row>
    <row r="21" spans="1:26" ht="16.5" customHeight="1" thickTop="1" thickBot="1">
      <c r="A21" s="1721"/>
      <c r="B21" s="996" t="s">
        <v>543</v>
      </c>
      <c r="C21" s="997">
        <f>SUM(C19:C20)</f>
        <v>42.3</v>
      </c>
      <c r="D21" s="998">
        <f t="shared" ref="D21:T21" si="11">SUM(D19:D20)</f>
        <v>32.1</v>
      </c>
      <c r="E21" s="998">
        <f t="shared" si="11"/>
        <v>32.1</v>
      </c>
      <c r="F21" s="998"/>
      <c r="G21" s="998">
        <f t="shared" si="11"/>
        <v>32.1</v>
      </c>
      <c r="H21" s="998"/>
      <c r="I21" s="998"/>
      <c r="J21" s="998"/>
      <c r="K21" s="998">
        <f t="shared" si="11"/>
        <v>10.199999999999999</v>
      </c>
      <c r="L21" s="999"/>
      <c r="M21" s="1104"/>
      <c r="N21" s="1104">
        <f t="shared" si="11"/>
        <v>10.199999999999999</v>
      </c>
      <c r="O21" s="1000"/>
      <c r="P21" s="1001">
        <f t="shared" si="11"/>
        <v>3</v>
      </c>
      <c r="Q21" s="1002"/>
      <c r="R21" s="1003">
        <f t="shared" si="11"/>
        <v>5</v>
      </c>
      <c r="S21" s="1002">
        <f t="shared" si="11"/>
        <v>31.2</v>
      </c>
      <c r="T21" s="1002">
        <f t="shared" si="11"/>
        <v>31.2</v>
      </c>
      <c r="U21" s="1002"/>
      <c r="V21" s="1004"/>
      <c r="W21" s="1002"/>
      <c r="X21" s="1005"/>
      <c r="Y21" s="1006"/>
      <c r="Z21" s="207"/>
    </row>
    <row r="22" spans="1:26" ht="16.5" customHeight="1">
      <c r="A22" s="1880" t="s">
        <v>352</v>
      </c>
      <c r="B22" s="1007" t="s">
        <v>209</v>
      </c>
      <c r="C22" s="355">
        <v>6.4</v>
      </c>
      <c r="D22" s="356">
        <v>6.4</v>
      </c>
      <c r="E22" s="356">
        <v>6.4</v>
      </c>
      <c r="F22" s="356">
        <v>1.2</v>
      </c>
      <c r="G22" s="356">
        <v>5.2</v>
      </c>
      <c r="H22" s="356"/>
      <c r="I22" s="356"/>
      <c r="J22" s="356"/>
      <c r="K22" s="356">
        <v>4.7</v>
      </c>
      <c r="L22" s="1009"/>
      <c r="M22" s="1105">
        <v>4.7</v>
      </c>
      <c r="N22" s="1105"/>
      <c r="O22" s="1010"/>
      <c r="P22" s="1011"/>
      <c r="Q22" s="358"/>
      <c r="R22" s="357"/>
      <c r="S22" s="358"/>
      <c r="T22" s="359"/>
      <c r="U22" s="359"/>
      <c r="V22" s="357"/>
      <c r="W22" s="358"/>
      <c r="X22" s="359"/>
      <c r="Y22" s="360"/>
      <c r="Z22" s="207"/>
    </row>
    <row r="23" spans="1:26" ht="16.5" customHeight="1">
      <c r="A23" s="1880"/>
      <c r="B23" s="361" t="s">
        <v>517</v>
      </c>
      <c r="C23" s="362">
        <v>2.4</v>
      </c>
      <c r="D23" s="363">
        <v>2.4</v>
      </c>
      <c r="E23" s="363">
        <v>2.4</v>
      </c>
      <c r="F23" s="363"/>
      <c r="G23" s="363">
        <v>0.5</v>
      </c>
      <c r="H23" s="363">
        <v>1.9</v>
      </c>
      <c r="I23" s="363"/>
      <c r="J23" s="363"/>
      <c r="K23" s="363"/>
      <c r="L23" s="993"/>
      <c r="M23" s="1103"/>
      <c r="N23" s="1103"/>
      <c r="O23" s="994"/>
      <c r="P23" s="995"/>
      <c r="Q23" s="365"/>
      <c r="R23" s="364"/>
      <c r="S23" s="365"/>
      <c r="T23" s="365"/>
      <c r="U23" s="365"/>
      <c r="V23" s="364"/>
      <c r="W23" s="365"/>
      <c r="X23" s="366"/>
      <c r="Y23" s="367"/>
      <c r="Z23" s="207"/>
    </row>
    <row r="24" spans="1:26" ht="16.5" customHeight="1" thickBot="1">
      <c r="A24" s="1880"/>
      <c r="B24" s="1012" t="s">
        <v>518</v>
      </c>
      <c r="C24" s="1013">
        <v>5.3</v>
      </c>
      <c r="D24" s="1014">
        <v>5.3</v>
      </c>
      <c r="E24" s="1014">
        <v>5.3</v>
      </c>
      <c r="F24" s="1014"/>
      <c r="G24" s="1014">
        <v>5.3</v>
      </c>
      <c r="H24" s="1014"/>
      <c r="I24" s="1014"/>
      <c r="J24" s="1014"/>
      <c r="K24" s="1014"/>
      <c r="L24" s="1085"/>
      <c r="M24" s="1106"/>
      <c r="N24" s="1108"/>
      <c r="O24" s="1016"/>
      <c r="P24" s="1017"/>
      <c r="Q24" s="1018"/>
      <c r="R24" s="1019"/>
      <c r="S24" s="1018"/>
      <c r="T24" s="1018"/>
      <c r="U24" s="1018"/>
      <c r="V24" s="1019"/>
      <c r="W24" s="1018"/>
      <c r="X24" s="1020"/>
      <c r="Y24" s="1021"/>
      <c r="Z24" s="207"/>
    </row>
    <row r="25" spans="1:26" ht="16.5" customHeight="1" thickTop="1" thickBot="1">
      <c r="A25" s="1881"/>
      <c r="B25" s="1022" t="s">
        <v>543</v>
      </c>
      <c r="C25" s="1023">
        <f t="shared" ref="C25:M25" si="12">SUM(C22:C24)</f>
        <v>14.100000000000001</v>
      </c>
      <c r="D25" s="1024">
        <f t="shared" si="12"/>
        <v>14.100000000000001</v>
      </c>
      <c r="E25" s="1024">
        <f t="shared" si="12"/>
        <v>14.100000000000001</v>
      </c>
      <c r="F25" s="1023">
        <f t="shared" si="12"/>
        <v>1.2</v>
      </c>
      <c r="G25" s="1024">
        <f t="shared" si="12"/>
        <v>11</v>
      </c>
      <c r="H25" s="1023">
        <f t="shared" si="12"/>
        <v>1.9</v>
      </c>
      <c r="I25" s="1023"/>
      <c r="J25" s="1023"/>
      <c r="K25" s="1023">
        <f t="shared" si="12"/>
        <v>4.7</v>
      </c>
      <c r="L25" s="1086"/>
      <c r="M25" s="1107">
        <f t="shared" si="12"/>
        <v>4.7</v>
      </c>
      <c r="N25" s="1094"/>
      <c r="O25" s="1023"/>
      <c r="P25" s="1025"/>
      <c r="Q25" s="1023"/>
      <c r="R25" s="1025"/>
      <c r="S25" s="1023"/>
      <c r="T25" s="1023"/>
      <c r="U25" s="1023"/>
      <c r="V25" s="1025"/>
      <c r="W25" s="1023"/>
      <c r="X25" s="1023"/>
      <c r="Y25" s="1026"/>
      <c r="Z25" s="207"/>
    </row>
    <row r="26" spans="1:26" ht="16.5" customHeight="1">
      <c r="A26" s="1879" t="s">
        <v>337</v>
      </c>
      <c r="B26" s="361" t="s">
        <v>362</v>
      </c>
      <c r="C26" s="355">
        <v>13</v>
      </c>
      <c r="D26" s="356">
        <v>4.18</v>
      </c>
      <c r="E26" s="356">
        <v>4.18</v>
      </c>
      <c r="F26" s="356"/>
      <c r="G26" s="356">
        <v>4.18</v>
      </c>
      <c r="H26" s="356"/>
      <c r="I26" s="356"/>
      <c r="J26" s="356"/>
      <c r="K26" s="356">
        <v>8.82</v>
      </c>
      <c r="L26" s="1009"/>
      <c r="M26" s="1105">
        <v>8.82</v>
      </c>
      <c r="N26" s="1105"/>
      <c r="O26" s="1027"/>
      <c r="P26" s="357"/>
      <c r="Q26" s="358"/>
      <c r="R26" s="357"/>
      <c r="S26" s="358"/>
      <c r="T26" s="359"/>
      <c r="U26" s="359"/>
      <c r="V26" s="357"/>
      <c r="W26" s="358"/>
      <c r="X26" s="359"/>
      <c r="Y26" s="360"/>
      <c r="Z26" s="207"/>
    </row>
    <row r="27" spans="1:26" ht="16.5" customHeight="1">
      <c r="A27" s="1880"/>
      <c r="B27" s="361" t="s">
        <v>222</v>
      </c>
      <c r="C27" s="1028">
        <v>9.6</v>
      </c>
      <c r="D27" s="1029">
        <v>7.6</v>
      </c>
      <c r="E27" s="1029">
        <v>9.6</v>
      </c>
      <c r="F27" s="363"/>
      <c r="G27" s="363">
        <v>9.6</v>
      </c>
      <c r="H27" s="363"/>
      <c r="I27" s="363"/>
      <c r="J27" s="363"/>
      <c r="K27" s="363">
        <v>2</v>
      </c>
      <c r="L27" s="993"/>
      <c r="M27" s="1108">
        <v>2</v>
      </c>
      <c r="N27" s="1108"/>
      <c r="O27" s="1030"/>
      <c r="P27" s="364"/>
      <c r="Q27" s="365"/>
      <c r="R27" s="364">
        <v>2</v>
      </c>
      <c r="S27" s="365">
        <v>9.6</v>
      </c>
      <c r="T27" s="365">
        <v>1.6</v>
      </c>
      <c r="U27" s="365">
        <v>8</v>
      </c>
      <c r="V27" s="364"/>
      <c r="W27" s="365"/>
      <c r="X27" s="366"/>
      <c r="Y27" s="367"/>
      <c r="Z27" s="207"/>
    </row>
    <row r="28" spans="1:26" ht="16.5" customHeight="1" thickBot="1">
      <c r="A28" s="1880"/>
      <c r="B28" s="1012" t="s">
        <v>225</v>
      </c>
      <c r="C28" s="1031">
        <v>10.7</v>
      </c>
      <c r="D28" s="1032">
        <v>10.7</v>
      </c>
      <c r="E28" s="1032">
        <v>10.7</v>
      </c>
      <c r="F28" s="363"/>
      <c r="G28" s="363">
        <v>10.7</v>
      </c>
      <c r="H28" s="363"/>
      <c r="I28" s="363"/>
      <c r="J28" s="363"/>
      <c r="K28" s="363"/>
      <c r="L28" s="993"/>
      <c r="M28" s="1109"/>
      <c r="N28" s="1120"/>
      <c r="O28" s="363"/>
      <c r="P28" s="364">
        <v>4</v>
      </c>
      <c r="Q28" s="365">
        <v>10.7</v>
      </c>
      <c r="R28" s="364">
        <v>4</v>
      </c>
      <c r="S28" s="365">
        <v>10.7</v>
      </c>
      <c r="T28" s="365"/>
      <c r="U28" s="365">
        <v>10.7</v>
      </c>
      <c r="V28" s="364"/>
      <c r="W28" s="365"/>
      <c r="X28" s="366"/>
      <c r="Y28" s="367"/>
      <c r="Z28" s="207"/>
    </row>
    <row r="29" spans="1:26" ht="16.5" customHeight="1" thickTop="1" thickBot="1">
      <c r="A29" s="1881"/>
      <c r="B29" s="939" t="s">
        <v>543</v>
      </c>
      <c r="C29" s="539">
        <f t="shared" ref="C29:U29" si="13">SUM(C26:C28)</f>
        <v>33.299999999999997</v>
      </c>
      <c r="D29" s="1033">
        <f t="shared" si="13"/>
        <v>22.479999999999997</v>
      </c>
      <c r="E29" s="1033">
        <f t="shared" si="13"/>
        <v>24.479999999999997</v>
      </c>
      <c r="F29" s="1033"/>
      <c r="G29" s="1033">
        <f t="shared" si="13"/>
        <v>24.479999999999997</v>
      </c>
      <c r="H29" s="1033"/>
      <c r="I29" s="1033"/>
      <c r="J29" s="1033"/>
      <c r="K29" s="1033">
        <f t="shared" si="13"/>
        <v>10.82</v>
      </c>
      <c r="L29" s="1087"/>
      <c r="M29" s="1110">
        <f t="shared" si="13"/>
        <v>10.82</v>
      </c>
      <c r="N29" s="1121"/>
      <c r="O29" s="1033"/>
      <c r="P29" s="1034">
        <f t="shared" si="13"/>
        <v>4</v>
      </c>
      <c r="Q29" s="1033">
        <f t="shared" si="13"/>
        <v>10.7</v>
      </c>
      <c r="R29" s="1034">
        <f t="shared" si="13"/>
        <v>6</v>
      </c>
      <c r="S29" s="1033">
        <f t="shared" si="13"/>
        <v>20.299999999999997</v>
      </c>
      <c r="T29" s="1033">
        <f t="shared" si="13"/>
        <v>1.6</v>
      </c>
      <c r="U29" s="1035">
        <f t="shared" si="13"/>
        <v>18.7</v>
      </c>
      <c r="V29" s="1034"/>
      <c r="W29" s="1033"/>
      <c r="X29" s="1033"/>
      <c r="Y29" s="562"/>
      <c r="Z29" s="207"/>
    </row>
    <row r="30" spans="1:26" ht="16.5" customHeight="1" thickBot="1">
      <c r="A30" s="1036" t="s">
        <v>102</v>
      </c>
      <c r="B30" s="1037" t="s">
        <v>197</v>
      </c>
      <c r="C30" s="1038">
        <v>91.3</v>
      </c>
      <c r="D30" s="1039">
        <v>91</v>
      </c>
      <c r="E30" s="1039">
        <v>90.3</v>
      </c>
      <c r="F30" s="1039"/>
      <c r="G30" s="1039">
        <v>90.3</v>
      </c>
      <c r="H30" s="1039"/>
      <c r="I30" s="1039">
        <v>0.7</v>
      </c>
      <c r="J30" s="1039"/>
      <c r="K30" s="1039">
        <v>0.3</v>
      </c>
      <c r="L30" s="1088"/>
      <c r="M30" s="1109">
        <v>0.3</v>
      </c>
      <c r="N30" s="1120"/>
      <c r="O30" s="1029"/>
      <c r="P30" s="1040">
        <v>3</v>
      </c>
      <c r="Q30" s="371">
        <v>77.5</v>
      </c>
      <c r="R30" s="1040">
        <v>9</v>
      </c>
      <c r="S30" s="371">
        <v>77.5</v>
      </c>
      <c r="T30" s="1041">
        <v>3.9</v>
      </c>
      <c r="U30" s="1041">
        <v>73.599999999999994</v>
      </c>
      <c r="V30" s="1040">
        <v>1</v>
      </c>
      <c r="W30" s="371">
        <v>0.7</v>
      </c>
      <c r="X30" s="1041">
        <v>0.7</v>
      </c>
      <c r="Y30" s="1042"/>
      <c r="Z30" s="207"/>
    </row>
    <row r="31" spans="1:26" ht="16.5" customHeight="1">
      <c r="A31" s="1879" t="s">
        <v>383</v>
      </c>
      <c r="B31" s="1007" t="s">
        <v>184</v>
      </c>
      <c r="C31" s="1028">
        <v>11.67</v>
      </c>
      <c r="D31" s="1029">
        <v>11.67</v>
      </c>
      <c r="E31" s="1029">
        <v>11.67</v>
      </c>
      <c r="F31" s="356"/>
      <c r="G31" s="356">
        <v>6.8</v>
      </c>
      <c r="H31" s="356">
        <v>4.9000000000000004</v>
      </c>
      <c r="I31" s="356"/>
      <c r="J31" s="356"/>
      <c r="K31" s="356"/>
      <c r="L31" s="1009"/>
      <c r="M31" s="1105"/>
      <c r="N31" s="1122"/>
      <c r="O31" s="356"/>
      <c r="P31" s="357">
        <v>2</v>
      </c>
      <c r="Q31" s="358">
        <v>6.8</v>
      </c>
      <c r="R31" s="357"/>
      <c r="S31" s="358"/>
      <c r="T31" s="359"/>
      <c r="U31" s="359"/>
      <c r="V31" s="357"/>
      <c r="W31" s="358"/>
      <c r="X31" s="359"/>
      <c r="Y31" s="360"/>
      <c r="Z31" s="207"/>
    </row>
    <row r="32" spans="1:26" ht="16.5" customHeight="1">
      <c r="A32" s="1880"/>
      <c r="B32" s="361" t="s">
        <v>185</v>
      </c>
      <c r="C32" s="362"/>
      <c r="D32" s="363"/>
      <c r="E32" s="363"/>
      <c r="F32" s="363"/>
      <c r="G32" s="363"/>
      <c r="H32" s="363"/>
      <c r="I32" s="363"/>
      <c r="J32" s="363"/>
      <c r="K32" s="363"/>
      <c r="L32" s="993"/>
      <c r="M32" s="1103"/>
      <c r="N32" s="991"/>
      <c r="O32" s="363"/>
      <c r="P32" s="364"/>
      <c r="Q32" s="365"/>
      <c r="R32" s="364"/>
      <c r="S32" s="365"/>
      <c r="T32" s="365"/>
      <c r="U32" s="365"/>
      <c r="V32" s="364"/>
      <c r="W32" s="365"/>
      <c r="X32" s="366"/>
      <c r="Y32" s="367"/>
      <c r="Z32" s="207"/>
    </row>
    <row r="33" spans="1:26" ht="16.5" customHeight="1" thickBot="1">
      <c r="A33" s="1880"/>
      <c r="B33" s="372" t="s">
        <v>186</v>
      </c>
      <c r="C33" s="373">
        <v>5.31</v>
      </c>
      <c r="D33" s="374">
        <v>5.31</v>
      </c>
      <c r="E33" s="374">
        <v>5.31</v>
      </c>
      <c r="F33" s="363"/>
      <c r="G33" s="363"/>
      <c r="H33" s="363">
        <v>5.3</v>
      </c>
      <c r="I33" s="363"/>
      <c r="J33" s="363"/>
      <c r="K33" s="363"/>
      <c r="L33" s="993"/>
      <c r="M33" s="1103"/>
      <c r="N33" s="991"/>
      <c r="O33" s="363"/>
      <c r="P33" s="364">
        <v>1</v>
      </c>
      <c r="Q33" s="365">
        <v>5.3</v>
      </c>
      <c r="R33" s="364"/>
      <c r="S33" s="365"/>
      <c r="T33" s="365"/>
      <c r="U33" s="365"/>
      <c r="V33" s="364"/>
      <c r="W33" s="365"/>
      <c r="X33" s="366"/>
      <c r="Y33" s="367"/>
      <c r="Z33" s="207"/>
    </row>
    <row r="34" spans="1:26" ht="16.5" customHeight="1" thickTop="1" thickBot="1">
      <c r="A34" s="1881"/>
      <c r="B34" s="939" t="s">
        <v>543</v>
      </c>
      <c r="C34" s="1043">
        <f t="shared" ref="C34:Q34" si="14">SUM(C31:C33)</f>
        <v>16.98</v>
      </c>
      <c r="D34" s="1044">
        <f t="shared" si="14"/>
        <v>16.98</v>
      </c>
      <c r="E34" s="1044">
        <f t="shared" si="14"/>
        <v>16.98</v>
      </c>
      <c r="F34" s="1043"/>
      <c r="G34" s="1044">
        <f t="shared" si="14"/>
        <v>6.8</v>
      </c>
      <c r="H34" s="1044">
        <f t="shared" si="14"/>
        <v>10.199999999999999</v>
      </c>
      <c r="I34" s="1043"/>
      <c r="J34" s="1043"/>
      <c r="K34" s="1044"/>
      <c r="L34" s="1089"/>
      <c r="M34" s="1111"/>
      <c r="N34" s="1123"/>
      <c r="O34" s="1043"/>
      <c r="P34" s="1045">
        <f t="shared" si="14"/>
        <v>3</v>
      </c>
      <c r="Q34" s="1046">
        <f t="shared" si="14"/>
        <v>12.1</v>
      </c>
      <c r="R34" s="1045"/>
      <c r="S34" s="1043"/>
      <c r="T34" s="1043"/>
      <c r="U34" s="1043"/>
      <c r="V34" s="1045"/>
      <c r="W34" s="1043"/>
      <c r="X34" s="1043"/>
      <c r="Y34" s="1047"/>
      <c r="Z34" s="207"/>
    </row>
    <row r="35" spans="1:26" ht="16.5" customHeight="1">
      <c r="A35" s="1879" t="s">
        <v>384</v>
      </c>
      <c r="B35" s="361" t="s">
        <v>372</v>
      </c>
      <c r="C35" s="1301">
        <v>21.9</v>
      </c>
      <c r="D35" s="1302">
        <v>21.9</v>
      </c>
      <c r="E35" s="1303">
        <v>21.9</v>
      </c>
      <c r="F35" s="1304"/>
      <c r="G35" s="1305">
        <v>21.9</v>
      </c>
      <c r="H35" s="1306"/>
      <c r="I35" s="1306"/>
      <c r="J35" s="1306"/>
      <c r="K35" s="1303"/>
      <c r="L35" s="1440"/>
      <c r="M35" s="1444"/>
      <c r="N35" s="1303"/>
      <c r="O35" s="1303"/>
      <c r="P35" s="1308">
        <v>1</v>
      </c>
      <c r="Q35" s="1309">
        <v>21.9</v>
      </c>
      <c r="R35" s="1308">
        <v>4</v>
      </c>
      <c r="S35" s="1309">
        <v>21.9</v>
      </c>
      <c r="T35" s="1310"/>
      <c r="U35" s="1310">
        <v>21.9</v>
      </c>
      <c r="V35" s="1308"/>
      <c r="W35" s="1309"/>
      <c r="X35" s="1310"/>
      <c r="Y35" s="1311"/>
      <c r="Z35" s="207"/>
    </row>
    <row r="36" spans="1:26" ht="16.5" customHeight="1">
      <c r="A36" s="1880"/>
      <c r="B36" s="361" t="s">
        <v>187</v>
      </c>
      <c r="C36" s="1301">
        <v>5.0999999999999996</v>
      </c>
      <c r="D36" s="1312">
        <v>5.0999999999999996</v>
      </c>
      <c r="E36" s="1246">
        <v>5.0999999999999996</v>
      </c>
      <c r="F36" s="1313"/>
      <c r="G36" s="1313">
        <v>5.0999999999999996</v>
      </c>
      <c r="H36" s="1314"/>
      <c r="I36" s="1314"/>
      <c r="J36" s="1314"/>
      <c r="K36" s="1246"/>
      <c r="L36" s="1439"/>
      <c r="M36" s="1445"/>
      <c r="N36" s="1246"/>
      <c r="O36" s="1246"/>
      <c r="P36" s="1252"/>
      <c r="Q36" s="1251"/>
      <c r="R36" s="1252"/>
      <c r="S36" s="1251"/>
      <c r="T36" s="1251"/>
      <c r="U36" s="1251">
        <v>5.0999999999999996</v>
      </c>
      <c r="V36" s="1252"/>
      <c r="W36" s="1251"/>
      <c r="X36" s="1253"/>
      <c r="Y36" s="1254"/>
      <c r="Z36" s="207"/>
    </row>
    <row r="37" spans="1:26" ht="16.5" customHeight="1">
      <c r="A37" s="1880"/>
      <c r="B37" s="361" t="s">
        <v>188</v>
      </c>
      <c r="C37" s="1301"/>
      <c r="D37" s="1312"/>
      <c r="E37" s="1246"/>
      <c r="F37" s="1313"/>
      <c r="G37" s="1313"/>
      <c r="H37" s="1314"/>
      <c r="I37" s="1314"/>
      <c r="J37" s="1314"/>
      <c r="K37" s="1246"/>
      <c r="L37" s="1439"/>
      <c r="M37" s="1445"/>
      <c r="N37" s="1246"/>
      <c r="O37" s="1246"/>
      <c r="P37" s="1252"/>
      <c r="Q37" s="1251"/>
      <c r="R37" s="1252"/>
      <c r="S37" s="1251"/>
      <c r="T37" s="1251"/>
      <c r="U37" s="1251"/>
      <c r="V37" s="1252"/>
      <c r="W37" s="1251"/>
      <c r="X37" s="1253"/>
      <c r="Y37" s="1254"/>
      <c r="Z37" s="207"/>
    </row>
    <row r="38" spans="1:26" ht="16.5" customHeight="1">
      <c r="A38" s="1880"/>
      <c r="B38" s="361" t="s">
        <v>189</v>
      </c>
      <c r="C38" s="1315">
        <v>57.3</v>
      </c>
      <c r="D38" s="1316">
        <v>51.5</v>
      </c>
      <c r="E38" s="1317">
        <v>51.5</v>
      </c>
      <c r="F38" s="1318"/>
      <c r="G38" s="1319">
        <v>51.5</v>
      </c>
      <c r="H38" s="1318"/>
      <c r="I38" s="1318"/>
      <c r="J38" s="1318"/>
      <c r="K38" s="1317">
        <v>5.8</v>
      </c>
      <c r="L38" s="1441"/>
      <c r="M38" s="1446">
        <v>5.8</v>
      </c>
      <c r="N38" s="1317"/>
      <c r="O38" s="1317"/>
      <c r="P38" s="1320">
        <v>1</v>
      </c>
      <c r="Q38" s="1321">
        <v>57.3</v>
      </c>
      <c r="R38" s="1320">
        <v>6</v>
      </c>
      <c r="S38" s="1321">
        <v>57.3</v>
      </c>
      <c r="T38" s="1321"/>
      <c r="U38" s="1321">
        <v>57.3</v>
      </c>
      <c r="V38" s="1320"/>
      <c r="W38" s="1321"/>
      <c r="X38" s="1322"/>
      <c r="Y38" s="1323"/>
      <c r="Z38" s="207"/>
    </row>
    <row r="39" spans="1:26" ht="16.5" customHeight="1">
      <c r="A39" s="1880"/>
      <c r="B39" s="361" t="s">
        <v>190</v>
      </c>
      <c r="C39" s="1315">
        <v>21.3</v>
      </c>
      <c r="D39" s="1316">
        <v>21.3</v>
      </c>
      <c r="E39" s="1317">
        <v>21.3</v>
      </c>
      <c r="F39" s="1318"/>
      <c r="G39" s="1324">
        <v>21.3</v>
      </c>
      <c r="H39" s="1318"/>
      <c r="I39" s="1318"/>
      <c r="J39" s="1318"/>
      <c r="K39" s="1317"/>
      <c r="L39" s="1441"/>
      <c r="M39" s="1446"/>
      <c r="N39" s="1317"/>
      <c r="O39" s="1317"/>
      <c r="P39" s="1320">
        <v>1</v>
      </c>
      <c r="Q39" s="1321">
        <v>21.3</v>
      </c>
      <c r="R39" s="1320">
        <v>1</v>
      </c>
      <c r="S39" s="1321">
        <v>21.3</v>
      </c>
      <c r="T39" s="1321"/>
      <c r="U39" s="1321">
        <v>21.3</v>
      </c>
      <c r="V39" s="1320"/>
      <c r="W39" s="1321"/>
      <c r="X39" s="1322"/>
      <c r="Y39" s="1323"/>
      <c r="Z39" s="207"/>
    </row>
    <row r="40" spans="1:26" ht="16.5" customHeight="1">
      <c r="A40" s="1880"/>
      <c r="B40" s="361" t="s">
        <v>191</v>
      </c>
      <c r="C40" s="1315">
        <v>16.7</v>
      </c>
      <c r="D40" s="1316">
        <v>5</v>
      </c>
      <c r="E40" s="1317">
        <v>5</v>
      </c>
      <c r="F40" s="1318"/>
      <c r="G40" s="1325">
        <v>5</v>
      </c>
      <c r="H40" s="1318"/>
      <c r="I40" s="1318"/>
      <c r="J40" s="1318"/>
      <c r="K40" s="1317">
        <v>11.7</v>
      </c>
      <c r="L40" s="1441"/>
      <c r="M40" s="1446">
        <v>11.7</v>
      </c>
      <c r="N40" s="1317"/>
      <c r="O40" s="1317"/>
      <c r="P40" s="1320">
        <v>1</v>
      </c>
      <c r="Q40" s="1321">
        <v>11.7</v>
      </c>
      <c r="R40" s="1320">
        <v>2</v>
      </c>
      <c r="S40" s="1321">
        <v>16.7</v>
      </c>
      <c r="T40" s="1321"/>
      <c r="U40" s="1321">
        <v>16.7</v>
      </c>
      <c r="V40" s="1320"/>
      <c r="W40" s="1321"/>
      <c r="X40" s="1322"/>
      <c r="Y40" s="1323"/>
      <c r="Z40" s="207"/>
    </row>
    <row r="41" spans="1:26" ht="16.5" customHeight="1">
      <c r="A41" s="1880"/>
      <c r="B41" s="361" t="s">
        <v>192</v>
      </c>
      <c r="C41" s="1315">
        <v>7.8</v>
      </c>
      <c r="D41" s="1316">
        <v>7.8</v>
      </c>
      <c r="E41" s="1317">
        <v>7.8</v>
      </c>
      <c r="F41" s="1318"/>
      <c r="G41" s="1325">
        <v>7.8</v>
      </c>
      <c r="H41" s="1318"/>
      <c r="I41" s="1318"/>
      <c r="J41" s="1318"/>
      <c r="K41" s="1317"/>
      <c r="L41" s="1441"/>
      <c r="M41" s="1446"/>
      <c r="N41" s="1317"/>
      <c r="O41" s="1317"/>
      <c r="P41" s="1320"/>
      <c r="Q41" s="1321"/>
      <c r="R41" s="1320">
        <v>2</v>
      </c>
      <c r="S41" s="1321">
        <v>7.8</v>
      </c>
      <c r="T41" s="1321">
        <v>7.8</v>
      </c>
      <c r="U41" s="1321"/>
      <c r="V41" s="1320"/>
      <c r="W41" s="1321"/>
      <c r="X41" s="1322"/>
      <c r="Y41" s="1323"/>
      <c r="Z41" s="207"/>
    </row>
    <row r="42" spans="1:26" ht="16.5" customHeight="1" thickBot="1">
      <c r="A42" s="1880"/>
      <c r="B42" s="1048" t="s">
        <v>193</v>
      </c>
      <c r="C42" s="1326"/>
      <c r="D42" s="1327"/>
      <c r="E42" s="1328"/>
      <c r="F42" s="1329"/>
      <c r="G42" s="1330"/>
      <c r="H42" s="1329"/>
      <c r="I42" s="1329"/>
      <c r="J42" s="1329"/>
      <c r="K42" s="1331"/>
      <c r="L42" s="1442"/>
      <c r="M42" s="1447"/>
      <c r="N42" s="1331"/>
      <c r="O42" s="1331"/>
      <c r="P42" s="1332"/>
      <c r="Q42" s="1333"/>
      <c r="R42" s="1332"/>
      <c r="S42" s="1333"/>
      <c r="T42" s="1333"/>
      <c r="U42" s="1333"/>
      <c r="V42" s="1332"/>
      <c r="W42" s="1333"/>
      <c r="X42" s="1334"/>
      <c r="Y42" s="1335"/>
      <c r="Z42" s="207"/>
    </row>
    <row r="43" spans="1:26" ht="16.5" customHeight="1" thickTop="1" thickBot="1">
      <c r="A43" s="2101"/>
      <c r="B43" s="1049" t="s">
        <v>543</v>
      </c>
      <c r="C43" s="1415">
        <f t="shared" ref="C43:M43" si="15">SUM(C35:C42)</f>
        <v>130.1</v>
      </c>
      <c r="D43" s="1416">
        <f t="shared" si="15"/>
        <v>112.6</v>
      </c>
      <c r="E43" s="1416">
        <f t="shared" si="15"/>
        <v>112.6</v>
      </c>
      <c r="F43" s="1417"/>
      <c r="G43" s="1418">
        <f t="shared" si="15"/>
        <v>112.6</v>
      </c>
      <c r="H43" s="1417"/>
      <c r="I43" s="1418"/>
      <c r="J43" s="1417"/>
      <c r="K43" s="1417">
        <f t="shared" si="15"/>
        <v>17.5</v>
      </c>
      <c r="L43" s="1443"/>
      <c r="M43" s="1448">
        <f t="shared" si="15"/>
        <v>17.5</v>
      </c>
      <c r="N43" s="1417"/>
      <c r="O43" s="1417"/>
      <c r="P43" s="1419">
        <f t="shared" ref="P43:U43" si="16">SUM(P35:P42)</f>
        <v>4</v>
      </c>
      <c r="Q43" s="1420">
        <f t="shared" si="16"/>
        <v>112.19999999999999</v>
      </c>
      <c r="R43" s="1419">
        <f t="shared" si="16"/>
        <v>15</v>
      </c>
      <c r="S43" s="1420">
        <f t="shared" si="16"/>
        <v>124.99999999999999</v>
      </c>
      <c r="T43" s="1420">
        <f t="shared" si="16"/>
        <v>7.8</v>
      </c>
      <c r="U43" s="1420">
        <f t="shared" si="16"/>
        <v>122.3</v>
      </c>
      <c r="V43" s="1419"/>
      <c r="W43" s="1420"/>
      <c r="X43" s="1417"/>
      <c r="Y43" s="1421"/>
      <c r="Z43" s="207"/>
    </row>
    <row r="44" spans="1:26" ht="30" customHeight="1" thickBot="1">
      <c r="A44" s="1556" t="s">
        <v>575</v>
      </c>
      <c r="B44" s="1557"/>
      <c r="C44" s="1050"/>
      <c r="D44" s="1050"/>
      <c r="E44" s="1050"/>
      <c r="F44" s="1050"/>
      <c r="G44" s="1050"/>
      <c r="H44" s="1050"/>
      <c r="I44" s="1050"/>
      <c r="J44" s="1050"/>
      <c r="K44" s="1050"/>
      <c r="L44" s="1050"/>
      <c r="M44" s="1050"/>
      <c r="N44" s="1050"/>
      <c r="O44" s="1050"/>
      <c r="P44" s="1051"/>
      <c r="Q44" s="1052"/>
      <c r="R44" s="1051"/>
      <c r="S44" s="1052"/>
      <c r="T44" s="1052"/>
      <c r="U44" s="1052"/>
      <c r="V44" s="1051"/>
      <c r="W44" s="1052"/>
      <c r="X44" s="1558"/>
      <c r="Y44" s="1558"/>
      <c r="Z44" s="207"/>
    </row>
    <row r="45" spans="1:26" ht="16.5" customHeight="1">
      <c r="A45" s="1907" t="s">
        <v>354</v>
      </c>
      <c r="B45" s="1053" t="s">
        <v>489</v>
      </c>
      <c r="C45" s="1054">
        <v>34.700000000000003</v>
      </c>
      <c r="D45" s="983">
        <v>26</v>
      </c>
      <c r="E45" s="983">
        <v>26</v>
      </c>
      <c r="F45" s="983"/>
      <c r="G45" s="983">
        <v>26</v>
      </c>
      <c r="H45" s="983"/>
      <c r="I45" s="983"/>
      <c r="J45" s="983"/>
      <c r="K45" s="1542">
        <v>8.6999999999999993</v>
      </c>
      <c r="L45" s="985"/>
      <c r="M45" s="1102">
        <v>34.700000000000003</v>
      </c>
      <c r="N45" s="984"/>
      <c r="O45" s="983"/>
      <c r="P45" s="987">
        <v>8</v>
      </c>
      <c r="Q45" s="986">
        <v>34.700000000000003</v>
      </c>
      <c r="R45" s="987">
        <v>9</v>
      </c>
      <c r="S45" s="983">
        <v>34.700000000000003</v>
      </c>
      <c r="T45" s="1055">
        <v>16.7</v>
      </c>
      <c r="U45" s="1055">
        <v>18</v>
      </c>
      <c r="V45" s="987"/>
      <c r="W45" s="986"/>
      <c r="X45" s="359"/>
      <c r="Y45" s="360"/>
      <c r="Z45" s="207"/>
    </row>
    <row r="46" spans="1:26" ht="16.5" customHeight="1">
      <c r="A46" s="1880"/>
      <c r="B46" s="354" t="s">
        <v>490</v>
      </c>
      <c r="C46" s="362">
        <v>113.1</v>
      </c>
      <c r="D46" s="363">
        <v>44.8</v>
      </c>
      <c r="E46" s="363">
        <v>44.8</v>
      </c>
      <c r="F46" s="363"/>
      <c r="G46" s="363">
        <v>108</v>
      </c>
      <c r="H46" s="363">
        <v>5.0999999999999996</v>
      </c>
      <c r="I46" s="363"/>
      <c r="J46" s="363"/>
      <c r="K46" s="991">
        <v>68.3</v>
      </c>
      <c r="L46" s="993"/>
      <c r="M46" s="1103">
        <v>108</v>
      </c>
      <c r="N46" s="992">
        <v>5.0999999999999996</v>
      </c>
      <c r="O46" s="363"/>
      <c r="P46" s="364">
        <v>4</v>
      </c>
      <c r="Q46" s="365">
        <v>113.1</v>
      </c>
      <c r="R46" s="364">
        <v>3</v>
      </c>
      <c r="S46" s="363">
        <v>108</v>
      </c>
      <c r="T46" s="363">
        <v>3</v>
      </c>
      <c r="U46" s="363">
        <v>105</v>
      </c>
      <c r="V46" s="364"/>
      <c r="W46" s="365"/>
      <c r="X46" s="366"/>
      <c r="Y46" s="367"/>
      <c r="Z46" s="207"/>
    </row>
    <row r="47" spans="1:26" ht="16.5" customHeight="1">
      <c r="A47" s="1880"/>
      <c r="B47" s="361" t="s">
        <v>491</v>
      </c>
      <c r="C47" s="362">
        <v>1.7</v>
      </c>
      <c r="D47" s="363">
        <v>1.7</v>
      </c>
      <c r="E47" s="363">
        <v>1.3</v>
      </c>
      <c r="F47" s="363">
        <v>0.3</v>
      </c>
      <c r="G47" s="363">
        <v>1</v>
      </c>
      <c r="H47" s="363"/>
      <c r="I47" s="363">
        <v>0.4</v>
      </c>
      <c r="J47" s="363"/>
      <c r="K47" s="991"/>
      <c r="L47" s="993"/>
      <c r="M47" s="1103">
        <v>1</v>
      </c>
      <c r="N47" s="992"/>
      <c r="O47" s="363">
        <v>0.4</v>
      </c>
      <c r="P47" s="364"/>
      <c r="Q47" s="365"/>
      <c r="R47" s="364"/>
      <c r="S47" s="363"/>
      <c r="T47" s="363"/>
      <c r="U47" s="363"/>
      <c r="V47" s="364"/>
      <c r="W47" s="365">
        <v>0.4</v>
      </c>
      <c r="X47" s="366">
        <v>0.3</v>
      </c>
      <c r="Y47" s="367"/>
      <c r="Z47" s="207"/>
    </row>
    <row r="48" spans="1:26" ht="16.5" customHeight="1">
      <c r="A48" s="1880"/>
      <c r="B48" s="361" t="s">
        <v>492</v>
      </c>
      <c r="C48" s="362"/>
      <c r="D48" s="363"/>
      <c r="E48" s="363"/>
      <c r="F48" s="363"/>
      <c r="G48" s="363"/>
      <c r="H48" s="363"/>
      <c r="I48" s="363"/>
      <c r="J48" s="363"/>
      <c r="K48" s="991"/>
      <c r="L48" s="993"/>
      <c r="M48" s="1103"/>
      <c r="N48" s="992"/>
      <c r="O48" s="363"/>
      <c r="P48" s="364"/>
      <c r="Q48" s="365"/>
      <c r="R48" s="364"/>
      <c r="S48" s="363"/>
      <c r="T48" s="363"/>
      <c r="U48" s="363"/>
      <c r="V48" s="364"/>
      <c r="W48" s="365"/>
      <c r="X48" s="366"/>
      <c r="Y48" s="367"/>
      <c r="Z48" s="207"/>
    </row>
    <row r="49" spans="1:26" ht="16.5" customHeight="1">
      <c r="A49" s="1880"/>
      <c r="B49" s="361" t="s">
        <v>493</v>
      </c>
      <c r="C49" s="362"/>
      <c r="D49" s="363"/>
      <c r="E49" s="363"/>
      <c r="F49" s="363"/>
      <c r="G49" s="363"/>
      <c r="H49" s="363"/>
      <c r="I49" s="363"/>
      <c r="J49" s="363"/>
      <c r="K49" s="991"/>
      <c r="L49" s="993"/>
      <c r="M49" s="1103"/>
      <c r="N49" s="992"/>
      <c r="O49" s="363"/>
      <c r="P49" s="364">
        <v>1</v>
      </c>
      <c r="Q49" s="365"/>
      <c r="R49" s="364">
        <v>1</v>
      </c>
      <c r="S49" s="363"/>
      <c r="T49" s="363"/>
      <c r="U49" s="363"/>
      <c r="V49" s="364"/>
      <c r="W49" s="365"/>
      <c r="X49" s="366"/>
      <c r="Y49" s="367"/>
      <c r="Z49" s="207"/>
    </row>
    <row r="50" spans="1:26" ht="16.5" customHeight="1">
      <c r="A50" s="1880"/>
      <c r="B50" s="361" t="s">
        <v>494</v>
      </c>
      <c r="C50" s="362">
        <v>6.2</v>
      </c>
      <c r="D50" s="363">
        <v>6.2</v>
      </c>
      <c r="E50" s="363">
        <v>6.2</v>
      </c>
      <c r="F50" s="363"/>
      <c r="G50" s="363">
        <v>6.2</v>
      </c>
      <c r="H50" s="363"/>
      <c r="I50" s="363"/>
      <c r="J50" s="363"/>
      <c r="K50" s="991"/>
      <c r="L50" s="993"/>
      <c r="M50" s="1103">
        <v>6.2</v>
      </c>
      <c r="N50" s="992"/>
      <c r="O50" s="363"/>
      <c r="P50" s="364">
        <v>2</v>
      </c>
      <c r="Q50" s="365">
        <v>6.2</v>
      </c>
      <c r="R50" s="364">
        <v>3</v>
      </c>
      <c r="S50" s="363">
        <v>6.2</v>
      </c>
      <c r="T50" s="363">
        <v>6.2</v>
      </c>
      <c r="U50" s="363"/>
      <c r="V50" s="364"/>
      <c r="W50" s="365"/>
      <c r="X50" s="366"/>
      <c r="Y50" s="367"/>
      <c r="Z50" s="207"/>
    </row>
    <row r="51" spans="1:26" ht="16.5" customHeight="1">
      <c r="A51" s="1880"/>
      <c r="B51" s="361" t="s">
        <v>495</v>
      </c>
      <c r="C51" s="362">
        <v>0.6</v>
      </c>
      <c r="D51" s="363">
        <v>0.6</v>
      </c>
      <c r="E51" s="363">
        <v>0.6</v>
      </c>
      <c r="F51" s="363"/>
      <c r="G51" s="363">
        <v>0.6</v>
      </c>
      <c r="H51" s="363"/>
      <c r="I51" s="363"/>
      <c r="J51" s="363"/>
      <c r="K51" s="991"/>
      <c r="L51" s="993"/>
      <c r="M51" s="1103">
        <v>0.6</v>
      </c>
      <c r="N51" s="992"/>
      <c r="O51" s="363"/>
      <c r="P51" s="364"/>
      <c r="Q51" s="365"/>
      <c r="R51" s="364"/>
      <c r="S51" s="363">
        <v>0.6</v>
      </c>
      <c r="T51" s="363">
        <v>0.6</v>
      </c>
      <c r="U51" s="363"/>
      <c r="V51" s="364"/>
      <c r="W51" s="365"/>
      <c r="X51" s="366"/>
      <c r="Y51" s="367"/>
      <c r="Z51" s="207"/>
    </row>
    <row r="52" spans="1:26" ht="16.5" customHeight="1">
      <c r="A52" s="1880"/>
      <c r="B52" s="361" t="s">
        <v>496</v>
      </c>
      <c r="C52" s="362">
        <v>1.8</v>
      </c>
      <c r="D52" s="363">
        <v>1.8</v>
      </c>
      <c r="E52" s="363">
        <v>1.8</v>
      </c>
      <c r="F52" s="363"/>
      <c r="G52" s="363">
        <v>1.8</v>
      </c>
      <c r="H52" s="363"/>
      <c r="I52" s="363"/>
      <c r="J52" s="363"/>
      <c r="K52" s="991"/>
      <c r="L52" s="993"/>
      <c r="M52" s="1103">
        <v>1.8</v>
      </c>
      <c r="N52" s="992"/>
      <c r="O52" s="363"/>
      <c r="P52" s="364"/>
      <c r="Q52" s="365"/>
      <c r="R52" s="364">
        <v>2</v>
      </c>
      <c r="S52" s="363">
        <v>1.8</v>
      </c>
      <c r="T52" s="363">
        <v>1.8</v>
      </c>
      <c r="U52" s="363"/>
      <c r="V52" s="364"/>
      <c r="W52" s="365"/>
      <c r="X52" s="366"/>
      <c r="Y52" s="367"/>
      <c r="Z52" s="207"/>
    </row>
    <row r="53" spans="1:26" ht="16.5" customHeight="1" thickBot="1">
      <c r="A53" s="1880"/>
      <c r="B53" s="361" t="s">
        <v>497</v>
      </c>
      <c r="C53" s="1013"/>
      <c r="D53" s="1014"/>
      <c r="E53" s="1014"/>
      <c r="F53" s="1014"/>
      <c r="G53" s="1014"/>
      <c r="H53" s="1014"/>
      <c r="I53" s="1014"/>
      <c r="J53" s="1014"/>
      <c r="K53" s="1543"/>
      <c r="L53" s="1085"/>
      <c r="M53" s="1106"/>
      <c r="N53" s="1015"/>
      <c r="O53" s="1014"/>
      <c r="P53" s="1019"/>
      <c r="Q53" s="1018"/>
      <c r="R53" s="1019">
        <v>1</v>
      </c>
      <c r="S53" s="1014"/>
      <c r="T53" s="1014"/>
      <c r="U53" s="1014"/>
      <c r="V53" s="1019"/>
      <c r="W53" s="1018"/>
      <c r="X53" s="1020"/>
      <c r="Y53" s="1021"/>
      <c r="Z53" s="207"/>
    </row>
    <row r="54" spans="1:26" ht="16.5" customHeight="1" thickTop="1" thickBot="1">
      <c r="A54" s="2101"/>
      <c r="B54" s="1022" t="s">
        <v>543</v>
      </c>
      <c r="C54" s="1038">
        <f>SUM(C45:C53)</f>
        <v>158.1</v>
      </c>
      <c r="D54" s="1056">
        <f t="shared" ref="D54:O54" si="17">SUM(D45:D53)</f>
        <v>81.099999999999994</v>
      </c>
      <c r="E54" s="1056">
        <f t="shared" si="17"/>
        <v>80.699999999999989</v>
      </c>
      <c r="F54" s="1056">
        <f t="shared" si="17"/>
        <v>0.3</v>
      </c>
      <c r="G54" s="1056">
        <f t="shared" si="17"/>
        <v>143.6</v>
      </c>
      <c r="H54" s="1056">
        <f t="shared" si="17"/>
        <v>5.0999999999999996</v>
      </c>
      <c r="I54" s="1056">
        <f t="shared" si="17"/>
        <v>0.4</v>
      </c>
      <c r="J54" s="1056"/>
      <c r="K54" s="1544">
        <f t="shared" si="17"/>
        <v>77</v>
      </c>
      <c r="L54" s="1090"/>
      <c r="M54" s="1112">
        <f t="shared" si="17"/>
        <v>152.29999999999998</v>
      </c>
      <c r="N54" s="1093">
        <f t="shared" si="17"/>
        <v>5.0999999999999996</v>
      </c>
      <c r="O54" s="1056">
        <f t="shared" si="17"/>
        <v>0.4</v>
      </c>
      <c r="P54" s="1057">
        <f t="shared" ref="P54:U54" si="18">SUM(P45:P53)</f>
        <v>15</v>
      </c>
      <c r="Q54" s="1058">
        <f t="shared" si="18"/>
        <v>154</v>
      </c>
      <c r="R54" s="1057">
        <f t="shared" si="18"/>
        <v>19</v>
      </c>
      <c r="S54" s="1058">
        <f t="shared" si="18"/>
        <v>151.29999999999998</v>
      </c>
      <c r="T54" s="1056">
        <f>SUM(T45:T53)</f>
        <v>28.3</v>
      </c>
      <c r="U54" s="1058">
        <f t="shared" si="18"/>
        <v>123</v>
      </c>
      <c r="V54" s="1059"/>
      <c r="W54" s="1056">
        <f>SUM(W45:W53)</f>
        <v>0.4</v>
      </c>
      <c r="X54" s="1056">
        <f>SUM(X45:X53)</f>
        <v>0.3</v>
      </c>
      <c r="Y54" s="1060"/>
      <c r="Z54" s="207"/>
    </row>
    <row r="55" spans="1:26" ht="16.5" customHeight="1">
      <c r="A55" s="1907" t="s">
        <v>257</v>
      </c>
      <c r="B55" s="1061" t="s">
        <v>374</v>
      </c>
      <c r="C55" s="1355">
        <v>40.799999999999997</v>
      </c>
      <c r="D55" s="1303">
        <v>40.799999999999997</v>
      </c>
      <c r="E55" s="1303">
        <v>40.799999999999997</v>
      </c>
      <c r="F55" s="1303">
        <v>9.6</v>
      </c>
      <c r="G55" s="1303">
        <v>28.8</v>
      </c>
      <c r="H55" s="1303">
        <v>2.4</v>
      </c>
      <c r="I55" s="1303"/>
      <c r="J55" s="1303"/>
      <c r="K55" s="1545"/>
      <c r="L55" s="1440"/>
      <c r="M55" s="1444"/>
      <c r="N55" s="1307"/>
      <c r="O55" s="1303"/>
      <c r="P55" s="1308">
        <v>11</v>
      </c>
      <c r="Q55" s="1309">
        <v>40.799999999999997</v>
      </c>
      <c r="R55" s="1308">
        <v>8</v>
      </c>
      <c r="S55" s="1309">
        <v>28.8</v>
      </c>
      <c r="T55" s="1310">
        <v>18.3</v>
      </c>
      <c r="U55" s="1310">
        <v>10.5</v>
      </c>
      <c r="V55" s="1308"/>
      <c r="W55" s="1309"/>
      <c r="X55" s="1310"/>
      <c r="Y55" s="1311"/>
      <c r="Z55" s="207"/>
    </row>
    <row r="56" spans="1:26" ht="16.5" customHeight="1">
      <c r="A56" s="1880"/>
      <c r="B56" s="361" t="s">
        <v>251</v>
      </c>
      <c r="C56" s="1301">
        <v>0.7</v>
      </c>
      <c r="D56" s="1246">
        <v>0.7</v>
      </c>
      <c r="E56" s="1246">
        <v>0.7</v>
      </c>
      <c r="F56" s="1246"/>
      <c r="G56" s="1246">
        <v>0.7</v>
      </c>
      <c r="H56" s="1246"/>
      <c r="I56" s="1246"/>
      <c r="J56" s="1246"/>
      <c r="K56" s="1247"/>
      <c r="L56" s="1439"/>
      <c r="M56" s="1445"/>
      <c r="N56" s="1312"/>
      <c r="O56" s="1246"/>
      <c r="P56" s="1252"/>
      <c r="Q56" s="1251"/>
      <c r="R56" s="1252"/>
      <c r="S56" s="1251">
        <v>0.7</v>
      </c>
      <c r="T56" s="1251">
        <v>0.7</v>
      </c>
      <c r="U56" s="1251"/>
      <c r="V56" s="1252"/>
      <c r="W56" s="1251"/>
      <c r="X56" s="1253"/>
      <c r="Y56" s="1254"/>
      <c r="Z56" s="207"/>
    </row>
    <row r="57" spans="1:26" ht="16.5" customHeight="1" thickBot="1">
      <c r="A57" s="1880"/>
      <c r="B57" s="372" t="s">
        <v>363</v>
      </c>
      <c r="C57" s="1356">
        <v>5.9</v>
      </c>
      <c r="D57" s="1357">
        <v>5.9</v>
      </c>
      <c r="E57" s="1357">
        <v>5.9</v>
      </c>
      <c r="F57" s="1246"/>
      <c r="G57" s="1246">
        <v>5.9</v>
      </c>
      <c r="H57" s="1246"/>
      <c r="I57" s="1246"/>
      <c r="J57" s="1246"/>
      <c r="K57" s="1247"/>
      <c r="L57" s="1439"/>
      <c r="M57" s="1445"/>
      <c r="N57" s="1312"/>
      <c r="O57" s="1246"/>
      <c r="P57" s="1252"/>
      <c r="Q57" s="1251"/>
      <c r="R57" s="1252"/>
      <c r="S57" s="1251">
        <v>5.9</v>
      </c>
      <c r="T57" s="1251">
        <v>5.9</v>
      </c>
      <c r="U57" s="1251"/>
      <c r="V57" s="1252"/>
      <c r="W57" s="1251"/>
      <c r="X57" s="1253"/>
      <c r="Y57" s="1254"/>
      <c r="Z57" s="207"/>
    </row>
    <row r="58" spans="1:26" ht="16.5" customHeight="1" thickTop="1" thickBot="1">
      <c r="A58" s="2101"/>
      <c r="B58" s="939" t="s">
        <v>543</v>
      </c>
      <c r="C58" s="1358">
        <f t="shared" ref="C58:H58" si="19">SUM(C55:C57)</f>
        <v>47.4</v>
      </c>
      <c r="D58" s="1358">
        <f t="shared" si="19"/>
        <v>47.4</v>
      </c>
      <c r="E58" s="1358">
        <f t="shared" si="19"/>
        <v>47.4</v>
      </c>
      <c r="F58" s="1359">
        <f t="shared" si="19"/>
        <v>9.6</v>
      </c>
      <c r="G58" s="1358">
        <f t="shared" si="19"/>
        <v>35.4</v>
      </c>
      <c r="H58" s="1359">
        <f t="shared" si="19"/>
        <v>2.4</v>
      </c>
      <c r="I58" s="1359"/>
      <c r="J58" s="1540"/>
      <c r="K58" s="1546"/>
      <c r="L58" s="1554"/>
      <c r="M58" s="1553"/>
      <c r="N58" s="1359"/>
      <c r="O58" s="1359"/>
      <c r="P58" s="1360">
        <f t="shared" ref="P58:U58" si="20">SUM(P55:P57)</f>
        <v>11</v>
      </c>
      <c r="Q58" s="1359">
        <f t="shared" si="20"/>
        <v>40.799999999999997</v>
      </c>
      <c r="R58" s="1360">
        <f t="shared" si="20"/>
        <v>8</v>
      </c>
      <c r="S58" s="1359">
        <f t="shared" si="20"/>
        <v>35.4</v>
      </c>
      <c r="T58" s="1359">
        <f t="shared" si="20"/>
        <v>24.9</v>
      </c>
      <c r="U58" s="1359">
        <f t="shared" si="20"/>
        <v>10.5</v>
      </c>
      <c r="V58" s="1360"/>
      <c r="W58" s="1359"/>
      <c r="X58" s="1359"/>
      <c r="Y58" s="1422"/>
      <c r="Z58" s="207"/>
    </row>
    <row r="59" spans="1:26" ht="16.5" customHeight="1">
      <c r="A59" s="1907" t="s">
        <v>350</v>
      </c>
      <c r="B59" s="361" t="s">
        <v>364</v>
      </c>
      <c r="C59" s="355">
        <v>49.8</v>
      </c>
      <c r="D59" s="355">
        <v>49.8</v>
      </c>
      <c r="E59" s="355">
        <v>49.8</v>
      </c>
      <c r="F59" s="356"/>
      <c r="G59" s="355">
        <v>49.8</v>
      </c>
      <c r="H59" s="356"/>
      <c r="I59" s="356"/>
      <c r="J59" s="356"/>
      <c r="K59" s="1122"/>
      <c r="L59" s="1009"/>
      <c r="M59" s="1105"/>
      <c r="N59" s="1008"/>
      <c r="O59" s="356"/>
      <c r="P59" s="357">
        <v>6</v>
      </c>
      <c r="Q59" s="358">
        <v>49.8</v>
      </c>
      <c r="R59" s="357">
        <v>8</v>
      </c>
      <c r="S59" s="358">
        <v>49.8</v>
      </c>
      <c r="T59" s="359">
        <v>49.8</v>
      </c>
      <c r="U59" s="359"/>
      <c r="V59" s="357"/>
      <c r="W59" s="358"/>
      <c r="X59" s="359"/>
      <c r="Y59" s="360"/>
      <c r="Z59" s="207"/>
    </row>
    <row r="60" spans="1:26" ht="16.5" customHeight="1">
      <c r="A60" s="1880"/>
      <c r="B60" s="354" t="s">
        <v>365</v>
      </c>
      <c r="C60" s="362">
        <v>1.2</v>
      </c>
      <c r="D60" s="363">
        <v>1.2</v>
      </c>
      <c r="E60" s="363">
        <v>1.2</v>
      </c>
      <c r="F60" s="363"/>
      <c r="G60" s="363">
        <v>1.2</v>
      </c>
      <c r="H60" s="363"/>
      <c r="I60" s="363"/>
      <c r="J60" s="363"/>
      <c r="K60" s="991"/>
      <c r="L60" s="993"/>
      <c r="M60" s="1103"/>
      <c r="N60" s="992"/>
      <c r="O60" s="363"/>
      <c r="P60" s="364"/>
      <c r="Q60" s="365">
        <v>1.2</v>
      </c>
      <c r="R60" s="364">
        <v>1</v>
      </c>
      <c r="S60" s="365">
        <v>1.2</v>
      </c>
      <c r="T60" s="365">
        <v>1.2</v>
      </c>
      <c r="U60" s="365"/>
      <c r="V60" s="364"/>
      <c r="W60" s="365"/>
      <c r="X60" s="366"/>
      <c r="Y60" s="367"/>
      <c r="Z60" s="207"/>
    </row>
    <row r="61" spans="1:26" ht="16.5" customHeight="1" thickBot="1">
      <c r="A61" s="1880"/>
      <c r="B61" s="1012" t="s">
        <v>373</v>
      </c>
      <c r="C61" s="1013">
        <v>7.3</v>
      </c>
      <c r="D61" s="1013">
        <v>7.3</v>
      </c>
      <c r="E61" s="1013">
        <v>7.3</v>
      </c>
      <c r="F61" s="1014"/>
      <c r="G61" s="1013">
        <v>7.3</v>
      </c>
      <c r="H61" s="1014"/>
      <c r="I61" s="1014"/>
      <c r="J61" s="1014"/>
      <c r="K61" s="1543"/>
      <c r="L61" s="1085"/>
      <c r="M61" s="1106"/>
      <c r="N61" s="1015"/>
      <c r="O61" s="1014"/>
      <c r="P61" s="1019">
        <v>2</v>
      </c>
      <c r="Q61" s="1064">
        <v>7.3</v>
      </c>
      <c r="R61" s="1019">
        <v>2</v>
      </c>
      <c r="S61" s="1018">
        <v>7.3</v>
      </c>
      <c r="T61" s="1018">
        <v>7.3</v>
      </c>
      <c r="U61" s="1018"/>
      <c r="V61" s="1019"/>
      <c r="W61" s="1018"/>
      <c r="X61" s="1020"/>
      <c r="Y61" s="1021"/>
      <c r="Z61" s="207"/>
    </row>
    <row r="62" spans="1:26" ht="16.5" customHeight="1" thickTop="1" thickBot="1">
      <c r="A62" s="2101"/>
      <c r="B62" s="1022" t="s">
        <v>543</v>
      </c>
      <c r="C62" s="1023">
        <f t="shared" ref="C62:R62" si="21">SUM(C59:C61)</f>
        <v>58.3</v>
      </c>
      <c r="D62" s="1024">
        <f t="shared" si="21"/>
        <v>58.3</v>
      </c>
      <c r="E62" s="1024">
        <f t="shared" si="21"/>
        <v>58.3</v>
      </c>
      <c r="F62" s="1023"/>
      <c r="G62" s="1024">
        <f t="shared" si="21"/>
        <v>58.3</v>
      </c>
      <c r="H62" s="1023"/>
      <c r="I62" s="1023"/>
      <c r="J62" s="1024"/>
      <c r="K62" s="1547"/>
      <c r="L62" s="1086"/>
      <c r="M62" s="1107"/>
      <c r="N62" s="1094"/>
      <c r="O62" s="1023"/>
      <c r="P62" s="1065">
        <f t="shared" si="21"/>
        <v>8</v>
      </c>
      <c r="Q62" s="1066">
        <f>SUM(Q59:Q61)</f>
        <v>58.3</v>
      </c>
      <c r="R62" s="1065">
        <f t="shared" si="21"/>
        <v>11</v>
      </c>
      <c r="S62" s="1066">
        <f>SUM(S59:S61)</f>
        <v>58.3</v>
      </c>
      <c r="T62" s="1066">
        <f>SUM(T59:T61)</f>
        <v>58.3</v>
      </c>
      <c r="U62" s="1066"/>
      <c r="V62" s="1025"/>
      <c r="W62" s="1023"/>
      <c r="X62" s="1023"/>
      <c r="Y62" s="1026"/>
      <c r="Z62" s="207"/>
    </row>
    <row r="63" spans="1:26" ht="16.5" customHeight="1">
      <c r="A63" s="1907" t="s">
        <v>385</v>
      </c>
      <c r="B63" s="1061" t="s">
        <v>213</v>
      </c>
      <c r="C63" s="1054">
        <v>18.600000000000001</v>
      </c>
      <c r="D63" s="983">
        <v>18.600000000000001</v>
      </c>
      <c r="E63" s="983">
        <v>18.3</v>
      </c>
      <c r="F63" s="983"/>
      <c r="G63" s="983">
        <v>15.9</v>
      </c>
      <c r="H63" s="983">
        <v>2.4</v>
      </c>
      <c r="I63" s="983">
        <v>0.3</v>
      </c>
      <c r="J63" s="983"/>
      <c r="K63" s="1542"/>
      <c r="L63" s="985"/>
      <c r="M63" s="1102">
        <v>15.9</v>
      </c>
      <c r="N63" s="984">
        <v>2.4</v>
      </c>
      <c r="O63" s="983">
        <v>0.3</v>
      </c>
      <c r="P63" s="987"/>
      <c r="Q63" s="986"/>
      <c r="R63" s="987">
        <v>3</v>
      </c>
      <c r="S63" s="986">
        <v>19.329999999999998</v>
      </c>
      <c r="T63" s="988"/>
      <c r="U63" s="988">
        <v>19.3</v>
      </c>
      <c r="V63" s="987">
        <v>1</v>
      </c>
      <c r="W63" s="986">
        <v>0.28999999999999998</v>
      </c>
      <c r="X63" s="988">
        <v>0.3</v>
      </c>
      <c r="Y63" s="989"/>
      <c r="Z63" s="207"/>
    </row>
    <row r="64" spans="1:26" ht="16.5" customHeight="1">
      <c r="A64" s="1880"/>
      <c r="B64" s="361" t="s">
        <v>214</v>
      </c>
      <c r="C64" s="362">
        <v>19.100000000000001</v>
      </c>
      <c r="D64" s="363">
        <v>19.100000000000001</v>
      </c>
      <c r="E64" s="363">
        <v>19.100000000000001</v>
      </c>
      <c r="F64" s="363"/>
      <c r="G64" s="363">
        <v>19.100000000000001</v>
      </c>
      <c r="H64" s="363"/>
      <c r="I64" s="363"/>
      <c r="J64" s="363"/>
      <c r="K64" s="991"/>
      <c r="L64" s="993"/>
      <c r="M64" s="1103">
        <v>19.100000000000001</v>
      </c>
      <c r="N64" s="992"/>
      <c r="O64" s="363"/>
      <c r="P64" s="364"/>
      <c r="Q64" s="365"/>
      <c r="R64" s="364">
        <v>4</v>
      </c>
      <c r="S64" s="365">
        <v>19.100000000000001</v>
      </c>
      <c r="T64" s="365"/>
      <c r="U64" s="365">
        <v>19.100000000000001</v>
      </c>
      <c r="V64" s="364"/>
      <c r="W64" s="365"/>
      <c r="X64" s="366"/>
      <c r="Y64" s="367"/>
      <c r="Z64" s="207"/>
    </row>
    <row r="65" spans="1:26" ht="16.5" customHeight="1">
      <c r="A65" s="1880"/>
      <c r="B65" s="361" t="s">
        <v>282</v>
      </c>
      <c r="C65" s="362">
        <v>4.3</v>
      </c>
      <c r="D65" s="363">
        <v>4.3</v>
      </c>
      <c r="E65" s="363">
        <v>4.3</v>
      </c>
      <c r="F65" s="363"/>
      <c r="G65" s="363">
        <v>4.3</v>
      </c>
      <c r="H65" s="363"/>
      <c r="I65" s="363"/>
      <c r="J65" s="363"/>
      <c r="K65" s="991"/>
      <c r="L65" s="993"/>
      <c r="M65" s="1103">
        <v>4.3</v>
      </c>
      <c r="N65" s="992"/>
      <c r="O65" s="363"/>
      <c r="P65" s="364">
        <v>1</v>
      </c>
      <c r="Q65" s="365">
        <v>4.3</v>
      </c>
      <c r="R65" s="364">
        <v>1</v>
      </c>
      <c r="S65" s="365">
        <v>4.3</v>
      </c>
      <c r="T65" s="365"/>
      <c r="U65" s="365">
        <v>4.3</v>
      </c>
      <c r="V65" s="364"/>
      <c r="W65" s="365"/>
      <c r="X65" s="366"/>
      <c r="Y65" s="367"/>
      <c r="Z65" s="207"/>
    </row>
    <row r="66" spans="1:26" ht="16.5" customHeight="1">
      <c r="A66" s="1880"/>
      <c r="B66" s="354" t="s">
        <v>283</v>
      </c>
      <c r="C66" s="362"/>
      <c r="D66" s="363"/>
      <c r="E66" s="363"/>
      <c r="F66" s="363"/>
      <c r="G66" s="363"/>
      <c r="H66" s="363"/>
      <c r="I66" s="363"/>
      <c r="J66" s="363"/>
      <c r="K66" s="991"/>
      <c r="L66" s="993"/>
      <c r="M66" s="1103"/>
      <c r="N66" s="992"/>
      <c r="O66" s="363"/>
      <c r="P66" s="364"/>
      <c r="Q66" s="365"/>
      <c r="R66" s="364"/>
      <c r="S66" s="365"/>
      <c r="T66" s="365"/>
      <c r="U66" s="365"/>
      <c r="V66" s="364"/>
      <c r="W66" s="365"/>
      <c r="X66" s="366"/>
      <c r="Y66" s="367"/>
      <c r="Z66" s="207"/>
    </row>
    <row r="67" spans="1:26" ht="16.5" customHeight="1">
      <c r="A67" s="1880"/>
      <c r="B67" s="354" t="s">
        <v>284</v>
      </c>
      <c r="C67" s="362"/>
      <c r="D67" s="363"/>
      <c r="E67" s="363"/>
      <c r="F67" s="363"/>
      <c r="G67" s="363"/>
      <c r="H67" s="363"/>
      <c r="I67" s="363"/>
      <c r="J67" s="363"/>
      <c r="K67" s="991"/>
      <c r="L67" s="993"/>
      <c r="M67" s="1103"/>
      <c r="N67" s="992"/>
      <c r="O67" s="363"/>
      <c r="P67" s="364"/>
      <c r="Q67" s="365"/>
      <c r="R67" s="364"/>
      <c r="S67" s="365"/>
      <c r="T67" s="365"/>
      <c r="U67" s="365"/>
      <c r="V67" s="364"/>
      <c r="W67" s="365"/>
      <c r="X67" s="366"/>
      <c r="Y67" s="367"/>
      <c r="Z67" s="207"/>
    </row>
    <row r="68" spans="1:26" ht="16.5" customHeight="1">
      <c r="A68" s="1880"/>
      <c r="B68" s="354" t="s">
        <v>285</v>
      </c>
      <c r="C68" s="362">
        <v>0.3</v>
      </c>
      <c r="D68" s="363">
        <v>0.3</v>
      </c>
      <c r="E68" s="363">
        <v>0.3</v>
      </c>
      <c r="F68" s="363"/>
      <c r="G68" s="363"/>
      <c r="H68" s="363"/>
      <c r="I68" s="363"/>
      <c r="J68" s="363"/>
      <c r="K68" s="991"/>
      <c r="L68" s="993"/>
      <c r="M68" s="1103"/>
      <c r="N68" s="992"/>
      <c r="O68" s="363"/>
      <c r="P68" s="364"/>
      <c r="Q68" s="365"/>
      <c r="R68" s="364"/>
      <c r="S68" s="365"/>
      <c r="T68" s="365"/>
      <c r="U68" s="365"/>
      <c r="V68" s="364"/>
      <c r="W68" s="365"/>
      <c r="X68" s="366"/>
      <c r="Y68" s="367"/>
      <c r="Z68" s="207"/>
    </row>
    <row r="69" spans="1:26" ht="16.5" customHeight="1" thickBot="1">
      <c r="A69" s="1880"/>
      <c r="B69" s="1067" t="s">
        <v>194</v>
      </c>
      <c r="C69" s="1013">
        <v>381.4</v>
      </c>
      <c r="D69" s="1014">
        <v>381.4</v>
      </c>
      <c r="E69" s="1014">
        <v>381.4</v>
      </c>
      <c r="F69" s="1014"/>
      <c r="G69" s="1014">
        <v>381.4</v>
      </c>
      <c r="H69" s="1014"/>
      <c r="I69" s="1014"/>
      <c r="J69" s="1014"/>
      <c r="K69" s="1543"/>
      <c r="L69" s="1085"/>
      <c r="M69" s="1106">
        <v>381.4</v>
      </c>
      <c r="N69" s="1015"/>
      <c r="O69" s="1014"/>
      <c r="P69" s="1019">
        <v>15</v>
      </c>
      <c r="Q69" s="1018">
        <v>381</v>
      </c>
      <c r="R69" s="1019">
        <v>21</v>
      </c>
      <c r="S69" s="1018">
        <v>380.5</v>
      </c>
      <c r="T69" s="1018">
        <v>84.3</v>
      </c>
      <c r="U69" s="1018">
        <v>296.2</v>
      </c>
      <c r="V69" s="1019"/>
      <c r="W69" s="1018"/>
      <c r="X69" s="1020"/>
      <c r="Y69" s="1021"/>
      <c r="Z69" s="207"/>
    </row>
    <row r="70" spans="1:26" ht="16.5" customHeight="1" thickTop="1" thickBot="1">
      <c r="A70" s="2101"/>
      <c r="B70" s="1022" t="s">
        <v>543</v>
      </c>
      <c r="C70" s="1023">
        <f t="shared" ref="C70:X70" si="22">SUM(C63:C69)</f>
        <v>423.7</v>
      </c>
      <c r="D70" s="1024">
        <f t="shared" si="22"/>
        <v>423.7</v>
      </c>
      <c r="E70" s="1024">
        <f t="shared" si="22"/>
        <v>423.4</v>
      </c>
      <c r="F70" s="1024"/>
      <c r="G70" s="1024">
        <f t="shared" si="22"/>
        <v>420.7</v>
      </c>
      <c r="H70" s="1024">
        <f t="shared" si="22"/>
        <v>2.4</v>
      </c>
      <c r="I70" s="1024">
        <f>SUM(I63:I69)</f>
        <v>0.3</v>
      </c>
      <c r="J70" s="1024"/>
      <c r="K70" s="1547"/>
      <c r="L70" s="1086"/>
      <c r="M70" s="1107">
        <f t="shared" si="22"/>
        <v>420.7</v>
      </c>
      <c r="N70" s="1094">
        <f t="shared" si="22"/>
        <v>2.4</v>
      </c>
      <c r="O70" s="1024">
        <f t="shared" si="22"/>
        <v>0.3</v>
      </c>
      <c r="P70" s="1065">
        <f t="shared" si="22"/>
        <v>16</v>
      </c>
      <c r="Q70" s="1066">
        <f t="shared" si="22"/>
        <v>385.3</v>
      </c>
      <c r="R70" s="1065">
        <f t="shared" si="22"/>
        <v>29</v>
      </c>
      <c r="S70" s="1066">
        <f t="shared" si="22"/>
        <v>423.23</v>
      </c>
      <c r="T70" s="1066">
        <f t="shared" si="22"/>
        <v>84.3</v>
      </c>
      <c r="U70" s="1066">
        <f t="shared" si="22"/>
        <v>338.9</v>
      </c>
      <c r="V70" s="1068">
        <f t="shared" si="22"/>
        <v>1</v>
      </c>
      <c r="W70" s="1024">
        <f t="shared" si="22"/>
        <v>0.28999999999999998</v>
      </c>
      <c r="X70" s="1024">
        <f t="shared" si="22"/>
        <v>0.3</v>
      </c>
      <c r="Y70" s="1026"/>
      <c r="Z70" s="207"/>
    </row>
    <row r="71" spans="1:26" ht="16.5" customHeight="1">
      <c r="A71" s="1907" t="s">
        <v>371</v>
      </c>
      <c r="B71" s="361" t="s">
        <v>252</v>
      </c>
      <c r="C71" s="355"/>
      <c r="D71" s="356"/>
      <c r="E71" s="356"/>
      <c r="F71" s="356"/>
      <c r="G71" s="356"/>
      <c r="H71" s="356"/>
      <c r="I71" s="356"/>
      <c r="J71" s="356"/>
      <c r="K71" s="1122"/>
      <c r="L71" s="1009"/>
      <c r="M71" s="1008"/>
      <c r="N71" s="1350"/>
      <c r="O71" s="356"/>
      <c r="P71" s="357"/>
      <c r="Q71" s="358"/>
      <c r="R71" s="357"/>
      <c r="S71" s="358"/>
      <c r="T71" s="358"/>
      <c r="U71" s="358"/>
      <c r="V71" s="357"/>
      <c r="W71" s="358"/>
      <c r="X71" s="359"/>
      <c r="Y71" s="360"/>
      <c r="Z71" s="207"/>
    </row>
    <row r="72" spans="1:26" ht="16.5" customHeight="1">
      <c r="A72" s="1880"/>
      <c r="B72" s="361" t="s">
        <v>330</v>
      </c>
      <c r="C72" s="362"/>
      <c r="D72" s="363"/>
      <c r="E72" s="363"/>
      <c r="F72" s="363"/>
      <c r="G72" s="363"/>
      <c r="H72" s="363"/>
      <c r="I72" s="363"/>
      <c r="J72" s="363"/>
      <c r="K72" s="991"/>
      <c r="L72" s="993"/>
      <c r="M72" s="992"/>
      <c r="N72" s="1351"/>
      <c r="O72" s="363"/>
      <c r="P72" s="364"/>
      <c r="Q72" s="365"/>
      <c r="R72" s="364"/>
      <c r="S72" s="365"/>
      <c r="T72" s="365"/>
      <c r="U72" s="365"/>
      <c r="V72" s="364"/>
      <c r="W72" s="365"/>
      <c r="X72" s="366"/>
      <c r="Y72" s="367"/>
      <c r="Z72" s="207"/>
    </row>
    <row r="73" spans="1:26" ht="16.5" customHeight="1" thickBot="1">
      <c r="A73" s="1880"/>
      <c r="B73" s="354" t="s">
        <v>366</v>
      </c>
      <c r="C73" s="362">
        <v>16</v>
      </c>
      <c r="D73" s="363">
        <v>16</v>
      </c>
      <c r="E73" s="363">
        <v>16</v>
      </c>
      <c r="F73" s="363"/>
      <c r="G73" s="363">
        <v>16</v>
      </c>
      <c r="H73" s="363"/>
      <c r="I73" s="363"/>
      <c r="J73" s="363"/>
      <c r="K73" s="991"/>
      <c r="L73" s="993"/>
      <c r="M73" s="992"/>
      <c r="N73" s="1351"/>
      <c r="O73" s="363"/>
      <c r="P73" s="364">
        <v>4</v>
      </c>
      <c r="Q73" s="365">
        <v>15.6</v>
      </c>
      <c r="R73" s="364">
        <v>3</v>
      </c>
      <c r="S73" s="365">
        <v>16</v>
      </c>
      <c r="T73" s="365"/>
      <c r="U73" s="365">
        <v>16</v>
      </c>
      <c r="V73" s="364"/>
      <c r="W73" s="365"/>
      <c r="X73" s="366"/>
      <c r="Y73" s="367"/>
      <c r="Z73" s="207"/>
    </row>
    <row r="74" spans="1:26" ht="16.5" customHeight="1" thickTop="1" thickBot="1">
      <c r="A74" s="2101"/>
      <c r="B74" s="939" t="s">
        <v>543</v>
      </c>
      <c r="C74" s="1043">
        <f t="shared" ref="C74:U74" si="23">SUM(C72:C73)</f>
        <v>16</v>
      </c>
      <c r="D74" s="1043">
        <f t="shared" si="23"/>
        <v>16</v>
      </c>
      <c r="E74" s="1043">
        <f t="shared" si="23"/>
        <v>16</v>
      </c>
      <c r="F74" s="1043"/>
      <c r="G74" s="1043">
        <f t="shared" si="23"/>
        <v>16</v>
      </c>
      <c r="H74" s="1043"/>
      <c r="I74" s="1043"/>
      <c r="J74" s="1044"/>
      <c r="K74" s="1548"/>
      <c r="L74" s="1089"/>
      <c r="M74" s="1548"/>
      <c r="N74" s="1043"/>
      <c r="O74" s="1043"/>
      <c r="P74" s="1063">
        <f t="shared" si="23"/>
        <v>4</v>
      </c>
      <c r="Q74" s="1062">
        <f t="shared" si="23"/>
        <v>15.6</v>
      </c>
      <c r="R74" s="1063">
        <f t="shared" si="23"/>
        <v>3</v>
      </c>
      <c r="S74" s="1062">
        <f t="shared" si="23"/>
        <v>16</v>
      </c>
      <c r="T74" s="1062"/>
      <c r="U74" s="1062">
        <f t="shared" si="23"/>
        <v>16</v>
      </c>
      <c r="V74" s="1045"/>
      <c r="W74" s="1043"/>
      <c r="X74" s="1043"/>
      <c r="Y74" s="1047"/>
      <c r="Z74" s="207"/>
    </row>
    <row r="75" spans="1:26" ht="16.5" customHeight="1">
      <c r="A75" s="1907" t="s">
        <v>356</v>
      </c>
      <c r="B75" s="354" t="s">
        <v>287</v>
      </c>
      <c r="C75" s="1355">
        <v>47.8</v>
      </c>
      <c r="D75" s="1303">
        <v>47.8</v>
      </c>
      <c r="E75" s="1303">
        <v>47.8</v>
      </c>
      <c r="F75" s="1303"/>
      <c r="G75" s="1303">
        <v>47.8</v>
      </c>
      <c r="H75" s="1303"/>
      <c r="I75" s="1303"/>
      <c r="J75" s="1303"/>
      <c r="K75" s="1545"/>
      <c r="L75" s="1440"/>
      <c r="M75" s="1444"/>
      <c r="N75" s="1307"/>
      <c r="O75" s="1303"/>
      <c r="P75" s="1391">
        <v>2</v>
      </c>
      <c r="Q75" s="1303">
        <v>10.199999999999999</v>
      </c>
      <c r="R75" s="1391">
        <v>1</v>
      </c>
      <c r="S75" s="1303">
        <v>9.1999999999999993</v>
      </c>
      <c r="T75" s="1392"/>
      <c r="U75" s="1392">
        <v>9.1999999999999993</v>
      </c>
      <c r="V75" s="1391"/>
      <c r="W75" s="1303"/>
      <c r="X75" s="1392"/>
      <c r="Y75" s="1393"/>
      <c r="Z75" s="47"/>
    </row>
    <row r="76" spans="1:26" ht="16.5" customHeight="1">
      <c r="A76" s="1880"/>
      <c r="B76" s="354" t="s">
        <v>367</v>
      </c>
      <c r="C76" s="1301">
        <v>93.45</v>
      </c>
      <c r="D76" s="1246">
        <v>52.7</v>
      </c>
      <c r="E76" s="1246">
        <v>52.7</v>
      </c>
      <c r="F76" s="1246"/>
      <c r="G76" s="1246">
        <v>52.7</v>
      </c>
      <c r="H76" s="1246"/>
      <c r="I76" s="1246">
        <v>33.4</v>
      </c>
      <c r="J76" s="1246"/>
      <c r="K76" s="1247">
        <v>3.6</v>
      </c>
      <c r="L76" s="1439"/>
      <c r="M76" s="1445">
        <v>3.6</v>
      </c>
      <c r="N76" s="1312"/>
      <c r="O76" s="1246">
        <v>3.8</v>
      </c>
      <c r="P76" s="1394"/>
      <c r="Q76" s="1246"/>
      <c r="R76" s="1394">
        <v>1</v>
      </c>
      <c r="S76" s="1246">
        <v>6</v>
      </c>
      <c r="T76" s="1246"/>
      <c r="U76" s="1246">
        <v>6</v>
      </c>
      <c r="V76" s="1394">
        <v>3</v>
      </c>
      <c r="W76" s="1246">
        <v>37.200000000000003</v>
      </c>
      <c r="X76" s="1395"/>
      <c r="Y76" s="1396">
        <v>37.200000000000003</v>
      </c>
      <c r="Z76" s="47"/>
    </row>
    <row r="77" spans="1:26" ht="16.5" customHeight="1">
      <c r="A77" s="1880"/>
      <c r="B77" s="361" t="s">
        <v>253</v>
      </c>
      <c r="C77" s="1301">
        <v>4.7</v>
      </c>
      <c r="D77" s="1246">
        <v>4.7</v>
      </c>
      <c r="E77" s="1246">
        <v>4.7</v>
      </c>
      <c r="F77" s="1246"/>
      <c r="G77" s="1246">
        <v>2.7</v>
      </c>
      <c r="H77" s="1246">
        <v>2</v>
      </c>
      <c r="I77" s="1246"/>
      <c r="J77" s="1246"/>
      <c r="K77" s="1247"/>
      <c r="L77" s="1439"/>
      <c r="M77" s="1445"/>
      <c r="N77" s="1312"/>
      <c r="O77" s="1246"/>
      <c r="P77" s="1394">
        <v>1</v>
      </c>
      <c r="Q77" s="1246">
        <v>2</v>
      </c>
      <c r="R77" s="1394">
        <v>1</v>
      </c>
      <c r="S77" s="1246">
        <v>2.7</v>
      </c>
      <c r="T77" s="1246"/>
      <c r="U77" s="1246">
        <v>2.7</v>
      </c>
      <c r="V77" s="1394"/>
      <c r="W77" s="1246"/>
      <c r="X77" s="1397"/>
      <c r="Y77" s="1398"/>
      <c r="Z77" s="47"/>
    </row>
    <row r="78" spans="1:26" ht="16.5" customHeight="1" thickBot="1">
      <c r="A78" s="1880"/>
      <c r="B78" s="1012" t="s">
        <v>288</v>
      </c>
      <c r="C78" s="1326"/>
      <c r="D78" s="1331"/>
      <c r="E78" s="1331"/>
      <c r="F78" s="1246"/>
      <c r="G78" s="1246"/>
      <c r="H78" s="1246"/>
      <c r="I78" s="1246"/>
      <c r="J78" s="1246"/>
      <c r="K78" s="1549"/>
      <c r="L78" s="1439"/>
      <c r="M78" s="1445"/>
      <c r="N78" s="1312"/>
      <c r="O78" s="1246"/>
      <c r="P78" s="1394"/>
      <c r="Q78" s="1246"/>
      <c r="R78" s="1394"/>
      <c r="S78" s="1331"/>
      <c r="T78" s="1246"/>
      <c r="U78" s="1246"/>
      <c r="V78" s="1394"/>
      <c r="W78" s="1331"/>
      <c r="X78" s="1397"/>
      <c r="Y78" s="1398"/>
      <c r="Z78" s="47"/>
    </row>
    <row r="79" spans="1:26" ht="16.5" customHeight="1" thickTop="1" thickBot="1">
      <c r="A79" s="2101"/>
      <c r="B79" s="1022" t="s">
        <v>543</v>
      </c>
      <c r="C79" s="1336">
        <f>SUM(C75:C78)</f>
        <v>145.94999999999999</v>
      </c>
      <c r="D79" s="1336">
        <f>SUM(D75:D78)</f>
        <v>105.2</v>
      </c>
      <c r="E79" s="1336">
        <f t="shared" ref="E79:Y79" si="24">SUM(E75:E78)</f>
        <v>105.2</v>
      </c>
      <c r="F79" s="1336"/>
      <c r="G79" s="1336">
        <f t="shared" si="24"/>
        <v>103.2</v>
      </c>
      <c r="H79" s="1336">
        <f>SUM(H75:H78)</f>
        <v>2</v>
      </c>
      <c r="I79" s="1336">
        <f t="shared" si="24"/>
        <v>33.4</v>
      </c>
      <c r="J79" s="1541"/>
      <c r="K79" s="1550">
        <f>SUM(K75:K78)</f>
        <v>3.6</v>
      </c>
      <c r="L79" s="1555"/>
      <c r="M79" s="1550">
        <f t="shared" si="24"/>
        <v>3.6</v>
      </c>
      <c r="N79" s="1336"/>
      <c r="O79" s="1336">
        <f t="shared" si="24"/>
        <v>3.8</v>
      </c>
      <c r="P79" s="1399">
        <f>SUM(P75:P78)</f>
        <v>3</v>
      </c>
      <c r="Q79" s="1336">
        <f t="shared" si="24"/>
        <v>12.2</v>
      </c>
      <c r="R79" s="1399">
        <f t="shared" si="24"/>
        <v>3</v>
      </c>
      <c r="S79" s="1336">
        <f t="shared" si="24"/>
        <v>17.899999999999999</v>
      </c>
      <c r="T79" s="1336"/>
      <c r="U79" s="1336">
        <f t="shared" si="24"/>
        <v>17.899999999999999</v>
      </c>
      <c r="V79" s="1399">
        <f t="shared" si="24"/>
        <v>3</v>
      </c>
      <c r="W79" s="1336">
        <f t="shared" si="24"/>
        <v>37.200000000000003</v>
      </c>
      <c r="X79" s="1336"/>
      <c r="Y79" s="1400">
        <f t="shared" si="24"/>
        <v>37.200000000000003</v>
      </c>
      <c r="Z79" s="47"/>
    </row>
    <row r="80" spans="1:26" ht="16.5" customHeight="1">
      <c r="A80" s="1907" t="s">
        <v>259</v>
      </c>
      <c r="B80" s="354" t="s">
        <v>215</v>
      </c>
      <c r="C80" s="355">
        <v>5.4</v>
      </c>
      <c r="D80" s="356">
        <v>5.4</v>
      </c>
      <c r="E80" s="356">
        <v>5.4</v>
      </c>
      <c r="F80" s="356"/>
      <c r="G80" s="356">
        <v>5.4</v>
      </c>
      <c r="H80" s="356"/>
      <c r="I80" s="356"/>
      <c r="J80" s="356"/>
      <c r="K80" s="1122"/>
      <c r="L80" s="1009"/>
      <c r="M80" s="1105"/>
      <c r="N80" s="1008"/>
      <c r="O80" s="356"/>
      <c r="P80" s="357">
        <v>1</v>
      </c>
      <c r="Q80" s="358">
        <v>5.4</v>
      </c>
      <c r="R80" s="357">
        <v>1</v>
      </c>
      <c r="S80" s="358">
        <v>5.4</v>
      </c>
      <c r="T80" s="359"/>
      <c r="U80" s="359">
        <v>5.4</v>
      </c>
      <c r="V80" s="357"/>
      <c r="W80" s="358"/>
      <c r="X80" s="359"/>
      <c r="Y80" s="360"/>
      <c r="Z80" s="207"/>
    </row>
    <row r="81" spans="1:27" ht="16.5" customHeight="1">
      <c r="A81" s="1880"/>
      <c r="B81" s="361" t="s">
        <v>216</v>
      </c>
      <c r="C81" s="362"/>
      <c r="D81" s="363"/>
      <c r="E81" s="363"/>
      <c r="F81" s="363"/>
      <c r="G81" s="363"/>
      <c r="H81" s="363"/>
      <c r="I81" s="363"/>
      <c r="J81" s="363"/>
      <c r="K81" s="991"/>
      <c r="L81" s="993"/>
      <c r="M81" s="1103"/>
      <c r="N81" s="1115"/>
      <c r="O81" s="363"/>
      <c r="P81" s="364">
        <v>1</v>
      </c>
      <c r="Q81" s="365"/>
      <c r="R81" s="364">
        <v>1</v>
      </c>
      <c r="S81" s="365"/>
      <c r="T81" s="365"/>
      <c r="U81" s="365"/>
      <c r="V81" s="364"/>
      <c r="W81" s="365"/>
      <c r="X81" s="366"/>
      <c r="Y81" s="367"/>
      <c r="Z81" s="207"/>
    </row>
    <row r="82" spans="1:27" ht="16.5" customHeight="1">
      <c r="A82" s="1880"/>
      <c r="B82" s="361" t="s">
        <v>217</v>
      </c>
      <c r="C82" s="362"/>
      <c r="D82" s="363"/>
      <c r="E82" s="363"/>
      <c r="F82" s="363"/>
      <c r="G82" s="363"/>
      <c r="H82" s="363"/>
      <c r="I82" s="363"/>
      <c r="J82" s="363"/>
      <c r="K82" s="991"/>
      <c r="L82" s="993"/>
      <c r="M82" s="1103"/>
      <c r="N82" s="992"/>
      <c r="O82" s="363"/>
      <c r="P82" s="364"/>
      <c r="Q82" s="365"/>
      <c r="R82" s="364"/>
      <c r="S82" s="365"/>
      <c r="T82" s="365"/>
      <c r="U82" s="365"/>
      <c r="V82" s="364"/>
      <c r="W82" s="365"/>
      <c r="X82" s="366"/>
      <c r="Y82" s="367"/>
      <c r="Z82" s="207"/>
    </row>
    <row r="83" spans="1:27" ht="16.5" customHeight="1">
      <c r="A83" s="1880"/>
      <c r="B83" s="361" t="s">
        <v>218</v>
      </c>
      <c r="C83" s="362">
        <v>5</v>
      </c>
      <c r="D83" s="363">
        <v>5</v>
      </c>
      <c r="E83" s="363">
        <v>5</v>
      </c>
      <c r="F83" s="363"/>
      <c r="G83" s="363">
        <v>5</v>
      </c>
      <c r="H83" s="363"/>
      <c r="I83" s="363"/>
      <c r="J83" s="363"/>
      <c r="K83" s="991"/>
      <c r="L83" s="993"/>
      <c r="M83" s="1103"/>
      <c r="N83" s="1115"/>
      <c r="O83" s="363"/>
      <c r="P83" s="364">
        <v>2</v>
      </c>
      <c r="Q83" s="365">
        <v>5</v>
      </c>
      <c r="R83" s="364">
        <v>2</v>
      </c>
      <c r="S83" s="365">
        <v>5</v>
      </c>
      <c r="T83" s="368"/>
      <c r="U83" s="365">
        <v>5</v>
      </c>
      <c r="V83" s="364"/>
      <c r="W83" s="365"/>
      <c r="X83" s="366"/>
      <c r="Y83" s="367"/>
      <c r="Z83" s="207"/>
    </row>
    <row r="84" spans="1:27" ht="16.5" customHeight="1">
      <c r="A84" s="1880"/>
      <c r="B84" s="361" t="s">
        <v>219</v>
      </c>
      <c r="C84" s="362"/>
      <c r="D84" s="363"/>
      <c r="E84" s="363"/>
      <c r="F84" s="363"/>
      <c r="G84" s="363"/>
      <c r="H84" s="363"/>
      <c r="I84" s="363"/>
      <c r="J84" s="363"/>
      <c r="K84" s="991"/>
      <c r="L84" s="993"/>
      <c r="M84" s="1103"/>
      <c r="N84" s="1115"/>
      <c r="O84" s="363"/>
      <c r="P84" s="364"/>
      <c r="Q84" s="365"/>
      <c r="R84" s="364"/>
      <c r="S84" s="365"/>
      <c r="T84" s="369"/>
      <c r="U84" s="370"/>
      <c r="V84" s="364"/>
      <c r="W84" s="365"/>
      <c r="X84" s="366"/>
      <c r="Y84" s="367"/>
      <c r="Z84" s="207"/>
    </row>
    <row r="85" spans="1:27" ht="16.5" customHeight="1">
      <c r="A85" s="1880"/>
      <c r="B85" s="361" t="s">
        <v>220</v>
      </c>
      <c r="C85" s="362"/>
      <c r="D85" s="363"/>
      <c r="E85" s="363"/>
      <c r="F85" s="363"/>
      <c r="G85" s="363"/>
      <c r="H85" s="363"/>
      <c r="I85" s="363"/>
      <c r="J85" s="363"/>
      <c r="K85" s="991"/>
      <c r="L85" s="993"/>
      <c r="M85" s="1103"/>
      <c r="N85" s="1115"/>
      <c r="O85" s="363"/>
      <c r="P85" s="364"/>
      <c r="Q85" s="365"/>
      <c r="R85" s="364"/>
      <c r="S85" s="365"/>
      <c r="T85" s="371"/>
      <c r="U85" s="365"/>
      <c r="V85" s="364"/>
      <c r="W85" s="365"/>
      <c r="X85" s="366"/>
      <c r="Y85" s="367"/>
      <c r="Z85" s="207"/>
    </row>
    <row r="86" spans="1:27" ht="16.5" customHeight="1">
      <c r="A86" s="1880"/>
      <c r="B86" s="361" t="s">
        <v>203</v>
      </c>
      <c r="C86" s="362">
        <v>0.1</v>
      </c>
      <c r="D86" s="363"/>
      <c r="E86" s="363"/>
      <c r="F86" s="363"/>
      <c r="G86" s="363"/>
      <c r="H86" s="363"/>
      <c r="I86" s="363"/>
      <c r="J86" s="363"/>
      <c r="K86" s="991"/>
      <c r="L86" s="993"/>
      <c r="M86" s="1103"/>
      <c r="N86" s="1115"/>
      <c r="O86" s="363"/>
      <c r="P86" s="364"/>
      <c r="Q86" s="365"/>
      <c r="R86" s="364"/>
      <c r="S86" s="365"/>
      <c r="T86" s="365"/>
      <c r="U86" s="365"/>
      <c r="V86" s="364"/>
      <c r="W86" s="365"/>
      <c r="X86" s="366"/>
      <c r="Y86" s="367"/>
      <c r="Z86" s="207"/>
    </row>
    <row r="87" spans="1:27" ht="16.5" customHeight="1" thickBot="1">
      <c r="A87" s="1880"/>
      <c r="B87" s="372" t="s">
        <v>204</v>
      </c>
      <c r="C87" s="373">
        <v>0.1</v>
      </c>
      <c r="D87" s="374"/>
      <c r="E87" s="374"/>
      <c r="F87" s="363"/>
      <c r="G87" s="363"/>
      <c r="H87" s="363"/>
      <c r="I87" s="363"/>
      <c r="J87" s="363"/>
      <c r="K87" s="1551"/>
      <c r="L87" s="993"/>
      <c r="M87" s="1103"/>
      <c r="N87" s="1115"/>
      <c r="O87" s="363"/>
      <c r="P87" s="364"/>
      <c r="Q87" s="365"/>
      <c r="R87" s="364"/>
      <c r="S87" s="368"/>
      <c r="T87" s="365"/>
      <c r="U87" s="365"/>
      <c r="V87" s="364"/>
      <c r="W87" s="368"/>
      <c r="X87" s="366"/>
      <c r="Y87" s="367"/>
      <c r="Z87" s="207"/>
    </row>
    <row r="88" spans="1:27" ht="16.5" customHeight="1" thickTop="1" thickBot="1">
      <c r="A88" s="1880"/>
      <c r="B88" s="940" t="s">
        <v>543</v>
      </c>
      <c r="C88" s="375">
        <f t="shared" ref="C88:G88" si="25">SUM(C80:C87)</f>
        <v>10.6</v>
      </c>
      <c r="D88" s="376">
        <f t="shared" si="25"/>
        <v>10.4</v>
      </c>
      <c r="E88" s="376">
        <f t="shared" si="25"/>
        <v>10.4</v>
      </c>
      <c r="F88" s="376"/>
      <c r="G88" s="376">
        <f t="shared" si="25"/>
        <v>10.4</v>
      </c>
      <c r="H88" s="376"/>
      <c r="I88" s="376"/>
      <c r="J88" s="376"/>
      <c r="K88" s="1095"/>
      <c r="L88" s="1091"/>
      <c r="M88" s="1113"/>
      <c r="N88" s="1095"/>
      <c r="O88" s="376"/>
      <c r="P88" s="377">
        <f t="shared" ref="P88:U88" si="26">SUM(P80:P87)</f>
        <v>4</v>
      </c>
      <c r="Q88" s="378">
        <f t="shared" si="26"/>
        <v>10.4</v>
      </c>
      <c r="R88" s="377">
        <f t="shared" si="26"/>
        <v>4</v>
      </c>
      <c r="S88" s="378">
        <f t="shared" si="26"/>
        <v>10.4</v>
      </c>
      <c r="T88" s="378"/>
      <c r="U88" s="378">
        <f t="shared" si="26"/>
        <v>10.4</v>
      </c>
      <c r="V88" s="377"/>
      <c r="W88" s="378"/>
      <c r="X88" s="379"/>
      <c r="Y88" s="563"/>
      <c r="Z88" s="207"/>
    </row>
    <row r="89" spans="1:27" ht="16.5" customHeight="1" thickBot="1">
      <c r="A89" s="1069" t="s">
        <v>513</v>
      </c>
      <c r="B89" s="1070" t="s">
        <v>514</v>
      </c>
      <c r="C89" s="1071">
        <v>146.30000000000001</v>
      </c>
      <c r="D89" s="1072">
        <v>137.69999999999999</v>
      </c>
      <c r="E89" s="1072">
        <v>137.69999999999999</v>
      </c>
      <c r="F89" s="1072"/>
      <c r="G89" s="1072">
        <v>137.69999999999999</v>
      </c>
      <c r="H89" s="1072"/>
      <c r="I89" s="1072"/>
      <c r="J89" s="1072"/>
      <c r="K89" s="1552">
        <v>8.6</v>
      </c>
      <c r="L89" s="1092">
        <v>7.7</v>
      </c>
      <c r="M89" s="1114">
        <v>0.9</v>
      </c>
      <c r="N89" s="1096"/>
      <c r="O89" s="1072"/>
      <c r="P89" s="1073">
        <v>9</v>
      </c>
      <c r="Q89" s="1074">
        <v>146.30000000000001</v>
      </c>
      <c r="R89" s="1073">
        <v>10</v>
      </c>
      <c r="S89" s="1074">
        <v>138.6</v>
      </c>
      <c r="T89" s="1075">
        <v>20</v>
      </c>
      <c r="U89" s="1075">
        <v>118.6</v>
      </c>
      <c r="V89" s="1073"/>
      <c r="W89" s="1074"/>
      <c r="X89" s="1075"/>
      <c r="Y89" s="1076"/>
      <c r="Z89" s="207"/>
    </row>
    <row r="90" spans="1:27" ht="30" customHeight="1">
      <c r="A90" s="1450" t="s">
        <v>575</v>
      </c>
      <c r="B90" s="1449"/>
      <c r="C90" s="1077"/>
      <c r="D90" s="207"/>
      <c r="E90" s="207"/>
      <c r="F90" s="207"/>
      <c r="G90" s="207"/>
      <c r="H90" s="207"/>
      <c r="I90" s="207"/>
      <c r="J90" s="207"/>
      <c r="K90" s="207"/>
      <c r="L90" s="207"/>
      <c r="M90" s="207"/>
      <c r="N90" s="207"/>
      <c r="O90" s="207"/>
      <c r="P90" s="1078"/>
      <c r="Q90" s="388"/>
      <c r="R90" s="1078"/>
      <c r="S90" s="388"/>
      <c r="T90" s="388"/>
      <c r="U90" s="388"/>
      <c r="V90" s="1078"/>
      <c r="W90" s="388"/>
      <c r="X90" s="388"/>
      <c r="Y90" s="388"/>
      <c r="Z90" s="207"/>
      <c r="AA90" s="207"/>
    </row>
    <row r="91" spans="1:27">
      <c r="A91" s="1079"/>
      <c r="B91" s="1079"/>
      <c r="C91" s="1080"/>
      <c r="D91" s="207"/>
      <c r="E91" s="207"/>
      <c r="F91" s="207"/>
      <c r="G91" s="207"/>
      <c r="H91" s="207"/>
      <c r="I91" s="207"/>
      <c r="J91" s="207"/>
      <c r="K91" s="207"/>
      <c r="L91" s="207"/>
      <c r="M91" s="207"/>
      <c r="Y91" s="388"/>
      <c r="Z91" s="207"/>
      <c r="AA91" s="207"/>
    </row>
    <row r="92" spans="1:27" ht="16.5" customHeight="1">
      <c r="A92" s="2114"/>
      <c r="B92" s="2115"/>
      <c r="C92" s="2115"/>
      <c r="D92" s="2115"/>
      <c r="E92" s="2115"/>
      <c r="F92" s="2115"/>
      <c r="G92" s="2115"/>
      <c r="H92" s="2115"/>
      <c r="I92" s="2115"/>
      <c r="J92" s="2115"/>
      <c r="K92" s="2115"/>
      <c r="L92" s="2115"/>
      <c r="M92" s="2111"/>
      <c r="N92" s="2111"/>
      <c r="O92" s="2111"/>
      <c r="P92" s="2111"/>
      <c r="Q92" s="2111"/>
      <c r="R92" s="2111"/>
      <c r="S92" s="2111"/>
      <c r="T92" s="2111"/>
      <c r="U92" s="2111"/>
      <c r="V92" s="2111"/>
      <c r="W92" s="2111"/>
      <c r="X92" s="2111"/>
      <c r="Y92" s="2111"/>
      <c r="Z92" s="207"/>
      <c r="AA92" s="207"/>
    </row>
    <row r="93" spans="1:27" ht="16.5" customHeight="1">
      <c r="A93" s="2115"/>
      <c r="B93" s="2115"/>
      <c r="C93" s="2115"/>
      <c r="D93" s="2115"/>
      <c r="E93" s="2115"/>
      <c r="F93" s="2115"/>
      <c r="G93" s="2115"/>
      <c r="H93" s="2115"/>
      <c r="I93" s="2115"/>
      <c r="J93" s="2115"/>
      <c r="K93" s="2115"/>
      <c r="L93" s="2115"/>
      <c r="M93" s="2111"/>
      <c r="N93" s="2111"/>
      <c r="O93" s="2111"/>
      <c r="P93" s="2111"/>
      <c r="Q93" s="2111"/>
      <c r="R93" s="2111"/>
      <c r="S93" s="2111"/>
      <c r="T93" s="2111"/>
      <c r="U93" s="2111"/>
      <c r="V93" s="2111"/>
      <c r="W93" s="2111"/>
      <c r="X93" s="2111"/>
      <c r="Y93" s="2111"/>
      <c r="Z93" s="207"/>
      <c r="AA93" s="207"/>
    </row>
    <row r="94" spans="1:27" ht="16.5" customHeight="1">
      <c r="A94" s="2115"/>
      <c r="B94" s="2115"/>
      <c r="C94" s="2115"/>
      <c r="D94" s="2115"/>
      <c r="E94" s="2115"/>
      <c r="F94" s="2115"/>
      <c r="G94" s="2115"/>
      <c r="H94" s="2115"/>
      <c r="I94" s="2115"/>
      <c r="J94" s="2115"/>
      <c r="K94" s="2115"/>
      <c r="L94" s="2115"/>
      <c r="M94" s="2111"/>
      <c r="N94" s="2111"/>
      <c r="O94" s="2111"/>
      <c r="P94" s="2111"/>
      <c r="Q94" s="2111"/>
      <c r="R94" s="2111"/>
      <c r="S94" s="2111"/>
      <c r="T94" s="2111"/>
      <c r="U94" s="2111"/>
      <c r="V94" s="2111"/>
      <c r="W94" s="2111"/>
      <c r="X94" s="2111"/>
      <c r="Y94" s="2111"/>
      <c r="Z94" s="207"/>
      <c r="AA94" s="207"/>
    </row>
    <row r="95" spans="1:27">
      <c r="A95" s="1079"/>
      <c r="B95" s="1079"/>
      <c r="C95" s="1079"/>
      <c r="D95" s="207"/>
      <c r="E95" s="207"/>
      <c r="F95" s="207"/>
      <c r="G95" s="207"/>
      <c r="H95" s="207"/>
      <c r="I95" s="207"/>
      <c r="J95" s="207"/>
      <c r="K95" s="207"/>
      <c r="L95" s="207"/>
      <c r="M95" s="207"/>
      <c r="N95" s="207"/>
      <c r="O95" s="207"/>
      <c r="P95" s="1078"/>
      <c r="Q95" s="388"/>
      <c r="R95" s="1078"/>
      <c r="S95" s="388"/>
      <c r="T95" s="388"/>
      <c r="U95" s="388"/>
      <c r="V95" s="1078"/>
      <c r="W95" s="388"/>
      <c r="X95" s="388"/>
      <c r="Y95" s="388"/>
      <c r="Z95" s="207"/>
      <c r="AA95" s="207"/>
    </row>
    <row r="96" spans="1:27">
      <c r="A96" s="1079"/>
      <c r="B96" s="1079"/>
      <c r="C96" s="1079"/>
      <c r="D96" s="207"/>
      <c r="E96" s="207"/>
      <c r="F96" s="207"/>
      <c r="G96" s="207"/>
      <c r="H96" s="207"/>
      <c r="I96" s="207"/>
      <c r="J96" s="207"/>
      <c r="K96" s="207"/>
      <c r="L96" s="207"/>
      <c r="M96" s="207"/>
      <c r="N96" s="207"/>
      <c r="O96" s="207"/>
      <c r="P96" s="1078"/>
      <c r="Q96" s="388"/>
      <c r="R96" s="1078"/>
      <c r="S96" s="388"/>
      <c r="T96" s="388"/>
      <c r="U96" s="388"/>
      <c r="V96" s="1078"/>
      <c r="W96" s="388"/>
      <c r="X96" s="388"/>
      <c r="Y96" s="388"/>
      <c r="Z96" s="207"/>
      <c r="AA96" s="207"/>
    </row>
  </sheetData>
  <mergeCells count="29">
    <mergeCell ref="P3:Y3"/>
    <mergeCell ref="R4:U4"/>
    <mergeCell ref="M3:O3"/>
    <mergeCell ref="M92:Y94"/>
    <mergeCell ref="K3:L3"/>
    <mergeCell ref="A92:L94"/>
    <mergeCell ref="V4:Y4"/>
    <mergeCell ref="A80:A88"/>
    <mergeCell ref="A31:A34"/>
    <mergeCell ref="A19:A21"/>
    <mergeCell ref="P4:Q4"/>
    <mergeCell ref="A3:B7"/>
    <mergeCell ref="A8:B8"/>
    <mergeCell ref="A9:B9"/>
    <mergeCell ref="A71:A74"/>
    <mergeCell ref="A75:A79"/>
    <mergeCell ref="I1:J1"/>
    <mergeCell ref="A1:H1"/>
    <mergeCell ref="D3:J3"/>
    <mergeCell ref="A59:A62"/>
    <mergeCell ref="A63:A70"/>
    <mergeCell ref="A35:A43"/>
    <mergeCell ref="A22:A25"/>
    <mergeCell ref="A10:B10"/>
    <mergeCell ref="A45:A54"/>
    <mergeCell ref="A55:A58"/>
    <mergeCell ref="A11:B11"/>
    <mergeCell ref="A12:A18"/>
    <mergeCell ref="A26:A29"/>
  </mergeCells>
  <phoneticPr fontId="5"/>
  <printOptions horizontalCentered="1"/>
  <pageMargins left="0.59055118110236227" right="0.59055118110236227" top="0.59055118110236227" bottom="0.39370078740157483" header="0.51181102362204722" footer="0.31496062992125984"/>
  <pageSetup paperSize="9" scale="95" firstPageNumber="36" pageOrder="overThenDown" orientation="portrait" useFirstPageNumber="1" r:id="rId1"/>
  <headerFooter scaleWithDoc="0" alignWithMargins="0">
    <oddHeader>&amp;R&amp;6　　　</oddHeader>
    <oddFooter>&amp;C- &amp;P  -</oddFooter>
  </headerFooter>
  <rowBreaks count="1" manualBreakCount="1">
    <brk id="44" max="24" man="1"/>
  </rowBreaks>
  <colBreaks count="1" manualBreakCount="1">
    <brk id="12" max="8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53"/>
  <sheetViews>
    <sheetView view="pageBreakPreview" zoomScale="85" zoomScaleNormal="100" zoomScaleSheetLayoutView="85" workbookViewId="0">
      <pane xSplit="2" ySplit="6" topLeftCell="C7" activePane="bottomRight" state="frozen"/>
      <selection activeCell="F6" sqref="F6"/>
      <selection pane="topRight" activeCell="F6" sqref="F6"/>
      <selection pane="bottomLeft" activeCell="F6" sqref="F6"/>
      <selection pane="bottomRight" activeCell="J14" sqref="J14"/>
    </sheetView>
  </sheetViews>
  <sheetFormatPr defaultRowHeight="13.5"/>
  <cols>
    <col min="1" max="1" width="5" style="36" bestFit="1" customWidth="1"/>
    <col min="2" max="2" width="16.375" style="36" bestFit="1" customWidth="1"/>
    <col min="3" max="4" width="14" style="36" customWidth="1"/>
    <col min="5" max="5" width="17.75" style="36" bestFit="1" customWidth="1"/>
    <col min="6" max="6" width="13.875" style="36" bestFit="1" customWidth="1"/>
    <col min="7" max="7" width="15.375" style="36" bestFit="1" customWidth="1"/>
    <col min="8" max="8" width="14.75" style="36" bestFit="1" customWidth="1"/>
    <col min="9" max="9" width="9.625" style="36" bestFit="1" customWidth="1"/>
    <col min="10" max="10" width="14.125" style="36" bestFit="1" customWidth="1"/>
    <col min="11" max="11" width="15.375" style="36" customWidth="1"/>
    <col min="12" max="12" width="17" style="36" customWidth="1"/>
    <col min="13" max="16384" width="9" style="36"/>
  </cols>
  <sheetData>
    <row r="1" spans="1:11" ht="17.25">
      <c r="A1" s="2140" t="s">
        <v>678</v>
      </c>
      <c r="B1" s="2140"/>
      <c r="C1" s="2140"/>
      <c r="D1" s="2140"/>
      <c r="E1" s="2140"/>
      <c r="F1" s="2140"/>
      <c r="G1" s="141"/>
      <c r="H1" s="141"/>
    </row>
    <row r="2" spans="1:11" ht="14.25" thickBot="1">
      <c r="E2" s="2023"/>
      <c r="F2" s="2023"/>
    </row>
    <row r="3" spans="1:11">
      <c r="A3" s="2128" t="s">
        <v>105</v>
      </c>
      <c r="B3" s="2129"/>
      <c r="C3" s="142" t="s">
        <v>376</v>
      </c>
      <c r="D3" s="142" t="s">
        <v>377</v>
      </c>
      <c r="E3" s="44"/>
      <c r="F3" s="247"/>
      <c r="G3" s="44"/>
      <c r="H3" s="35"/>
      <c r="I3" s="2124" t="s">
        <v>579</v>
      </c>
      <c r="J3" s="2125"/>
      <c r="K3" s="117"/>
    </row>
    <row r="4" spans="1:11" ht="22.5" customHeight="1">
      <c r="A4" s="2130"/>
      <c r="B4" s="2046"/>
      <c r="C4" s="143" t="s">
        <v>198</v>
      </c>
      <c r="D4" s="143" t="s">
        <v>199</v>
      </c>
      <c r="E4" s="2135" t="s">
        <v>205</v>
      </c>
      <c r="F4" s="2135" t="s">
        <v>206</v>
      </c>
      <c r="G4" s="2135" t="s">
        <v>207</v>
      </c>
      <c r="H4" s="2135" t="s">
        <v>208</v>
      </c>
      <c r="I4" s="2126"/>
      <c r="J4" s="2127"/>
      <c r="K4" s="117"/>
    </row>
    <row r="5" spans="1:11" ht="41.25" customHeight="1">
      <c r="A5" s="2130"/>
      <c r="B5" s="2046"/>
      <c r="C5" s="144"/>
      <c r="D5" s="144"/>
      <c r="E5" s="2136"/>
      <c r="F5" s="2136"/>
      <c r="G5" s="2141"/>
      <c r="H5" s="2141"/>
      <c r="I5" s="143" t="s">
        <v>51</v>
      </c>
      <c r="J5" s="254" t="s">
        <v>50</v>
      </c>
      <c r="K5" s="117"/>
    </row>
    <row r="6" spans="1:11" ht="14.25" thickBot="1">
      <c r="A6" s="2131"/>
      <c r="B6" s="2132"/>
      <c r="C6" s="145" t="s">
        <v>618</v>
      </c>
      <c r="D6" s="145" t="s">
        <v>617</v>
      </c>
      <c r="E6" s="146" t="s">
        <v>378</v>
      </c>
      <c r="F6" s="146" t="s">
        <v>379</v>
      </c>
      <c r="G6" s="146" t="s">
        <v>380</v>
      </c>
      <c r="H6" s="146" t="s">
        <v>381</v>
      </c>
      <c r="I6" s="145" t="s">
        <v>67</v>
      </c>
      <c r="J6" s="255" t="s">
        <v>617</v>
      </c>
      <c r="K6" s="117"/>
    </row>
    <row r="7" spans="1:11" ht="14.25" thickBot="1">
      <c r="A7" s="2130" t="s">
        <v>312</v>
      </c>
      <c r="B7" s="2046"/>
      <c r="C7" s="1596">
        <f t="shared" ref="C7:J7" si="0">SUM(C8:C10)</f>
        <v>125</v>
      </c>
      <c r="D7" s="1596">
        <f t="shared" si="0"/>
        <v>2807</v>
      </c>
      <c r="E7" s="1596">
        <f t="shared" si="0"/>
        <v>2105</v>
      </c>
      <c r="F7" s="1596">
        <f t="shared" si="0"/>
        <v>127</v>
      </c>
      <c r="G7" s="1596">
        <f t="shared" si="0"/>
        <v>460</v>
      </c>
      <c r="H7" s="1596">
        <f t="shared" si="0"/>
        <v>115</v>
      </c>
      <c r="I7" s="147">
        <f>SUM(I8:I10)</f>
        <v>8804</v>
      </c>
      <c r="J7" s="248">
        <f t="shared" si="0"/>
        <v>19525</v>
      </c>
      <c r="K7" s="148"/>
    </row>
    <row r="8" spans="1:11">
      <c r="A8" s="2142" t="s">
        <v>106</v>
      </c>
      <c r="B8" s="2017"/>
      <c r="C8" s="1597">
        <f t="shared" ref="C8:J8" si="1">SUM(C11:C13)</f>
        <v>19</v>
      </c>
      <c r="D8" s="1597">
        <f t="shared" si="1"/>
        <v>827</v>
      </c>
      <c r="E8" s="149">
        <f t="shared" si="1"/>
        <v>771</v>
      </c>
      <c r="F8" s="1597">
        <f t="shared" si="1"/>
        <v>0</v>
      </c>
      <c r="G8" s="1597">
        <f t="shared" si="1"/>
        <v>1</v>
      </c>
      <c r="H8" s="149">
        <f t="shared" si="1"/>
        <v>56</v>
      </c>
      <c r="I8" s="149">
        <f t="shared" si="1"/>
        <v>3124</v>
      </c>
      <c r="J8" s="249">
        <f t="shared" si="1"/>
        <v>5386</v>
      </c>
      <c r="K8" s="148"/>
    </row>
    <row r="9" spans="1:11">
      <c r="A9" s="2133" t="s">
        <v>313</v>
      </c>
      <c r="B9" s="2027"/>
      <c r="C9" s="1598">
        <f>SUM(C14:C15)</f>
        <v>88</v>
      </c>
      <c r="D9" s="1598">
        <f t="shared" ref="D9:J9" si="2">SUM(D14:D15)</f>
        <v>1385</v>
      </c>
      <c r="E9" s="150">
        <f t="shared" si="2"/>
        <v>867</v>
      </c>
      <c r="F9" s="1598">
        <f t="shared" si="2"/>
        <v>2</v>
      </c>
      <c r="G9" s="1598">
        <f t="shared" si="2"/>
        <v>459</v>
      </c>
      <c r="H9" s="150">
        <f t="shared" si="2"/>
        <v>56</v>
      </c>
      <c r="I9" s="150">
        <f t="shared" si="2"/>
        <v>3994</v>
      </c>
      <c r="J9" s="250">
        <f t="shared" si="2"/>
        <v>10694</v>
      </c>
      <c r="K9" s="148"/>
    </row>
    <row r="10" spans="1:11" ht="14.25" thickBot="1">
      <c r="A10" s="2134" t="s">
        <v>107</v>
      </c>
      <c r="B10" s="2038"/>
      <c r="C10" s="1599">
        <f t="shared" ref="C10:J10" si="3">SUM(C16:C17)</f>
        <v>18</v>
      </c>
      <c r="D10" s="1599">
        <f t="shared" si="3"/>
        <v>595</v>
      </c>
      <c r="E10" s="151">
        <f t="shared" si="3"/>
        <v>467</v>
      </c>
      <c r="F10" s="1599">
        <f t="shared" si="3"/>
        <v>125</v>
      </c>
      <c r="G10" s="1599"/>
      <c r="H10" s="1599">
        <f t="shared" si="3"/>
        <v>3</v>
      </c>
      <c r="I10" s="151">
        <f t="shared" si="3"/>
        <v>1686</v>
      </c>
      <c r="J10" s="251">
        <f t="shared" si="3"/>
        <v>3445</v>
      </c>
      <c r="K10" s="148"/>
    </row>
    <row r="11" spans="1:11">
      <c r="A11" s="2137" t="s">
        <v>200</v>
      </c>
      <c r="B11" s="45" t="s">
        <v>314</v>
      </c>
      <c r="C11" s="1597">
        <v>7</v>
      </c>
      <c r="D11" s="1597">
        <v>172</v>
      </c>
      <c r="E11" s="149">
        <v>123</v>
      </c>
      <c r="F11" s="1597"/>
      <c r="G11" s="1597"/>
      <c r="H11" s="149">
        <v>50</v>
      </c>
      <c r="I11" s="149">
        <v>332</v>
      </c>
      <c r="J11" s="249">
        <v>527</v>
      </c>
      <c r="K11" s="148"/>
    </row>
    <row r="12" spans="1:11">
      <c r="A12" s="2138"/>
      <c r="B12" s="46" t="s">
        <v>315</v>
      </c>
      <c r="C12" s="1598">
        <v>10</v>
      </c>
      <c r="D12" s="1598">
        <v>569</v>
      </c>
      <c r="E12" s="150">
        <v>568</v>
      </c>
      <c r="F12" s="1598"/>
      <c r="G12" s="1598">
        <v>1</v>
      </c>
      <c r="H12" s="150"/>
      <c r="I12" s="150">
        <v>930</v>
      </c>
      <c r="J12" s="250">
        <v>1880</v>
      </c>
      <c r="K12" s="148"/>
    </row>
    <row r="13" spans="1:11">
      <c r="A13" s="2138"/>
      <c r="B13" s="46" t="s">
        <v>316</v>
      </c>
      <c r="C13" s="1600">
        <v>2</v>
      </c>
      <c r="D13" s="1600">
        <v>86</v>
      </c>
      <c r="E13" s="152">
        <v>80</v>
      </c>
      <c r="F13" s="1600"/>
      <c r="G13" s="1600"/>
      <c r="H13" s="152">
        <v>6</v>
      </c>
      <c r="I13" s="152">
        <v>1862</v>
      </c>
      <c r="J13" s="252">
        <v>2979</v>
      </c>
      <c r="K13" s="148"/>
    </row>
    <row r="14" spans="1:11">
      <c r="A14" s="2138"/>
      <c r="B14" s="46" t="s">
        <v>313</v>
      </c>
      <c r="C14" s="1600">
        <v>88</v>
      </c>
      <c r="D14" s="1600">
        <v>1383</v>
      </c>
      <c r="E14" s="1600">
        <v>867</v>
      </c>
      <c r="F14" s="1600"/>
      <c r="G14" s="1600">
        <v>459</v>
      </c>
      <c r="H14" s="1600">
        <v>56</v>
      </c>
      <c r="I14" s="152">
        <v>3817</v>
      </c>
      <c r="J14" s="252">
        <v>10222</v>
      </c>
      <c r="K14" s="148"/>
    </row>
    <row r="15" spans="1:11">
      <c r="A15" s="2138"/>
      <c r="B15" s="46" t="s">
        <v>109</v>
      </c>
      <c r="C15" s="1600"/>
      <c r="D15" s="1600">
        <v>2</v>
      </c>
      <c r="E15" s="152"/>
      <c r="F15" s="1600">
        <v>2</v>
      </c>
      <c r="G15" s="1600"/>
      <c r="H15" s="152"/>
      <c r="I15" s="152">
        <v>177</v>
      </c>
      <c r="J15" s="252">
        <v>472</v>
      </c>
      <c r="K15" s="148"/>
    </row>
    <row r="16" spans="1:11">
      <c r="A16" s="2138"/>
      <c r="B16" s="46" t="s">
        <v>317</v>
      </c>
      <c r="C16" s="1600">
        <v>16</v>
      </c>
      <c r="D16" s="1600">
        <v>588</v>
      </c>
      <c r="E16" s="152">
        <v>463</v>
      </c>
      <c r="F16" s="1600">
        <v>125</v>
      </c>
      <c r="G16" s="1600"/>
      <c r="H16" s="1600"/>
      <c r="I16" s="152">
        <v>257</v>
      </c>
      <c r="J16" s="252">
        <v>3050</v>
      </c>
      <c r="K16" s="148"/>
    </row>
    <row r="17" spans="1:11" ht="14.25" thickBot="1">
      <c r="A17" s="2139"/>
      <c r="B17" s="132" t="s">
        <v>311</v>
      </c>
      <c r="C17" s="1601">
        <v>2</v>
      </c>
      <c r="D17" s="1601">
        <v>7</v>
      </c>
      <c r="E17" s="153">
        <v>4</v>
      </c>
      <c r="F17" s="1601"/>
      <c r="G17" s="1601"/>
      <c r="H17" s="153">
        <v>3</v>
      </c>
      <c r="I17" s="153">
        <v>1429</v>
      </c>
      <c r="J17" s="253">
        <v>395</v>
      </c>
      <c r="K17" s="148"/>
    </row>
    <row r="18" spans="1:11" s="157" customFormat="1" ht="200.25" customHeight="1" thickBot="1">
      <c r="A18" s="117"/>
      <c r="B18" s="154"/>
      <c r="C18" s="155"/>
      <c r="D18" s="155"/>
      <c r="E18" s="155"/>
      <c r="F18" s="155"/>
      <c r="G18" s="156"/>
      <c r="H18" s="156"/>
      <c r="I18" s="156"/>
      <c r="J18" s="258"/>
      <c r="K18" s="156"/>
    </row>
    <row r="19" spans="1:11">
      <c r="J19" s="256"/>
    </row>
    <row r="20" spans="1:11">
      <c r="C20" s="158"/>
      <c r="D20" s="158"/>
      <c r="E20" s="158"/>
      <c r="F20" s="158"/>
      <c r="G20" s="158"/>
      <c r="H20" s="158"/>
      <c r="I20" s="158"/>
      <c r="J20" s="257"/>
      <c r="K20" s="158"/>
    </row>
    <row r="21" spans="1:11">
      <c r="A21" s="158"/>
      <c r="B21" s="158"/>
      <c r="C21" s="158"/>
      <c r="D21" s="158"/>
      <c r="E21" s="158"/>
      <c r="F21" s="158"/>
      <c r="G21" s="158"/>
      <c r="H21" s="158"/>
      <c r="I21" s="158"/>
      <c r="J21" s="257"/>
      <c r="K21" s="158"/>
    </row>
    <row r="22" spans="1:11">
      <c r="J22" s="157"/>
    </row>
    <row r="23" spans="1:11">
      <c r="J23" s="157"/>
    </row>
    <row r="24" spans="1:11">
      <c r="J24" s="157"/>
    </row>
    <row r="25" spans="1:11">
      <c r="J25" s="157"/>
    </row>
    <row r="26" spans="1:11">
      <c r="J26" s="157"/>
    </row>
    <row r="27" spans="1:11">
      <c r="J27" s="157"/>
    </row>
    <row r="28" spans="1:11">
      <c r="J28" s="157"/>
    </row>
    <row r="29" spans="1:11">
      <c r="J29" s="157"/>
    </row>
    <row r="30" spans="1:11">
      <c r="J30" s="157"/>
    </row>
    <row r="31" spans="1:11">
      <c r="J31" s="157"/>
    </row>
    <row r="32" spans="1:11">
      <c r="J32" s="157"/>
    </row>
    <row r="33" spans="10:10">
      <c r="J33" s="157"/>
    </row>
    <row r="34" spans="10:10">
      <c r="J34" s="157"/>
    </row>
    <row r="35" spans="10:10">
      <c r="J35" s="157"/>
    </row>
    <row r="36" spans="10:10">
      <c r="J36" s="157"/>
    </row>
    <row r="37" spans="10:10">
      <c r="J37" s="157"/>
    </row>
    <row r="38" spans="10:10">
      <c r="J38" s="157"/>
    </row>
    <row r="39" spans="10:10">
      <c r="J39" s="157"/>
    </row>
    <row r="40" spans="10:10">
      <c r="J40" s="157"/>
    </row>
    <row r="41" spans="10:10">
      <c r="J41" s="157"/>
    </row>
    <row r="42" spans="10:10">
      <c r="J42" s="157"/>
    </row>
    <row r="43" spans="10:10">
      <c r="J43" s="157"/>
    </row>
    <row r="44" spans="10:10">
      <c r="J44" s="157"/>
    </row>
    <row r="45" spans="10:10">
      <c r="J45" s="157"/>
    </row>
    <row r="46" spans="10:10">
      <c r="J46" s="157"/>
    </row>
    <row r="47" spans="10:10">
      <c r="J47" s="157"/>
    </row>
    <row r="48" spans="10:10">
      <c r="J48" s="157"/>
    </row>
    <row r="49" spans="10:10">
      <c r="J49" s="157"/>
    </row>
    <row r="50" spans="10:10">
      <c r="J50" s="157"/>
    </row>
    <row r="51" spans="10:10">
      <c r="J51" s="157"/>
    </row>
    <row r="52" spans="10:10">
      <c r="J52" s="157"/>
    </row>
    <row r="53" spans="10:10">
      <c r="J53" s="157"/>
    </row>
  </sheetData>
  <mergeCells count="13">
    <mergeCell ref="A11:A17"/>
    <mergeCell ref="E4:E5"/>
    <mergeCell ref="A1:F1"/>
    <mergeCell ref="G4:G5"/>
    <mergeCell ref="H4:H5"/>
    <mergeCell ref="E2:F2"/>
    <mergeCell ref="A8:B8"/>
    <mergeCell ref="I3:J4"/>
    <mergeCell ref="A3:B6"/>
    <mergeCell ref="A9:B9"/>
    <mergeCell ref="A10:B10"/>
    <mergeCell ref="A7:B7"/>
    <mergeCell ref="F4:F5"/>
  </mergeCells>
  <phoneticPr fontId="8"/>
  <printOptions horizontalCentered="1"/>
  <pageMargins left="0.59055118110236227" right="0.59055118110236227" top="0.59055118110236227" bottom="0.39370078740157483" header="0.51181102362204722" footer="0.31496062992125984"/>
  <pageSetup paperSize="9" firstPageNumber="40" pageOrder="overThenDown" orientation="portrait" useFirstPageNumber="1" r:id="rId1"/>
  <headerFooter scaleWithDoc="0" alignWithMargins="0">
    <oddFooter>&amp;C- &amp;P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121"/>
  <sheetViews>
    <sheetView view="pageBreakPreview" zoomScaleNormal="75" zoomScaleSheetLayoutView="75" workbookViewId="0">
      <pane ySplit="4" topLeftCell="A5" activePane="bottomLeft" state="frozen"/>
      <selection activeCell="F6" sqref="F6"/>
      <selection pane="bottomLeft" activeCell="G62" sqref="G62"/>
    </sheetView>
  </sheetViews>
  <sheetFormatPr defaultRowHeight="13.5"/>
  <cols>
    <col min="1" max="1" width="4.25" style="440" bestFit="1" customWidth="1"/>
    <col min="2" max="2" width="12.75" style="440" bestFit="1" customWidth="1"/>
    <col min="3" max="3" width="8.5" style="440" customWidth="1"/>
    <col min="4" max="4" width="10.625" style="440" bestFit="1" customWidth="1"/>
    <col min="5" max="6" width="7.5" style="440" customWidth="1"/>
    <col min="7" max="9" width="9.5" style="440" customWidth="1"/>
    <col min="10" max="10" width="9.75" style="440" bestFit="1" customWidth="1"/>
    <col min="11" max="16384" width="9" style="440"/>
  </cols>
  <sheetData>
    <row r="1" spans="1:10" ht="20.25" customHeight="1">
      <c r="A1" s="2143" t="s">
        <v>679</v>
      </c>
      <c r="B1" s="2143"/>
      <c r="C1" s="2143"/>
      <c r="D1" s="2143"/>
      <c r="E1" s="2143"/>
      <c r="F1" s="2143"/>
      <c r="G1" s="2144"/>
      <c r="H1" s="2144"/>
      <c r="I1" s="2144"/>
      <c r="J1" s="2144"/>
    </row>
    <row r="2" spans="1:10" ht="19.5" customHeight="1" thickBot="1">
      <c r="A2" s="1124"/>
      <c r="B2" s="1124"/>
      <c r="C2" s="1124"/>
      <c r="D2" s="1124"/>
      <c r="E2" s="1124"/>
      <c r="F2" s="1124"/>
      <c r="G2" s="1125"/>
      <c r="H2" s="1125"/>
      <c r="I2" s="2092"/>
      <c r="J2" s="2092"/>
    </row>
    <row r="3" spans="1:10" ht="14.25" thickBot="1">
      <c r="A3" s="2159" t="s">
        <v>71</v>
      </c>
      <c r="B3" s="2160"/>
      <c r="C3" s="2152" t="s">
        <v>150</v>
      </c>
      <c r="D3" s="903"/>
      <c r="E3" s="903"/>
      <c r="F3" s="903"/>
      <c r="G3" s="2147" t="s">
        <v>41</v>
      </c>
      <c r="H3" s="2081"/>
      <c r="I3" s="2081"/>
      <c r="J3" s="2148"/>
    </row>
    <row r="4" spans="1:10" ht="60.75" thickBot="1">
      <c r="A4" s="2161"/>
      <c r="B4" s="2096"/>
      <c r="C4" s="2153"/>
      <c r="D4" s="1126" t="s">
        <v>427</v>
      </c>
      <c r="E4" s="1126" t="s">
        <v>428</v>
      </c>
      <c r="F4" s="1127" t="s">
        <v>241</v>
      </c>
      <c r="G4" s="1128" t="s">
        <v>403</v>
      </c>
      <c r="H4" s="1128" t="s">
        <v>404</v>
      </c>
      <c r="I4" s="1128" t="s">
        <v>405</v>
      </c>
      <c r="J4" s="1129" t="s">
        <v>42</v>
      </c>
    </row>
    <row r="5" spans="1:10" ht="14.25" thickBot="1">
      <c r="A5" s="2154" t="s">
        <v>291</v>
      </c>
      <c r="B5" s="2155"/>
      <c r="C5" s="1130">
        <f t="shared" ref="C5:J5" si="0">SUM(C6:C8)</f>
        <v>1960</v>
      </c>
      <c r="D5" s="1131">
        <f t="shared" si="0"/>
        <v>1727</v>
      </c>
      <c r="E5" s="1131">
        <f t="shared" si="0"/>
        <v>121</v>
      </c>
      <c r="F5" s="1131">
        <f t="shared" si="0"/>
        <v>21</v>
      </c>
      <c r="G5" s="1130">
        <f t="shared" si="0"/>
        <v>1282</v>
      </c>
      <c r="H5" s="1130">
        <f t="shared" si="0"/>
        <v>519</v>
      </c>
      <c r="I5" s="1131">
        <f t="shared" si="0"/>
        <v>99</v>
      </c>
      <c r="J5" s="1132">
        <f t="shared" si="0"/>
        <v>60</v>
      </c>
    </row>
    <row r="6" spans="1:10">
      <c r="A6" s="2156" t="s">
        <v>75</v>
      </c>
      <c r="B6" s="2081"/>
      <c r="C6" s="438">
        <f>SUM(C9:C11)</f>
        <v>783</v>
      </c>
      <c r="D6" s="437">
        <f t="shared" ref="D6:J6" si="1">SUM(D9:D11)</f>
        <v>654</v>
      </c>
      <c r="E6" s="437">
        <f>SUM(E9:E11)</f>
        <v>43</v>
      </c>
      <c r="F6" s="437">
        <f>SUM(F9:F11)</f>
        <v>6</v>
      </c>
      <c r="G6" s="438">
        <f t="shared" si="1"/>
        <v>497</v>
      </c>
      <c r="H6" s="438">
        <f t="shared" si="1"/>
        <v>211</v>
      </c>
      <c r="I6" s="437">
        <f t="shared" si="1"/>
        <v>45</v>
      </c>
      <c r="J6" s="439">
        <f t="shared" si="1"/>
        <v>30</v>
      </c>
    </row>
    <row r="7" spans="1:10">
      <c r="A7" s="2157" t="s">
        <v>292</v>
      </c>
      <c r="B7" s="2079"/>
      <c r="C7" s="1133">
        <f t="shared" ref="C7:J7" si="2">SUM(C12:C13)</f>
        <v>921</v>
      </c>
      <c r="D7" s="1134">
        <f t="shared" si="2"/>
        <v>849</v>
      </c>
      <c r="E7" s="1134">
        <f>SUM(E12:E13)</f>
        <v>60</v>
      </c>
      <c r="F7" s="1134">
        <f>SUM(F12:F13)</f>
        <v>5</v>
      </c>
      <c r="G7" s="1133">
        <f t="shared" si="2"/>
        <v>641</v>
      </c>
      <c r="H7" s="1133">
        <f t="shared" si="2"/>
        <v>227</v>
      </c>
      <c r="I7" s="1134">
        <f t="shared" si="2"/>
        <v>34</v>
      </c>
      <c r="J7" s="1135">
        <f t="shared" si="2"/>
        <v>19</v>
      </c>
    </row>
    <row r="8" spans="1:10" ht="14.25" thickBot="1">
      <c r="A8" s="2158" t="s">
        <v>76</v>
      </c>
      <c r="B8" s="2071"/>
      <c r="C8" s="1136">
        <f t="shared" ref="C8:J8" si="3">SUM(C14:C15)</f>
        <v>256</v>
      </c>
      <c r="D8" s="1137">
        <f t="shared" si="3"/>
        <v>224</v>
      </c>
      <c r="E8" s="1137">
        <f>SUM(E14:E15)</f>
        <v>18</v>
      </c>
      <c r="F8" s="1137">
        <f>SUM(F14:F15)</f>
        <v>10</v>
      </c>
      <c r="G8" s="1136">
        <f t="shared" si="3"/>
        <v>144</v>
      </c>
      <c r="H8" s="1136">
        <f t="shared" si="3"/>
        <v>81</v>
      </c>
      <c r="I8" s="1137">
        <f t="shared" si="3"/>
        <v>20</v>
      </c>
      <c r="J8" s="1138">
        <f t="shared" si="3"/>
        <v>11</v>
      </c>
    </row>
    <row r="9" spans="1:10">
      <c r="A9" s="2149" t="s">
        <v>78</v>
      </c>
      <c r="B9" s="435" t="s">
        <v>293</v>
      </c>
      <c r="C9" s="436">
        <f>SUM(C18,C22,C26)</f>
        <v>107</v>
      </c>
      <c r="D9" s="437">
        <f>SUM(D18,D22,D26)</f>
        <v>82</v>
      </c>
      <c r="E9" s="437">
        <f t="shared" ref="E9:J9" si="4">SUM(E18,E22,E26)</f>
        <v>10</v>
      </c>
      <c r="F9" s="437">
        <f t="shared" si="4"/>
        <v>6</v>
      </c>
      <c r="G9" s="438">
        <f t="shared" si="4"/>
        <v>66</v>
      </c>
      <c r="H9" s="438">
        <f t="shared" si="4"/>
        <v>24</v>
      </c>
      <c r="I9" s="437">
        <f t="shared" si="4"/>
        <v>7</v>
      </c>
      <c r="J9" s="439">
        <f t="shared" si="4"/>
        <v>10</v>
      </c>
    </row>
    <row r="10" spans="1:10">
      <c r="A10" s="2150"/>
      <c r="B10" s="548" t="s">
        <v>294</v>
      </c>
      <c r="C10" s="550">
        <f>SUM(C27,C31,C40)</f>
        <v>373</v>
      </c>
      <c r="D10" s="550">
        <f t="shared" ref="D10:J10" si="5">SUM(D27,D31,D40)</f>
        <v>294</v>
      </c>
      <c r="E10" s="550">
        <f t="shared" si="5"/>
        <v>15</v>
      </c>
      <c r="F10" s="550"/>
      <c r="G10" s="550">
        <f t="shared" si="5"/>
        <v>256</v>
      </c>
      <c r="H10" s="550">
        <f t="shared" si="5"/>
        <v>92</v>
      </c>
      <c r="I10" s="550">
        <f t="shared" si="5"/>
        <v>16</v>
      </c>
      <c r="J10" s="1667">
        <f t="shared" si="5"/>
        <v>9</v>
      </c>
    </row>
    <row r="11" spans="1:10">
      <c r="A11" s="2150"/>
      <c r="B11" s="548" t="s">
        <v>295</v>
      </c>
      <c r="C11" s="549">
        <f t="shared" ref="C11:J11" si="6">SUM(C50)</f>
        <v>303</v>
      </c>
      <c r="D11" s="550">
        <f t="shared" si="6"/>
        <v>278</v>
      </c>
      <c r="E11" s="550">
        <f>SUM(E50)</f>
        <v>18</v>
      </c>
      <c r="F11" s="550"/>
      <c r="G11" s="551">
        <f t="shared" si="6"/>
        <v>175</v>
      </c>
      <c r="H11" s="551">
        <f t="shared" si="6"/>
        <v>95</v>
      </c>
      <c r="I11" s="550">
        <f t="shared" si="6"/>
        <v>22</v>
      </c>
      <c r="J11" s="552">
        <f t="shared" si="6"/>
        <v>11</v>
      </c>
    </row>
    <row r="12" spans="1:10">
      <c r="A12" s="2150"/>
      <c r="B12" s="548" t="s">
        <v>292</v>
      </c>
      <c r="C12" s="549">
        <f t="shared" ref="C12:J12" si="7">SUM(C54,C58,C66)</f>
        <v>854</v>
      </c>
      <c r="D12" s="550">
        <f t="shared" si="7"/>
        <v>786</v>
      </c>
      <c r="E12" s="550">
        <f t="shared" si="7"/>
        <v>48</v>
      </c>
      <c r="F12" s="550">
        <f t="shared" si="7"/>
        <v>5</v>
      </c>
      <c r="G12" s="551">
        <f t="shared" si="7"/>
        <v>605</v>
      </c>
      <c r="H12" s="551">
        <f t="shared" si="7"/>
        <v>203</v>
      </c>
      <c r="I12" s="550">
        <f t="shared" si="7"/>
        <v>29</v>
      </c>
      <c r="J12" s="552">
        <f t="shared" si="7"/>
        <v>17</v>
      </c>
    </row>
    <row r="13" spans="1:10">
      <c r="A13" s="2150"/>
      <c r="B13" s="548" t="s">
        <v>77</v>
      </c>
      <c r="C13" s="549">
        <f t="shared" ref="C13:J13" si="8">SUM(C70)</f>
        <v>67</v>
      </c>
      <c r="D13" s="550">
        <f t="shared" si="8"/>
        <v>63</v>
      </c>
      <c r="E13" s="550">
        <f>SUM(E70)</f>
        <v>12</v>
      </c>
      <c r="F13" s="550"/>
      <c r="G13" s="551">
        <f t="shared" si="8"/>
        <v>36</v>
      </c>
      <c r="H13" s="551">
        <f t="shared" si="8"/>
        <v>24</v>
      </c>
      <c r="I13" s="550">
        <f t="shared" si="8"/>
        <v>5</v>
      </c>
      <c r="J13" s="552">
        <f t="shared" si="8"/>
        <v>2</v>
      </c>
    </row>
    <row r="14" spans="1:10">
      <c r="A14" s="2150"/>
      <c r="B14" s="548" t="s">
        <v>296</v>
      </c>
      <c r="C14" s="549">
        <f t="shared" ref="C14:J14" si="9">SUM(C75,C84)</f>
        <v>176</v>
      </c>
      <c r="D14" s="550">
        <f t="shared" si="9"/>
        <v>173</v>
      </c>
      <c r="E14" s="550">
        <f>SUM(E75,E84)</f>
        <v>15</v>
      </c>
      <c r="F14" s="550">
        <f>SUM(F75,F84)</f>
        <v>7</v>
      </c>
      <c r="G14" s="551">
        <f t="shared" si="9"/>
        <v>93</v>
      </c>
      <c r="H14" s="551">
        <f t="shared" si="9"/>
        <v>60</v>
      </c>
      <c r="I14" s="550">
        <f t="shared" si="9"/>
        <v>14</v>
      </c>
      <c r="J14" s="552">
        <f t="shared" si="9"/>
        <v>9</v>
      </c>
    </row>
    <row r="15" spans="1:10" ht="14.25" thickBot="1">
      <c r="A15" s="2151"/>
      <c r="B15" s="1139" t="s">
        <v>79</v>
      </c>
      <c r="C15" s="1140">
        <f t="shared" ref="C15:J15" si="10">SUM(C85)</f>
        <v>80</v>
      </c>
      <c r="D15" s="1141">
        <f t="shared" si="10"/>
        <v>51</v>
      </c>
      <c r="E15" s="1141">
        <f>SUM(E85)</f>
        <v>3</v>
      </c>
      <c r="F15" s="1141">
        <f>SUM(F85)</f>
        <v>3</v>
      </c>
      <c r="G15" s="1142">
        <f t="shared" si="10"/>
        <v>51</v>
      </c>
      <c r="H15" s="1142">
        <f t="shared" si="10"/>
        <v>21</v>
      </c>
      <c r="I15" s="1141">
        <f t="shared" si="10"/>
        <v>6</v>
      </c>
      <c r="J15" s="1143">
        <f t="shared" si="10"/>
        <v>2</v>
      </c>
    </row>
    <row r="16" spans="1:10">
      <c r="A16" s="2162" t="s">
        <v>254</v>
      </c>
      <c r="B16" s="1144" t="s">
        <v>479</v>
      </c>
      <c r="C16" s="1145">
        <v>33</v>
      </c>
      <c r="D16" s="1566">
        <v>23</v>
      </c>
      <c r="E16" s="1566">
        <v>2</v>
      </c>
      <c r="F16" s="1566"/>
      <c r="G16" s="1566">
        <v>25</v>
      </c>
      <c r="H16" s="1566">
        <v>5</v>
      </c>
      <c r="I16" s="1566">
        <v>2</v>
      </c>
      <c r="J16" s="1567">
        <v>1</v>
      </c>
    </row>
    <row r="17" spans="1:10" ht="14.25" thickBot="1">
      <c r="A17" s="2163"/>
      <c r="B17" s="1146" t="s">
        <v>329</v>
      </c>
      <c r="C17" s="1256"/>
      <c r="D17" s="1257"/>
      <c r="E17" s="1257"/>
      <c r="F17" s="1257"/>
      <c r="G17" s="1257"/>
      <c r="H17" s="1257"/>
      <c r="I17" s="1257"/>
      <c r="J17" s="1258"/>
    </row>
    <row r="18" spans="1:10" ht="15" thickTop="1" thickBot="1">
      <c r="A18" s="2164"/>
      <c r="B18" s="1150" t="s">
        <v>5</v>
      </c>
      <c r="C18" s="1151">
        <f>SUM(C16:C17)</f>
        <v>33</v>
      </c>
      <c r="D18" s="1152">
        <f t="shared" ref="D18:J18" si="11">SUM(D16:D17)</f>
        <v>23</v>
      </c>
      <c r="E18" s="1152">
        <f t="shared" si="11"/>
        <v>2</v>
      </c>
      <c r="F18" s="1152"/>
      <c r="G18" s="1152">
        <f t="shared" si="11"/>
        <v>25</v>
      </c>
      <c r="H18" s="1152">
        <f t="shared" si="11"/>
        <v>5</v>
      </c>
      <c r="I18" s="1152">
        <f t="shared" si="11"/>
        <v>2</v>
      </c>
      <c r="J18" s="1153">
        <f t="shared" si="11"/>
        <v>1</v>
      </c>
    </row>
    <row r="19" spans="1:10" ht="13.5" customHeight="1">
      <c r="A19" s="2162" t="s">
        <v>260</v>
      </c>
      <c r="B19" s="1146" t="s">
        <v>209</v>
      </c>
      <c r="C19" s="1145">
        <v>9</v>
      </c>
      <c r="D19" s="1154">
        <v>7</v>
      </c>
      <c r="E19" s="1154"/>
      <c r="F19" s="1154"/>
      <c r="G19" s="1154">
        <v>6</v>
      </c>
      <c r="H19" s="1154">
        <v>2</v>
      </c>
      <c r="I19" s="1154"/>
      <c r="J19" s="1155">
        <v>1</v>
      </c>
    </row>
    <row r="20" spans="1:10">
      <c r="A20" s="2163"/>
      <c r="B20" s="1146" t="s">
        <v>517</v>
      </c>
      <c r="C20" s="1147">
        <v>4</v>
      </c>
      <c r="D20" s="1148">
        <v>3</v>
      </c>
      <c r="E20" s="1148">
        <v>1</v>
      </c>
      <c r="F20" s="1148"/>
      <c r="G20" s="1148"/>
      <c r="H20" s="1148">
        <v>3</v>
      </c>
      <c r="I20" s="1148"/>
      <c r="J20" s="1149">
        <v>1</v>
      </c>
    </row>
    <row r="21" spans="1:10" ht="14.25" thickBot="1">
      <c r="A21" s="2163"/>
      <c r="B21" s="1146" t="s">
        <v>518</v>
      </c>
      <c r="C21" s="1147">
        <v>8</v>
      </c>
      <c r="D21" s="1148">
        <v>8</v>
      </c>
      <c r="E21" s="1148">
        <v>2</v>
      </c>
      <c r="F21" s="1148"/>
      <c r="G21" s="1148">
        <v>4</v>
      </c>
      <c r="H21" s="1148">
        <v>2</v>
      </c>
      <c r="I21" s="1148">
        <v>1</v>
      </c>
      <c r="J21" s="1149">
        <v>1</v>
      </c>
    </row>
    <row r="22" spans="1:10" ht="15" thickTop="1" thickBot="1">
      <c r="A22" s="2164"/>
      <c r="B22" s="924" t="s">
        <v>5</v>
      </c>
      <c r="C22" s="1156">
        <f t="shared" ref="C22:J22" si="12">SUM(C19:C21)</f>
        <v>21</v>
      </c>
      <c r="D22" s="1157">
        <f t="shared" si="12"/>
        <v>18</v>
      </c>
      <c r="E22" s="1158">
        <f t="shared" si="12"/>
        <v>3</v>
      </c>
      <c r="F22" s="1151"/>
      <c r="G22" s="1159">
        <f t="shared" si="12"/>
        <v>10</v>
      </c>
      <c r="H22" s="1159">
        <f t="shared" si="12"/>
        <v>7</v>
      </c>
      <c r="I22" s="1159">
        <f t="shared" si="12"/>
        <v>1</v>
      </c>
      <c r="J22" s="1160">
        <f t="shared" si="12"/>
        <v>3</v>
      </c>
    </row>
    <row r="23" spans="1:10">
      <c r="A23" s="2162" t="s">
        <v>261</v>
      </c>
      <c r="B23" s="1144" t="s">
        <v>270</v>
      </c>
      <c r="C23" s="1161">
        <v>18</v>
      </c>
      <c r="D23" s="1162">
        <v>9</v>
      </c>
      <c r="E23" s="1163">
        <v>1</v>
      </c>
      <c r="F23" s="1164">
        <v>6</v>
      </c>
      <c r="G23" s="1164">
        <v>10</v>
      </c>
      <c r="H23" s="1164">
        <v>2</v>
      </c>
      <c r="I23" s="1164">
        <v>4</v>
      </c>
      <c r="J23" s="1165">
        <v>2</v>
      </c>
    </row>
    <row r="24" spans="1:10">
      <c r="A24" s="2163"/>
      <c r="B24" s="1166" t="s">
        <v>222</v>
      </c>
      <c r="C24" s="1147">
        <v>18</v>
      </c>
      <c r="D24" s="1148">
        <v>17</v>
      </c>
      <c r="E24" s="1148">
        <v>1</v>
      </c>
      <c r="F24" s="1148"/>
      <c r="G24" s="1148">
        <v>14</v>
      </c>
      <c r="H24" s="1167">
        <v>3</v>
      </c>
      <c r="I24" s="1167"/>
      <c r="J24" s="1149">
        <v>1</v>
      </c>
    </row>
    <row r="25" spans="1:10" ht="14.25" thickBot="1">
      <c r="A25" s="2163"/>
      <c r="B25" s="1146" t="s">
        <v>223</v>
      </c>
      <c r="C25" s="1147">
        <v>17</v>
      </c>
      <c r="D25" s="1148">
        <v>15</v>
      </c>
      <c r="E25" s="1148">
        <v>3</v>
      </c>
      <c r="F25" s="1148"/>
      <c r="G25" s="1148">
        <v>7</v>
      </c>
      <c r="H25" s="1148">
        <v>7</v>
      </c>
      <c r="I25" s="1148"/>
      <c r="J25" s="1149">
        <v>3</v>
      </c>
    </row>
    <row r="26" spans="1:10" ht="15" thickTop="1" thickBot="1">
      <c r="A26" s="2164"/>
      <c r="B26" s="1150" t="s">
        <v>5</v>
      </c>
      <c r="C26" s="1151">
        <f>SUM(C23:C25)</f>
        <v>53</v>
      </c>
      <c r="D26" s="1152">
        <f>SUM(D23:D25)</f>
        <v>41</v>
      </c>
      <c r="E26" s="1152">
        <f t="shared" ref="E26:J26" si="13">SUM(E23:E25)</f>
        <v>5</v>
      </c>
      <c r="F26" s="1152">
        <f t="shared" si="13"/>
        <v>6</v>
      </c>
      <c r="G26" s="1152">
        <f t="shared" si="13"/>
        <v>31</v>
      </c>
      <c r="H26" s="1152">
        <f t="shared" si="13"/>
        <v>12</v>
      </c>
      <c r="I26" s="1152">
        <f t="shared" si="13"/>
        <v>4</v>
      </c>
      <c r="J26" s="1153">
        <f t="shared" si="13"/>
        <v>6</v>
      </c>
    </row>
    <row r="27" spans="1:10" ht="13.5" customHeight="1" thickBot="1">
      <c r="A27" s="1663" t="s">
        <v>102</v>
      </c>
      <c r="B27" s="1664" t="s">
        <v>183</v>
      </c>
      <c r="C27" s="1665">
        <v>213</v>
      </c>
      <c r="D27" s="1194">
        <v>163</v>
      </c>
      <c r="E27" s="1194">
        <v>4</v>
      </c>
      <c r="F27" s="1194"/>
      <c r="G27" s="1194">
        <v>151</v>
      </c>
      <c r="H27" s="1194">
        <v>50</v>
      </c>
      <c r="I27" s="1194">
        <v>8</v>
      </c>
      <c r="J27" s="1666">
        <v>4</v>
      </c>
    </row>
    <row r="28" spans="1:10" ht="13.5" customHeight="1">
      <c r="A28" s="2145" t="s">
        <v>383</v>
      </c>
      <c r="B28" s="1660" t="s">
        <v>184</v>
      </c>
      <c r="C28" s="1173">
        <v>9</v>
      </c>
      <c r="D28" s="1661">
        <v>7</v>
      </c>
      <c r="E28" s="1661">
        <v>2</v>
      </c>
      <c r="F28" s="1661"/>
      <c r="G28" s="1661">
        <v>3</v>
      </c>
      <c r="H28" s="1661">
        <v>4</v>
      </c>
      <c r="I28" s="1661">
        <v>1</v>
      </c>
      <c r="J28" s="1662">
        <v>1</v>
      </c>
    </row>
    <row r="29" spans="1:10">
      <c r="A29" s="2145"/>
      <c r="B29" s="1172" t="s">
        <v>185</v>
      </c>
      <c r="C29" s="1174"/>
      <c r="D29" s="1175"/>
      <c r="E29" s="1175"/>
      <c r="F29" s="1175"/>
      <c r="G29" s="1175"/>
      <c r="H29" s="1175"/>
      <c r="I29" s="1175"/>
      <c r="J29" s="1176"/>
    </row>
    <row r="30" spans="1:10" ht="14.25" thickBot="1">
      <c r="A30" s="2145"/>
      <c r="B30" s="1172" t="s">
        <v>186</v>
      </c>
      <c r="C30" s="1174">
        <v>2</v>
      </c>
      <c r="D30" s="1175">
        <v>2</v>
      </c>
      <c r="E30" s="1175"/>
      <c r="F30" s="1175"/>
      <c r="G30" s="1175">
        <v>2</v>
      </c>
      <c r="H30" s="1175"/>
      <c r="I30" s="1175"/>
      <c r="J30" s="1176"/>
    </row>
    <row r="31" spans="1:10" ht="15" thickTop="1" thickBot="1">
      <c r="A31" s="2146"/>
      <c r="B31" s="1022" t="s">
        <v>5</v>
      </c>
      <c r="C31" s="1177">
        <f t="shared" ref="C31:J31" si="14">SUM(C28:C30)</f>
        <v>11</v>
      </c>
      <c r="D31" s="1178">
        <f t="shared" si="14"/>
        <v>9</v>
      </c>
      <c r="E31" s="1179">
        <f t="shared" si="14"/>
        <v>2</v>
      </c>
      <c r="F31" s="1179"/>
      <c r="G31" s="1180">
        <f t="shared" si="14"/>
        <v>5</v>
      </c>
      <c r="H31" s="1178">
        <f t="shared" si="14"/>
        <v>4</v>
      </c>
      <c r="I31" s="1180">
        <f t="shared" si="14"/>
        <v>1</v>
      </c>
      <c r="J31" s="1181">
        <f t="shared" si="14"/>
        <v>1</v>
      </c>
    </row>
    <row r="32" spans="1:10">
      <c r="A32" s="2165" t="s">
        <v>384</v>
      </c>
      <c r="B32" s="1146" t="s">
        <v>272</v>
      </c>
      <c r="C32" s="1255">
        <v>65</v>
      </c>
      <c r="D32" s="1337">
        <v>50</v>
      </c>
      <c r="E32" s="1337">
        <v>6</v>
      </c>
      <c r="F32" s="1337"/>
      <c r="G32" s="1337">
        <v>38</v>
      </c>
      <c r="H32" s="1337">
        <v>18</v>
      </c>
      <c r="I32" s="1337">
        <v>5</v>
      </c>
      <c r="J32" s="1338">
        <v>4</v>
      </c>
    </row>
    <row r="33" spans="1:10">
      <c r="A33" s="2166"/>
      <c r="B33" s="1146" t="s">
        <v>187</v>
      </c>
      <c r="C33" s="1256">
        <v>32</v>
      </c>
      <c r="D33" s="1257">
        <v>28</v>
      </c>
      <c r="E33" s="1257">
        <v>1</v>
      </c>
      <c r="F33" s="1257"/>
      <c r="G33" s="1257">
        <v>24</v>
      </c>
      <c r="H33" s="1257">
        <v>6</v>
      </c>
      <c r="I33" s="1257">
        <v>2</v>
      </c>
      <c r="J33" s="1258"/>
    </row>
    <row r="34" spans="1:10">
      <c r="A34" s="2166"/>
      <c r="B34" s="1146" t="s">
        <v>188</v>
      </c>
      <c r="C34" s="1256">
        <v>23</v>
      </c>
      <c r="D34" s="1257">
        <v>21</v>
      </c>
      <c r="E34" s="1257"/>
      <c r="F34" s="1257"/>
      <c r="G34" s="1257">
        <v>15</v>
      </c>
      <c r="H34" s="1257">
        <v>8</v>
      </c>
      <c r="I34" s="1257"/>
      <c r="J34" s="1258"/>
    </row>
    <row r="35" spans="1:10">
      <c r="A35" s="2166"/>
      <c r="B35" s="1146" t="s">
        <v>189</v>
      </c>
      <c r="C35" s="1256">
        <v>10</v>
      </c>
      <c r="D35" s="1257">
        <v>7</v>
      </c>
      <c r="E35" s="1257"/>
      <c r="F35" s="1257"/>
      <c r="G35" s="1257">
        <v>8</v>
      </c>
      <c r="H35" s="1257">
        <v>2</v>
      </c>
      <c r="I35" s="1257"/>
      <c r="J35" s="1258"/>
    </row>
    <row r="36" spans="1:10">
      <c r="A36" s="2166"/>
      <c r="B36" s="1146" t="s">
        <v>190</v>
      </c>
      <c r="C36" s="1256">
        <v>4</v>
      </c>
      <c r="D36" s="1257">
        <v>3</v>
      </c>
      <c r="E36" s="1257"/>
      <c r="F36" s="1257"/>
      <c r="G36" s="1257">
        <v>4</v>
      </c>
      <c r="H36" s="1257"/>
      <c r="I36" s="1257"/>
      <c r="J36" s="1258"/>
    </row>
    <row r="37" spans="1:10">
      <c r="A37" s="2166"/>
      <c r="B37" s="1146" t="s">
        <v>191</v>
      </c>
      <c r="C37" s="1256">
        <v>4</v>
      </c>
      <c r="D37" s="1257">
        <v>3</v>
      </c>
      <c r="E37" s="1257">
        <v>1</v>
      </c>
      <c r="F37" s="1257"/>
      <c r="G37" s="1257">
        <v>3</v>
      </c>
      <c r="H37" s="1257">
        <v>1</v>
      </c>
      <c r="I37" s="1257"/>
      <c r="J37" s="1258"/>
    </row>
    <row r="38" spans="1:10">
      <c r="A38" s="2166"/>
      <c r="B38" s="1146" t="s">
        <v>192</v>
      </c>
      <c r="C38" s="1256">
        <v>8</v>
      </c>
      <c r="D38" s="1257">
        <v>7</v>
      </c>
      <c r="E38" s="1257"/>
      <c r="F38" s="1257"/>
      <c r="G38" s="1257">
        <v>6</v>
      </c>
      <c r="H38" s="1257">
        <v>2</v>
      </c>
      <c r="I38" s="1257"/>
      <c r="J38" s="1258"/>
    </row>
    <row r="39" spans="1:10" ht="14.25" thickBot="1">
      <c r="A39" s="2166"/>
      <c r="B39" s="1146" t="s">
        <v>193</v>
      </c>
      <c r="C39" s="1256">
        <v>3</v>
      </c>
      <c r="D39" s="1257">
        <v>3</v>
      </c>
      <c r="E39" s="1257">
        <v>1</v>
      </c>
      <c r="F39" s="1257"/>
      <c r="G39" s="1257">
        <v>2</v>
      </c>
      <c r="H39" s="1257">
        <v>1</v>
      </c>
      <c r="I39" s="1257"/>
      <c r="J39" s="1258"/>
    </row>
    <row r="40" spans="1:10" ht="15" thickTop="1" thickBot="1">
      <c r="A40" s="2167"/>
      <c r="B40" s="924" t="s">
        <v>5</v>
      </c>
      <c r="C40" s="1339">
        <f t="shared" ref="C40:J40" si="15">SUM(C32:C39)</f>
        <v>149</v>
      </c>
      <c r="D40" s="1340">
        <f t="shared" si="15"/>
        <v>122</v>
      </c>
      <c r="E40" s="1340">
        <f>SUM(E32:E39)</f>
        <v>9</v>
      </c>
      <c r="F40" s="1340"/>
      <c r="G40" s="1340">
        <f t="shared" si="15"/>
        <v>100</v>
      </c>
      <c r="H40" s="1340">
        <f t="shared" si="15"/>
        <v>38</v>
      </c>
      <c r="I40" s="1340">
        <f t="shared" si="15"/>
        <v>7</v>
      </c>
      <c r="J40" s="1341">
        <f t="shared" si="15"/>
        <v>4</v>
      </c>
    </row>
    <row r="41" spans="1:10">
      <c r="A41" s="2162" t="s">
        <v>262</v>
      </c>
      <c r="B41" s="925" t="s">
        <v>273</v>
      </c>
      <c r="C41" s="1168">
        <v>129</v>
      </c>
      <c r="D41" s="1154">
        <v>118</v>
      </c>
      <c r="E41" s="1154">
        <v>7</v>
      </c>
      <c r="F41" s="1154"/>
      <c r="G41" s="1154">
        <v>76</v>
      </c>
      <c r="H41" s="1154">
        <v>42</v>
      </c>
      <c r="I41" s="1154">
        <v>7</v>
      </c>
      <c r="J41" s="1155">
        <v>4</v>
      </c>
    </row>
    <row r="42" spans="1:10">
      <c r="A42" s="2163"/>
      <c r="B42" s="1182" t="s">
        <v>274</v>
      </c>
      <c r="C42" s="1147">
        <v>49</v>
      </c>
      <c r="D42" s="1148">
        <v>49</v>
      </c>
      <c r="E42" s="1148">
        <v>5</v>
      </c>
      <c r="F42" s="1148"/>
      <c r="G42" s="1148">
        <v>29</v>
      </c>
      <c r="H42" s="1148">
        <v>15</v>
      </c>
      <c r="I42" s="1148">
        <v>1</v>
      </c>
      <c r="J42" s="1149">
        <v>4</v>
      </c>
    </row>
    <row r="43" spans="1:10">
      <c r="A43" s="2163"/>
      <c r="B43" s="1146" t="s">
        <v>210</v>
      </c>
      <c r="C43" s="1147">
        <v>15</v>
      </c>
      <c r="D43" s="1148">
        <v>8</v>
      </c>
      <c r="E43" s="1148">
        <v>1</v>
      </c>
      <c r="F43" s="1148"/>
      <c r="G43" s="1148">
        <v>7</v>
      </c>
      <c r="H43" s="1148">
        <v>6</v>
      </c>
      <c r="I43" s="1148">
        <v>1</v>
      </c>
      <c r="J43" s="1149">
        <v>1</v>
      </c>
    </row>
    <row r="44" spans="1:10">
      <c r="A44" s="2163"/>
      <c r="B44" s="1146" t="s">
        <v>211</v>
      </c>
      <c r="C44" s="1147">
        <v>18</v>
      </c>
      <c r="D44" s="1148">
        <v>18</v>
      </c>
      <c r="E44" s="1148"/>
      <c r="F44" s="1148"/>
      <c r="G44" s="1148">
        <v>9</v>
      </c>
      <c r="H44" s="1148">
        <v>8</v>
      </c>
      <c r="I44" s="1148">
        <v>1</v>
      </c>
      <c r="J44" s="1149"/>
    </row>
    <row r="45" spans="1:10">
      <c r="A45" s="2163"/>
      <c r="B45" s="1146" t="s">
        <v>212</v>
      </c>
      <c r="C45" s="1147">
        <v>42</v>
      </c>
      <c r="D45" s="1148">
        <v>36</v>
      </c>
      <c r="E45" s="1148"/>
      <c r="F45" s="1148"/>
      <c r="G45" s="1148">
        <v>30</v>
      </c>
      <c r="H45" s="1148">
        <v>10</v>
      </c>
      <c r="I45" s="1148">
        <v>2</v>
      </c>
      <c r="J45" s="1149"/>
    </row>
    <row r="46" spans="1:10">
      <c r="A46" s="2163"/>
      <c r="B46" s="1146" t="s">
        <v>250</v>
      </c>
      <c r="C46" s="1147">
        <v>23</v>
      </c>
      <c r="D46" s="1148">
        <v>22</v>
      </c>
      <c r="E46" s="1148"/>
      <c r="F46" s="1148"/>
      <c r="G46" s="1148">
        <v>13</v>
      </c>
      <c r="H46" s="1148">
        <v>8</v>
      </c>
      <c r="I46" s="1148">
        <v>2</v>
      </c>
      <c r="J46" s="1149"/>
    </row>
    <row r="47" spans="1:10">
      <c r="A47" s="2163"/>
      <c r="B47" s="1146" t="s">
        <v>275</v>
      </c>
      <c r="C47" s="1147">
        <v>7</v>
      </c>
      <c r="D47" s="1148">
        <v>7</v>
      </c>
      <c r="E47" s="1148">
        <v>2</v>
      </c>
      <c r="F47" s="1148"/>
      <c r="G47" s="1148">
        <v>2</v>
      </c>
      <c r="H47" s="1148">
        <v>2</v>
      </c>
      <c r="I47" s="1148">
        <v>3</v>
      </c>
      <c r="J47" s="1149"/>
    </row>
    <row r="48" spans="1:10">
      <c r="A48" s="2163"/>
      <c r="B48" s="1146" t="s">
        <v>276</v>
      </c>
      <c r="C48" s="1147">
        <v>8</v>
      </c>
      <c r="D48" s="1148">
        <v>8</v>
      </c>
      <c r="E48" s="1148">
        <v>1</v>
      </c>
      <c r="F48" s="1148"/>
      <c r="G48" s="1148">
        <v>4</v>
      </c>
      <c r="H48" s="1148"/>
      <c r="I48" s="1148">
        <v>2</v>
      </c>
      <c r="J48" s="1149">
        <v>2</v>
      </c>
    </row>
    <row r="49" spans="1:10" ht="14.25" thickBot="1">
      <c r="A49" s="2163"/>
      <c r="B49" s="1146" t="s">
        <v>277</v>
      </c>
      <c r="C49" s="1169">
        <v>12</v>
      </c>
      <c r="D49" s="1170">
        <v>12</v>
      </c>
      <c r="E49" s="1170">
        <v>2</v>
      </c>
      <c r="F49" s="1170"/>
      <c r="G49" s="1170">
        <v>5</v>
      </c>
      <c r="H49" s="1170">
        <v>4</v>
      </c>
      <c r="I49" s="1170">
        <v>3</v>
      </c>
      <c r="J49" s="1171"/>
    </row>
    <row r="50" spans="1:10" ht="15" thickTop="1" thickBot="1">
      <c r="A50" s="2164"/>
      <c r="B50" s="924" t="s">
        <v>5</v>
      </c>
      <c r="C50" s="1151">
        <f t="shared" ref="C50:J50" si="16">SUM(C41,C42:C49)</f>
        <v>303</v>
      </c>
      <c r="D50" s="1152">
        <f t="shared" si="16"/>
        <v>278</v>
      </c>
      <c r="E50" s="1152">
        <f>SUM(E41,E42:E49)</f>
        <v>18</v>
      </c>
      <c r="F50" s="1152"/>
      <c r="G50" s="1152">
        <f t="shared" si="16"/>
        <v>175</v>
      </c>
      <c r="H50" s="1152">
        <f t="shared" si="16"/>
        <v>95</v>
      </c>
      <c r="I50" s="1152">
        <f t="shared" si="16"/>
        <v>22</v>
      </c>
      <c r="J50" s="1153">
        <f t="shared" si="16"/>
        <v>11</v>
      </c>
    </row>
    <row r="51" spans="1:10">
      <c r="A51" s="2162" t="s">
        <v>257</v>
      </c>
      <c r="B51" s="925" t="s">
        <v>278</v>
      </c>
      <c r="C51" s="1168">
        <v>199</v>
      </c>
      <c r="D51" s="1154">
        <v>190</v>
      </c>
      <c r="E51" s="1154">
        <v>9</v>
      </c>
      <c r="F51" s="1154"/>
      <c r="G51" s="1154">
        <v>150</v>
      </c>
      <c r="H51" s="1154">
        <v>37</v>
      </c>
      <c r="I51" s="1154">
        <v>7</v>
      </c>
      <c r="J51" s="1155">
        <v>5</v>
      </c>
    </row>
    <row r="52" spans="1:10">
      <c r="A52" s="2163"/>
      <c r="B52" s="1146" t="s">
        <v>251</v>
      </c>
      <c r="C52" s="1147">
        <v>15</v>
      </c>
      <c r="D52" s="1148">
        <v>8</v>
      </c>
      <c r="E52" s="1148">
        <v>4</v>
      </c>
      <c r="F52" s="1148">
        <v>3</v>
      </c>
      <c r="G52" s="1148">
        <v>8</v>
      </c>
      <c r="H52" s="1148">
        <v>7</v>
      </c>
      <c r="I52" s="1148"/>
      <c r="J52" s="1149"/>
    </row>
    <row r="53" spans="1:10" ht="14.25" thickBot="1">
      <c r="A53" s="2163"/>
      <c r="B53" s="1146" t="s">
        <v>279</v>
      </c>
      <c r="C53" s="1147">
        <v>144</v>
      </c>
      <c r="D53" s="1148">
        <v>137</v>
      </c>
      <c r="E53" s="1148">
        <v>6</v>
      </c>
      <c r="F53" s="1148">
        <v>1</v>
      </c>
      <c r="G53" s="1148">
        <v>104</v>
      </c>
      <c r="H53" s="1148">
        <v>36</v>
      </c>
      <c r="I53" s="1148">
        <v>4</v>
      </c>
      <c r="J53" s="1149"/>
    </row>
    <row r="54" spans="1:10" ht="15" thickTop="1" thickBot="1">
      <c r="A54" s="2164"/>
      <c r="B54" s="1150" t="s">
        <v>5</v>
      </c>
      <c r="C54" s="1151">
        <f>SUM(C51:C53)</f>
        <v>358</v>
      </c>
      <c r="D54" s="1152">
        <f t="shared" ref="D54:J54" si="17">SUM(D51:D53)</f>
        <v>335</v>
      </c>
      <c r="E54" s="1152">
        <f>SUM(E51:E53)</f>
        <v>19</v>
      </c>
      <c r="F54" s="1152">
        <f>SUM(F51:F53)</f>
        <v>4</v>
      </c>
      <c r="G54" s="1152">
        <f t="shared" si="17"/>
        <v>262</v>
      </c>
      <c r="H54" s="1152">
        <f t="shared" si="17"/>
        <v>80</v>
      </c>
      <c r="I54" s="1152">
        <f t="shared" si="17"/>
        <v>11</v>
      </c>
      <c r="J54" s="1153">
        <f t="shared" si="17"/>
        <v>5</v>
      </c>
    </row>
    <row r="55" spans="1:10">
      <c r="A55" s="2170" t="s">
        <v>263</v>
      </c>
      <c r="B55" s="1146" t="s">
        <v>202</v>
      </c>
      <c r="C55" s="1145">
        <v>208</v>
      </c>
      <c r="D55" s="1154">
        <v>182</v>
      </c>
      <c r="E55" s="1154">
        <v>11</v>
      </c>
      <c r="F55" s="1154"/>
      <c r="G55" s="1154">
        <v>159</v>
      </c>
      <c r="H55" s="1154">
        <v>42</v>
      </c>
      <c r="I55" s="1154">
        <v>7</v>
      </c>
      <c r="J55" s="1155"/>
    </row>
    <row r="56" spans="1:10">
      <c r="A56" s="2171"/>
      <c r="B56" s="1182" t="s">
        <v>280</v>
      </c>
      <c r="C56" s="1174">
        <v>6</v>
      </c>
      <c r="D56" s="1175">
        <v>6</v>
      </c>
      <c r="E56" s="1175"/>
      <c r="F56" s="1175"/>
      <c r="G56" s="1175">
        <v>4</v>
      </c>
      <c r="H56" s="1175">
        <v>1</v>
      </c>
      <c r="I56" s="1175">
        <v>1</v>
      </c>
      <c r="J56" s="1183"/>
    </row>
    <row r="57" spans="1:10" ht="14.25" thickBot="1">
      <c r="A57" s="2171"/>
      <c r="B57" s="1146" t="s">
        <v>281</v>
      </c>
      <c r="C57" s="1174">
        <v>21</v>
      </c>
      <c r="D57" s="1175">
        <v>14</v>
      </c>
      <c r="E57" s="1175">
        <v>1</v>
      </c>
      <c r="F57" s="1175"/>
      <c r="G57" s="1175">
        <v>16</v>
      </c>
      <c r="H57" s="1175">
        <v>5</v>
      </c>
      <c r="I57" s="1175"/>
      <c r="J57" s="1183"/>
    </row>
    <row r="58" spans="1:10" ht="15" thickTop="1" thickBot="1">
      <c r="A58" s="2172"/>
      <c r="B58" s="924" t="s">
        <v>5</v>
      </c>
      <c r="C58" s="1151">
        <f t="shared" ref="C58:I58" si="18">SUM(C55:C57)</f>
        <v>235</v>
      </c>
      <c r="D58" s="1152">
        <f t="shared" si="18"/>
        <v>202</v>
      </c>
      <c r="E58" s="1152">
        <f t="shared" si="18"/>
        <v>12</v>
      </c>
      <c r="F58" s="1152"/>
      <c r="G58" s="1152">
        <f t="shared" si="18"/>
        <v>179</v>
      </c>
      <c r="H58" s="1152">
        <f t="shared" si="18"/>
        <v>48</v>
      </c>
      <c r="I58" s="1152">
        <f t="shared" si="18"/>
        <v>8</v>
      </c>
      <c r="J58" s="1153"/>
    </row>
    <row r="59" spans="1:10">
      <c r="A59" s="2168" t="s">
        <v>265</v>
      </c>
      <c r="B59" s="1146" t="s">
        <v>213</v>
      </c>
      <c r="C59" s="1361">
        <v>96</v>
      </c>
      <c r="D59" s="1362">
        <v>89</v>
      </c>
      <c r="E59" s="1362">
        <v>9</v>
      </c>
      <c r="F59" s="1362"/>
      <c r="G59" s="1362">
        <v>64</v>
      </c>
      <c r="H59" s="1362">
        <v>21</v>
      </c>
      <c r="I59" s="1362">
        <v>6</v>
      </c>
      <c r="J59" s="1363">
        <v>5</v>
      </c>
    </row>
    <row r="60" spans="1:10">
      <c r="A60" s="2163"/>
      <c r="B60" s="1146" t="s">
        <v>214</v>
      </c>
      <c r="C60" s="1256">
        <v>37</v>
      </c>
      <c r="D60" s="1257">
        <v>35</v>
      </c>
      <c r="E60" s="1257">
        <v>2</v>
      </c>
      <c r="F60" s="1257"/>
      <c r="G60" s="1257">
        <v>25</v>
      </c>
      <c r="H60" s="1257">
        <v>10</v>
      </c>
      <c r="I60" s="1257">
        <v>2</v>
      </c>
      <c r="J60" s="1258"/>
    </row>
    <row r="61" spans="1:10">
      <c r="A61" s="2163"/>
      <c r="B61" s="1146" t="s">
        <v>282</v>
      </c>
      <c r="C61" s="1256">
        <v>17</v>
      </c>
      <c r="D61" s="1257">
        <v>16</v>
      </c>
      <c r="E61" s="1257"/>
      <c r="F61" s="1257"/>
      <c r="G61" s="1257">
        <v>11</v>
      </c>
      <c r="H61" s="1257">
        <v>6</v>
      </c>
      <c r="I61" s="1257"/>
      <c r="J61" s="1258"/>
    </row>
    <row r="62" spans="1:10">
      <c r="A62" s="2163"/>
      <c r="B62" s="1182" t="s">
        <v>283</v>
      </c>
      <c r="C62" s="1256">
        <v>1</v>
      </c>
      <c r="D62" s="1257">
        <v>1</v>
      </c>
      <c r="E62" s="1257"/>
      <c r="F62" s="1257"/>
      <c r="G62" s="1257"/>
      <c r="H62" s="1257">
        <v>1</v>
      </c>
      <c r="I62" s="1257"/>
      <c r="J62" s="1258"/>
    </row>
    <row r="63" spans="1:10">
      <c r="A63" s="2163"/>
      <c r="B63" s="1184" t="s">
        <v>284</v>
      </c>
      <c r="C63" s="1256">
        <v>2</v>
      </c>
      <c r="D63" s="1257">
        <v>1</v>
      </c>
      <c r="E63" s="1257">
        <v>1</v>
      </c>
      <c r="F63" s="1257"/>
      <c r="G63" s="1257">
        <v>1</v>
      </c>
      <c r="H63" s="1257">
        <v>1</v>
      </c>
      <c r="I63" s="1257"/>
      <c r="J63" s="1258"/>
    </row>
    <row r="64" spans="1:10">
      <c r="A64" s="2163"/>
      <c r="B64" s="1182" t="s">
        <v>285</v>
      </c>
      <c r="C64" s="1256">
        <v>2</v>
      </c>
      <c r="D64" s="1257">
        <v>1</v>
      </c>
      <c r="E64" s="1257">
        <v>1</v>
      </c>
      <c r="F64" s="1257">
        <v>1</v>
      </c>
      <c r="G64" s="1257">
        <v>1</v>
      </c>
      <c r="H64" s="1257"/>
      <c r="I64" s="1257"/>
      <c r="J64" s="1258">
        <v>1</v>
      </c>
    </row>
    <row r="65" spans="1:10" ht="14.25" thickBot="1">
      <c r="A65" s="2163"/>
      <c r="B65" s="1182" t="s">
        <v>194</v>
      </c>
      <c r="C65" s="1256">
        <v>106</v>
      </c>
      <c r="D65" s="1257">
        <v>106</v>
      </c>
      <c r="E65" s="1257">
        <v>4</v>
      </c>
      <c r="F65" s="1257"/>
      <c r="G65" s="1257">
        <v>62</v>
      </c>
      <c r="H65" s="1257">
        <v>36</v>
      </c>
      <c r="I65" s="1257">
        <v>2</v>
      </c>
      <c r="J65" s="1258">
        <v>6</v>
      </c>
    </row>
    <row r="66" spans="1:10" ht="15" thickTop="1" thickBot="1">
      <c r="A66" s="2169"/>
      <c r="B66" s="924" t="s">
        <v>5</v>
      </c>
      <c r="C66" s="1339">
        <f>SUM(C59:C65)</f>
        <v>261</v>
      </c>
      <c r="D66" s="1340">
        <f t="shared" ref="D66:J66" si="19">SUM(D59:D65)</f>
        <v>249</v>
      </c>
      <c r="E66" s="1340">
        <f>SUM(E59:E65)</f>
        <v>17</v>
      </c>
      <c r="F66" s="1340">
        <f>SUM(F59:F65)</f>
        <v>1</v>
      </c>
      <c r="G66" s="1340">
        <f t="shared" si="19"/>
        <v>164</v>
      </c>
      <c r="H66" s="1340">
        <f t="shared" si="19"/>
        <v>75</v>
      </c>
      <c r="I66" s="1340">
        <f t="shared" si="19"/>
        <v>10</v>
      </c>
      <c r="J66" s="1341">
        <f t="shared" si="19"/>
        <v>12</v>
      </c>
    </row>
    <row r="67" spans="1:10">
      <c r="A67" s="2168" t="s">
        <v>264</v>
      </c>
      <c r="B67" s="1146" t="s">
        <v>252</v>
      </c>
      <c r="C67" s="1145">
        <v>9</v>
      </c>
      <c r="D67" s="1154">
        <v>9</v>
      </c>
      <c r="E67" s="1154">
        <v>1</v>
      </c>
      <c r="F67" s="1154"/>
      <c r="G67" s="1154">
        <v>7</v>
      </c>
      <c r="H67" s="1154">
        <v>2</v>
      </c>
      <c r="I67" s="1154"/>
      <c r="J67" s="1155"/>
    </row>
    <row r="68" spans="1:10">
      <c r="A68" s="2163"/>
      <c r="B68" s="1146" t="s">
        <v>286</v>
      </c>
      <c r="C68" s="1147">
        <v>13</v>
      </c>
      <c r="D68" s="1148">
        <v>13</v>
      </c>
      <c r="E68" s="1148">
        <v>3</v>
      </c>
      <c r="F68" s="1148"/>
      <c r="G68" s="1148">
        <v>6</v>
      </c>
      <c r="H68" s="1148">
        <v>4</v>
      </c>
      <c r="I68" s="1148">
        <v>2</v>
      </c>
      <c r="J68" s="1149">
        <v>1</v>
      </c>
    </row>
    <row r="69" spans="1:10" ht="14.25" thickBot="1">
      <c r="A69" s="2163"/>
      <c r="B69" s="1182" t="s">
        <v>195</v>
      </c>
      <c r="C69" s="1147">
        <v>45</v>
      </c>
      <c r="D69" s="1148">
        <v>41</v>
      </c>
      <c r="E69" s="1148">
        <v>8</v>
      </c>
      <c r="F69" s="1148"/>
      <c r="G69" s="1148">
        <v>23</v>
      </c>
      <c r="H69" s="1148">
        <v>18</v>
      </c>
      <c r="I69" s="1148">
        <v>3</v>
      </c>
      <c r="J69" s="1149">
        <v>1</v>
      </c>
    </row>
    <row r="70" spans="1:10" ht="15" thickTop="1" thickBot="1">
      <c r="A70" s="2169"/>
      <c r="B70" s="1185" t="s">
        <v>5</v>
      </c>
      <c r="C70" s="1186">
        <f>SUM(C67:C69)</f>
        <v>67</v>
      </c>
      <c r="D70" s="1187">
        <f t="shared" ref="D70:J70" si="20">SUM(D67:D69)</f>
        <v>63</v>
      </c>
      <c r="E70" s="1187">
        <f>SUM(E67:E69)</f>
        <v>12</v>
      </c>
      <c r="F70" s="1187"/>
      <c r="G70" s="1187">
        <f t="shared" si="20"/>
        <v>36</v>
      </c>
      <c r="H70" s="1187">
        <f t="shared" si="20"/>
        <v>24</v>
      </c>
      <c r="I70" s="1187">
        <f t="shared" si="20"/>
        <v>5</v>
      </c>
      <c r="J70" s="1188">
        <f t="shared" si="20"/>
        <v>2</v>
      </c>
    </row>
    <row r="71" spans="1:10">
      <c r="A71" s="2168" t="s">
        <v>266</v>
      </c>
      <c r="B71" s="1189" t="s">
        <v>287</v>
      </c>
      <c r="C71" s="1161">
        <v>105</v>
      </c>
      <c r="D71" s="1164">
        <v>105</v>
      </c>
      <c r="E71" s="1164">
        <v>6</v>
      </c>
      <c r="F71" s="1164">
        <v>4</v>
      </c>
      <c r="G71" s="1164">
        <v>56</v>
      </c>
      <c r="H71" s="1164">
        <v>37</v>
      </c>
      <c r="I71" s="1164">
        <v>7</v>
      </c>
      <c r="J71" s="1165">
        <v>5</v>
      </c>
    </row>
    <row r="72" spans="1:10">
      <c r="A72" s="2163"/>
      <c r="B72" s="1182" t="s">
        <v>196</v>
      </c>
      <c r="C72" s="1147">
        <v>28</v>
      </c>
      <c r="D72" s="1148">
        <v>25</v>
      </c>
      <c r="E72" s="1148">
        <v>8</v>
      </c>
      <c r="F72" s="1148">
        <v>2</v>
      </c>
      <c r="G72" s="1148">
        <v>16</v>
      </c>
      <c r="H72" s="1148">
        <v>8</v>
      </c>
      <c r="I72" s="1148">
        <v>2</v>
      </c>
      <c r="J72" s="1149">
        <v>2</v>
      </c>
    </row>
    <row r="73" spans="1:10">
      <c r="A73" s="2163"/>
      <c r="B73" s="1146" t="s">
        <v>253</v>
      </c>
      <c r="C73" s="1147">
        <v>27</v>
      </c>
      <c r="D73" s="1148">
        <v>27</v>
      </c>
      <c r="E73" s="1148">
        <v>1</v>
      </c>
      <c r="F73" s="1148">
        <v>1</v>
      </c>
      <c r="G73" s="1148">
        <v>11</v>
      </c>
      <c r="H73" s="1148">
        <v>10</v>
      </c>
      <c r="I73" s="1148">
        <v>4</v>
      </c>
      <c r="J73" s="1149">
        <v>2</v>
      </c>
    </row>
    <row r="74" spans="1:10" ht="14.25" thickBot="1">
      <c r="A74" s="2163"/>
      <c r="B74" s="1146" t="s">
        <v>288</v>
      </c>
      <c r="C74" s="1147"/>
      <c r="D74" s="1148"/>
      <c r="E74" s="1148"/>
      <c r="F74" s="1148"/>
      <c r="G74" s="1148"/>
      <c r="H74" s="1148"/>
      <c r="I74" s="1148"/>
      <c r="J74" s="1149"/>
    </row>
    <row r="75" spans="1:10" ht="15" thickTop="1" thickBot="1">
      <c r="A75" s="2164"/>
      <c r="B75" s="924" t="s">
        <v>5</v>
      </c>
      <c r="C75" s="1151">
        <f>SUM(C71:C74)</f>
        <v>160</v>
      </c>
      <c r="D75" s="1152">
        <f t="shared" ref="D75:J75" si="21">SUM(D71:D74)</f>
        <v>157</v>
      </c>
      <c r="E75" s="1152">
        <f>SUM(E71:E74)</f>
        <v>15</v>
      </c>
      <c r="F75" s="1152">
        <f>SUM(F71:F74)</f>
        <v>7</v>
      </c>
      <c r="G75" s="1152">
        <f t="shared" si="21"/>
        <v>83</v>
      </c>
      <c r="H75" s="1152">
        <f t="shared" si="21"/>
        <v>55</v>
      </c>
      <c r="I75" s="1152">
        <f t="shared" si="21"/>
        <v>13</v>
      </c>
      <c r="J75" s="1153">
        <f t="shared" si="21"/>
        <v>9</v>
      </c>
    </row>
    <row r="76" spans="1:10">
      <c r="A76" s="2162" t="s">
        <v>259</v>
      </c>
      <c r="B76" s="1182" t="s">
        <v>215</v>
      </c>
      <c r="C76" s="1145">
        <v>9</v>
      </c>
      <c r="D76" s="1154">
        <v>9</v>
      </c>
      <c r="E76" s="1154"/>
      <c r="F76" s="1154"/>
      <c r="G76" s="1154">
        <v>5</v>
      </c>
      <c r="H76" s="1154">
        <v>3</v>
      </c>
      <c r="I76" s="1154">
        <v>1</v>
      </c>
      <c r="J76" s="1155"/>
    </row>
    <row r="77" spans="1:10">
      <c r="A77" s="2163"/>
      <c r="B77" s="1146" t="s">
        <v>216</v>
      </c>
      <c r="C77" s="1147"/>
      <c r="D77" s="1148"/>
      <c r="E77" s="1148"/>
      <c r="F77" s="1148"/>
      <c r="G77" s="1148"/>
      <c r="H77" s="1190"/>
      <c r="I77" s="1148"/>
      <c r="J77" s="1149"/>
    </row>
    <row r="78" spans="1:10">
      <c r="A78" s="2163"/>
      <c r="B78" s="1146" t="s">
        <v>217</v>
      </c>
      <c r="C78" s="1147"/>
      <c r="D78" s="1148"/>
      <c r="E78" s="1148"/>
      <c r="F78" s="1148"/>
      <c r="G78" s="1148"/>
      <c r="H78" s="1190"/>
      <c r="I78" s="1148"/>
      <c r="J78" s="1149"/>
    </row>
    <row r="79" spans="1:10">
      <c r="A79" s="2163"/>
      <c r="B79" s="1146" t="s">
        <v>218</v>
      </c>
      <c r="C79" s="1147">
        <v>7</v>
      </c>
      <c r="D79" s="1148">
        <v>7</v>
      </c>
      <c r="E79" s="1148"/>
      <c r="F79" s="1148"/>
      <c r="G79" s="1148">
        <v>5</v>
      </c>
      <c r="H79" s="1148">
        <v>2</v>
      </c>
      <c r="I79" s="1148"/>
      <c r="J79" s="1149"/>
    </row>
    <row r="80" spans="1:10">
      <c r="A80" s="2163"/>
      <c r="B80" s="1146" t="s">
        <v>219</v>
      </c>
      <c r="C80" s="1147"/>
      <c r="D80" s="1148"/>
      <c r="E80" s="1148"/>
      <c r="F80" s="1148"/>
      <c r="G80" s="1148"/>
      <c r="H80" s="1148"/>
      <c r="I80" s="1148"/>
      <c r="J80" s="1149"/>
    </row>
    <row r="81" spans="1:10">
      <c r="A81" s="2163"/>
      <c r="B81" s="1146" t="s">
        <v>220</v>
      </c>
      <c r="C81" s="1147"/>
      <c r="D81" s="1148"/>
      <c r="E81" s="1148"/>
      <c r="F81" s="1148"/>
      <c r="G81" s="1148"/>
      <c r="H81" s="1148"/>
      <c r="I81" s="1148"/>
      <c r="J81" s="1149"/>
    </row>
    <row r="82" spans="1:10">
      <c r="A82" s="2163"/>
      <c r="B82" s="1146" t="s">
        <v>289</v>
      </c>
      <c r="C82" s="1147"/>
      <c r="D82" s="1148"/>
      <c r="E82" s="1148"/>
      <c r="F82" s="1148"/>
      <c r="G82" s="1148"/>
      <c r="H82" s="1148"/>
      <c r="I82" s="1148"/>
      <c r="J82" s="1149"/>
    </row>
    <row r="83" spans="1:10" ht="14.25" thickBot="1">
      <c r="A83" s="2163"/>
      <c r="B83" s="1146" t="s">
        <v>290</v>
      </c>
      <c r="C83" s="1147"/>
      <c r="D83" s="1148"/>
      <c r="E83" s="1148"/>
      <c r="F83" s="1148"/>
      <c r="G83" s="1148"/>
      <c r="H83" s="1148"/>
      <c r="I83" s="1148"/>
      <c r="J83" s="1149"/>
    </row>
    <row r="84" spans="1:10" ht="15" thickTop="1" thickBot="1">
      <c r="A84" s="2169"/>
      <c r="B84" s="1150" t="s">
        <v>5</v>
      </c>
      <c r="C84" s="1151">
        <f t="shared" ref="C84:I84" si="22">SUM(C76:C83)</f>
        <v>16</v>
      </c>
      <c r="D84" s="1152">
        <f t="shared" si="22"/>
        <v>16</v>
      </c>
      <c r="E84" s="1152"/>
      <c r="F84" s="1152"/>
      <c r="G84" s="1152">
        <f t="shared" si="22"/>
        <v>10</v>
      </c>
      <c r="H84" s="1152">
        <f t="shared" si="22"/>
        <v>5</v>
      </c>
      <c r="I84" s="1152">
        <f t="shared" si="22"/>
        <v>1</v>
      </c>
      <c r="J84" s="1153"/>
    </row>
    <row r="85" spans="1:10" ht="14.25" thickBot="1">
      <c r="A85" s="1191" t="s">
        <v>515</v>
      </c>
      <c r="B85" s="1192" t="s">
        <v>516</v>
      </c>
      <c r="C85" s="1193">
        <v>80</v>
      </c>
      <c r="D85" s="1194">
        <v>51</v>
      </c>
      <c r="E85" s="1194">
        <v>3</v>
      </c>
      <c r="F85" s="1194">
        <v>3</v>
      </c>
      <c r="G85" s="1194">
        <v>51</v>
      </c>
      <c r="H85" s="1194">
        <v>21</v>
      </c>
      <c r="I85" s="1194">
        <v>6</v>
      </c>
      <c r="J85" s="1195">
        <v>2</v>
      </c>
    </row>
    <row r="86" spans="1:10">
      <c r="A86" s="1198" t="s">
        <v>547</v>
      </c>
      <c r="B86" s="1196"/>
      <c r="C86" s="1196"/>
      <c r="D86" s="1196"/>
      <c r="E86" s="1196"/>
      <c r="F86" s="1196"/>
      <c r="G86" s="1196"/>
      <c r="H86" s="1196"/>
      <c r="I86" s="1196"/>
      <c r="J86" s="1196"/>
    </row>
    <row r="87" spans="1:10">
      <c r="A87" s="1198" t="s">
        <v>548</v>
      </c>
      <c r="B87" s="1125"/>
      <c r="C87" s="1125"/>
      <c r="D87" s="1125"/>
      <c r="E87" s="1125"/>
      <c r="F87" s="1125"/>
      <c r="G87" s="1125"/>
      <c r="H87" s="1125"/>
      <c r="I87" s="1125"/>
      <c r="J87" s="1125"/>
    </row>
    <row r="88" spans="1:10">
      <c r="A88" s="1125"/>
      <c r="B88" s="1125"/>
      <c r="C88" s="1125"/>
      <c r="D88" s="1125"/>
      <c r="E88" s="1125"/>
      <c r="F88" s="1125"/>
      <c r="G88" s="1125"/>
      <c r="H88" s="1125"/>
      <c r="I88" s="1125"/>
      <c r="J88" s="1125"/>
    </row>
    <row r="89" spans="1:10">
      <c r="A89" s="1125"/>
      <c r="B89" s="1125"/>
      <c r="C89" s="1125"/>
      <c r="D89" s="1125"/>
      <c r="E89" s="1125"/>
      <c r="F89" s="1125"/>
      <c r="G89" s="1125"/>
      <c r="H89" s="1125"/>
      <c r="I89" s="1125"/>
      <c r="J89" s="1125"/>
    </row>
    <row r="90" spans="1:10">
      <c r="A90" s="1197"/>
      <c r="B90" s="1197"/>
      <c r="C90" s="1197"/>
      <c r="D90" s="1197"/>
      <c r="E90" s="1197"/>
      <c r="F90" s="1197"/>
      <c r="G90" s="1197"/>
      <c r="H90" s="1197"/>
      <c r="I90" s="1197"/>
      <c r="J90" s="1197"/>
    </row>
    <row r="91" spans="1:10">
      <c r="A91" s="1197"/>
      <c r="B91" s="1197"/>
      <c r="C91" s="1197"/>
      <c r="D91" s="1197"/>
      <c r="E91" s="1197"/>
      <c r="F91" s="1197"/>
      <c r="G91" s="1197"/>
      <c r="H91" s="1197"/>
      <c r="I91" s="1197"/>
      <c r="J91" s="1197"/>
    </row>
    <row r="92" spans="1:10">
      <c r="A92" s="1197"/>
      <c r="B92" s="1197"/>
      <c r="C92" s="1197"/>
      <c r="D92" s="1197"/>
      <c r="E92" s="1197"/>
      <c r="F92" s="1197"/>
      <c r="G92" s="1197"/>
      <c r="H92" s="1197"/>
      <c r="I92" s="1197"/>
      <c r="J92" s="1197"/>
    </row>
    <row r="93" spans="1:10">
      <c r="A93" s="1197"/>
      <c r="B93" s="1197"/>
      <c r="C93" s="1197"/>
      <c r="D93" s="1197"/>
      <c r="E93" s="1197"/>
      <c r="F93" s="1197"/>
      <c r="G93" s="1197"/>
      <c r="H93" s="1197"/>
      <c r="I93" s="1197"/>
      <c r="J93" s="1197"/>
    </row>
    <row r="94" spans="1:10">
      <c r="A94" s="1197"/>
      <c r="B94" s="1197"/>
      <c r="C94" s="1197"/>
      <c r="D94" s="1197"/>
      <c r="E94" s="1197"/>
      <c r="F94" s="1197"/>
      <c r="G94" s="1197"/>
      <c r="H94" s="1197"/>
      <c r="I94" s="1197"/>
      <c r="J94" s="1197"/>
    </row>
    <row r="95" spans="1:10">
      <c r="A95" s="1197"/>
      <c r="B95" s="1197"/>
      <c r="C95" s="1197"/>
      <c r="D95" s="1197"/>
      <c r="E95" s="1197"/>
      <c r="F95" s="1197"/>
      <c r="G95" s="1197"/>
      <c r="H95" s="1197"/>
      <c r="I95" s="1197"/>
      <c r="J95" s="1197"/>
    </row>
    <row r="96" spans="1:10">
      <c r="A96" s="1197"/>
      <c r="B96" s="1197"/>
      <c r="C96" s="1197"/>
      <c r="D96" s="1197"/>
      <c r="E96" s="1197"/>
      <c r="F96" s="1197"/>
      <c r="G96" s="1197"/>
      <c r="H96" s="1197"/>
      <c r="I96" s="1197"/>
      <c r="J96" s="1197"/>
    </row>
    <row r="97" spans="1:10">
      <c r="A97" s="1197"/>
      <c r="B97" s="1197"/>
      <c r="C97" s="1197"/>
      <c r="D97" s="1197"/>
      <c r="E97" s="1197"/>
      <c r="F97" s="1197"/>
      <c r="G97" s="1197"/>
      <c r="H97" s="1197"/>
      <c r="I97" s="1197"/>
      <c r="J97" s="1197"/>
    </row>
    <row r="98" spans="1:10">
      <c r="A98" s="1197"/>
      <c r="B98" s="1197"/>
      <c r="C98" s="1197"/>
      <c r="D98" s="1197"/>
      <c r="E98" s="1197"/>
      <c r="F98" s="1197"/>
      <c r="G98" s="1197"/>
      <c r="H98" s="1197"/>
      <c r="I98" s="1197"/>
      <c r="J98" s="1197"/>
    </row>
    <row r="99" spans="1:10">
      <c r="A99" s="1197"/>
      <c r="B99" s="1197"/>
      <c r="C99" s="1197"/>
      <c r="D99" s="1197"/>
      <c r="E99" s="1197"/>
      <c r="F99" s="1197"/>
      <c r="G99" s="1197"/>
      <c r="H99" s="1197"/>
      <c r="I99" s="1197"/>
      <c r="J99" s="1197"/>
    </row>
    <row r="100" spans="1:10">
      <c r="A100" s="1197"/>
      <c r="B100" s="1197"/>
      <c r="C100" s="1197"/>
      <c r="D100" s="1197"/>
      <c r="E100" s="1197"/>
      <c r="F100" s="1197"/>
      <c r="G100" s="1197"/>
      <c r="H100" s="1197"/>
      <c r="I100" s="1197"/>
      <c r="J100" s="1197"/>
    </row>
    <row r="101" spans="1:10">
      <c r="A101" s="1197"/>
      <c r="B101" s="1197"/>
      <c r="C101" s="1197"/>
      <c r="D101" s="1197"/>
      <c r="E101" s="1197"/>
      <c r="F101" s="1197"/>
      <c r="G101" s="1197"/>
      <c r="H101" s="1197"/>
      <c r="I101" s="1197"/>
      <c r="J101" s="1197"/>
    </row>
    <row r="102" spans="1:10">
      <c r="A102" s="1197"/>
      <c r="B102" s="1197"/>
      <c r="C102" s="1197"/>
      <c r="D102" s="1197"/>
      <c r="E102" s="1197"/>
      <c r="F102" s="1197"/>
      <c r="G102" s="1197"/>
      <c r="H102" s="1197"/>
      <c r="I102" s="1197"/>
      <c r="J102" s="1197"/>
    </row>
    <row r="103" spans="1:10">
      <c r="A103" s="1197"/>
      <c r="B103" s="1197"/>
      <c r="C103" s="1197"/>
      <c r="D103" s="1197"/>
      <c r="E103" s="1197"/>
      <c r="F103" s="1197"/>
      <c r="G103" s="1197"/>
      <c r="H103" s="1197"/>
      <c r="I103" s="1197"/>
      <c r="J103" s="1197"/>
    </row>
    <row r="104" spans="1:10">
      <c r="A104" s="1197"/>
      <c r="B104" s="1197"/>
      <c r="C104" s="1197"/>
      <c r="D104" s="1197"/>
      <c r="E104" s="1197"/>
      <c r="F104" s="1197"/>
      <c r="G104" s="1197"/>
      <c r="H104" s="1197"/>
      <c r="I104" s="1197"/>
      <c r="J104" s="1197"/>
    </row>
    <row r="105" spans="1:10">
      <c r="A105" s="1197"/>
      <c r="B105" s="1197"/>
      <c r="C105" s="1197"/>
      <c r="D105" s="1197"/>
      <c r="E105" s="1197"/>
      <c r="F105" s="1197"/>
      <c r="G105" s="1197"/>
      <c r="H105" s="1197"/>
      <c r="I105" s="1197"/>
      <c r="J105" s="1197"/>
    </row>
    <row r="106" spans="1:10">
      <c r="A106" s="1197"/>
      <c r="B106" s="1197"/>
      <c r="C106" s="1197"/>
      <c r="D106" s="1197"/>
      <c r="E106" s="1197"/>
      <c r="F106" s="1197"/>
      <c r="G106" s="1197"/>
      <c r="H106" s="1197"/>
      <c r="I106" s="1197"/>
      <c r="J106" s="1197"/>
    </row>
    <row r="107" spans="1:10">
      <c r="A107" s="1197"/>
      <c r="B107" s="1197"/>
      <c r="C107" s="1197"/>
      <c r="D107" s="1197"/>
      <c r="E107" s="1197"/>
      <c r="F107" s="1197"/>
      <c r="G107" s="1197"/>
      <c r="H107" s="1197"/>
      <c r="I107" s="1197"/>
      <c r="J107" s="1197"/>
    </row>
    <row r="108" spans="1:10">
      <c r="A108" s="1197"/>
      <c r="B108" s="1197"/>
      <c r="C108" s="1197"/>
      <c r="D108" s="1197"/>
      <c r="E108" s="1197"/>
      <c r="F108" s="1197"/>
      <c r="G108" s="1197"/>
      <c r="H108" s="1197"/>
      <c r="I108" s="1197"/>
      <c r="J108" s="1197"/>
    </row>
    <row r="109" spans="1:10">
      <c r="A109" s="1197"/>
      <c r="B109" s="1197"/>
      <c r="C109" s="1197"/>
      <c r="D109" s="1197"/>
      <c r="E109" s="1197"/>
      <c r="F109" s="1197"/>
      <c r="G109" s="1197"/>
      <c r="H109" s="1197"/>
      <c r="I109" s="1197"/>
      <c r="J109" s="1197"/>
    </row>
    <row r="110" spans="1:10">
      <c r="A110" s="1197"/>
      <c r="B110" s="1197"/>
      <c r="C110" s="1197"/>
      <c r="D110" s="1197"/>
      <c r="E110" s="1197"/>
      <c r="F110" s="1197"/>
      <c r="G110" s="1197"/>
      <c r="H110" s="1197"/>
      <c r="I110" s="1197"/>
      <c r="J110" s="1197"/>
    </row>
    <row r="111" spans="1:10">
      <c r="A111" s="1197"/>
      <c r="B111" s="1197"/>
      <c r="C111" s="1197"/>
      <c r="D111" s="1197"/>
      <c r="E111" s="1197"/>
      <c r="F111" s="1197"/>
      <c r="G111" s="1197"/>
      <c r="H111" s="1197"/>
      <c r="I111" s="1197"/>
      <c r="J111" s="1197"/>
    </row>
    <row r="112" spans="1:10">
      <c r="A112" s="1197"/>
      <c r="B112" s="1197"/>
      <c r="C112" s="1197"/>
      <c r="D112" s="1197"/>
      <c r="E112" s="1197"/>
      <c r="F112" s="1197"/>
      <c r="G112" s="1197"/>
      <c r="H112" s="1197"/>
      <c r="I112" s="1197"/>
      <c r="J112" s="1197"/>
    </row>
    <row r="113" spans="1:10">
      <c r="A113" s="1197"/>
      <c r="B113" s="1197"/>
      <c r="C113" s="1197"/>
      <c r="D113" s="1197"/>
      <c r="E113" s="1197"/>
      <c r="F113" s="1197"/>
      <c r="G113" s="1197"/>
      <c r="H113" s="1197"/>
      <c r="I113" s="1197"/>
      <c r="J113" s="1197"/>
    </row>
    <row r="114" spans="1:10">
      <c r="A114" s="1197"/>
      <c r="B114" s="1197"/>
      <c r="C114" s="1197"/>
      <c r="D114" s="1197"/>
      <c r="E114" s="1197"/>
      <c r="F114" s="1197"/>
      <c r="G114" s="1197"/>
      <c r="H114" s="1197"/>
      <c r="I114" s="1197"/>
      <c r="J114" s="1197"/>
    </row>
    <row r="115" spans="1:10">
      <c r="A115" s="1197"/>
      <c r="B115" s="1197"/>
      <c r="C115" s="1197"/>
      <c r="D115" s="1197"/>
      <c r="E115" s="1197"/>
      <c r="F115" s="1197"/>
      <c r="G115" s="1197"/>
      <c r="H115" s="1197"/>
      <c r="I115" s="1197"/>
      <c r="J115" s="1197"/>
    </row>
    <row r="116" spans="1:10">
      <c r="A116" s="1197"/>
      <c r="B116" s="1197"/>
      <c r="C116" s="1197"/>
      <c r="D116" s="1197"/>
      <c r="E116" s="1197"/>
      <c r="F116" s="1197"/>
      <c r="G116" s="1197"/>
      <c r="H116" s="1197"/>
      <c r="I116" s="1197"/>
      <c r="J116" s="1197"/>
    </row>
    <row r="117" spans="1:10">
      <c r="A117" s="1197"/>
      <c r="B117" s="1197"/>
      <c r="C117" s="1197"/>
      <c r="D117" s="1197"/>
      <c r="E117" s="1197"/>
      <c r="F117" s="1197"/>
      <c r="G117" s="1197"/>
      <c r="H117" s="1197"/>
      <c r="I117" s="1197"/>
      <c r="J117" s="1197"/>
    </row>
    <row r="118" spans="1:10">
      <c r="A118" s="1197"/>
      <c r="B118" s="1197"/>
      <c r="C118" s="1197"/>
      <c r="D118" s="1197"/>
      <c r="E118" s="1197"/>
      <c r="F118" s="1197"/>
      <c r="G118" s="1197"/>
      <c r="H118" s="1197"/>
      <c r="I118" s="1197"/>
      <c r="J118" s="1197"/>
    </row>
    <row r="119" spans="1:10">
      <c r="A119" s="1197"/>
      <c r="B119" s="1197"/>
      <c r="C119" s="1197"/>
      <c r="D119" s="1197"/>
      <c r="E119" s="1197"/>
      <c r="F119" s="1197"/>
      <c r="G119" s="1197"/>
      <c r="H119" s="1197"/>
      <c r="I119" s="1197"/>
      <c r="J119" s="1197"/>
    </row>
    <row r="120" spans="1:10">
      <c r="A120" s="1197"/>
      <c r="B120" s="1197"/>
      <c r="C120" s="1197"/>
      <c r="D120" s="1197"/>
      <c r="E120" s="1197"/>
      <c r="F120" s="1197"/>
      <c r="G120" s="1197"/>
      <c r="H120" s="1197"/>
      <c r="I120" s="1197"/>
      <c r="J120" s="1197"/>
    </row>
    <row r="121" spans="1:10">
      <c r="A121" s="1197"/>
      <c r="B121" s="1197"/>
      <c r="C121" s="1197"/>
      <c r="D121" s="1197"/>
      <c r="E121" s="1197"/>
      <c r="F121" s="1197"/>
      <c r="G121" s="1197"/>
      <c r="H121" s="1197"/>
      <c r="I121" s="1197"/>
      <c r="J121" s="1197"/>
    </row>
  </sheetData>
  <mergeCells count="22">
    <mergeCell ref="A76:A84"/>
    <mergeCell ref="A51:A54"/>
    <mergeCell ref="A55:A58"/>
    <mergeCell ref="A59:A66"/>
    <mergeCell ref="A67:A70"/>
    <mergeCell ref="A41:A50"/>
    <mergeCell ref="A16:A18"/>
    <mergeCell ref="A32:A40"/>
    <mergeCell ref="A23:A26"/>
    <mergeCell ref="A71:A75"/>
    <mergeCell ref="A1:J1"/>
    <mergeCell ref="I2:J2"/>
    <mergeCell ref="A28:A31"/>
    <mergeCell ref="G3:J3"/>
    <mergeCell ref="A9:A15"/>
    <mergeCell ref="C3:C4"/>
    <mergeCell ref="A5:B5"/>
    <mergeCell ref="A6:B6"/>
    <mergeCell ref="A7:B7"/>
    <mergeCell ref="A8:B8"/>
    <mergeCell ref="A3:B4"/>
    <mergeCell ref="A19:A22"/>
  </mergeCells>
  <phoneticPr fontId="8"/>
  <printOptions horizontalCentered="1"/>
  <pageMargins left="0.78740157480314965" right="0.78740157480314965" top="0.78740157480314965" bottom="0.39370078740157483" header="0.59055118110236227" footer="0.51181102362204722"/>
  <pageSetup paperSize="9" scale="96" firstPageNumber="42" pageOrder="overThenDown" orientation="portrait" useFirstPageNumber="1" r:id="rId1"/>
  <headerFooter alignWithMargins="0">
    <oddFooter>&amp;C- &amp;P  -</oddFooter>
  </headerFooter>
  <rowBreaks count="1" manualBreakCount="1">
    <brk id="40"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view="pageBreakPreview" zoomScale="85" zoomScaleNormal="100" zoomScaleSheetLayoutView="85" workbookViewId="0">
      <pane xSplit="3" ySplit="5" topLeftCell="D6" activePane="bottomRight" state="frozen"/>
      <selection pane="topRight" activeCell="E1" sqref="E1"/>
      <selection pane="bottomLeft" activeCell="A6" sqref="A6"/>
      <selection pane="bottomRight" activeCell="E11" sqref="E11"/>
    </sheetView>
  </sheetViews>
  <sheetFormatPr defaultRowHeight="13.5"/>
  <cols>
    <col min="1" max="1" width="3.5" style="182" customWidth="1"/>
    <col min="2" max="2" width="13" style="182" customWidth="1"/>
    <col min="3" max="3" width="37.375" style="182" customWidth="1"/>
    <col min="4" max="4" width="6.625" style="182" customWidth="1"/>
    <col min="5" max="5" width="9.125" style="270" customWidth="1"/>
    <col min="6" max="6" width="37.5" style="182" bestFit="1" customWidth="1"/>
    <col min="7" max="10" width="8.5" style="182" bestFit="1" customWidth="1"/>
    <col min="11" max="11" width="9.875" style="182" customWidth="1"/>
    <col min="12" max="12" width="6.75" style="182" bestFit="1" customWidth="1"/>
    <col min="13" max="16384" width="9" style="182"/>
  </cols>
  <sheetData>
    <row r="1" spans="1:12" ht="17.25">
      <c r="A1" s="2173" t="s">
        <v>680</v>
      </c>
      <c r="B1" s="2173"/>
      <c r="C1" s="2173"/>
      <c r="D1" s="2173"/>
      <c r="E1" s="2173"/>
      <c r="F1" s="2173"/>
    </row>
    <row r="2" spans="1:12" ht="14.25">
      <c r="A2" s="183"/>
      <c r="B2" s="2174" t="s">
        <v>683</v>
      </c>
      <c r="C2" s="2174"/>
      <c r="D2" s="2174"/>
      <c r="E2" s="2174"/>
      <c r="F2" s="2174"/>
    </row>
    <row r="3" spans="1:12" ht="14.25" thickBot="1"/>
    <row r="4" spans="1:12">
      <c r="A4" s="2175" t="s">
        <v>464</v>
      </c>
      <c r="B4" s="2176"/>
      <c r="C4" s="2179" t="s">
        <v>465</v>
      </c>
      <c r="D4" s="2181" t="s">
        <v>466</v>
      </c>
      <c r="E4" s="2182"/>
      <c r="F4" s="2179" t="s">
        <v>506</v>
      </c>
      <c r="G4" s="2190" t="s">
        <v>467</v>
      </c>
      <c r="H4" s="2191" t="s">
        <v>468</v>
      </c>
      <c r="I4" s="2192"/>
      <c r="J4" s="2192"/>
      <c r="K4" s="2193"/>
      <c r="L4" s="2188" t="s">
        <v>469</v>
      </c>
    </row>
    <row r="5" spans="1:12" ht="68.25" customHeight="1" thickBot="1">
      <c r="A5" s="2177"/>
      <c r="B5" s="2178"/>
      <c r="C5" s="2180"/>
      <c r="D5" s="185" t="s">
        <v>470</v>
      </c>
      <c r="E5" s="1484" t="s">
        <v>471</v>
      </c>
      <c r="F5" s="2180"/>
      <c r="G5" s="2180"/>
      <c r="H5" s="186" t="s">
        <v>472</v>
      </c>
      <c r="I5" s="184" t="s">
        <v>473</v>
      </c>
      <c r="J5" s="187" t="s">
        <v>474</v>
      </c>
      <c r="K5" s="187" t="s">
        <v>475</v>
      </c>
      <c r="L5" s="2189"/>
    </row>
    <row r="6" spans="1:12" ht="24" customHeight="1">
      <c r="A6" s="2183" t="s">
        <v>590</v>
      </c>
      <c r="B6" s="1589" t="s">
        <v>591</v>
      </c>
      <c r="C6" s="1590" t="s">
        <v>669</v>
      </c>
      <c r="D6" s="1604">
        <v>191</v>
      </c>
      <c r="E6" s="1592">
        <v>81</v>
      </c>
      <c r="F6" s="1590" t="s">
        <v>595</v>
      </c>
      <c r="G6" s="1593">
        <v>7992</v>
      </c>
      <c r="H6" s="1593">
        <v>2466</v>
      </c>
      <c r="I6" s="1593"/>
      <c r="J6" s="1593"/>
      <c r="K6" s="1593">
        <v>5526</v>
      </c>
      <c r="L6" s="188" t="s">
        <v>598</v>
      </c>
    </row>
    <row r="7" spans="1:12" ht="24" customHeight="1" thickBot="1">
      <c r="A7" s="2184"/>
      <c r="B7" s="1583" t="s">
        <v>592</v>
      </c>
      <c r="C7" s="1584" t="s">
        <v>669</v>
      </c>
      <c r="D7" s="1605">
        <v>200</v>
      </c>
      <c r="E7" s="1586">
        <v>55</v>
      </c>
      <c r="F7" s="1584" t="s">
        <v>595</v>
      </c>
      <c r="G7" s="1587">
        <v>7884</v>
      </c>
      <c r="H7" s="1587">
        <v>2433</v>
      </c>
      <c r="I7" s="1587"/>
      <c r="J7" s="1587"/>
      <c r="K7" s="1587">
        <v>5451</v>
      </c>
      <c r="L7" s="1588" t="s">
        <v>599</v>
      </c>
    </row>
    <row r="8" spans="1:12" ht="15" thickTop="1" thickBot="1">
      <c r="A8" s="2185"/>
      <c r="B8" s="2186" t="s">
        <v>507</v>
      </c>
      <c r="C8" s="2187"/>
      <c r="D8" s="1606">
        <f>SUM(D6:D7)</f>
        <v>391</v>
      </c>
      <c r="E8" s="1602">
        <f>SUM(E6:E7)</f>
        <v>136</v>
      </c>
      <c r="F8" s="190"/>
      <c r="G8" s="191">
        <f>SUM(G6:G7)</f>
        <v>15876</v>
      </c>
      <c r="H8" s="191">
        <f t="shared" ref="H8:K8" si="0">SUM(H6:H7)</f>
        <v>4899</v>
      </c>
      <c r="I8" s="191">
        <f t="shared" si="0"/>
        <v>0</v>
      </c>
      <c r="J8" s="191">
        <f t="shared" si="0"/>
        <v>0</v>
      </c>
      <c r="K8" s="191">
        <f t="shared" si="0"/>
        <v>10977</v>
      </c>
      <c r="L8" s="192"/>
    </row>
    <row r="9" spans="1:12" ht="24" customHeight="1" thickBot="1">
      <c r="A9" s="2197" t="s">
        <v>593</v>
      </c>
      <c r="B9" s="193" t="s">
        <v>594</v>
      </c>
      <c r="C9" s="194" t="s">
        <v>669</v>
      </c>
      <c r="D9" s="1607">
        <v>12</v>
      </c>
      <c r="E9" s="271">
        <v>23.6</v>
      </c>
      <c r="F9" s="194" t="s">
        <v>601</v>
      </c>
      <c r="G9" s="195">
        <v>3180</v>
      </c>
      <c r="H9" s="195">
        <v>1059</v>
      </c>
      <c r="I9" s="1202">
        <v>317</v>
      </c>
      <c r="J9" s="1202"/>
      <c r="K9" s="1202">
        <v>1804</v>
      </c>
      <c r="L9" s="197" t="s">
        <v>600</v>
      </c>
    </row>
    <row r="10" spans="1:12" ht="15" thickTop="1" thickBot="1">
      <c r="A10" s="2198"/>
      <c r="B10" s="2186" t="s">
        <v>507</v>
      </c>
      <c r="C10" s="2187"/>
      <c r="D10" s="1606">
        <f>SUM(D9:D9)</f>
        <v>12</v>
      </c>
      <c r="E10" s="1602">
        <f>SUM(E9:E9)</f>
        <v>23.6</v>
      </c>
      <c r="F10" s="190"/>
      <c r="G10" s="191">
        <f>SUM(G9:G9)</f>
        <v>3180</v>
      </c>
      <c r="H10" s="191">
        <f>SUM(H9:H9)</f>
        <v>1059</v>
      </c>
      <c r="I10" s="191">
        <f>SUM(I9:I9)</f>
        <v>317</v>
      </c>
      <c r="J10" s="191">
        <f>SUM(J9:J9)</f>
        <v>0</v>
      </c>
      <c r="K10" s="191">
        <f>SUM(K9:K9)</f>
        <v>1804</v>
      </c>
      <c r="L10" s="192"/>
    </row>
    <row r="11" spans="1:12" ht="24" customHeight="1">
      <c r="A11" s="2197" t="s">
        <v>596</v>
      </c>
      <c r="B11" s="198" t="s">
        <v>597</v>
      </c>
      <c r="C11" s="199" t="s">
        <v>669</v>
      </c>
      <c r="D11" s="1608">
        <v>13</v>
      </c>
      <c r="E11" s="272">
        <v>22.6</v>
      </c>
      <c r="F11" s="200" t="s">
        <v>602</v>
      </c>
      <c r="G11" s="201">
        <v>2284</v>
      </c>
      <c r="H11" s="201">
        <v>761</v>
      </c>
      <c r="I11" s="1200">
        <v>228</v>
      </c>
      <c r="J11" s="1200"/>
      <c r="K11" s="1201">
        <v>1295</v>
      </c>
      <c r="L11" s="188" t="s">
        <v>600</v>
      </c>
    </row>
    <row r="12" spans="1:12" ht="24" customHeight="1">
      <c r="A12" s="2199"/>
      <c r="B12" s="198" t="s">
        <v>603</v>
      </c>
      <c r="C12" s="199" t="s">
        <v>669</v>
      </c>
      <c r="D12" s="1608">
        <v>30</v>
      </c>
      <c r="E12" s="272">
        <v>25</v>
      </c>
      <c r="F12" s="200" t="s">
        <v>604</v>
      </c>
      <c r="G12" s="201">
        <v>15660</v>
      </c>
      <c r="H12" s="201">
        <v>4833</v>
      </c>
      <c r="I12" s="1200"/>
      <c r="J12" s="1200"/>
      <c r="K12" s="1201">
        <v>10827</v>
      </c>
      <c r="L12" s="1199" t="s">
        <v>600</v>
      </c>
    </row>
    <row r="13" spans="1:12" ht="24" customHeight="1" thickBot="1">
      <c r="A13" s="2199"/>
      <c r="B13" s="193" t="s">
        <v>597</v>
      </c>
      <c r="C13" s="194" t="s">
        <v>670</v>
      </c>
      <c r="D13" s="1607">
        <v>27</v>
      </c>
      <c r="E13" s="271">
        <v>33.299999999999997</v>
      </c>
      <c r="F13" s="194" t="s">
        <v>605</v>
      </c>
      <c r="G13" s="195">
        <v>3600</v>
      </c>
      <c r="H13" s="195">
        <v>1111</v>
      </c>
      <c r="I13" s="195">
        <v>333</v>
      </c>
      <c r="J13" s="195">
        <v>2156</v>
      </c>
      <c r="K13" s="195"/>
      <c r="L13" s="197" t="s">
        <v>599</v>
      </c>
    </row>
    <row r="14" spans="1:12" ht="15" thickTop="1" thickBot="1">
      <c r="A14" s="2198"/>
      <c r="B14" s="2186" t="s">
        <v>507</v>
      </c>
      <c r="C14" s="2187"/>
      <c r="D14" s="1606">
        <f>SUM(D11:D13)</f>
        <v>70</v>
      </c>
      <c r="E14" s="1602">
        <f>SUM(E11:E13)</f>
        <v>80.900000000000006</v>
      </c>
      <c r="F14" s="190"/>
      <c r="G14" s="191">
        <f>SUM(G11:G13)</f>
        <v>21544</v>
      </c>
      <c r="H14" s="191">
        <f>SUM(H11:H13)</f>
        <v>6705</v>
      </c>
      <c r="I14" s="191">
        <f>SUM(I11:I13)</f>
        <v>561</v>
      </c>
      <c r="J14" s="191">
        <f>SUM(J11:J13)</f>
        <v>2156</v>
      </c>
      <c r="K14" s="191">
        <f>SUM(K11:K13)</f>
        <v>12122</v>
      </c>
      <c r="L14" s="192"/>
    </row>
    <row r="15" spans="1:12" ht="24" customHeight="1" thickBot="1">
      <c r="A15" s="2197" t="s">
        <v>608</v>
      </c>
      <c r="B15" s="198" t="s">
        <v>603</v>
      </c>
      <c r="C15" s="199" t="s">
        <v>669</v>
      </c>
      <c r="D15" s="1608">
        <v>833</v>
      </c>
      <c r="E15" s="1595">
        <v>5243</v>
      </c>
      <c r="F15" s="200" t="s">
        <v>609</v>
      </c>
      <c r="G15" s="201">
        <v>3879</v>
      </c>
      <c r="H15" s="201">
        <v>1197</v>
      </c>
      <c r="I15" s="1200"/>
      <c r="J15" s="1200"/>
      <c r="K15" s="1201">
        <v>2682</v>
      </c>
      <c r="L15" s="196" t="s">
        <v>599</v>
      </c>
    </row>
    <row r="16" spans="1:12" ht="15" thickTop="1" thickBot="1">
      <c r="A16" s="2198"/>
      <c r="B16" s="2186" t="s">
        <v>507</v>
      </c>
      <c r="C16" s="2187"/>
      <c r="D16" s="1606">
        <f>SUM(D15:D15)</f>
        <v>833</v>
      </c>
      <c r="E16" s="1603">
        <f>SUM(E15:E15)</f>
        <v>5243</v>
      </c>
      <c r="F16" s="190"/>
      <c r="G16" s="191">
        <f>SUM(G15:G15)</f>
        <v>3879</v>
      </c>
      <c r="H16" s="191">
        <f>SUM(H15:H15)</f>
        <v>1197</v>
      </c>
      <c r="I16" s="191">
        <f>SUM(I15:I15)</f>
        <v>0</v>
      </c>
      <c r="J16" s="191">
        <f>SUM(J15:J15)</f>
        <v>0</v>
      </c>
      <c r="K16" s="191">
        <f>SUM(K15:K15)</f>
        <v>2682</v>
      </c>
      <c r="L16" s="192"/>
    </row>
    <row r="17" spans="1:12" ht="14.25" customHeight="1" thickBot="1">
      <c r="A17" s="2194" t="s">
        <v>476</v>
      </c>
      <c r="B17" s="2195"/>
      <c r="C17" s="2195"/>
      <c r="D17" s="2195"/>
      <c r="E17" s="2196"/>
      <c r="F17" s="202"/>
      <c r="G17" s="203">
        <f>SUM(G16,G14,G10,G8)</f>
        <v>44479</v>
      </c>
      <c r="H17" s="203">
        <f t="shared" ref="H17:K17" si="1">SUM(H16,H14,H10,H8)</f>
        <v>13860</v>
      </c>
      <c r="I17" s="203">
        <f t="shared" si="1"/>
        <v>878</v>
      </c>
      <c r="J17" s="203">
        <f t="shared" si="1"/>
        <v>2156</v>
      </c>
      <c r="K17" s="203">
        <f t="shared" si="1"/>
        <v>27585</v>
      </c>
      <c r="L17" s="204"/>
    </row>
    <row r="19" spans="1:12">
      <c r="B19" s="182" t="s">
        <v>684</v>
      </c>
      <c r="H19" s="189"/>
    </row>
    <row r="20" spans="1:12" ht="14.25" thickBot="1">
      <c r="B20" s="182" t="s">
        <v>610</v>
      </c>
    </row>
    <row r="21" spans="1:12" ht="24" customHeight="1">
      <c r="A21" s="2183" t="s">
        <v>606</v>
      </c>
      <c r="B21" s="1589" t="s">
        <v>607</v>
      </c>
      <c r="C21" s="1590" t="s">
        <v>670</v>
      </c>
      <c r="D21" s="1591">
        <v>44</v>
      </c>
      <c r="E21" s="1592">
        <v>33.200000000000003</v>
      </c>
      <c r="F21" s="1590" t="s">
        <v>612</v>
      </c>
      <c r="G21" s="1593">
        <v>12164</v>
      </c>
      <c r="H21" s="1593">
        <v>3754</v>
      </c>
      <c r="I21" s="1593">
        <v>600</v>
      </c>
      <c r="J21" s="1593"/>
      <c r="K21" s="1593">
        <v>7810</v>
      </c>
      <c r="L21" s="188" t="s">
        <v>598</v>
      </c>
    </row>
    <row r="22" spans="1:12" ht="24" customHeight="1" thickBot="1">
      <c r="A22" s="2184"/>
      <c r="B22" s="1583" t="s">
        <v>611</v>
      </c>
      <c r="C22" s="1584" t="s">
        <v>669</v>
      </c>
      <c r="D22" s="1585">
        <v>29</v>
      </c>
      <c r="E22" s="1586">
        <v>18</v>
      </c>
      <c r="F22" s="1584" t="s">
        <v>613</v>
      </c>
      <c r="G22" s="1587">
        <v>6250</v>
      </c>
      <c r="H22" s="1587">
        <v>2083</v>
      </c>
      <c r="I22" s="1587">
        <v>4167</v>
      </c>
      <c r="J22" s="1587"/>
      <c r="K22" s="1587"/>
      <c r="L22" s="1588" t="s">
        <v>614</v>
      </c>
    </row>
    <row r="23" spans="1:12" ht="15" thickTop="1" thickBot="1">
      <c r="A23" s="2185"/>
      <c r="B23" s="2186" t="s">
        <v>507</v>
      </c>
      <c r="C23" s="2187"/>
      <c r="D23" s="191">
        <f>SUM(D21:D22)</f>
        <v>73</v>
      </c>
      <c r="E23" s="1594">
        <f>SUM(E21:E22)</f>
        <v>51.2</v>
      </c>
      <c r="F23" s="190"/>
      <c r="G23" s="191">
        <f>SUM(G21:G22)</f>
        <v>18414</v>
      </c>
      <c r="H23" s="191">
        <f t="shared" ref="H23" si="2">SUM(H21:H22)</f>
        <v>5837</v>
      </c>
      <c r="I23" s="191">
        <f t="shared" ref="I23" si="3">SUM(I21:I22)</f>
        <v>4767</v>
      </c>
      <c r="J23" s="191">
        <f t="shared" ref="J23" si="4">SUM(J21:J22)</f>
        <v>0</v>
      </c>
      <c r="K23" s="191">
        <f t="shared" ref="K23" si="5">SUM(K21:K22)</f>
        <v>7810</v>
      </c>
      <c r="L23" s="192"/>
    </row>
    <row r="24" spans="1:12">
      <c r="H24" s="189"/>
    </row>
  </sheetData>
  <mergeCells count="20">
    <mergeCell ref="A21:A23"/>
    <mergeCell ref="B23:C23"/>
    <mergeCell ref="B8:C8"/>
    <mergeCell ref="F4:F5"/>
    <mergeCell ref="L4:L5"/>
    <mergeCell ref="G4:G5"/>
    <mergeCell ref="H4:K4"/>
    <mergeCell ref="A6:A8"/>
    <mergeCell ref="A17:E17"/>
    <mergeCell ref="A9:A10"/>
    <mergeCell ref="B10:C10"/>
    <mergeCell ref="A11:A14"/>
    <mergeCell ref="B14:C14"/>
    <mergeCell ref="A15:A16"/>
    <mergeCell ref="B16:C16"/>
    <mergeCell ref="A1:F1"/>
    <mergeCell ref="B2:F2"/>
    <mergeCell ref="A4:B5"/>
    <mergeCell ref="C4:C5"/>
    <mergeCell ref="D4:E4"/>
  </mergeCells>
  <phoneticPr fontId="8"/>
  <printOptions horizontalCentered="1"/>
  <pageMargins left="0.59055118110236227" right="0.59055118110236227" top="0.59055118110236227" bottom="0.39370078740157483" header="0.51181102362204722" footer="0.31496062992125984"/>
  <pageSetup paperSize="9" scale="94" firstPageNumber="44" orientation="portrait" useFirstPageNumber="1" r:id="rId1"/>
  <headerFooter scaleWithDoc="0" alignWithMargins="0">
    <oddFooter>&amp;C- &amp;P  -</oddFooter>
  </headerFooter>
  <colBreaks count="1" manualBreakCount="1">
    <brk id="5" max="2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dimension ref="A1:K88"/>
  <sheetViews>
    <sheetView view="pageBreakPreview" zoomScale="90" zoomScaleNormal="100" zoomScaleSheetLayoutView="90" workbookViewId="0">
      <pane xSplit="3" ySplit="6" topLeftCell="D7" activePane="bottomRight" state="frozen"/>
      <selection activeCell="F6" sqref="F6"/>
      <selection pane="topRight" activeCell="F6" sqref="F6"/>
      <selection pane="bottomLeft" activeCell="F6" sqref="F6"/>
      <selection pane="bottomRight" activeCell="M18" sqref="M18"/>
    </sheetView>
  </sheetViews>
  <sheetFormatPr defaultColWidth="12.125" defaultRowHeight="17.25"/>
  <cols>
    <col min="1" max="1" width="4.75" style="619" bestFit="1" customWidth="1"/>
    <col min="2" max="2" width="1.75" style="619" customWidth="1"/>
    <col min="3" max="3" width="11.5" style="619" customWidth="1"/>
    <col min="4" max="5" width="8.5" style="213" bestFit="1" customWidth="1"/>
    <col min="6" max="6" width="9.625" style="213" bestFit="1" customWidth="1"/>
    <col min="7" max="8" width="8.5" style="213" bestFit="1" customWidth="1"/>
    <col min="9" max="11" width="8.5" style="213" customWidth="1"/>
    <col min="12" max="16384" width="12.125" style="213"/>
  </cols>
  <sheetData>
    <row r="1" spans="1:11">
      <c r="A1" s="1745" t="s">
        <v>580</v>
      </c>
      <c r="B1" s="1745"/>
      <c r="C1" s="1745"/>
      <c r="D1" s="1745"/>
      <c r="E1" s="1745"/>
      <c r="F1" s="1745"/>
      <c r="G1" s="1745"/>
      <c r="H1" s="1745"/>
      <c r="I1" s="1745"/>
      <c r="J1" s="1745"/>
      <c r="K1" s="1745"/>
    </row>
    <row r="2" spans="1:11" ht="18" thickBot="1">
      <c r="A2" s="568"/>
      <c r="B2" s="568"/>
      <c r="C2" s="568"/>
      <c r="D2" s="205"/>
      <c r="E2" s="205"/>
      <c r="F2" s="205"/>
      <c r="G2" s="205"/>
      <c r="H2" s="205"/>
      <c r="I2" s="205"/>
      <c r="J2" s="205"/>
      <c r="K2" s="205"/>
    </row>
    <row r="3" spans="1:11" ht="15" customHeight="1" thickBot="1">
      <c r="A3" s="1729" t="s">
        <v>71</v>
      </c>
      <c r="B3" s="1730"/>
      <c r="C3" s="1731"/>
      <c r="D3" s="1734" t="s">
        <v>413</v>
      </c>
      <c r="E3" s="1754" t="s">
        <v>414</v>
      </c>
      <c r="F3" s="1772" t="s">
        <v>415</v>
      </c>
      <c r="G3" s="1767" t="s">
        <v>72</v>
      </c>
      <c r="H3" s="1768"/>
      <c r="I3" s="1768"/>
      <c r="J3" s="1768"/>
      <c r="K3" s="1769"/>
    </row>
    <row r="4" spans="1:11" ht="15" customHeight="1" thickBot="1">
      <c r="A4" s="1726"/>
      <c r="B4" s="1727"/>
      <c r="C4" s="1728"/>
      <c r="D4" s="1735"/>
      <c r="E4" s="1755"/>
      <c r="F4" s="1773"/>
      <c r="G4" s="1763" t="s">
        <v>73</v>
      </c>
      <c r="H4" s="1765" t="s">
        <v>152</v>
      </c>
      <c r="I4" s="1765" t="s">
        <v>153</v>
      </c>
      <c r="J4" s="1765" t="s">
        <v>154</v>
      </c>
      <c r="K4" s="1749" t="s">
        <v>74</v>
      </c>
    </row>
    <row r="5" spans="1:11" ht="15" customHeight="1" thickBot="1">
      <c r="A5" s="1726"/>
      <c r="B5" s="1727"/>
      <c r="C5" s="1728"/>
      <c r="D5" s="1735"/>
      <c r="E5" s="1755"/>
      <c r="F5" s="1773"/>
      <c r="G5" s="1764"/>
      <c r="H5" s="1766"/>
      <c r="I5" s="1766"/>
      <c r="J5" s="1766"/>
      <c r="K5" s="1750"/>
    </row>
    <row r="6" spans="1:11" ht="15" customHeight="1" thickBot="1">
      <c r="A6" s="1726"/>
      <c r="B6" s="1727"/>
      <c r="C6" s="1728"/>
      <c r="D6" s="1736"/>
      <c r="E6" s="1756"/>
      <c r="F6" s="1774"/>
      <c r="G6" s="1764"/>
      <c r="H6" s="1766"/>
      <c r="I6" s="1766"/>
      <c r="J6" s="1766"/>
      <c r="K6" s="1750"/>
    </row>
    <row r="7" spans="1:11" s="214" customFormat="1" ht="18.75" customHeight="1" thickBot="1">
      <c r="A7" s="1726" t="s">
        <v>291</v>
      </c>
      <c r="B7" s="1727"/>
      <c r="C7" s="1728"/>
      <c r="D7" s="571">
        <v>65600</v>
      </c>
      <c r="E7" s="418">
        <v>557</v>
      </c>
      <c r="F7" s="1687">
        <v>365400</v>
      </c>
      <c r="G7" s="1684" t="s">
        <v>668</v>
      </c>
      <c r="H7" s="1685" t="s">
        <v>668</v>
      </c>
      <c r="I7" s="1685" t="s">
        <v>668</v>
      </c>
      <c r="J7" s="1685" t="s">
        <v>668</v>
      </c>
      <c r="K7" s="1686" t="s">
        <v>668</v>
      </c>
    </row>
    <row r="8" spans="1:11" s="214" customFormat="1" ht="20.100000000000001" customHeight="1">
      <c r="A8" s="1751" t="s">
        <v>75</v>
      </c>
      <c r="B8" s="1752"/>
      <c r="C8" s="1753"/>
      <c r="D8" s="572">
        <f>SUM(D11:D13)</f>
        <v>36635</v>
      </c>
      <c r="E8" s="573">
        <f>ROUND(F8/D8*100,0)</f>
        <v>539</v>
      </c>
      <c r="F8" s="574">
        <f t="shared" ref="F8:K8" si="0">SUM(F11:F13)</f>
        <v>197349.68</v>
      </c>
      <c r="G8" s="575">
        <f t="shared" si="0"/>
        <v>23010</v>
      </c>
      <c r="H8" s="572">
        <f t="shared" si="0"/>
        <v>8144</v>
      </c>
      <c r="I8" s="572">
        <f t="shared" si="0"/>
        <v>3620</v>
      </c>
      <c r="J8" s="572">
        <f t="shared" si="0"/>
        <v>1773</v>
      </c>
      <c r="K8" s="576">
        <f t="shared" si="0"/>
        <v>88</v>
      </c>
    </row>
    <row r="9" spans="1:11" s="214" customFormat="1" ht="20.100000000000001" customHeight="1">
      <c r="A9" s="1757" t="s">
        <v>292</v>
      </c>
      <c r="B9" s="1758"/>
      <c r="C9" s="1747"/>
      <c r="D9" s="577">
        <f>SUM(D14:D15)</f>
        <v>22575</v>
      </c>
      <c r="E9" s="208">
        <f t="shared" ref="E9:E17" si="1">ROUND(F9/D9*100,0)</f>
        <v>597</v>
      </c>
      <c r="F9" s="578">
        <f t="shared" ref="F9:K9" si="2">SUM(F14:F15)</f>
        <v>134750</v>
      </c>
      <c r="G9" s="579">
        <f t="shared" si="2"/>
        <v>16162</v>
      </c>
      <c r="H9" s="577">
        <f t="shared" si="2"/>
        <v>1359</v>
      </c>
      <c r="I9" s="577">
        <f t="shared" si="2"/>
        <v>953</v>
      </c>
      <c r="J9" s="577">
        <f t="shared" si="2"/>
        <v>3874</v>
      </c>
      <c r="K9" s="580">
        <f t="shared" si="2"/>
        <v>227</v>
      </c>
    </row>
    <row r="10" spans="1:11" s="214" customFormat="1" ht="20.100000000000001" customHeight="1" thickBot="1">
      <c r="A10" s="1759" t="s">
        <v>76</v>
      </c>
      <c r="B10" s="1760"/>
      <c r="C10" s="1761"/>
      <c r="D10" s="1681" t="s">
        <v>668</v>
      </c>
      <c r="E10" s="1681" t="s">
        <v>668</v>
      </c>
      <c r="F10" s="1682" t="s">
        <v>668</v>
      </c>
      <c r="G10" s="1683" t="s">
        <v>668</v>
      </c>
      <c r="H10" s="1681" t="s">
        <v>668</v>
      </c>
      <c r="I10" s="1681" t="s">
        <v>668</v>
      </c>
      <c r="J10" s="1681" t="s">
        <v>668</v>
      </c>
      <c r="K10" s="1682" t="s">
        <v>668</v>
      </c>
    </row>
    <row r="11" spans="1:11" s="214" customFormat="1" ht="20.100000000000001" customHeight="1" thickBot="1">
      <c r="A11" s="1748" t="s">
        <v>78</v>
      </c>
      <c r="B11" s="1732" t="s">
        <v>293</v>
      </c>
      <c r="C11" s="1733"/>
      <c r="D11" s="418">
        <f>SUM(D20,D24,D28)</f>
        <v>8226</v>
      </c>
      <c r="E11" s="418">
        <f t="shared" si="1"/>
        <v>524</v>
      </c>
      <c r="F11" s="419">
        <f t="shared" ref="F11:K11" si="3">SUM(F20,F24,F28)</f>
        <v>43120</v>
      </c>
      <c r="G11" s="418">
        <f t="shared" si="3"/>
        <v>7120</v>
      </c>
      <c r="H11" s="418">
        <f t="shared" si="3"/>
        <v>906</v>
      </c>
      <c r="I11" s="418">
        <f t="shared" si="3"/>
        <v>185</v>
      </c>
      <c r="J11" s="418">
        <f t="shared" si="3"/>
        <v>13</v>
      </c>
      <c r="K11" s="442">
        <f t="shared" si="3"/>
        <v>2</v>
      </c>
    </row>
    <row r="12" spans="1:11" s="214" customFormat="1" ht="20.100000000000001" customHeight="1" thickBot="1">
      <c r="A12" s="1748"/>
      <c r="B12" s="1746" t="s">
        <v>294</v>
      </c>
      <c r="C12" s="1747"/>
      <c r="D12" s="583">
        <f>SUM(D29,D33,D42)</f>
        <v>19343</v>
      </c>
      <c r="E12" s="583">
        <f>ROUND(F12/D12*100,0)</f>
        <v>540</v>
      </c>
      <c r="F12" s="584">
        <f t="shared" ref="F12:K12" si="4">SUM(F29,F33,F42)</f>
        <v>104439.67999999999</v>
      </c>
      <c r="G12" s="583">
        <f t="shared" si="4"/>
        <v>11519</v>
      </c>
      <c r="H12" s="583">
        <f t="shared" si="4"/>
        <v>3353</v>
      </c>
      <c r="I12" s="583">
        <f t="shared" si="4"/>
        <v>2717</v>
      </c>
      <c r="J12" s="583">
        <f t="shared" si="4"/>
        <v>1698</v>
      </c>
      <c r="K12" s="585">
        <f t="shared" si="4"/>
        <v>56</v>
      </c>
    </row>
    <row r="13" spans="1:11" s="214" customFormat="1" ht="20.100000000000001" customHeight="1" thickBot="1">
      <c r="A13" s="1748"/>
      <c r="B13" s="1746" t="s">
        <v>295</v>
      </c>
      <c r="C13" s="1747"/>
      <c r="D13" s="583">
        <f>SUM(D52)</f>
        <v>9066</v>
      </c>
      <c r="E13" s="583">
        <f t="shared" si="1"/>
        <v>549</v>
      </c>
      <c r="F13" s="584">
        <f t="shared" ref="F13:K13" si="5">SUM(F52)</f>
        <v>49790</v>
      </c>
      <c r="G13" s="583">
        <f t="shared" si="5"/>
        <v>4371</v>
      </c>
      <c r="H13" s="583">
        <f t="shared" si="5"/>
        <v>3885</v>
      </c>
      <c r="I13" s="583">
        <f t="shared" si="5"/>
        <v>718</v>
      </c>
      <c r="J13" s="583">
        <f t="shared" si="5"/>
        <v>62</v>
      </c>
      <c r="K13" s="585">
        <f t="shared" si="5"/>
        <v>30</v>
      </c>
    </row>
    <row r="14" spans="1:11" s="214" customFormat="1" ht="20.100000000000001" customHeight="1" thickBot="1">
      <c r="A14" s="1748"/>
      <c r="B14" s="1746" t="s">
        <v>292</v>
      </c>
      <c r="C14" s="1747"/>
      <c r="D14" s="583">
        <f>SUM(D56,D60,D68)</f>
        <v>20647</v>
      </c>
      <c r="E14" s="583">
        <f t="shared" si="1"/>
        <v>602</v>
      </c>
      <c r="F14" s="584">
        <f t="shared" ref="F14:K14" si="6">SUM(F56,F60,F68)</f>
        <v>124380</v>
      </c>
      <c r="G14" s="583">
        <f t="shared" si="6"/>
        <v>16162</v>
      </c>
      <c r="H14" s="583">
        <f t="shared" si="6"/>
        <v>1212</v>
      </c>
      <c r="I14" s="583">
        <f t="shared" si="6"/>
        <v>421</v>
      </c>
      <c r="J14" s="583">
        <f t="shared" si="6"/>
        <v>2778</v>
      </c>
      <c r="K14" s="585">
        <f t="shared" si="6"/>
        <v>74</v>
      </c>
    </row>
    <row r="15" spans="1:11" s="214" customFormat="1" ht="20.100000000000001" customHeight="1" thickBot="1">
      <c r="A15" s="1748"/>
      <c r="B15" s="1746" t="s">
        <v>77</v>
      </c>
      <c r="C15" s="1747"/>
      <c r="D15" s="583">
        <f>SUM(D72)</f>
        <v>1928</v>
      </c>
      <c r="E15" s="583">
        <f t="shared" si="1"/>
        <v>538</v>
      </c>
      <c r="F15" s="584">
        <f t="shared" ref="F15:K15" si="7">SUM(F72)</f>
        <v>10370</v>
      </c>
      <c r="G15" s="583">
        <f t="shared" si="7"/>
        <v>0</v>
      </c>
      <c r="H15" s="583">
        <f t="shared" si="7"/>
        <v>147</v>
      </c>
      <c r="I15" s="583">
        <f t="shared" si="7"/>
        <v>532</v>
      </c>
      <c r="J15" s="583">
        <f t="shared" si="7"/>
        <v>1096</v>
      </c>
      <c r="K15" s="584">
        <f t="shared" si="7"/>
        <v>153</v>
      </c>
    </row>
    <row r="16" spans="1:11" s="214" customFormat="1" ht="20.100000000000001" customHeight="1" thickBot="1">
      <c r="A16" s="1748"/>
      <c r="B16" s="1746" t="s">
        <v>296</v>
      </c>
      <c r="C16" s="1747"/>
      <c r="D16" s="1678" t="s">
        <v>668</v>
      </c>
      <c r="E16" s="1678" t="s">
        <v>668</v>
      </c>
      <c r="F16" s="1679" t="s">
        <v>668</v>
      </c>
      <c r="G16" s="1680" t="s">
        <v>668</v>
      </c>
      <c r="H16" s="1678" t="s">
        <v>668</v>
      </c>
      <c r="I16" s="1678" t="s">
        <v>668</v>
      </c>
      <c r="J16" s="1678" t="s">
        <v>668</v>
      </c>
      <c r="K16" s="1679" t="s">
        <v>668</v>
      </c>
    </row>
    <row r="17" spans="1:11" s="214" customFormat="1" ht="20.100000000000001" customHeight="1" thickBot="1">
      <c r="A17" s="1748"/>
      <c r="B17" s="1762" t="s">
        <v>79</v>
      </c>
      <c r="C17" s="1761"/>
      <c r="D17" s="586">
        <f>SUM(D87)</f>
        <v>3860</v>
      </c>
      <c r="E17" s="586">
        <f t="shared" si="1"/>
        <v>523</v>
      </c>
      <c r="F17" s="587">
        <f t="shared" ref="F17:K17" si="8">SUM(F87)</f>
        <v>20200</v>
      </c>
      <c r="G17" s="586">
        <f t="shared" si="8"/>
        <v>3424</v>
      </c>
      <c r="H17" s="586">
        <f t="shared" si="8"/>
        <v>213</v>
      </c>
      <c r="I17" s="586">
        <f t="shared" si="8"/>
        <v>182</v>
      </c>
      <c r="J17" s="586">
        <f t="shared" si="8"/>
        <v>35</v>
      </c>
      <c r="K17" s="588">
        <f t="shared" si="8"/>
        <v>6</v>
      </c>
    </row>
    <row r="18" spans="1:11" s="214" customFormat="1" ht="20.100000000000001" customHeight="1">
      <c r="A18" s="1720" t="s">
        <v>254</v>
      </c>
      <c r="B18" s="1770" t="s">
        <v>267</v>
      </c>
      <c r="C18" s="1712"/>
      <c r="D18" s="1203">
        <v>2070</v>
      </c>
      <c r="E18" s="1204">
        <v>505</v>
      </c>
      <c r="F18" s="1205">
        <v>10500</v>
      </c>
      <c r="G18" s="1204">
        <v>2038</v>
      </c>
      <c r="H18" s="1204">
        <v>32</v>
      </c>
      <c r="I18" s="1204"/>
      <c r="J18" s="1204"/>
      <c r="K18" s="1206"/>
    </row>
    <row r="19" spans="1:11" s="214" customFormat="1" ht="20.100000000000001" customHeight="1" thickBot="1">
      <c r="A19" s="1715"/>
      <c r="B19" s="1709" t="s">
        <v>268</v>
      </c>
      <c r="C19" s="1709"/>
      <c r="D19" s="1207">
        <v>226</v>
      </c>
      <c r="E19" s="1208">
        <v>478</v>
      </c>
      <c r="F19" s="1209">
        <v>1080</v>
      </c>
      <c r="G19" s="1208">
        <v>196</v>
      </c>
      <c r="H19" s="1208">
        <v>30</v>
      </c>
      <c r="I19" s="1208"/>
      <c r="J19" s="1208"/>
      <c r="K19" s="1210"/>
    </row>
    <row r="20" spans="1:11" s="214" customFormat="1" ht="20.100000000000001" customHeight="1" thickTop="1" thickBot="1">
      <c r="A20" s="1716"/>
      <c r="B20" s="1710" t="s">
        <v>511</v>
      </c>
      <c r="C20" s="1771"/>
      <c r="D20" s="591">
        <f>SUM(D18:D19)</f>
        <v>2296</v>
      </c>
      <c r="E20" s="453">
        <f>ROUND(F20/D20*100,0)</f>
        <v>504</v>
      </c>
      <c r="F20" s="454">
        <f t="shared" ref="F20:K20" si="9">SUM(F18:F19)</f>
        <v>11580</v>
      </c>
      <c r="G20" s="455">
        <f t="shared" si="9"/>
        <v>2234</v>
      </c>
      <c r="H20" s="455">
        <f t="shared" si="9"/>
        <v>62</v>
      </c>
      <c r="I20" s="455">
        <f t="shared" si="9"/>
        <v>0</v>
      </c>
      <c r="J20" s="455">
        <f t="shared" si="9"/>
        <v>0</v>
      </c>
      <c r="K20" s="456">
        <f t="shared" si="9"/>
        <v>0</v>
      </c>
    </row>
    <row r="21" spans="1:11" ht="20.100000000000001" customHeight="1">
      <c r="A21" s="1720" t="s">
        <v>255</v>
      </c>
      <c r="B21" s="1712" t="s">
        <v>209</v>
      </c>
      <c r="C21" s="1712"/>
      <c r="D21" s="592">
        <v>991</v>
      </c>
      <c r="E21" s="263">
        <v>514</v>
      </c>
      <c r="F21" s="593">
        <v>5090</v>
      </c>
      <c r="G21" s="263">
        <v>973</v>
      </c>
      <c r="H21" s="263">
        <v>13</v>
      </c>
      <c r="I21" s="263">
        <v>5</v>
      </c>
      <c r="J21" s="263"/>
      <c r="K21" s="590"/>
    </row>
    <row r="22" spans="1:11" ht="20.100000000000001" customHeight="1">
      <c r="A22" s="1715"/>
      <c r="B22" s="1709" t="s">
        <v>517</v>
      </c>
      <c r="C22" s="1709"/>
      <c r="D22" s="449">
        <v>381</v>
      </c>
      <c r="E22" s="265">
        <v>519</v>
      </c>
      <c r="F22" s="450">
        <v>1980</v>
      </c>
      <c r="G22" s="265">
        <v>381</v>
      </c>
      <c r="H22" s="265"/>
      <c r="I22" s="265"/>
      <c r="J22" s="265"/>
      <c r="K22" s="317"/>
    </row>
    <row r="23" spans="1:11" ht="20.100000000000001" customHeight="1" thickBot="1">
      <c r="A23" s="1715"/>
      <c r="B23" s="1709" t="s">
        <v>518</v>
      </c>
      <c r="C23" s="1709"/>
      <c r="D23" s="449">
        <v>378</v>
      </c>
      <c r="E23" s="265">
        <v>522</v>
      </c>
      <c r="F23" s="450">
        <v>1970</v>
      </c>
      <c r="G23" s="265">
        <v>378</v>
      </c>
      <c r="H23" s="265"/>
      <c r="I23" s="265"/>
      <c r="J23" s="265"/>
      <c r="K23" s="317"/>
    </row>
    <row r="24" spans="1:11" s="214" customFormat="1" ht="20.100000000000001" customHeight="1" thickTop="1" thickBot="1">
      <c r="A24" s="1714"/>
      <c r="B24" s="1737" t="s">
        <v>5</v>
      </c>
      <c r="C24" s="1738"/>
      <c r="D24" s="1618">
        <f>SUM(D21:D23)</f>
        <v>1750</v>
      </c>
      <c r="E24" s="618">
        <f>ROUND(F24/D24*100,0)</f>
        <v>517</v>
      </c>
      <c r="F24" s="1619">
        <f>SUM(F21:F23)</f>
        <v>9040</v>
      </c>
      <c r="G24" s="1620">
        <f t="shared" ref="G24:K24" si="10">SUM(G21:G23)</f>
        <v>1732</v>
      </c>
      <c r="H24" s="1620">
        <f t="shared" si="10"/>
        <v>13</v>
      </c>
      <c r="I24" s="1620">
        <f t="shared" si="10"/>
        <v>5</v>
      </c>
      <c r="J24" s="1620">
        <f t="shared" si="10"/>
        <v>0</v>
      </c>
      <c r="K24" s="1621">
        <f t="shared" si="10"/>
        <v>0</v>
      </c>
    </row>
    <row r="25" spans="1:11" s="214" customFormat="1" ht="20.100000000000001" customHeight="1">
      <c r="A25" s="1722" t="s">
        <v>256</v>
      </c>
      <c r="B25" s="1739" t="s">
        <v>270</v>
      </c>
      <c r="C25" s="1740"/>
      <c r="D25" s="1622">
        <v>1950</v>
      </c>
      <c r="E25" s="312">
        <v>510</v>
      </c>
      <c r="F25" s="313">
        <v>9950</v>
      </c>
      <c r="G25" s="312">
        <v>1418</v>
      </c>
      <c r="H25" s="312">
        <v>431</v>
      </c>
      <c r="I25" s="312">
        <v>92</v>
      </c>
      <c r="J25" s="312">
        <v>7</v>
      </c>
      <c r="K25" s="314">
        <v>2</v>
      </c>
    </row>
    <row r="26" spans="1:11" ht="20.100000000000001" customHeight="1">
      <c r="A26" s="1714"/>
      <c r="B26" s="1741" t="s">
        <v>222</v>
      </c>
      <c r="C26" s="1742"/>
      <c r="D26" s="597">
        <v>1290</v>
      </c>
      <c r="E26" s="598">
        <v>560</v>
      </c>
      <c r="F26" s="599">
        <v>7220</v>
      </c>
      <c r="G26" s="598">
        <v>1125</v>
      </c>
      <c r="H26" s="598">
        <v>165</v>
      </c>
      <c r="I26" s="598"/>
      <c r="J26" s="598"/>
      <c r="K26" s="600"/>
    </row>
    <row r="27" spans="1:11" s="214" customFormat="1" ht="20.100000000000001" customHeight="1" thickBot="1">
      <c r="A27" s="1714"/>
      <c r="B27" s="1709" t="s">
        <v>271</v>
      </c>
      <c r="C27" s="1709"/>
      <c r="D27" s="264">
        <v>940</v>
      </c>
      <c r="E27" s="265">
        <v>567</v>
      </c>
      <c r="F27" s="316">
        <v>5330</v>
      </c>
      <c r="G27" s="265">
        <v>611</v>
      </c>
      <c r="H27" s="265">
        <v>235</v>
      </c>
      <c r="I27" s="265">
        <v>88</v>
      </c>
      <c r="J27" s="265">
        <v>6</v>
      </c>
      <c r="K27" s="317"/>
    </row>
    <row r="28" spans="1:11" s="214" customFormat="1" ht="20.100000000000001" customHeight="1" thickTop="1" thickBot="1">
      <c r="A28" s="1721"/>
      <c r="B28" s="1743" t="s">
        <v>512</v>
      </c>
      <c r="C28" s="1744"/>
      <c r="D28" s="1612">
        <f>SUM(D25:D26,D27)</f>
        <v>4180</v>
      </c>
      <c r="E28" s="319">
        <f>ROUND(F28/D28*100,0)</f>
        <v>538</v>
      </c>
      <c r="F28" s="320">
        <f t="shared" ref="F28:K28" si="11">SUM(F25:F27)</f>
        <v>22500</v>
      </c>
      <c r="G28" s="1623">
        <f t="shared" si="11"/>
        <v>3154</v>
      </c>
      <c r="H28" s="321">
        <f t="shared" si="11"/>
        <v>831</v>
      </c>
      <c r="I28" s="321">
        <f t="shared" si="11"/>
        <v>180</v>
      </c>
      <c r="J28" s="321">
        <f t="shared" si="11"/>
        <v>13</v>
      </c>
      <c r="K28" s="443">
        <f t="shared" si="11"/>
        <v>2</v>
      </c>
    </row>
    <row r="29" spans="1:11" s="214" customFormat="1" ht="20.100000000000001" customHeight="1" thickBot="1">
      <c r="A29" s="1617" t="s">
        <v>68</v>
      </c>
      <c r="B29" s="1708" t="s">
        <v>183</v>
      </c>
      <c r="C29" s="1708"/>
      <c r="D29" s="1613">
        <v>8170</v>
      </c>
      <c r="E29" s="1614">
        <v>551</v>
      </c>
      <c r="F29" s="1615">
        <v>44999.679999999993</v>
      </c>
      <c r="G29" s="1614">
        <v>6131</v>
      </c>
      <c r="H29" s="1614">
        <v>835</v>
      </c>
      <c r="I29" s="1614">
        <v>325</v>
      </c>
      <c r="J29" s="1614">
        <v>879</v>
      </c>
      <c r="K29" s="1616">
        <v>0</v>
      </c>
    </row>
    <row r="30" spans="1:11" ht="20.100000000000001" customHeight="1">
      <c r="A30" s="1714" t="s">
        <v>383</v>
      </c>
      <c r="B30" s="1707" t="s">
        <v>184</v>
      </c>
      <c r="C30" s="1707"/>
      <c r="D30" s="264">
        <v>1420</v>
      </c>
      <c r="E30" s="265">
        <v>498</v>
      </c>
      <c r="F30" s="316">
        <v>7070</v>
      </c>
      <c r="G30" s="265"/>
      <c r="H30" s="265">
        <v>62</v>
      </c>
      <c r="I30" s="265">
        <v>1136</v>
      </c>
      <c r="J30" s="265">
        <v>222</v>
      </c>
      <c r="K30" s="317"/>
    </row>
    <row r="31" spans="1:11" ht="20.100000000000001" customHeight="1">
      <c r="A31" s="1715"/>
      <c r="B31" s="1709" t="s">
        <v>185</v>
      </c>
      <c r="C31" s="1709"/>
      <c r="D31" s="264">
        <v>352</v>
      </c>
      <c r="E31" s="265">
        <v>528</v>
      </c>
      <c r="F31" s="316">
        <v>1860</v>
      </c>
      <c r="G31" s="265"/>
      <c r="H31" s="265">
        <v>39</v>
      </c>
      <c r="I31" s="265">
        <v>285</v>
      </c>
      <c r="J31" s="265">
        <v>28</v>
      </c>
      <c r="K31" s="317"/>
    </row>
    <row r="32" spans="1:11" ht="20.100000000000001" customHeight="1" thickBot="1">
      <c r="A32" s="1715"/>
      <c r="B32" s="1709" t="s">
        <v>186</v>
      </c>
      <c r="C32" s="1709"/>
      <c r="D32" s="264">
        <v>505</v>
      </c>
      <c r="E32" s="265">
        <v>511</v>
      </c>
      <c r="F32" s="316">
        <v>2580</v>
      </c>
      <c r="G32" s="265"/>
      <c r="H32" s="265"/>
      <c r="I32" s="265">
        <v>333</v>
      </c>
      <c r="J32" s="265">
        <v>172</v>
      </c>
      <c r="K32" s="317"/>
    </row>
    <row r="33" spans="1:11" ht="20.100000000000001" customHeight="1" thickTop="1" thickBot="1">
      <c r="A33" s="1716"/>
      <c r="B33" s="1710" t="s">
        <v>511</v>
      </c>
      <c r="C33" s="1711"/>
      <c r="D33" s="591">
        <f>SUM(D30:D32)</f>
        <v>2277</v>
      </c>
      <c r="E33" s="453">
        <f>ROUND(F33/D33*100,0)</f>
        <v>505</v>
      </c>
      <c r="F33" s="454">
        <f t="shared" ref="F33:K33" si="12">SUM(F30:F32)</f>
        <v>11510</v>
      </c>
      <c r="G33" s="455">
        <f t="shared" si="12"/>
        <v>0</v>
      </c>
      <c r="H33" s="455">
        <f t="shared" si="12"/>
        <v>101</v>
      </c>
      <c r="I33" s="455">
        <f t="shared" si="12"/>
        <v>1754</v>
      </c>
      <c r="J33" s="455">
        <f t="shared" si="12"/>
        <v>422</v>
      </c>
      <c r="K33" s="456">
        <f t="shared" si="12"/>
        <v>0</v>
      </c>
    </row>
    <row r="34" spans="1:11" ht="20.100000000000001" customHeight="1">
      <c r="A34" s="1717" t="s">
        <v>384</v>
      </c>
      <c r="B34" s="1712" t="s">
        <v>272</v>
      </c>
      <c r="C34" s="1712"/>
      <c r="D34" s="1203">
        <v>4600</v>
      </c>
      <c r="E34" s="1273">
        <v>547</v>
      </c>
      <c r="F34" s="1274">
        <v>25200</v>
      </c>
      <c r="G34" s="1275">
        <v>3453</v>
      </c>
      <c r="H34" s="1275">
        <v>1047</v>
      </c>
      <c r="I34" s="1275">
        <v>93</v>
      </c>
      <c r="J34" s="1275">
        <v>7</v>
      </c>
      <c r="K34" s="1276"/>
    </row>
    <row r="35" spans="1:11" ht="20.100000000000001" customHeight="1">
      <c r="A35" s="1718"/>
      <c r="B35" s="1709" t="s">
        <v>187</v>
      </c>
      <c r="C35" s="1709"/>
      <c r="D35" s="1207">
        <v>858</v>
      </c>
      <c r="E35" s="1277">
        <v>547</v>
      </c>
      <c r="F35" s="1278">
        <v>4690</v>
      </c>
      <c r="G35" s="1279">
        <v>858</v>
      </c>
      <c r="H35" s="1279"/>
      <c r="I35" s="1279"/>
      <c r="J35" s="1279"/>
      <c r="K35" s="1280"/>
    </row>
    <row r="36" spans="1:11" ht="20.100000000000001" customHeight="1">
      <c r="A36" s="1718"/>
      <c r="B36" s="1709" t="s">
        <v>188</v>
      </c>
      <c r="C36" s="1709"/>
      <c r="D36" s="1207">
        <v>816</v>
      </c>
      <c r="E36" s="1277">
        <v>532</v>
      </c>
      <c r="F36" s="1278">
        <v>4340</v>
      </c>
      <c r="G36" s="1279">
        <v>311</v>
      </c>
      <c r="H36" s="1279">
        <v>405</v>
      </c>
      <c r="I36" s="1279">
        <v>53</v>
      </c>
      <c r="J36" s="1279"/>
      <c r="K36" s="1280">
        <v>47</v>
      </c>
    </row>
    <row r="37" spans="1:11" ht="20.100000000000001" customHeight="1">
      <c r="A37" s="1718"/>
      <c r="B37" s="1709" t="s">
        <v>189</v>
      </c>
      <c r="C37" s="1709"/>
      <c r="D37" s="1207">
        <v>895</v>
      </c>
      <c r="E37" s="1277">
        <v>523</v>
      </c>
      <c r="F37" s="1278">
        <v>4680</v>
      </c>
      <c r="G37" s="1279">
        <v>343</v>
      </c>
      <c r="H37" s="1279">
        <v>341</v>
      </c>
      <c r="I37" s="1279">
        <v>211</v>
      </c>
      <c r="J37" s="1279"/>
      <c r="K37" s="1280"/>
    </row>
    <row r="38" spans="1:11" ht="20.100000000000001" customHeight="1">
      <c r="A38" s="1718"/>
      <c r="B38" s="1709" t="s">
        <v>190</v>
      </c>
      <c r="C38" s="1709"/>
      <c r="D38" s="1207">
        <v>481</v>
      </c>
      <c r="E38" s="1277">
        <v>517</v>
      </c>
      <c r="F38" s="1278">
        <v>2490</v>
      </c>
      <c r="G38" s="1279">
        <v>299</v>
      </c>
      <c r="H38" s="1279">
        <v>143</v>
      </c>
      <c r="I38" s="1279">
        <v>39</v>
      </c>
      <c r="J38" s="1279"/>
      <c r="K38" s="1280"/>
    </row>
    <row r="39" spans="1:11" ht="20.100000000000001" customHeight="1">
      <c r="A39" s="1718"/>
      <c r="B39" s="1709" t="s">
        <v>191</v>
      </c>
      <c r="C39" s="1709"/>
      <c r="D39" s="1207">
        <v>435</v>
      </c>
      <c r="E39" s="1277">
        <v>522</v>
      </c>
      <c r="F39" s="1278">
        <v>2270</v>
      </c>
      <c r="G39" s="1279"/>
      <c r="H39" s="1279">
        <v>1</v>
      </c>
      <c r="I39" s="1279">
        <v>140</v>
      </c>
      <c r="J39" s="1279">
        <v>294</v>
      </c>
      <c r="K39" s="1280"/>
    </row>
    <row r="40" spans="1:11" ht="20.100000000000001" customHeight="1">
      <c r="A40" s="1718"/>
      <c r="B40" s="1709" t="s">
        <v>192</v>
      </c>
      <c r="C40" s="1709"/>
      <c r="D40" s="1207">
        <v>563</v>
      </c>
      <c r="E40" s="1277">
        <v>534</v>
      </c>
      <c r="F40" s="1278">
        <v>3010</v>
      </c>
      <c r="G40" s="1279">
        <v>120</v>
      </c>
      <c r="H40" s="1279">
        <v>379</v>
      </c>
      <c r="I40" s="1279">
        <v>64</v>
      </c>
      <c r="J40" s="1279"/>
      <c r="K40" s="1280"/>
    </row>
    <row r="41" spans="1:11" ht="20.100000000000001" customHeight="1" thickBot="1">
      <c r="A41" s="1718"/>
      <c r="B41" s="1709" t="s">
        <v>193</v>
      </c>
      <c r="C41" s="1709"/>
      <c r="D41" s="1207">
        <v>248</v>
      </c>
      <c r="E41" s="1277">
        <v>504</v>
      </c>
      <c r="F41" s="1278">
        <v>1250</v>
      </c>
      <c r="G41" s="1279">
        <v>4</v>
      </c>
      <c r="H41" s="1279">
        <v>101</v>
      </c>
      <c r="I41" s="1279">
        <v>38</v>
      </c>
      <c r="J41" s="1279">
        <v>96</v>
      </c>
      <c r="K41" s="1280">
        <v>9</v>
      </c>
    </row>
    <row r="42" spans="1:11" ht="20.100000000000001" customHeight="1" thickTop="1" thickBot="1">
      <c r="A42" s="1719"/>
      <c r="B42" s="1710" t="s">
        <v>511</v>
      </c>
      <c r="C42" s="1711"/>
      <c r="D42" s="1261">
        <f>SUM(D34:D41)</f>
        <v>8896</v>
      </c>
      <c r="E42" s="1262">
        <f>F42/D42*100</f>
        <v>538.7814748201439</v>
      </c>
      <c r="F42" s="1263">
        <f t="shared" ref="F42:K42" si="13">SUM(F34:F41)</f>
        <v>47930</v>
      </c>
      <c r="G42" s="1264">
        <f t="shared" si="13"/>
        <v>5388</v>
      </c>
      <c r="H42" s="1264">
        <f t="shared" si="13"/>
        <v>2417</v>
      </c>
      <c r="I42" s="1264">
        <f t="shared" si="13"/>
        <v>638</v>
      </c>
      <c r="J42" s="1264">
        <f t="shared" si="13"/>
        <v>397</v>
      </c>
      <c r="K42" s="1265">
        <f t="shared" si="13"/>
        <v>56</v>
      </c>
    </row>
    <row r="43" spans="1:11" ht="20.100000000000001" customHeight="1">
      <c r="A43" s="1720" t="s">
        <v>354</v>
      </c>
      <c r="B43" s="1712" t="s">
        <v>273</v>
      </c>
      <c r="C43" s="1712"/>
      <c r="D43" s="262">
        <v>3580</v>
      </c>
      <c r="E43" s="263">
        <v>553</v>
      </c>
      <c r="F43" s="589">
        <v>19800</v>
      </c>
      <c r="G43" s="263">
        <v>762</v>
      </c>
      <c r="H43" s="263">
        <v>2794</v>
      </c>
      <c r="I43" s="263">
        <v>24</v>
      </c>
      <c r="J43" s="263"/>
      <c r="K43" s="590"/>
    </row>
    <row r="44" spans="1:11" ht="20.100000000000001" customHeight="1">
      <c r="A44" s="1714"/>
      <c r="B44" s="1713" t="s">
        <v>274</v>
      </c>
      <c r="C44" s="1713"/>
      <c r="D44" s="264">
        <v>864</v>
      </c>
      <c r="E44" s="265">
        <v>547</v>
      </c>
      <c r="F44" s="316">
        <v>4730</v>
      </c>
      <c r="G44" s="265"/>
      <c r="H44" s="265">
        <v>386</v>
      </c>
      <c r="I44" s="265">
        <v>476</v>
      </c>
      <c r="J44" s="265">
        <v>2</v>
      </c>
      <c r="K44" s="317"/>
    </row>
    <row r="45" spans="1:11" ht="20.100000000000001" customHeight="1">
      <c r="A45" s="1714"/>
      <c r="B45" s="1709" t="s">
        <v>210</v>
      </c>
      <c r="C45" s="1709"/>
      <c r="D45" s="264">
        <v>675</v>
      </c>
      <c r="E45" s="265">
        <v>559</v>
      </c>
      <c r="F45" s="316">
        <v>3770</v>
      </c>
      <c r="G45" s="265">
        <v>464</v>
      </c>
      <c r="H45" s="265">
        <v>211</v>
      </c>
      <c r="I45" s="265"/>
      <c r="J45" s="265"/>
      <c r="K45" s="317"/>
    </row>
    <row r="46" spans="1:11" ht="20.100000000000001" customHeight="1">
      <c r="A46" s="1714"/>
      <c r="B46" s="1709" t="s">
        <v>211</v>
      </c>
      <c r="C46" s="1709"/>
      <c r="D46" s="264">
        <v>527</v>
      </c>
      <c r="E46" s="265">
        <v>584</v>
      </c>
      <c r="F46" s="316">
        <v>3080</v>
      </c>
      <c r="G46" s="265">
        <v>527</v>
      </c>
      <c r="H46" s="265"/>
      <c r="I46" s="265"/>
      <c r="J46" s="265"/>
      <c r="K46" s="317"/>
    </row>
    <row r="47" spans="1:11" ht="20.100000000000001" customHeight="1">
      <c r="A47" s="1714"/>
      <c r="B47" s="1709" t="s">
        <v>212</v>
      </c>
      <c r="C47" s="1709"/>
      <c r="D47" s="264">
        <v>1300</v>
      </c>
      <c r="E47" s="265">
        <v>571</v>
      </c>
      <c r="F47" s="316">
        <v>7420</v>
      </c>
      <c r="G47" s="265">
        <v>1300</v>
      </c>
      <c r="H47" s="265"/>
      <c r="I47" s="265"/>
      <c r="J47" s="265"/>
      <c r="K47" s="317"/>
    </row>
    <row r="48" spans="1:11" ht="20.100000000000001" customHeight="1">
      <c r="A48" s="1714"/>
      <c r="B48" s="1709" t="s">
        <v>250</v>
      </c>
      <c r="C48" s="1709"/>
      <c r="D48" s="264">
        <v>875</v>
      </c>
      <c r="E48" s="265">
        <v>550</v>
      </c>
      <c r="F48" s="316">
        <v>4810</v>
      </c>
      <c r="G48" s="265">
        <v>421</v>
      </c>
      <c r="H48" s="265">
        <v>453</v>
      </c>
      <c r="I48" s="265">
        <v>1</v>
      </c>
      <c r="J48" s="265"/>
      <c r="K48" s="317"/>
    </row>
    <row r="49" spans="1:11" ht="20.100000000000001" customHeight="1">
      <c r="A49" s="1714"/>
      <c r="B49" s="1709" t="s">
        <v>275</v>
      </c>
      <c r="C49" s="1709"/>
      <c r="D49" s="264">
        <v>354</v>
      </c>
      <c r="E49" s="265">
        <v>500</v>
      </c>
      <c r="F49" s="316">
        <v>1770</v>
      </c>
      <c r="G49" s="265">
        <v>350</v>
      </c>
      <c r="H49" s="265"/>
      <c r="I49" s="265">
        <v>1</v>
      </c>
      <c r="J49" s="265">
        <v>3</v>
      </c>
      <c r="K49" s="317"/>
    </row>
    <row r="50" spans="1:11" ht="20.100000000000001" customHeight="1">
      <c r="A50" s="1714"/>
      <c r="B50" s="1709" t="s">
        <v>276</v>
      </c>
      <c r="C50" s="1709"/>
      <c r="D50" s="264">
        <v>610</v>
      </c>
      <c r="E50" s="265">
        <v>498</v>
      </c>
      <c r="F50" s="316">
        <v>3040</v>
      </c>
      <c r="G50" s="265">
        <v>547</v>
      </c>
      <c r="H50" s="265">
        <v>25</v>
      </c>
      <c r="I50" s="265">
        <v>8</v>
      </c>
      <c r="J50" s="265">
        <v>18</v>
      </c>
      <c r="K50" s="317">
        <v>12</v>
      </c>
    </row>
    <row r="51" spans="1:11" ht="20.100000000000001" customHeight="1" thickBot="1">
      <c r="A51" s="1714"/>
      <c r="B51" s="1709" t="s">
        <v>277</v>
      </c>
      <c r="C51" s="1709"/>
      <c r="D51" s="266">
        <v>281</v>
      </c>
      <c r="E51" s="267">
        <v>488</v>
      </c>
      <c r="F51" s="601">
        <v>1370</v>
      </c>
      <c r="G51" s="267"/>
      <c r="H51" s="267">
        <v>16</v>
      </c>
      <c r="I51" s="267">
        <v>208</v>
      </c>
      <c r="J51" s="267">
        <v>39</v>
      </c>
      <c r="K51" s="602">
        <v>18</v>
      </c>
    </row>
    <row r="52" spans="1:11" ht="20.100000000000001" customHeight="1" thickTop="1" thickBot="1">
      <c r="A52" s="1721"/>
      <c r="B52" s="1743" t="s">
        <v>511</v>
      </c>
      <c r="C52" s="1775"/>
      <c r="D52" s="1612">
        <f>SUM(D43:D51)</f>
        <v>9066</v>
      </c>
      <c r="E52" s="319">
        <f>ROUND(F52/D52*100,0)</f>
        <v>549</v>
      </c>
      <c r="F52" s="320">
        <f t="shared" ref="F52:K52" si="14">SUM(F43:F51)</f>
        <v>49790</v>
      </c>
      <c r="G52" s="321">
        <f t="shared" si="14"/>
        <v>4371</v>
      </c>
      <c r="H52" s="321">
        <f t="shared" si="14"/>
        <v>3885</v>
      </c>
      <c r="I52" s="321">
        <f t="shared" si="14"/>
        <v>718</v>
      </c>
      <c r="J52" s="321">
        <f t="shared" si="14"/>
        <v>62</v>
      </c>
      <c r="K52" s="443">
        <f t="shared" si="14"/>
        <v>30</v>
      </c>
    </row>
    <row r="53" spans="1:11" ht="20.100000000000001" customHeight="1">
      <c r="A53" s="1714" t="s">
        <v>257</v>
      </c>
      <c r="B53" s="1707" t="s">
        <v>278</v>
      </c>
      <c r="C53" s="1707"/>
      <c r="D53" s="264">
        <v>4620</v>
      </c>
      <c r="E53" s="265">
        <v>608</v>
      </c>
      <c r="F53" s="316">
        <v>28100</v>
      </c>
      <c r="G53" s="265">
        <v>3710</v>
      </c>
      <c r="H53" s="265">
        <v>194</v>
      </c>
      <c r="I53" s="265">
        <v>65</v>
      </c>
      <c r="J53" s="265">
        <v>651</v>
      </c>
      <c r="K53" s="317"/>
    </row>
    <row r="54" spans="1:11" ht="20.100000000000001" customHeight="1">
      <c r="A54" s="1715"/>
      <c r="B54" s="1709" t="s">
        <v>251</v>
      </c>
      <c r="C54" s="1709"/>
      <c r="D54" s="264">
        <v>395</v>
      </c>
      <c r="E54" s="265">
        <v>599</v>
      </c>
      <c r="F54" s="316">
        <v>2370</v>
      </c>
      <c r="G54" s="265">
        <v>179</v>
      </c>
      <c r="H54" s="265">
        <v>117</v>
      </c>
      <c r="I54" s="265">
        <v>99</v>
      </c>
      <c r="J54" s="265"/>
      <c r="K54" s="317"/>
    </row>
    <row r="55" spans="1:11" ht="20.100000000000001" customHeight="1" thickBot="1">
      <c r="A55" s="1715"/>
      <c r="B55" s="1709" t="s">
        <v>279</v>
      </c>
      <c r="C55" s="1709"/>
      <c r="D55" s="264">
        <v>2110</v>
      </c>
      <c r="E55" s="265">
        <v>606</v>
      </c>
      <c r="F55" s="316">
        <v>12800</v>
      </c>
      <c r="G55" s="265"/>
      <c r="H55" s="265"/>
      <c r="I55" s="265"/>
      <c r="J55" s="265">
        <v>2055</v>
      </c>
      <c r="K55" s="317">
        <v>55</v>
      </c>
    </row>
    <row r="56" spans="1:11" ht="20.100000000000001" customHeight="1" thickTop="1" thickBot="1">
      <c r="A56" s="1716"/>
      <c r="B56" s="1710" t="s">
        <v>511</v>
      </c>
      <c r="C56" s="1771"/>
      <c r="D56" s="591">
        <f>SUM(D53:D55)</f>
        <v>7125</v>
      </c>
      <c r="E56" s="453">
        <f>ROUND(F56/D56*100,0)</f>
        <v>607</v>
      </c>
      <c r="F56" s="454">
        <f t="shared" ref="F56:K56" si="15">SUM(F53:F55)</f>
        <v>43270</v>
      </c>
      <c r="G56" s="591">
        <f t="shared" si="15"/>
        <v>3889</v>
      </c>
      <c r="H56" s="455">
        <f t="shared" si="15"/>
        <v>311</v>
      </c>
      <c r="I56" s="455">
        <f t="shared" si="15"/>
        <v>164</v>
      </c>
      <c r="J56" s="455">
        <f t="shared" si="15"/>
        <v>2706</v>
      </c>
      <c r="K56" s="607">
        <f t="shared" si="15"/>
        <v>55</v>
      </c>
    </row>
    <row r="57" spans="1:11" ht="19.5" customHeight="1">
      <c r="A57" s="1723" t="s">
        <v>387</v>
      </c>
      <c r="B57" s="1709" t="s">
        <v>202</v>
      </c>
      <c r="C57" s="1709"/>
      <c r="D57" s="264">
        <v>5690</v>
      </c>
      <c r="E57" s="265">
        <v>595</v>
      </c>
      <c r="F57" s="316">
        <v>33900</v>
      </c>
      <c r="G57" s="265">
        <v>5072</v>
      </c>
      <c r="H57" s="265">
        <v>552</v>
      </c>
      <c r="I57" s="265">
        <v>61</v>
      </c>
      <c r="J57" s="265">
        <v>5</v>
      </c>
      <c r="K57" s="317"/>
    </row>
    <row r="58" spans="1:11" ht="20.100000000000001" customHeight="1">
      <c r="A58" s="1724"/>
      <c r="B58" s="1713" t="s">
        <v>280</v>
      </c>
      <c r="C58" s="1713"/>
      <c r="D58" s="264">
        <v>203</v>
      </c>
      <c r="E58" s="265">
        <v>599</v>
      </c>
      <c r="F58" s="316">
        <v>1220</v>
      </c>
      <c r="G58" s="265">
        <v>115</v>
      </c>
      <c r="H58" s="265">
        <v>34</v>
      </c>
      <c r="I58" s="265">
        <v>33</v>
      </c>
      <c r="J58" s="265">
        <v>21</v>
      </c>
      <c r="K58" s="317"/>
    </row>
    <row r="59" spans="1:11" ht="20.100000000000001" customHeight="1" thickBot="1">
      <c r="A59" s="1724"/>
      <c r="B59" s="1709" t="s">
        <v>281</v>
      </c>
      <c r="C59" s="1709"/>
      <c r="D59" s="266">
        <v>640</v>
      </c>
      <c r="E59" s="265">
        <v>529</v>
      </c>
      <c r="F59" s="316">
        <v>3390</v>
      </c>
      <c r="G59" s="265">
        <v>601</v>
      </c>
      <c r="H59" s="265">
        <v>29</v>
      </c>
      <c r="I59" s="265">
        <v>10</v>
      </c>
      <c r="J59" s="265"/>
      <c r="K59" s="317"/>
    </row>
    <row r="60" spans="1:11" ht="20.100000000000001" customHeight="1" thickTop="1" thickBot="1">
      <c r="A60" s="1725"/>
      <c r="B60" s="1710" t="s">
        <v>511</v>
      </c>
      <c r="C60" s="1711"/>
      <c r="D60" s="318">
        <f>SUM(D57:D59)</f>
        <v>6533</v>
      </c>
      <c r="E60" s="453">
        <f>ROUND(F60/D60*100,0)</f>
        <v>589</v>
      </c>
      <c r="F60" s="454">
        <f t="shared" ref="F60:K60" si="16">SUM(F57:F59)</f>
        <v>38510</v>
      </c>
      <c r="G60" s="455">
        <f t="shared" si="16"/>
        <v>5788</v>
      </c>
      <c r="H60" s="455">
        <f t="shared" si="16"/>
        <v>615</v>
      </c>
      <c r="I60" s="455">
        <f t="shared" si="16"/>
        <v>104</v>
      </c>
      <c r="J60" s="455">
        <f t="shared" si="16"/>
        <v>26</v>
      </c>
      <c r="K60" s="443">
        <f t="shared" si="16"/>
        <v>0</v>
      </c>
    </row>
    <row r="61" spans="1:11" ht="20.100000000000001" customHeight="1">
      <c r="A61" s="1722" t="s">
        <v>385</v>
      </c>
      <c r="B61" s="1709" t="s">
        <v>213</v>
      </c>
      <c r="C61" s="1709"/>
      <c r="D61" s="311">
        <v>2540</v>
      </c>
      <c r="E61" s="312">
        <v>617</v>
      </c>
      <c r="F61" s="313">
        <v>15700</v>
      </c>
      <c r="G61" s="312">
        <v>2540</v>
      </c>
      <c r="H61" s="312"/>
      <c r="I61" s="312"/>
      <c r="J61" s="312"/>
      <c r="K61" s="314"/>
    </row>
    <row r="62" spans="1:11" ht="20.100000000000001" customHeight="1">
      <c r="A62" s="1715"/>
      <c r="B62" s="1709" t="s">
        <v>214</v>
      </c>
      <c r="C62" s="1709"/>
      <c r="D62" s="264">
        <v>925</v>
      </c>
      <c r="E62" s="265">
        <v>618</v>
      </c>
      <c r="F62" s="316">
        <v>5720</v>
      </c>
      <c r="G62" s="265">
        <v>925</v>
      </c>
      <c r="H62" s="265"/>
      <c r="I62" s="265"/>
      <c r="J62" s="265"/>
      <c r="K62" s="317"/>
    </row>
    <row r="63" spans="1:11" ht="20.100000000000001" customHeight="1">
      <c r="A63" s="1715"/>
      <c r="B63" s="1709" t="s">
        <v>282</v>
      </c>
      <c r="C63" s="1709"/>
      <c r="D63" s="264">
        <v>304</v>
      </c>
      <c r="E63" s="265">
        <v>567</v>
      </c>
      <c r="F63" s="316">
        <v>1720</v>
      </c>
      <c r="G63" s="265">
        <v>189</v>
      </c>
      <c r="H63" s="265">
        <v>71</v>
      </c>
      <c r="I63" s="265">
        <v>32</v>
      </c>
      <c r="J63" s="265">
        <v>5</v>
      </c>
      <c r="K63" s="317">
        <v>7</v>
      </c>
    </row>
    <row r="64" spans="1:11" ht="20.100000000000001" customHeight="1">
      <c r="A64" s="1715"/>
      <c r="B64" s="1713" t="s">
        <v>283</v>
      </c>
      <c r="C64" s="1713"/>
      <c r="D64" s="608">
        <v>42</v>
      </c>
      <c r="E64" s="609">
        <v>513</v>
      </c>
      <c r="F64" s="316">
        <v>215</v>
      </c>
      <c r="G64" s="609">
        <v>21</v>
      </c>
      <c r="H64" s="609">
        <v>18</v>
      </c>
      <c r="I64" s="609">
        <v>3</v>
      </c>
      <c r="J64" s="609"/>
      <c r="K64" s="610"/>
    </row>
    <row r="65" spans="1:11" ht="20.100000000000001" customHeight="1">
      <c r="A65" s="1715"/>
      <c r="B65" s="1713" t="s">
        <v>284</v>
      </c>
      <c r="C65" s="1713"/>
      <c r="D65" s="611">
        <v>119</v>
      </c>
      <c r="E65" s="612">
        <v>534</v>
      </c>
      <c r="F65" s="316">
        <v>635</v>
      </c>
      <c r="G65" s="612">
        <v>6</v>
      </c>
      <c r="H65" s="612">
        <v>108</v>
      </c>
      <c r="I65" s="612">
        <v>5</v>
      </c>
      <c r="J65" s="612"/>
      <c r="K65" s="613"/>
    </row>
    <row r="66" spans="1:11" ht="20.100000000000001" customHeight="1">
      <c r="A66" s="1715"/>
      <c r="B66" s="1713" t="s">
        <v>285</v>
      </c>
      <c r="C66" s="1713"/>
      <c r="D66" s="264">
        <v>179</v>
      </c>
      <c r="E66" s="267">
        <v>562</v>
      </c>
      <c r="F66" s="316">
        <v>1010</v>
      </c>
      <c r="G66" s="265"/>
      <c r="H66" s="265">
        <v>13</v>
      </c>
      <c r="I66" s="265">
        <v>113</v>
      </c>
      <c r="J66" s="265">
        <v>41</v>
      </c>
      <c r="K66" s="317">
        <v>12</v>
      </c>
    </row>
    <row r="67" spans="1:11" ht="20.100000000000001" customHeight="1" thickBot="1">
      <c r="A67" s="1715"/>
      <c r="B67" s="1713" t="s">
        <v>194</v>
      </c>
      <c r="C67" s="1713"/>
      <c r="D67" s="614">
        <v>2880</v>
      </c>
      <c r="E67" s="452">
        <v>611</v>
      </c>
      <c r="F67" s="316">
        <v>17600</v>
      </c>
      <c r="G67" s="265">
        <v>2804</v>
      </c>
      <c r="H67" s="265">
        <v>76</v>
      </c>
      <c r="I67" s="265"/>
      <c r="J67" s="265"/>
      <c r="K67" s="317"/>
    </row>
    <row r="68" spans="1:11" ht="20.100000000000001" customHeight="1" thickTop="1" thickBot="1">
      <c r="A68" s="1721"/>
      <c r="B68" s="1743" t="s">
        <v>511</v>
      </c>
      <c r="C68" s="1775"/>
      <c r="D68" s="318">
        <f>SUM(D61:D67)</f>
        <v>6989</v>
      </c>
      <c r="E68" s="319">
        <f>ROUND(F68/D68*100,0)</f>
        <v>610</v>
      </c>
      <c r="F68" s="320">
        <f t="shared" ref="F68:K68" si="17">SUM(F61:F67)</f>
        <v>42600</v>
      </c>
      <c r="G68" s="321">
        <f t="shared" si="17"/>
        <v>6485</v>
      </c>
      <c r="H68" s="321">
        <f t="shared" si="17"/>
        <v>286</v>
      </c>
      <c r="I68" s="321">
        <f t="shared" si="17"/>
        <v>153</v>
      </c>
      <c r="J68" s="321">
        <f t="shared" si="17"/>
        <v>46</v>
      </c>
      <c r="K68" s="443">
        <f t="shared" si="17"/>
        <v>19</v>
      </c>
    </row>
    <row r="69" spans="1:11" ht="20.100000000000001" customHeight="1">
      <c r="A69" s="1722" t="s">
        <v>258</v>
      </c>
      <c r="B69" s="1777" t="s">
        <v>252</v>
      </c>
      <c r="C69" s="1777"/>
      <c r="D69" s="448">
        <v>451</v>
      </c>
      <c r="E69" s="312">
        <v>527</v>
      </c>
      <c r="F69" s="1342">
        <v>2380</v>
      </c>
      <c r="G69" s="312"/>
      <c r="H69" s="312"/>
      <c r="I69" s="312">
        <v>109</v>
      </c>
      <c r="J69" s="312">
        <v>325</v>
      </c>
      <c r="K69" s="314">
        <v>17</v>
      </c>
    </row>
    <row r="70" spans="1:11" ht="20.100000000000001" customHeight="1">
      <c r="A70" s="1715"/>
      <c r="B70" s="1709" t="s">
        <v>286</v>
      </c>
      <c r="C70" s="1709"/>
      <c r="D70" s="449">
        <v>407</v>
      </c>
      <c r="E70" s="265">
        <v>547</v>
      </c>
      <c r="F70" s="1343">
        <v>2230</v>
      </c>
      <c r="G70" s="265"/>
      <c r="H70" s="265">
        <v>147</v>
      </c>
      <c r="I70" s="265">
        <v>249</v>
      </c>
      <c r="J70" s="265">
        <v>11</v>
      </c>
      <c r="K70" s="317"/>
    </row>
    <row r="71" spans="1:11" ht="20.100000000000001" customHeight="1" thickBot="1">
      <c r="A71" s="1715"/>
      <c r="B71" s="1713" t="s">
        <v>195</v>
      </c>
      <c r="C71" s="1713"/>
      <c r="D71" s="451">
        <v>1070</v>
      </c>
      <c r="E71" s="452">
        <v>538</v>
      </c>
      <c r="F71" s="1343">
        <v>5760</v>
      </c>
      <c r="G71" s="265"/>
      <c r="H71" s="265"/>
      <c r="I71" s="265">
        <v>174</v>
      </c>
      <c r="J71" s="265">
        <v>760</v>
      </c>
      <c r="K71" s="317">
        <v>136</v>
      </c>
    </row>
    <row r="72" spans="1:11" ht="20.100000000000001" customHeight="1" thickTop="1" thickBot="1">
      <c r="A72" s="1716"/>
      <c r="B72" s="1710" t="s">
        <v>511</v>
      </c>
      <c r="C72" s="1771"/>
      <c r="D72" s="449">
        <f>SUM(D69:D71)</f>
        <v>1928</v>
      </c>
      <c r="E72" s="453">
        <f>ROUND(F72/D72*100,0)</f>
        <v>538</v>
      </c>
      <c r="F72" s="594">
        <f t="shared" ref="F72:K72" si="18">SUM(F69:F71)</f>
        <v>10370</v>
      </c>
      <c r="G72" s="595">
        <f t="shared" si="18"/>
        <v>0</v>
      </c>
      <c r="H72" s="595">
        <f t="shared" si="18"/>
        <v>147</v>
      </c>
      <c r="I72" s="595">
        <f t="shared" si="18"/>
        <v>532</v>
      </c>
      <c r="J72" s="595">
        <f t="shared" si="18"/>
        <v>1096</v>
      </c>
      <c r="K72" s="596">
        <f t="shared" si="18"/>
        <v>153</v>
      </c>
    </row>
    <row r="73" spans="1:11" ht="20.100000000000001" customHeight="1">
      <c r="A73" s="1720" t="s">
        <v>356</v>
      </c>
      <c r="B73" s="1778" t="s">
        <v>287</v>
      </c>
      <c r="C73" s="1778"/>
      <c r="D73" s="262">
        <v>1570</v>
      </c>
      <c r="E73" s="263">
        <v>527</v>
      </c>
      <c r="F73" s="589">
        <v>8270</v>
      </c>
      <c r="G73" s="615">
        <v>1542</v>
      </c>
      <c r="H73" s="603">
        <v>3</v>
      </c>
      <c r="I73" s="603">
        <v>25</v>
      </c>
      <c r="J73" s="603"/>
      <c r="K73" s="604"/>
    </row>
    <row r="74" spans="1:11" ht="20.100000000000001" customHeight="1">
      <c r="A74" s="1715"/>
      <c r="B74" s="1713" t="s">
        <v>196</v>
      </c>
      <c r="C74" s="1713"/>
      <c r="D74" s="264">
        <v>153</v>
      </c>
      <c r="E74" s="452">
        <v>518</v>
      </c>
      <c r="F74" s="316">
        <v>793</v>
      </c>
      <c r="G74" s="616">
        <v>153</v>
      </c>
      <c r="H74" s="605"/>
      <c r="I74" s="605"/>
      <c r="J74" s="605"/>
      <c r="K74" s="606"/>
    </row>
    <row r="75" spans="1:11" ht="20.100000000000001" customHeight="1">
      <c r="A75" s="1715"/>
      <c r="B75" s="1709" t="s">
        <v>253</v>
      </c>
      <c r="C75" s="1779"/>
      <c r="D75" s="264">
        <v>480</v>
      </c>
      <c r="E75" s="265">
        <v>524</v>
      </c>
      <c r="F75" s="316">
        <v>2520</v>
      </c>
      <c r="G75" s="616">
        <v>480</v>
      </c>
      <c r="H75" s="605"/>
      <c r="I75" s="605"/>
      <c r="J75" s="605"/>
      <c r="K75" s="606"/>
    </row>
    <row r="76" spans="1:11" ht="20.100000000000001" customHeight="1" thickBot="1">
      <c r="A76" s="1715"/>
      <c r="B76" s="1709" t="s">
        <v>288</v>
      </c>
      <c r="C76" s="1709"/>
      <c r="D76" s="1671" t="s">
        <v>667</v>
      </c>
      <c r="E76" s="1672" t="s">
        <v>667</v>
      </c>
      <c r="F76" s="1673" t="s">
        <v>667</v>
      </c>
      <c r="G76" s="1674" t="s">
        <v>667</v>
      </c>
      <c r="H76" s="1672" t="s">
        <v>667</v>
      </c>
      <c r="I76" s="1672" t="s">
        <v>667</v>
      </c>
      <c r="J76" s="1672" t="s">
        <v>667</v>
      </c>
      <c r="K76" s="1673" t="s">
        <v>667</v>
      </c>
    </row>
    <row r="77" spans="1:11" ht="20.100000000000001" customHeight="1" thickTop="1" thickBot="1">
      <c r="A77" s="1715"/>
      <c r="B77" s="1737" t="s">
        <v>511</v>
      </c>
      <c r="C77" s="1738"/>
      <c r="D77" s="1675" t="s">
        <v>668</v>
      </c>
      <c r="E77" s="1675" t="s">
        <v>668</v>
      </c>
      <c r="F77" s="1676" t="s">
        <v>668</v>
      </c>
      <c r="G77" s="1677" t="s">
        <v>668</v>
      </c>
      <c r="H77" s="1675" t="s">
        <v>668</v>
      </c>
      <c r="I77" s="1675" t="s">
        <v>668</v>
      </c>
      <c r="J77" s="1675" t="s">
        <v>668</v>
      </c>
      <c r="K77" s="1676" t="s">
        <v>668</v>
      </c>
    </row>
    <row r="78" spans="1:11" ht="20.100000000000001" customHeight="1">
      <c r="A78" s="1722" t="s">
        <v>259</v>
      </c>
      <c r="B78" s="1776" t="s">
        <v>550</v>
      </c>
      <c r="C78" s="1776"/>
      <c r="D78" s="311">
        <v>145</v>
      </c>
      <c r="E78" s="312">
        <v>494</v>
      </c>
      <c r="F78" s="313">
        <v>716</v>
      </c>
      <c r="G78" s="312">
        <v>140.69999999999999</v>
      </c>
      <c r="H78" s="312">
        <v>4.3</v>
      </c>
      <c r="I78" s="312"/>
      <c r="J78" s="312"/>
      <c r="K78" s="314"/>
    </row>
    <row r="79" spans="1:11" ht="20.100000000000001" customHeight="1">
      <c r="A79" s="1715"/>
      <c r="B79" s="1709" t="s">
        <v>551</v>
      </c>
      <c r="C79" s="1709"/>
      <c r="D79" s="264">
        <v>5</v>
      </c>
      <c r="E79" s="265">
        <v>556</v>
      </c>
      <c r="F79" s="316">
        <v>26</v>
      </c>
      <c r="G79" s="265">
        <v>5</v>
      </c>
      <c r="H79" s="265"/>
      <c r="I79" s="265"/>
      <c r="J79" s="265"/>
      <c r="K79" s="317"/>
    </row>
    <row r="80" spans="1:11" ht="20.100000000000001" customHeight="1">
      <c r="A80" s="1715"/>
      <c r="B80" s="1709" t="s">
        <v>552</v>
      </c>
      <c r="C80" s="1709"/>
      <c r="D80" s="1668" t="s">
        <v>667</v>
      </c>
      <c r="E80" s="1668" t="s">
        <v>667</v>
      </c>
      <c r="F80" s="1669" t="s">
        <v>667</v>
      </c>
      <c r="G80" s="1670" t="s">
        <v>667</v>
      </c>
      <c r="H80" s="1668" t="s">
        <v>667</v>
      </c>
      <c r="I80" s="1668" t="s">
        <v>667</v>
      </c>
      <c r="J80" s="1668" t="s">
        <v>667</v>
      </c>
      <c r="K80" s="1669" t="s">
        <v>667</v>
      </c>
    </row>
    <row r="81" spans="1:11" ht="20.100000000000001" customHeight="1">
      <c r="A81" s="1715"/>
      <c r="B81" s="1709" t="s">
        <v>553</v>
      </c>
      <c r="C81" s="1709"/>
      <c r="D81" s="264">
        <v>134</v>
      </c>
      <c r="E81" s="265">
        <v>493</v>
      </c>
      <c r="F81" s="316">
        <v>661</v>
      </c>
      <c r="G81" s="265"/>
      <c r="H81" s="265">
        <v>35</v>
      </c>
      <c r="I81" s="265">
        <v>62</v>
      </c>
      <c r="J81" s="265">
        <v>37</v>
      </c>
      <c r="K81" s="317"/>
    </row>
    <row r="82" spans="1:11" ht="20.100000000000001" customHeight="1">
      <c r="A82" s="1715"/>
      <c r="B82" s="1709" t="s">
        <v>554</v>
      </c>
      <c r="C82" s="1709"/>
      <c r="D82" s="264"/>
      <c r="E82" s="265"/>
      <c r="F82" s="316"/>
      <c r="G82" s="265"/>
      <c r="H82" s="265"/>
      <c r="I82" s="265"/>
      <c r="J82" s="265"/>
      <c r="K82" s="317"/>
    </row>
    <row r="83" spans="1:11" ht="20.100000000000001" customHeight="1">
      <c r="A83" s="1715"/>
      <c r="B83" s="1709" t="s">
        <v>555</v>
      </c>
      <c r="C83" s="1709"/>
      <c r="D83" s="264"/>
      <c r="E83" s="265"/>
      <c r="F83" s="316"/>
      <c r="G83" s="265"/>
      <c r="H83" s="265"/>
      <c r="I83" s="265"/>
      <c r="J83" s="265"/>
      <c r="K83" s="317"/>
    </row>
    <row r="84" spans="1:11" ht="20.100000000000001" customHeight="1">
      <c r="A84" s="1715"/>
      <c r="B84" s="1709" t="s">
        <v>556</v>
      </c>
      <c r="C84" s="1709"/>
      <c r="D84" s="1668" t="s">
        <v>667</v>
      </c>
      <c r="E84" s="1668" t="s">
        <v>667</v>
      </c>
      <c r="F84" s="1669" t="s">
        <v>667</v>
      </c>
      <c r="G84" s="1670" t="s">
        <v>667</v>
      </c>
      <c r="H84" s="1668" t="s">
        <v>667</v>
      </c>
      <c r="I84" s="1668" t="s">
        <v>667</v>
      </c>
      <c r="J84" s="1668" t="s">
        <v>667</v>
      </c>
      <c r="K84" s="1669" t="s">
        <v>667</v>
      </c>
    </row>
    <row r="85" spans="1:11" ht="20.100000000000001" customHeight="1" thickBot="1">
      <c r="A85" s="1715"/>
      <c r="B85" s="1709" t="s">
        <v>557</v>
      </c>
      <c r="C85" s="1709"/>
      <c r="D85" s="266">
        <v>1</v>
      </c>
      <c r="E85" s="265">
        <v>470</v>
      </c>
      <c r="F85" s="316">
        <v>6</v>
      </c>
      <c r="G85" s="265"/>
      <c r="H85" s="265"/>
      <c r="I85" s="265"/>
      <c r="J85" s="265">
        <v>1</v>
      </c>
      <c r="K85" s="317"/>
    </row>
    <row r="86" spans="1:11" ht="20.100000000000001" customHeight="1" thickTop="1" thickBot="1">
      <c r="A86" s="1721"/>
      <c r="B86" s="1743" t="s">
        <v>511</v>
      </c>
      <c r="C86" s="1744"/>
      <c r="D86" s="1675" t="s">
        <v>668</v>
      </c>
      <c r="E86" s="1675" t="s">
        <v>668</v>
      </c>
      <c r="F86" s="1676" t="s">
        <v>668</v>
      </c>
      <c r="G86" s="1677" t="s">
        <v>668</v>
      </c>
      <c r="H86" s="1675" t="s">
        <v>668</v>
      </c>
      <c r="I86" s="1675" t="s">
        <v>668</v>
      </c>
      <c r="J86" s="1675" t="s">
        <v>668</v>
      </c>
      <c r="K86" s="1676" t="s">
        <v>668</v>
      </c>
    </row>
    <row r="87" spans="1:11" ht="20.100000000000001" customHeight="1" thickBot="1">
      <c r="A87" s="292" t="s">
        <v>421</v>
      </c>
      <c r="B87" s="1781" t="s">
        <v>297</v>
      </c>
      <c r="C87" s="1782"/>
      <c r="D87" s="293">
        <v>3860</v>
      </c>
      <c r="E87" s="294">
        <f>ROUND(F87/D87*100,0)</f>
        <v>523</v>
      </c>
      <c r="F87" s="295">
        <v>20200</v>
      </c>
      <c r="G87" s="296">
        <v>3424</v>
      </c>
      <c r="H87" s="296">
        <v>213</v>
      </c>
      <c r="I87" s="296">
        <v>182</v>
      </c>
      <c r="J87" s="296">
        <v>35</v>
      </c>
      <c r="K87" s="444">
        <v>6</v>
      </c>
    </row>
    <row r="88" spans="1:11">
      <c r="A88" s="1780"/>
      <c r="B88" s="1780"/>
      <c r="C88" s="1780"/>
      <c r="D88" s="1780"/>
      <c r="E88" s="1780"/>
      <c r="F88" s="1780"/>
      <c r="G88" s="1780"/>
      <c r="H88" s="1780"/>
      <c r="I88" s="1780"/>
      <c r="J88" s="1780"/>
      <c r="K88" s="1780"/>
    </row>
  </sheetData>
  <mergeCells count="106">
    <mergeCell ref="A88:K88"/>
    <mergeCell ref="B79:C79"/>
    <mergeCell ref="B80:C80"/>
    <mergeCell ref="B81:C81"/>
    <mergeCell ref="B82:C82"/>
    <mergeCell ref="B87:C87"/>
    <mergeCell ref="B83:C83"/>
    <mergeCell ref="B84:C84"/>
    <mergeCell ref="B85:C85"/>
    <mergeCell ref="B86:C86"/>
    <mergeCell ref="B77:C77"/>
    <mergeCell ref="B78:C78"/>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61:C61"/>
    <mergeCell ref="B62:C62"/>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A1:K1"/>
    <mergeCell ref="B12:C12"/>
    <mergeCell ref="A11:A17"/>
    <mergeCell ref="K4:K6"/>
    <mergeCell ref="A8:C8"/>
    <mergeCell ref="E3:E6"/>
    <mergeCell ref="A9:C9"/>
    <mergeCell ref="A10:C10"/>
    <mergeCell ref="A18:A20"/>
    <mergeCell ref="B17:C17"/>
    <mergeCell ref="B13:C13"/>
    <mergeCell ref="B14:C14"/>
    <mergeCell ref="B16:C16"/>
    <mergeCell ref="G4:G6"/>
    <mergeCell ref="H4:H6"/>
    <mergeCell ref="I4:I6"/>
    <mergeCell ref="J4:J6"/>
    <mergeCell ref="G3:K3"/>
    <mergeCell ref="B18:C18"/>
    <mergeCell ref="B19:C19"/>
    <mergeCell ref="B20:C20"/>
    <mergeCell ref="F3:F6"/>
    <mergeCell ref="B15:C15"/>
    <mergeCell ref="A25:A28"/>
    <mergeCell ref="A7:C7"/>
    <mergeCell ref="A3:C6"/>
    <mergeCell ref="B11:C11"/>
    <mergeCell ref="D3:D6"/>
    <mergeCell ref="A21:A24"/>
    <mergeCell ref="B24:C24"/>
    <mergeCell ref="B25:C25"/>
    <mergeCell ref="B27:C27"/>
    <mergeCell ref="B26:C26"/>
    <mergeCell ref="B23:C23"/>
    <mergeCell ref="B28:C28"/>
    <mergeCell ref="B21:C21"/>
    <mergeCell ref="B22:C22"/>
    <mergeCell ref="A30:A33"/>
    <mergeCell ref="A34:A42"/>
    <mergeCell ref="A43:A52"/>
    <mergeCell ref="A73:A77"/>
    <mergeCell ref="A78:A86"/>
    <mergeCell ref="A53:A56"/>
    <mergeCell ref="A57:A60"/>
    <mergeCell ref="A61:A68"/>
    <mergeCell ref="A69:A72"/>
    <mergeCell ref="B30:C30"/>
    <mergeCell ref="B29:C29"/>
    <mergeCell ref="B45:C45"/>
    <mergeCell ref="B46:C46"/>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s>
  <phoneticPr fontId="4"/>
  <printOptions horizontalCentered="1"/>
  <pageMargins left="0.59055118110236227" right="0.59055118110236227" top="0.59055118110236227" bottom="0.39370078740157483" header="0.51181102362204722" footer="0.31496062992125984"/>
  <pageSetup paperSize="9" firstPageNumber="7" pageOrder="overThenDown" orientation="portrait" useFirstPageNumber="1" r:id="rId1"/>
  <headerFooter scaleWithDoc="0" alignWithMargins="0">
    <oddFooter>&amp;C- &amp;P&amp;  -</oddFooter>
  </headerFooter>
  <rowBreaks count="2" manualBreakCount="2">
    <brk id="28" max="10" man="1"/>
    <brk id="52"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view="pageBreakPreview" zoomScaleNormal="100" zoomScaleSheetLayoutView="100" workbookViewId="0">
      <selection activeCell="P10" sqref="P10"/>
    </sheetView>
  </sheetViews>
  <sheetFormatPr defaultRowHeight="12"/>
  <cols>
    <col min="1" max="1" width="3.375" style="2" customWidth="1"/>
    <col min="2" max="2" width="18" style="1" bestFit="1" customWidth="1"/>
    <col min="3" max="3" width="6.75" style="1" bestFit="1" customWidth="1"/>
    <col min="4" max="4" width="10.625" style="1" customWidth="1"/>
    <col min="5" max="11" width="8.125" style="1" customWidth="1"/>
    <col min="12" max="16384" width="9" style="1"/>
  </cols>
  <sheetData>
    <row r="1" spans="1:13" ht="17.25">
      <c r="A1" s="1797" t="s">
        <v>589</v>
      </c>
      <c r="B1" s="1797"/>
      <c r="C1" s="1797"/>
      <c r="D1" s="1797"/>
      <c r="E1" s="1797"/>
      <c r="F1" s="1797"/>
      <c r="G1" s="1797"/>
      <c r="H1" s="1797"/>
      <c r="I1" s="1797"/>
      <c r="J1" s="1797"/>
      <c r="K1" s="159"/>
    </row>
    <row r="2" spans="1:13" ht="13.5" customHeight="1"/>
    <row r="3" spans="1:13" ht="13.5" customHeight="1" thickBot="1">
      <c r="A3" s="1789" t="s">
        <v>407</v>
      </c>
      <c r="B3" s="1789"/>
      <c r="C3" s="1789"/>
      <c r="D3" s="4"/>
      <c r="E3" s="4"/>
      <c r="F3" s="4"/>
      <c r="G3" s="4"/>
      <c r="H3" s="4"/>
      <c r="I3" s="1811" t="s">
        <v>231</v>
      </c>
      <c r="J3" s="1811"/>
      <c r="K3" s="161"/>
    </row>
    <row r="4" spans="1:13" ht="13.5" customHeight="1">
      <c r="A4" s="5"/>
      <c r="B4" s="6" t="s">
        <v>224</v>
      </c>
      <c r="C4" s="1793" t="s">
        <v>248</v>
      </c>
      <c r="D4" s="1799"/>
      <c r="E4" s="1783" t="s">
        <v>242</v>
      </c>
      <c r="F4" s="1783"/>
      <c r="G4" s="1783" t="s">
        <v>247</v>
      </c>
      <c r="H4" s="1783"/>
      <c r="I4" s="1783" t="s">
        <v>243</v>
      </c>
      <c r="J4" s="1810"/>
      <c r="K4" s="161"/>
    </row>
    <row r="5" spans="1:13" ht="13.5" customHeight="1">
      <c r="A5" s="5"/>
      <c r="B5" s="29" t="s">
        <v>246</v>
      </c>
      <c r="C5" s="1800">
        <f>SUM(E5:J5)</f>
        <v>250994</v>
      </c>
      <c r="D5" s="1801"/>
      <c r="E5" s="1807">
        <v>244474</v>
      </c>
      <c r="F5" s="1807"/>
      <c r="G5" s="1807">
        <v>4127</v>
      </c>
      <c r="H5" s="1807"/>
      <c r="I5" s="1807">
        <v>2393</v>
      </c>
      <c r="J5" s="1808"/>
      <c r="K5" s="12"/>
    </row>
    <row r="6" spans="1:13" ht="13.5" customHeight="1">
      <c r="A6" s="5"/>
      <c r="B6" s="7" t="s">
        <v>244</v>
      </c>
      <c r="C6" s="1802">
        <f>SUM(E6:J6)</f>
        <v>225692</v>
      </c>
      <c r="D6" s="1803"/>
      <c r="E6" s="1804">
        <v>221213</v>
      </c>
      <c r="F6" s="1804"/>
      <c r="G6" s="1804">
        <v>2684</v>
      </c>
      <c r="H6" s="1804"/>
      <c r="I6" s="1804">
        <v>1795</v>
      </c>
      <c r="J6" s="1809"/>
      <c r="K6" s="12"/>
    </row>
    <row r="7" spans="1:13" s="3" customFormat="1" ht="13.5" customHeight="1" thickBot="1">
      <c r="A7" s="8"/>
      <c r="B7" s="9" t="s">
        <v>245</v>
      </c>
      <c r="C7" s="1805">
        <f>C6/C5*100</f>
        <v>89.919280938986589</v>
      </c>
      <c r="D7" s="1806"/>
      <c r="E7" s="1790">
        <v>90.5</v>
      </c>
      <c r="F7" s="1790"/>
      <c r="G7" s="1790">
        <v>65</v>
      </c>
      <c r="H7" s="1790"/>
      <c r="I7" s="1790">
        <v>75</v>
      </c>
      <c r="J7" s="1798"/>
      <c r="K7" s="162"/>
    </row>
    <row r="8" spans="1:13" s="3" customFormat="1" ht="13.5" customHeight="1">
      <c r="A8" s="8"/>
      <c r="B8" s="10"/>
      <c r="C8" s="1788" t="s">
        <v>396</v>
      </c>
      <c r="D8" s="1788"/>
      <c r="E8" s="1788"/>
      <c r="F8" s="1788"/>
      <c r="G8" s="1788"/>
      <c r="H8" s="1788"/>
      <c r="I8" s="1788"/>
      <c r="J8" s="1788"/>
      <c r="K8" s="163"/>
    </row>
    <row r="9" spans="1:13" s="3" customFormat="1" ht="13.5" customHeight="1">
      <c r="A9" s="8"/>
      <c r="B9" s="10"/>
      <c r="C9" s="11"/>
      <c r="D9" s="10"/>
      <c r="E9" s="10"/>
      <c r="F9" s="10"/>
      <c r="G9" s="10"/>
      <c r="H9" s="10"/>
      <c r="I9" s="10"/>
      <c r="J9" s="10"/>
      <c r="K9" s="10"/>
    </row>
    <row r="10" spans="1:13" ht="13.5" customHeight="1">
      <c r="A10" s="1789" t="s">
        <v>406</v>
      </c>
      <c r="B10" s="1789"/>
      <c r="C10" s="1789"/>
      <c r="D10" s="13"/>
      <c r="E10" s="12"/>
      <c r="F10" s="12"/>
      <c r="G10" s="4"/>
      <c r="H10" s="4"/>
      <c r="I10" s="4"/>
      <c r="J10" s="4"/>
      <c r="K10" s="4"/>
    </row>
    <row r="11" spans="1:13" ht="13.5" customHeight="1" thickBot="1">
      <c r="A11" s="1791" t="s">
        <v>408</v>
      </c>
      <c r="B11" s="1791"/>
      <c r="C11" s="1791"/>
      <c r="D11" s="4"/>
      <c r="E11" s="4"/>
      <c r="F11" s="4"/>
      <c r="G11" s="4"/>
      <c r="H11" s="4"/>
      <c r="I11" s="4"/>
      <c r="J11" s="4"/>
      <c r="K11" s="4"/>
    </row>
    <row r="12" spans="1:13" ht="13.5" customHeight="1">
      <c r="A12" s="14"/>
      <c r="B12" s="1784" t="s">
        <v>519</v>
      </c>
      <c r="C12" s="1792" t="s">
        <v>520</v>
      </c>
      <c r="D12" s="1786" t="s">
        <v>521</v>
      </c>
      <c r="E12" s="1793" t="s">
        <v>397</v>
      </c>
      <c r="F12" s="1794"/>
      <c r="G12" s="1794"/>
      <c r="H12" s="1795"/>
      <c r="I12" s="4"/>
      <c r="J12" s="4"/>
      <c r="K12" s="4"/>
    </row>
    <row r="13" spans="1:13" ht="13.5" customHeight="1" thickBot="1">
      <c r="A13" s="14"/>
      <c r="B13" s="1785"/>
      <c r="C13" s="1787"/>
      <c r="D13" s="1787"/>
      <c r="E13" s="15" t="s">
        <v>226</v>
      </c>
      <c r="F13" s="15" t="s">
        <v>227</v>
      </c>
      <c r="G13" s="15" t="s">
        <v>228</v>
      </c>
      <c r="H13" s="16" t="s">
        <v>229</v>
      </c>
      <c r="I13" s="4"/>
      <c r="J13" s="4"/>
      <c r="K13" s="4"/>
    </row>
    <row r="14" spans="1:13" ht="13.5" customHeight="1">
      <c r="A14" s="14"/>
      <c r="B14" s="17" t="s">
        <v>522</v>
      </c>
      <c r="C14" s="1792" t="s">
        <v>230</v>
      </c>
      <c r="D14" s="18">
        <v>6069</v>
      </c>
      <c r="E14" s="273">
        <v>89</v>
      </c>
      <c r="F14" s="273">
        <v>10.7</v>
      </c>
      <c r="G14" s="273">
        <v>0.4</v>
      </c>
      <c r="H14" s="1268">
        <v>0</v>
      </c>
      <c r="I14" s="4"/>
      <c r="J14" s="4"/>
      <c r="K14" s="4"/>
      <c r="L14" s="4"/>
      <c r="M14" s="4"/>
    </row>
    <row r="15" spans="1:13" ht="13.5" customHeight="1">
      <c r="A15" s="14"/>
      <c r="B15" s="17" t="s">
        <v>523</v>
      </c>
      <c r="C15" s="1796"/>
      <c r="D15" s="18">
        <v>418</v>
      </c>
      <c r="E15" s="273">
        <v>35.799999999999997</v>
      </c>
      <c r="F15" s="273">
        <v>61.5</v>
      </c>
      <c r="G15" s="273">
        <v>0.2</v>
      </c>
      <c r="H15" s="274">
        <v>2.4</v>
      </c>
      <c r="I15" s="4"/>
      <c r="J15" s="4"/>
      <c r="K15" s="4"/>
      <c r="L15" s="4"/>
      <c r="M15" s="4"/>
    </row>
    <row r="16" spans="1:13" ht="13.5" customHeight="1">
      <c r="A16" s="14"/>
      <c r="B16" s="19" t="s">
        <v>524</v>
      </c>
      <c r="C16" s="1796"/>
      <c r="D16" s="20">
        <v>3</v>
      </c>
      <c r="E16" s="275">
        <v>100</v>
      </c>
      <c r="F16" s="1267"/>
      <c r="G16" s="1267"/>
      <c r="H16" s="1269"/>
      <c r="I16" s="4"/>
      <c r="J16" s="4"/>
      <c r="K16" s="4"/>
      <c r="L16" s="4"/>
      <c r="M16" s="4"/>
    </row>
    <row r="17" spans="1:13" ht="13.5" customHeight="1">
      <c r="A17" s="14"/>
      <c r="B17" s="19" t="s">
        <v>525</v>
      </c>
      <c r="C17" s="1796"/>
      <c r="D17" s="20">
        <v>6</v>
      </c>
      <c r="E17" s="275">
        <v>73.599999999999994</v>
      </c>
      <c r="F17" s="276">
        <v>26.4</v>
      </c>
      <c r="G17" s="276"/>
      <c r="H17" s="1269"/>
      <c r="I17" s="4"/>
      <c r="J17" s="4"/>
      <c r="K17" s="4"/>
      <c r="L17" s="4"/>
      <c r="M17" s="4"/>
    </row>
    <row r="18" spans="1:13" ht="13.5" customHeight="1">
      <c r="A18" s="14"/>
      <c r="B18" s="19" t="s">
        <v>526</v>
      </c>
      <c r="C18" s="1796"/>
      <c r="D18" s="20">
        <v>151002</v>
      </c>
      <c r="E18" s="275">
        <v>94</v>
      </c>
      <c r="F18" s="275">
        <v>5.7</v>
      </c>
      <c r="G18" s="276">
        <v>0.2</v>
      </c>
      <c r="H18" s="274">
        <v>0</v>
      </c>
      <c r="I18" s="4"/>
      <c r="J18" s="4"/>
      <c r="K18" s="4"/>
      <c r="L18" s="4"/>
      <c r="M18" s="4"/>
    </row>
    <row r="19" spans="1:13" ht="13.5" customHeight="1">
      <c r="A19" s="14"/>
      <c r="B19" s="19" t="s">
        <v>508</v>
      </c>
      <c r="C19" s="1796"/>
      <c r="D19" s="20">
        <v>69</v>
      </c>
      <c r="E19" s="275">
        <v>89.9</v>
      </c>
      <c r="F19" s="275">
        <v>10.1</v>
      </c>
      <c r="G19" s="276"/>
      <c r="H19" s="274"/>
      <c r="I19" s="4"/>
      <c r="J19" s="4"/>
      <c r="K19" s="4"/>
      <c r="L19" s="4"/>
      <c r="M19" s="4"/>
    </row>
    <row r="20" spans="1:13" ht="13.5" customHeight="1">
      <c r="A20" s="14"/>
      <c r="B20" s="19" t="s">
        <v>527</v>
      </c>
      <c r="C20" s="1796"/>
      <c r="D20" s="20">
        <v>74</v>
      </c>
      <c r="E20" s="275">
        <v>84.1</v>
      </c>
      <c r="F20" s="275">
        <v>15.9</v>
      </c>
      <c r="G20" s="275"/>
      <c r="H20" s="278"/>
      <c r="I20" s="4"/>
      <c r="J20" s="4"/>
      <c r="K20" s="4"/>
      <c r="L20" s="4"/>
      <c r="M20" s="4"/>
    </row>
    <row r="21" spans="1:13" ht="13.5" customHeight="1">
      <c r="A21" s="14"/>
      <c r="B21" s="19" t="s">
        <v>528</v>
      </c>
      <c r="C21" s="1796"/>
      <c r="D21" s="20">
        <v>283</v>
      </c>
      <c r="E21" s="275">
        <v>81.8</v>
      </c>
      <c r="F21" s="275">
        <v>16.5</v>
      </c>
      <c r="G21" s="275">
        <v>1.7</v>
      </c>
      <c r="H21" s="274"/>
      <c r="I21" s="4"/>
      <c r="J21" s="4"/>
      <c r="K21" s="4"/>
      <c r="L21" s="4"/>
      <c r="M21" s="4"/>
    </row>
    <row r="22" spans="1:13" ht="13.5" customHeight="1">
      <c r="A22" s="14"/>
      <c r="B22" s="19" t="s">
        <v>529</v>
      </c>
      <c r="C22" s="1796"/>
      <c r="D22" s="20">
        <v>4978</v>
      </c>
      <c r="E22" s="275">
        <v>83.4</v>
      </c>
      <c r="F22" s="275">
        <v>15.9</v>
      </c>
      <c r="G22" s="275">
        <v>0.6</v>
      </c>
      <c r="H22" s="274">
        <v>0.1</v>
      </c>
      <c r="I22" s="4"/>
      <c r="J22" s="4"/>
      <c r="K22" s="4"/>
      <c r="L22" s="4"/>
      <c r="M22" s="4"/>
    </row>
    <row r="23" spans="1:13" ht="13.5" customHeight="1">
      <c r="A23" s="14"/>
      <c r="B23" s="19" t="s">
        <v>509</v>
      </c>
      <c r="C23" s="1796"/>
      <c r="D23" s="20">
        <v>105</v>
      </c>
      <c r="E23" s="275">
        <v>99.4</v>
      </c>
      <c r="F23" s="275">
        <v>0.6</v>
      </c>
      <c r="G23" s="1267"/>
      <c r="H23" s="1269"/>
      <c r="I23" s="4"/>
      <c r="J23" s="4"/>
      <c r="K23" s="4"/>
      <c r="L23" s="4"/>
      <c r="M23" s="4"/>
    </row>
    <row r="24" spans="1:13" ht="13.5" customHeight="1">
      <c r="A24" s="14"/>
      <c r="B24" s="19" t="s">
        <v>477</v>
      </c>
      <c r="C24" s="1796"/>
      <c r="D24" s="20">
        <v>14792</v>
      </c>
      <c r="E24" s="275">
        <v>88.4</v>
      </c>
      <c r="F24" s="275">
        <v>10.3</v>
      </c>
      <c r="G24" s="275">
        <v>1.1000000000000001</v>
      </c>
      <c r="H24" s="274">
        <v>0.2</v>
      </c>
      <c r="I24" s="4"/>
      <c r="J24" s="4"/>
      <c r="K24" s="4"/>
      <c r="L24" s="4"/>
      <c r="M24" s="4"/>
    </row>
    <row r="25" spans="1:13" ht="13.5" customHeight="1">
      <c r="A25" s="14"/>
      <c r="B25" s="19" t="s">
        <v>530</v>
      </c>
      <c r="C25" s="1796"/>
      <c r="D25" s="20">
        <v>551</v>
      </c>
      <c r="E25" s="275">
        <v>97.5</v>
      </c>
      <c r="F25" s="275">
        <v>2.4</v>
      </c>
      <c r="G25" s="1581">
        <v>0.1</v>
      </c>
      <c r="H25" s="1269"/>
      <c r="I25" s="4"/>
      <c r="J25" s="4"/>
      <c r="K25" s="4"/>
      <c r="L25" s="4"/>
      <c r="M25" s="4"/>
    </row>
    <row r="26" spans="1:13" ht="13.5" customHeight="1">
      <c r="A26" s="14"/>
      <c r="B26" s="19" t="s">
        <v>531</v>
      </c>
      <c r="C26" s="1796"/>
      <c r="D26" s="20">
        <v>57904</v>
      </c>
      <c r="E26" s="275">
        <v>88.2</v>
      </c>
      <c r="F26" s="275">
        <v>11.3</v>
      </c>
      <c r="G26" s="275">
        <v>0.5</v>
      </c>
      <c r="H26" s="274">
        <v>0.1</v>
      </c>
      <c r="I26" s="4"/>
      <c r="J26" s="4"/>
      <c r="K26" s="4"/>
      <c r="L26" s="4"/>
      <c r="M26" s="4"/>
    </row>
    <row r="27" spans="1:13" ht="13.5" customHeight="1">
      <c r="A27" s="14"/>
      <c r="B27" s="19" t="s">
        <v>532</v>
      </c>
      <c r="C27" s="1796"/>
      <c r="D27" s="20">
        <v>4</v>
      </c>
      <c r="E27" s="275">
        <v>61.9</v>
      </c>
      <c r="F27" s="275">
        <v>24.5</v>
      </c>
      <c r="G27" s="275">
        <v>13.6</v>
      </c>
      <c r="H27" s="1269"/>
      <c r="I27" s="4"/>
      <c r="J27" s="4"/>
      <c r="K27" s="4"/>
      <c r="L27" s="4"/>
      <c r="M27" s="4"/>
    </row>
    <row r="28" spans="1:13" ht="13.5" customHeight="1">
      <c r="A28" s="14"/>
      <c r="B28" s="19" t="s">
        <v>533</v>
      </c>
      <c r="C28" s="1796"/>
      <c r="D28" s="20">
        <v>532</v>
      </c>
      <c r="E28" s="275">
        <v>88.4</v>
      </c>
      <c r="F28" s="275">
        <v>10.8</v>
      </c>
      <c r="G28" s="276">
        <v>0.8</v>
      </c>
      <c r="H28" s="1269"/>
      <c r="I28" s="4"/>
      <c r="J28" s="4"/>
      <c r="K28" s="4"/>
      <c r="L28" s="4"/>
      <c r="M28" s="4"/>
    </row>
    <row r="29" spans="1:13" ht="13.5" customHeight="1">
      <c r="A29" s="14"/>
      <c r="B29" s="19" t="s">
        <v>232</v>
      </c>
      <c r="C29" s="1796"/>
      <c r="D29" s="20">
        <v>113</v>
      </c>
      <c r="E29" s="275">
        <v>84</v>
      </c>
      <c r="F29" s="275">
        <v>14.3</v>
      </c>
      <c r="G29" s="276">
        <v>1.7</v>
      </c>
      <c r="H29" s="1269"/>
      <c r="I29" s="4"/>
      <c r="J29" s="4"/>
      <c r="K29" s="4"/>
      <c r="L29" s="4"/>
      <c r="M29" s="4"/>
    </row>
    <row r="30" spans="1:13" ht="13.5" customHeight="1">
      <c r="A30" s="14"/>
      <c r="B30" s="19" t="s">
        <v>588</v>
      </c>
      <c r="C30" s="1796"/>
      <c r="D30" s="20">
        <v>109</v>
      </c>
      <c r="E30" s="275">
        <v>4.5999999999999996</v>
      </c>
      <c r="F30" s="273">
        <v>95.3</v>
      </c>
      <c r="G30" s="1581">
        <v>0.1</v>
      </c>
      <c r="H30" s="1269"/>
      <c r="I30" s="4"/>
      <c r="J30" s="4"/>
      <c r="K30" s="4"/>
      <c r="L30" s="4"/>
      <c r="M30" s="4"/>
    </row>
    <row r="31" spans="1:13" ht="13.5" customHeight="1">
      <c r="A31" s="14"/>
      <c r="B31" s="19" t="s">
        <v>510</v>
      </c>
      <c r="C31" s="1796"/>
      <c r="D31" s="20">
        <v>2</v>
      </c>
      <c r="E31" s="276">
        <v>100</v>
      </c>
      <c r="F31" s="1267"/>
      <c r="G31" s="1267"/>
      <c r="H31" s="1269"/>
      <c r="I31" s="4"/>
      <c r="J31" s="4"/>
      <c r="K31" s="4"/>
      <c r="L31" s="4"/>
      <c r="M31" s="4"/>
    </row>
    <row r="32" spans="1:13" ht="13.5" customHeight="1">
      <c r="A32" s="14"/>
      <c r="B32" s="19" t="s">
        <v>558</v>
      </c>
      <c r="C32" s="1796"/>
      <c r="D32" s="20">
        <v>2618</v>
      </c>
      <c r="E32" s="275">
        <v>93.7</v>
      </c>
      <c r="F32" s="275">
        <v>6.1</v>
      </c>
      <c r="G32" s="276">
        <v>0.2</v>
      </c>
      <c r="H32" s="274"/>
      <c r="I32" s="4"/>
      <c r="J32" s="4"/>
      <c r="K32" s="4"/>
      <c r="L32" s="4"/>
      <c r="M32" s="4"/>
    </row>
    <row r="33" spans="1:15" ht="13.5" customHeight="1">
      <c r="A33" s="14"/>
      <c r="B33" s="19" t="s">
        <v>534</v>
      </c>
      <c r="C33" s="1796"/>
      <c r="D33" s="20">
        <v>64</v>
      </c>
      <c r="E33" s="275">
        <v>92.8</v>
      </c>
      <c r="F33" s="275">
        <v>7.2</v>
      </c>
      <c r="G33" s="276"/>
      <c r="H33" s="274"/>
      <c r="I33" s="4"/>
      <c r="J33" s="4"/>
      <c r="K33" s="4"/>
      <c r="L33" s="4"/>
      <c r="M33" s="4"/>
    </row>
    <row r="34" spans="1:15" ht="13.5" customHeight="1" thickBot="1">
      <c r="A34" s="14"/>
      <c r="B34" s="19" t="s">
        <v>233</v>
      </c>
      <c r="C34" s="1796"/>
      <c r="D34" s="20">
        <v>107</v>
      </c>
      <c r="E34" s="275">
        <v>99.8</v>
      </c>
      <c r="F34" s="1581">
        <v>0.2</v>
      </c>
      <c r="G34" s="1267"/>
      <c r="H34" s="1269"/>
      <c r="I34" s="4"/>
      <c r="J34" s="4"/>
      <c r="K34" s="4"/>
      <c r="L34" s="4"/>
      <c r="M34" s="4"/>
    </row>
    <row r="35" spans="1:15" ht="13.5" customHeight="1" thickTop="1" thickBot="1">
      <c r="A35" s="14"/>
      <c r="B35" s="1815" t="s">
        <v>248</v>
      </c>
      <c r="C35" s="1816"/>
      <c r="D35" s="26">
        <f>SUM(D14:D34)</f>
        <v>239803</v>
      </c>
      <c r="E35" s="27"/>
      <c r="F35" s="27"/>
      <c r="G35" s="27"/>
      <c r="H35" s="28"/>
      <c r="I35" s="4"/>
      <c r="J35" s="4"/>
      <c r="K35" s="4"/>
      <c r="L35" s="4"/>
      <c r="M35" s="4"/>
    </row>
    <row r="36" spans="1:15" ht="13.5" customHeight="1">
      <c r="A36" s="14"/>
      <c r="B36" s="4"/>
      <c r="C36" s="4"/>
      <c r="D36" s="4"/>
      <c r="E36" s="4"/>
      <c r="F36" s="4"/>
      <c r="G36" s="4"/>
      <c r="H36" s="4"/>
      <c r="I36" s="4"/>
      <c r="J36" s="4"/>
      <c r="K36" s="4"/>
      <c r="L36" s="4"/>
      <c r="M36" s="4"/>
    </row>
    <row r="37" spans="1:15" ht="13.5" customHeight="1" thickBot="1">
      <c r="A37" s="1791" t="s">
        <v>409</v>
      </c>
      <c r="B37" s="1791"/>
      <c r="C37" s="1791"/>
      <c r="D37" s="4"/>
      <c r="E37" s="4"/>
      <c r="F37" s="4"/>
      <c r="G37" s="23"/>
      <c r="H37" s="23"/>
      <c r="I37" s="4"/>
      <c r="J37" s="4"/>
      <c r="K37" s="4"/>
      <c r="L37" s="4"/>
      <c r="M37" s="4"/>
    </row>
    <row r="38" spans="1:15" ht="13.5" customHeight="1">
      <c r="A38" s="14"/>
      <c r="B38" s="1784" t="s">
        <v>519</v>
      </c>
      <c r="C38" s="1792" t="s">
        <v>520</v>
      </c>
      <c r="D38" s="1786" t="s">
        <v>535</v>
      </c>
      <c r="E38" s="1793" t="s">
        <v>397</v>
      </c>
      <c r="F38" s="1794"/>
      <c r="G38" s="1794"/>
      <c r="H38" s="1795"/>
      <c r="I38" s="4"/>
      <c r="J38" s="4"/>
      <c r="K38" s="4"/>
    </row>
    <row r="39" spans="1:15" ht="13.5" customHeight="1" thickBot="1">
      <c r="A39" s="14"/>
      <c r="B39" s="1785"/>
      <c r="C39" s="1787"/>
      <c r="D39" s="1787"/>
      <c r="E39" s="15" t="s">
        <v>226</v>
      </c>
      <c r="F39" s="15" t="s">
        <v>227</v>
      </c>
      <c r="G39" s="15" t="s">
        <v>228</v>
      </c>
      <c r="H39" s="16" t="s">
        <v>229</v>
      </c>
      <c r="I39" s="4"/>
      <c r="J39" s="4"/>
      <c r="K39" s="4"/>
    </row>
    <row r="40" spans="1:15" ht="13.5" customHeight="1">
      <c r="A40" s="14"/>
      <c r="B40" s="17" t="s">
        <v>234</v>
      </c>
      <c r="C40" s="1792" t="s">
        <v>230</v>
      </c>
      <c r="D40" s="18">
        <v>20</v>
      </c>
      <c r="E40" s="1270"/>
      <c r="F40" s="1270"/>
      <c r="G40" s="1270"/>
      <c r="H40" s="278">
        <v>100</v>
      </c>
      <c r="I40" s="4"/>
      <c r="J40" s="4"/>
      <c r="K40" s="4"/>
    </row>
    <row r="41" spans="1:15" ht="13.5" customHeight="1">
      <c r="A41" s="14"/>
      <c r="B41" s="19" t="s">
        <v>536</v>
      </c>
      <c r="C41" s="1796"/>
      <c r="D41" s="20">
        <v>2266</v>
      </c>
      <c r="E41" s="279">
        <v>54.7</v>
      </c>
      <c r="F41" s="279">
        <v>40.1</v>
      </c>
      <c r="G41" s="279">
        <v>5</v>
      </c>
      <c r="H41" s="280">
        <v>0.2</v>
      </c>
      <c r="I41" s="4"/>
      <c r="J41" s="4"/>
      <c r="K41" s="4"/>
      <c r="M41" s="4"/>
      <c r="N41" s="4"/>
      <c r="O41" s="4"/>
    </row>
    <row r="42" spans="1:15" ht="13.5" customHeight="1" thickBot="1">
      <c r="A42" s="14"/>
      <c r="B42" s="24" t="s">
        <v>537</v>
      </c>
      <c r="C42" s="1813"/>
      <c r="D42" s="25">
        <v>1831</v>
      </c>
      <c r="E42" s="281">
        <v>78.8</v>
      </c>
      <c r="F42" s="281">
        <v>18.600000000000001</v>
      </c>
      <c r="G42" s="281">
        <v>1.8</v>
      </c>
      <c r="H42" s="278">
        <v>0.8</v>
      </c>
      <c r="I42" s="4"/>
      <c r="J42" s="4"/>
      <c r="K42" s="4"/>
      <c r="M42" s="4"/>
      <c r="N42" s="4"/>
      <c r="O42" s="4"/>
    </row>
    <row r="43" spans="1:15" ht="13.5" customHeight="1" thickTop="1" thickBot="1">
      <c r="A43" s="14"/>
      <c r="B43" s="1815" t="s">
        <v>411</v>
      </c>
      <c r="C43" s="1816"/>
      <c r="D43" s="26">
        <f>SUM(D40:D42)</f>
        <v>4117</v>
      </c>
      <c r="E43" s="27"/>
      <c r="F43" s="27"/>
      <c r="G43" s="27"/>
      <c r="H43" s="28"/>
      <c r="I43" s="4"/>
      <c r="J43" s="4"/>
      <c r="K43" s="4"/>
      <c r="M43" s="4"/>
      <c r="N43" s="4"/>
      <c r="O43" s="4"/>
    </row>
    <row r="44" spans="1:15" ht="13.5" customHeight="1">
      <c r="A44" s="14"/>
      <c r="B44" s="4"/>
      <c r="C44" s="4"/>
      <c r="D44" s="4"/>
      <c r="E44" s="4"/>
      <c r="F44" s="4"/>
      <c r="G44" s="4"/>
      <c r="H44" s="4"/>
      <c r="I44" s="4"/>
      <c r="J44" s="4"/>
      <c r="K44" s="4"/>
      <c r="M44" s="4"/>
      <c r="N44" s="4"/>
      <c r="O44" s="4"/>
    </row>
    <row r="45" spans="1:15" ht="13.5" customHeight="1" thickBot="1">
      <c r="A45" s="1791" t="s">
        <v>410</v>
      </c>
      <c r="B45" s="1791"/>
      <c r="C45" s="1791"/>
      <c r="D45" s="4"/>
      <c r="E45" s="4"/>
      <c r="F45" s="4"/>
      <c r="G45" s="4"/>
      <c r="H45" s="4"/>
      <c r="I45" s="4"/>
      <c r="J45" s="4"/>
      <c r="K45" s="4"/>
    </row>
    <row r="46" spans="1:15" ht="13.5" customHeight="1">
      <c r="A46" s="14"/>
      <c r="B46" s="1784" t="s">
        <v>519</v>
      </c>
      <c r="C46" s="1792" t="s">
        <v>520</v>
      </c>
      <c r="D46" s="1786" t="s">
        <v>538</v>
      </c>
      <c r="E46" s="1793" t="s">
        <v>397</v>
      </c>
      <c r="F46" s="1794"/>
      <c r="G46" s="1794"/>
      <c r="H46" s="1794"/>
      <c r="I46" s="1794"/>
      <c r="J46" s="1795"/>
      <c r="K46" s="161"/>
    </row>
    <row r="47" spans="1:15" ht="13.5" customHeight="1">
      <c r="A47" s="14"/>
      <c r="B47" s="1817"/>
      <c r="C47" s="1818"/>
      <c r="D47" s="1818"/>
      <c r="E47" s="21" t="s">
        <v>236</v>
      </c>
      <c r="F47" s="21" t="s">
        <v>237</v>
      </c>
      <c r="G47" s="21" t="s">
        <v>226</v>
      </c>
      <c r="H47" s="21" t="s">
        <v>227</v>
      </c>
      <c r="I47" s="21" t="s">
        <v>228</v>
      </c>
      <c r="J47" s="22" t="s">
        <v>229</v>
      </c>
      <c r="K47" s="161"/>
    </row>
    <row r="48" spans="1:15" ht="13.5" customHeight="1">
      <c r="A48" s="14"/>
      <c r="B48" s="19" t="s">
        <v>235</v>
      </c>
      <c r="C48" s="1814" t="s">
        <v>230</v>
      </c>
      <c r="D48" s="20">
        <v>1069</v>
      </c>
      <c r="E48" s="1270"/>
      <c r="F48" s="276">
        <v>0.7</v>
      </c>
      <c r="G48" s="276">
        <v>90</v>
      </c>
      <c r="H48" s="276">
        <v>9</v>
      </c>
      <c r="I48" s="275">
        <v>0</v>
      </c>
      <c r="J48" s="1624">
        <v>0.3</v>
      </c>
      <c r="K48" s="164"/>
    </row>
    <row r="49" spans="1:11" ht="13.5" customHeight="1">
      <c r="A49" s="14"/>
      <c r="B49" s="19" t="s">
        <v>238</v>
      </c>
      <c r="C49" s="1796"/>
      <c r="D49" s="20">
        <v>167</v>
      </c>
      <c r="E49" s="1270"/>
      <c r="F49" s="1270"/>
      <c r="G49" s="275">
        <v>63.5</v>
      </c>
      <c r="H49" s="275">
        <v>34</v>
      </c>
      <c r="I49" s="275"/>
      <c r="J49" s="1625">
        <v>2.4</v>
      </c>
      <c r="K49" s="164"/>
    </row>
    <row r="50" spans="1:11" ht="13.5" customHeight="1">
      <c r="A50" s="14"/>
      <c r="B50" s="19" t="s">
        <v>239</v>
      </c>
      <c r="C50" s="1796"/>
      <c r="D50" s="20">
        <v>186</v>
      </c>
      <c r="E50" s="1270"/>
      <c r="F50" s="1270"/>
      <c r="G50" s="275">
        <v>61.7</v>
      </c>
      <c r="H50" s="276">
        <v>33.9</v>
      </c>
      <c r="I50" s="275">
        <v>4.4000000000000004</v>
      </c>
      <c r="J50" s="1626"/>
      <c r="K50" s="164"/>
    </row>
    <row r="51" spans="1:11" ht="13.5" customHeight="1" thickBot="1">
      <c r="A51" s="14"/>
      <c r="B51" s="24" t="s">
        <v>240</v>
      </c>
      <c r="C51" s="1813"/>
      <c r="D51" s="25">
        <v>917</v>
      </c>
      <c r="E51" s="1271"/>
      <c r="F51" s="275">
        <v>2.8</v>
      </c>
      <c r="G51" s="277">
        <v>63</v>
      </c>
      <c r="H51" s="282">
        <v>33.4</v>
      </c>
      <c r="I51" s="277">
        <v>0.8</v>
      </c>
      <c r="J51" s="1624">
        <v>0.1</v>
      </c>
      <c r="K51" s="164"/>
    </row>
    <row r="52" spans="1:11" ht="13.5" customHeight="1" thickTop="1" thickBot="1">
      <c r="B52" s="1815" t="s">
        <v>411</v>
      </c>
      <c r="C52" s="1816"/>
      <c r="D52" s="26">
        <f>SUM(D48:D51)</f>
        <v>2339</v>
      </c>
      <c r="E52" s="1266"/>
      <c r="F52" s="1266"/>
      <c r="G52" s="1266"/>
      <c r="H52" s="1266"/>
      <c r="I52" s="1266"/>
      <c r="J52" s="1272"/>
      <c r="K52" s="165"/>
    </row>
    <row r="54" spans="1:11" ht="30" customHeight="1">
      <c r="B54" s="1812" t="s">
        <v>620</v>
      </c>
      <c r="C54" s="1812"/>
      <c r="D54" s="1812"/>
      <c r="E54" s="1812"/>
      <c r="F54" s="1812"/>
      <c r="G54" s="1812"/>
      <c r="H54" s="1812"/>
      <c r="I54" s="1812"/>
      <c r="J54" s="1812"/>
      <c r="K54" s="160"/>
    </row>
  </sheetData>
  <mergeCells count="43">
    <mergeCell ref="B54:J54"/>
    <mergeCell ref="C40:C42"/>
    <mergeCell ref="C48:C51"/>
    <mergeCell ref="E38:H38"/>
    <mergeCell ref="B35:C35"/>
    <mergeCell ref="B52:C52"/>
    <mergeCell ref="B46:B47"/>
    <mergeCell ref="C46:C47"/>
    <mergeCell ref="D46:D47"/>
    <mergeCell ref="E46:J46"/>
    <mergeCell ref="C38:C39"/>
    <mergeCell ref="A37:C37"/>
    <mergeCell ref="A45:C45"/>
    <mergeCell ref="B43:C43"/>
    <mergeCell ref="A1:J1"/>
    <mergeCell ref="I7:J7"/>
    <mergeCell ref="C4:D4"/>
    <mergeCell ref="C5:D5"/>
    <mergeCell ref="C6:D6"/>
    <mergeCell ref="E4:F4"/>
    <mergeCell ref="G6:H6"/>
    <mergeCell ref="E6:F6"/>
    <mergeCell ref="A3:C3"/>
    <mergeCell ref="C7:D7"/>
    <mergeCell ref="I5:J5"/>
    <mergeCell ref="E5:F5"/>
    <mergeCell ref="I6:J6"/>
    <mergeCell ref="I4:J4"/>
    <mergeCell ref="I3:J3"/>
    <mergeCell ref="G5:H5"/>
    <mergeCell ref="G4:H4"/>
    <mergeCell ref="B38:B39"/>
    <mergeCell ref="D38:D39"/>
    <mergeCell ref="C8:J8"/>
    <mergeCell ref="A10:C10"/>
    <mergeCell ref="E7:F7"/>
    <mergeCell ref="G7:H7"/>
    <mergeCell ref="A11:C11"/>
    <mergeCell ref="B12:B13"/>
    <mergeCell ref="C12:C13"/>
    <mergeCell ref="D12:D13"/>
    <mergeCell ref="E12:H12"/>
    <mergeCell ref="C14:C34"/>
  </mergeCells>
  <phoneticPr fontId="8"/>
  <printOptions horizontalCentered="1"/>
  <pageMargins left="0.59055118110236227" right="0.27559055118110237" top="0.78740157480314965" bottom="0.78740157480314965" header="0.51181102362204722" footer="0.51181102362204722"/>
  <pageSetup paperSize="9" firstPageNumber="11" orientation="portrait" useFirstPageNumber="1" r:id="rId1"/>
  <headerFooter alignWithMargins="0">
    <oddFooter>&amp;C- &amp;P&amp;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O97"/>
  <sheetViews>
    <sheetView view="pageBreakPreview" zoomScale="85" zoomScaleNormal="75" zoomScaleSheetLayoutView="85" workbookViewId="0">
      <pane xSplit="2" ySplit="3" topLeftCell="C4" activePane="bottomRight" state="frozen"/>
      <selection activeCell="F6" sqref="F6"/>
      <selection pane="topRight" activeCell="F6" sqref="F6"/>
      <selection pane="bottomLeft" activeCell="F6" sqref="F6"/>
      <selection pane="bottomRight" activeCell="P76" sqref="P76"/>
    </sheetView>
  </sheetViews>
  <sheetFormatPr defaultColWidth="12.125" defaultRowHeight="17.25"/>
  <cols>
    <col min="1" max="1" width="4.5" style="672" bestFit="1" customWidth="1"/>
    <col min="2" max="2" width="12.75" style="672" bestFit="1" customWidth="1"/>
    <col min="3" max="4" width="10.25" style="213" bestFit="1" customWidth="1"/>
    <col min="5" max="15" width="9.625" style="213" customWidth="1"/>
    <col min="16" max="16384" width="12.125" style="213"/>
  </cols>
  <sheetData>
    <row r="1" spans="1:15" ht="27" customHeight="1">
      <c r="A1" s="1745" t="s">
        <v>671</v>
      </c>
      <c r="B1" s="1745"/>
      <c r="C1" s="1745"/>
      <c r="D1" s="1745"/>
      <c r="E1" s="1745"/>
      <c r="F1" s="1745"/>
      <c r="G1" s="1745"/>
      <c r="H1" s="1745"/>
      <c r="I1" s="1828" t="s">
        <v>581</v>
      </c>
      <c r="J1" s="1828"/>
      <c r="K1" s="1828"/>
      <c r="L1" s="1828"/>
      <c r="M1" s="1828"/>
      <c r="N1" s="1828"/>
      <c r="O1" s="1828"/>
    </row>
    <row r="2" spans="1:15" ht="18" thickBot="1">
      <c r="A2" s="620"/>
      <c r="B2" s="620"/>
      <c r="C2" s="205"/>
      <c r="D2" s="205"/>
      <c r="E2" s="205"/>
      <c r="F2" s="205"/>
      <c r="G2" s="205"/>
      <c r="H2" s="205"/>
      <c r="I2" s="621"/>
      <c r="J2" s="621"/>
      <c r="K2" s="621"/>
      <c r="L2" s="621"/>
      <c r="M2" s="621"/>
      <c r="N2" s="1829" t="s">
        <v>412</v>
      </c>
      <c r="O2" s="1829"/>
    </row>
    <row r="3" spans="1:15" ht="24.75" thickBot="1">
      <c r="A3" s="1830" t="s">
        <v>105</v>
      </c>
      <c r="B3" s="1831"/>
      <c r="C3" s="566" t="s">
        <v>395</v>
      </c>
      <c r="D3" s="622" t="s">
        <v>429</v>
      </c>
      <c r="E3" s="623" t="s">
        <v>430</v>
      </c>
      <c r="F3" s="623" t="s">
        <v>478</v>
      </c>
      <c r="G3" s="623" t="s">
        <v>431</v>
      </c>
      <c r="H3" s="624" t="s">
        <v>432</v>
      </c>
      <c r="I3" s="624" t="s">
        <v>433</v>
      </c>
      <c r="J3" s="623" t="s">
        <v>434</v>
      </c>
      <c r="K3" s="625" t="s">
        <v>390</v>
      </c>
      <c r="L3" s="625" t="s">
        <v>391</v>
      </c>
      <c r="M3" s="625" t="s">
        <v>392</v>
      </c>
      <c r="N3" s="625" t="s">
        <v>435</v>
      </c>
      <c r="O3" s="1691" t="s">
        <v>436</v>
      </c>
    </row>
    <row r="4" spans="1:15" s="214" customFormat="1" ht="19.5" customHeight="1" thickBot="1">
      <c r="A4" s="1832" t="s">
        <v>312</v>
      </c>
      <c r="B4" s="1833"/>
      <c r="C4" s="626">
        <f>SUM(C5:C7)</f>
        <v>2049620</v>
      </c>
      <c r="D4" s="626">
        <f t="shared" ref="D4:N4" si="0">SUM(D5:D7)</f>
        <v>1233560</v>
      </c>
      <c r="E4" s="626">
        <f t="shared" si="0"/>
        <v>470340</v>
      </c>
      <c r="F4" s="626">
        <f>SUM(F5:F7)</f>
        <v>169540</v>
      </c>
      <c r="G4" s="626">
        <f t="shared" si="0"/>
        <v>36700</v>
      </c>
      <c r="H4" s="626">
        <f t="shared" si="0"/>
        <v>59440</v>
      </c>
      <c r="I4" s="626">
        <f t="shared" si="0"/>
        <v>4560</v>
      </c>
      <c r="J4" s="626">
        <f t="shared" si="0"/>
        <v>3500</v>
      </c>
      <c r="K4" s="626">
        <f t="shared" si="0"/>
        <v>5660</v>
      </c>
      <c r="L4" s="626">
        <f t="shared" si="0"/>
        <v>6480</v>
      </c>
      <c r="M4" s="626">
        <f t="shared" si="0"/>
        <v>240</v>
      </c>
      <c r="N4" s="626">
        <f t="shared" si="0"/>
        <v>45120</v>
      </c>
      <c r="O4" s="1692">
        <f>SUM(O5:O7)</f>
        <v>14460</v>
      </c>
    </row>
    <row r="5" spans="1:15" s="214" customFormat="1" ht="20.100000000000001" customHeight="1">
      <c r="A5" s="1834" t="s">
        <v>106</v>
      </c>
      <c r="B5" s="1835"/>
      <c r="C5" s="627">
        <f>SUM(C8:C10)</f>
        <v>1183500</v>
      </c>
      <c r="D5" s="627">
        <f t="shared" ref="D5:N5" si="1">SUM(D8:D10)</f>
        <v>715460</v>
      </c>
      <c r="E5" s="627">
        <f t="shared" si="1"/>
        <v>265560</v>
      </c>
      <c r="F5" s="627">
        <f>SUM(F8:F10)</f>
        <v>98520</v>
      </c>
      <c r="G5" s="627">
        <f t="shared" si="1"/>
        <v>17020</v>
      </c>
      <c r="H5" s="627">
        <f t="shared" si="1"/>
        <v>54320</v>
      </c>
      <c r="I5" s="627">
        <f t="shared" si="1"/>
        <v>1100</v>
      </c>
      <c r="J5" s="627">
        <f t="shared" si="1"/>
        <v>160</v>
      </c>
      <c r="K5" s="627">
        <f t="shared" si="1"/>
        <v>1460</v>
      </c>
      <c r="L5" s="627">
        <f t="shared" si="1"/>
        <v>900</v>
      </c>
      <c r="M5" s="627"/>
      <c r="N5" s="627">
        <f t="shared" si="1"/>
        <v>26240</v>
      </c>
      <c r="O5" s="1693">
        <f>SUM(O8:O10)</f>
        <v>2740</v>
      </c>
    </row>
    <row r="6" spans="1:15" s="214" customFormat="1" ht="20.100000000000001" customHeight="1">
      <c r="A6" s="1825" t="s">
        <v>313</v>
      </c>
      <c r="B6" s="1779"/>
      <c r="C6" s="628">
        <f>SUM(C11:C12)</f>
        <v>633240</v>
      </c>
      <c r="D6" s="628">
        <f t="shared" ref="D6:N6" si="2">SUM(D11:D12)</f>
        <v>385880</v>
      </c>
      <c r="E6" s="628">
        <f t="shared" si="2"/>
        <v>173100</v>
      </c>
      <c r="F6" s="628">
        <f>SUM(F11:F12)</f>
        <v>12080</v>
      </c>
      <c r="G6" s="628">
        <f t="shared" si="2"/>
        <v>18720</v>
      </c>
      <c r="H6" s="628">
        <f t="shared" si="2"/>
        <v>3760</v>
      </c>
      <c r="I6" s="628">
        <f t="shared" si="2"/>
        <v>2140</v>
      </c>
      <c r="J6" s="628">
        <f t="shared" si="2"/>
        <v>1420</v>
      </c>
      <c r="K6" s="628">
        <f t="shared" si="2"/>
        <v>4200</v>
      </c>
      <c r="L6" s="628">
        <f t="shared" si="2"/>
        <v>5580</v>
      </c>
      <c r="M6" s="628">
        <f t="shared" si="2"/>
        <v>240</v>
      </c>
      <c r="N6" s="628">
        <f t="shared" si="2"/>
        <v>14740</v>
      </c>
      <c r="O6" s="1694">
        <f>SUM(O11:O12)</f>
        <v>11380</v>
      </c>
    </row>
    <row r="7" spans="1:15" s="214" customFormat="1" ht="20.100000000000001" customHeight="1" thickBot="1">
      <c r="A7" s="1826" t="s">
        <v>107</v>
      </c>
      <c r="B7" s="1827"/>
      <c r="C7" s="629">
        <f>SUM(C13:C14)</f>
        <v>232880</v>
      </c>
      <c r="D7" s="629">
        <f t="shared" ref="D7:N7" si="3">SUM(D13:D14)</f>
        <v>132220</v>
      </c>
      <c r="E7" s="629">
        <f t="shared" si="3"/>
        <v>31680</v>
      </c>
      <c r="F7" s="629">
        <f>SUM(F13:F14)</f>
        <v>58940</v>
      </c>
      <c r="G7" s="629">
        <f t="shared" si="3"/>
        <v>960</v>
      </c>
      <c r="H7" s="629">
        <f t="shared" si="3"/>
        <v>1360</v>
      </c>
      <c r="I7" s="629">
        <f t="shared" si="3"/>
        <v>1320</v>
      </c>
      <c r="J7" s="629">
        <f t="shared" si="3"/>
        <v>1920</v>
      </c>
      <c r="K7" s="629"/>
      <c r="L7" s="629"/>
      <c r="M7" s="629"/>
      <c r="N7" s="629">
        <f t="shared" si="3"/>
        <v>4140</v>
      </c>
      <c r="O7" s="1695">
        <f>SUM(O13:O14)</f>
        <v>340</v>
      </c>
    </row>
    <row r="8" spans="1:15" s="214" customFormat="1" ht="20.100000000000001" customHeight="1">
      <c r="A8" s="1836" t="s">
        <v>200</v>
      </c>
      <c r="B8" s="630" t="s">
        <v>314</v>
      </c>
      <c r="C8" s="631">
        <f>SUM(C17,C21,C25)</f>
        <v>259700</v>
      </c>
      <c r="D8" s="631">
        <f t="shared" ref="D8:N8" si="4">SUM(D17,D21,D25)</f>
        <v>200340</v>
      </c>
      <c r="E8" s="631">
        <f t="shared" si="4"/>
        <v>23080</v>
      </c>
      <c r="F8" s="631">
        <f>SUM(F17,F21,F25)</f>
        <v>27100</v>
      </c>
      <c r="G8" s="631">
        <f t="shared" si="4"/>
        <v>500</v>
      </c>
      <c r="H8" s="631">
        <f t="shared" si="4"/>
        <v>2960</v>
      </c>
      <c r="I8" s="631"/>
      <c r="J8" s="631"/>
      <c r="K8" s="631">
        <f t="shared" si="4"/>
        <v>160</v>
      </c>
      <c r="L8" s="631"/>
      <c r="M8" s="631"/>
      <c r="N8" s="631">
        <f t="shared" si="4"/>
        <v>5480</v>
      </c>
      <c r="O8" s="1696">
        <f>SUM(O17,O21,O25)</f>
        <v>60</v>
      </c>
    </row>
    <row r="9" spans="1:15" s="214" customFormat="1" ht="20.100000000000001" customHeight="1">
      <c r="A9" s="1837"/>
      <c r="B9" s="617" t="s">
        <v>315</v>
      </c>
      <c r="C9" s="632">
        <f>SUM(C26,C30,C39)</f>
        <v>635740</v>
      </c>
      <c r="D9" s="632">
        <f t="shared" ref="D9:N9" si="5">SUM(D26,D30,D39)</f>
        <v>334920</v>
      </c>
      <c r="E9" s="632">
        <f t="shared" si="5"/>
        <v>179200</v>
      </c>
      <c r="F9" s="632">
        <f>SUM(F26,F30,F39)</f>
        <v>39960</v>
      </c>
      <c r="G9" s="632">
        <f t="shared" si="5"/>
        <v>16020</v>
      </c>
      <c r="H9" s="632">
        <f t="shared" si="5"/>
        <v>45260</v>
      </c>
      <c r="I9" s="632">
        <f t="shared" si="5"/>
        <v>1100</v>
      </c>
      <c r="J9" s="632">
        <f t="shared" si="5"/>
        <v>60</v>
      </c>
      <c r="K9" s="632">
        <f t="shared" si="5"/>
        <v>1140</v>
      </c>
      <c r="L9" s="632">
        <f t="shared" si="5"/>
        <v>820</v>
      </c>
      <c r="M9" s="632"/>
      <c r="N9" s="633">
        <f t="shared" si="5"/>
        <v>14780</v>
      </c>
      <c r="O9" s="1697">
        <f>SUM(O26,O30,O39)</f>
        <v>2480</v>
      </c>
    </row>
    <row r="10" spans="1:15" s="214" customFormat="1" ht="20.100000000000001" customHeight="1">
      <c r="A10" s="1837"/>
      <c r="B10" s="617" t="s">
        <v>316</v>
      </c>
      <c r="C10" s="632">
        <f>SUM(C49)</f>
        <v>288060</v>
      </c>
      <c r="D10" s="632">
        <f t="shared" ref="D10:N10" si="6">SUM(D49)</f>
        <v>180200</v>
      </c>
      <c r="E10" s="632">
        <f t="shared" si="6"/>
        <v>63280</v>
      </c>
      <c r="F10" s="632">
        <f>SUM(F49)</f>
        <v>31460</v>
      </c>
      <c r="G10" s="632">
        <f t="shared" si="6"/>
        <v>500</v>
      </c>
      <c r="H10" s="632">
        <f t="shared" si="6"/>
        <v>6100</v>
      </c>
      <c r="I10" s="632"/>
      <c r="J10" s="632">
        <f t="shared" si="6"/>
        <v>100</v>
      </c>
      <c r="K10" s="632">
        <f t="shared" si="6"/>
        <v>160</v>
      </c>
      <c r="L10" s="632">
        <f t="shared" si="6"/>
        <v>80</v>
      </c>
      <c r="M10" s="632"/>
      <c r="N10" s="633">
        <f t="shared" si="6"/>
        <v>5980</v>
      </c>
      <c r="O10" s="1697">
        <f>SUM(O49)</f>
        <v>200</v>
      </c>
    </row>
    <row r="11" spans="1:15" s="214" customFormat="1" ht="20.100000000000001" customHeight="1">
      <c r="A11" s="1837"/>
      <c r="B11" s="617" t="s">
        <v>313</v>
      </c>
      <c r="C11" s="632">
        <f>SUM(C53,C57,C65)</f>
        <v>584340</v>
      </c>
      <c r="D11" s="632">
        <f t="shared" ref="D11:N11" si="7">SUM(D53,D57,D65)</f>
        <v>373180</v>
      </c>
      <c r="E11" s="632">
        <f t="shared" si="7"/>
        <v>144880</v>
      </c>
      <c r="F11" s="632">
        <f>SUM(F53,F57,F65)</f>
        <v>12000</v>
      </c>
      <c r="G11" s="632">
        <f t="shared" si="7"/>
        <v>18720</v>
      </c>
      <c r="H11" s="632">
        <f t="shared" si="7"/>
        <v>3520</v>
      </c>
      <c r="I11" s="632">
        <f t="shared" si="7"/>
        <v>2080</v>
      </c>
      <c r="J11" s="632">
        <f t="shared" si="7"/>
        <v>20</v>
      </c>
      <c r="K11" s="632">
        <f t="shared" si="7"/>
        <v>1660</v>
      </c>
      <c r="L11" s="632">
        <f t="shared" si="7"/>
        <v>5300</v>
      </c>
      <c r="M11" s="632">
        <f t="shared" si="7"/>
        <v>240</v>
      </c>
      <c r="N11" s="633">
        <f t="shared" si="7"/>
        <v>12560</v>
      </c>
      <c r="O11" s="1697">
        <f>SUM(O53,O57,O65)</f>
        <v>10180</v>
      </c>
    </row>
    <row r="12" spans="1:15" s="214" customFormat="1" ht="20.100000000000001" customHeight="1">
      <c r="A12" s="1837"/>
      <c r="B12" s="617" t="s">
        <v>109</v>
      </c>
      <c r="C12" s="632">
        <f>SUM(C69)</f>
        <v>48900</v>
      </c>
      <c r="D12" s="632">
        <f t="shared" ref="D12:N12" si="8">SUM(D69)</f>
        <v>12700</v>
      </c>
      <c r="E12" s="632">
        <f t="shared" si="8"/>
        <v>28220</v>
      </c>
      <c r="F12" s="632">
        <f>SUM(F69)</f>
        <v>80</v>
      </c>
      <c r="G12" s="632"/>
      <c r="H12" s="632">
        <f t="shared" si="8"/>
        <v>240</v>
      </c>
      <c r="I12" s="632">
        <f t="shared" si="8"/>
        <v>60</v>
      </c>
      <c r="J12" s="632">
        <f t="shared" si="8"/>
        <v>1400</v>
      </c>
      <c r="K12" s="632">
        <f t="shared" si="8"/>
        <v>2540</v>
      </c>
      <c r="L12" s="632">
        <f t="shared" si="8"/>
        <v>280</v>
      </c>
      <c r="M12" s="632"/>
      <c r="N12" s="633">
        <f t="shared" si="8"/>
        <v>2180</v>
      </c>
      <c r="O12" s="1697">
        <f>SUM(O69)</f>
        <v>1200</v>
      </c>
    </row>
    <row r="13" spans="1:15" s="214" customFormat="1" ht="20.100000000000001" customHeight="1">
      <c r="A13" s="1837"/>
      <c r="B13" s="617" t="s">
        <v>317</v>
      </c>
      <c r="C13" s="632">
        <f>SUM(C74,C83)</f>
        <v>112500</v>
      </c>
      <c r="D13" s="632">
        <f t="shared" ref="D13:N13" si="9">SUM(D74,D83)</f>
        <v>37180</v>
      </c>
      <c r="E13" s="632">
        <f t="shared" si="9"/>
        <v>20820</v>
      </c>
      <c r="F13" s="632">
        <f>SUM(F74,F83)</f>
        <v>49800</v>
      </c>
      <c r="G13" s="632">
        <f t="shared" si="9"/>
        <v>580</v>
      </c>
      <c r="H13" s="632">
        <f t="shared" si="9"/>
        <v>20</v>
      </c>
      <c r="I13" s="632">
        <f t="shared" si="9"/>
        <v>900</v>
      </c>
      <c r="J13" s="632">
        <f t="shared" si="9"/>
        <v>1840</v>
      </c>
      <c r="K13" s="632"/>
      <c r="L13" s="632"/>
      <c r="M13" s="632"/>
      <c r="N13" s="633">
        <f t="shared" si="9"/>
        <v>1200</v>
      </c>
      <c r="O13" s="1697">
        <f>SUM(O74,O83)</f>
        <v>160</v>
      </c>
    </row>
    <row r="14" spans="1:15" s="214" customFormat="1" ht="20.100000000000001" customHeight="1" thickBot="1">
      <c r="A14" s="1838"/>
      <c r="B14" s="634" t="s">
        <v>311</v>
      </c>
      <c r="C14" s="635">
        <f>SUM(C84)</f>
        <v>120380</v>
      </c>
      <c r="D14" s="635">
        <f>SUM(D84)</f>
        <v>95040</v>
      </c>
      <c r="E14" s="635">
        <f t="shared" ref="E14:N14" si="10">SUM(E84)</f>
        <v>10860</v>
      </c>
      <c r="F14" s="635">
        <f>SUM(F84)</f>
        <v>9140</v>
      </c>
      <c r="G14" s="635">
        <f t="shared" si="10"/>
        <v>380</v>
      </c>
      <c r="H14" s="635">
        <f t="shared" si="10"/>
        <v>1340</v>
      </c>
      <c r="I14" s="635">
        <f t="shared" si="10"/>
        <v>420</v>
      </c>
      <c r="J14" s="635">
        <f t="shared" si="10"/>
        <v>80</v>
      </c>
      <c r="K14" s="635"/>
      <c r="L14" s="635"/>
      <c r="M14" s="635"/>
      <c r="N14" s="635">
        <f t="shared" si="10"/>
        <v>2940</v>
      </c>
      <c r="O14" s="1698">
        <f>SUM(O84)</f>
        <v>180</v>
      </c>
    </row>
    <row r="15" spans="1:15" s="214" customFormat="1" ht="20.100000000000001" customHeight="1">
      <c r="A15" s="1839" t="s">
        <v>382</v>
      </c>
      <c r="B15" s="636" t="s">
        <v>267</v>
      </c>
      <c r="C15" s="627">
        <f>SUM(D15:O15)</f>
        <v>70840</v>
      </c>
      <c r="D15" s="637">
        <v>51840</v>
      </c>
      <c r="E15" s="627">
        <v>8180</v>
      </c>
      <c r="F15" s="627">
        <v>7100</v>
      </c>
      <c r="G15" s="637">
        <v>360</v>
      </c>
      <c r="H15" s="637">
        <v>1280</v>
      </c>
      <c r="I15" s="637"/>
      <c r="J15" s="637"/>
      <c r="K15" s="638">
        <v>60</v>
      </c>
      <c r="L15" s="638">
        <v>20</v>
      </c>
      <c r="M15" s="638"/>
      <c r="N15" s="638">
        <v>1980</v>
      </c>
      <c r="O15" s="1688">
        <v>20</v>
      </c>
    </row>
    <row r="16" spans="1:15" s="214" customFormat="1" ht="20.100000000000001" customHeight="1" thickBot="1">
      <c r="A16" s="1837"/>
      <c r="B16" s="315" t="s">
        <v>268</v>
      </c>
      <c r="C16" s="629">
        <f>SUM(D16:O16)</f>
        <v>5180</v>
      </c>
      <c r="D16" s="651">
        <v>3840</v>
      </c>
      <c r="E16" s="629">
        <v>860</v>
      </c>
      <c r="F16" s="629">
        <v>120</v>
      </c>
      <c r="G16" s="651">
        <v>40</v>
      </c>
      <c r="H16" s="651"/>
      <c r="I16" s="651"/>
      <c r="J16" s="651"/>
      <c r="K16" s="652"/>
      <c r="L16" s="652"/>
      <c r="M16" s="652"/>
      <c r="N16" s="652">
        <v>300</v>
      </c>
      <c r="O16" s="674">
        <v>20</v>
      </c>
    </row>
    <row r="17" spans="1:15" s="214" customFormat="1" ht="20.100000000000001" customHeight="1" thickTop="1" thickBot="1">
      <c r="A17" s="1840"/>
      <c r="B17" s="641" t="s">
        <v>539</v>
      </c>
      <c r="C17" s="642">
        <f t="shared" ref="C17:O17" si="11">SUM(C15:C16)</f>
        <v>76020</v>
      </c>
      <c r="D17" s="642">
        <f t="shared" si="11"/>
        <v>55680</v>
      </c>
      <c r="E17" s="642">
        <f t="shared" si="11"/>
        <v>9040</v>
      </c>
      <c r="F17" s="642">
        <f t="shared" si="11"/>
        <v>7220</v>
      </c>
      <c r="G17" s="642">
        <f t="shared" si="11"/>
        <v>400</v>
      </c>
      <c r="H17" s="642">
        <f t="shared" si="11"/>
        <v>1280</v>
      </c>
      <c r="I17" s="642"/>
      <c r="J17" s="642"/>
      <c r="K17" s="642">
        <f t="shared" si="11"/>
        <v>60</v>
      </c>
      <c r="L17" s="642"/>
      <c r="M17" s="642"/>
      <c r="N17" s="642">
        <f t="shared" si="11"/>
        <v>2280</v>
      </c>
      <c r="O17" s="1699">
        <f t="shared" si="11"/>
        <v>40</v>
      </c>
    </row>
    <row r="18" spans="1:15" ht="20.100000000000001" customHeight="1">
      <c r="A18" s="1836" t="s">
        <v>352</v>
      </c>
      <c r="B18" s="565" t="s">
        <v>209</v>
      </c>
      <c r="C18" s="643">
        <f>SUM(D18:O18)</f>
        <v>40480</v>
      </c>
      <c r="D18" s="631">
        <v>32200</v>
      </c>
      <c r="E18" s="643">
        <v>900</v>
      </c>
      <c r="F18" s="643">
        <v>6740</v>
      </c>
      <c r="G18" s="631"/>
      <c r="H18" s="631"/>
      <c r="I18" s="631"/>
      <c r="J18" s="631"/>
      <c r="K18" s="644">
        <v>60</v>
      </c>
      <c r="L18" s="644"/>
      <c r="M18" s="644"/>
      <c r="N18" s="644">
        <v>580</v>
      </c>
      <c r="O18" s="1700"/>
    </row>
    <row r="19" spans="1:15" ht="20.100000000000001" customHeight="1">
      <c r="A19" s="1837"/>
      <c r="B19" s="315" t="s">
        <v>249</v>
      </c>
      <c r="C19" s="628">
        <f>SUM(D19:O19)</f>
        <v>8260</v>
      </c>
      <c r="D19" s="632">
        <v>7920</v>
      </c>
      <c r="E19" s="628"/>
      <c r="F19" s="628">
        <v>140</v>
      </c>
      <c r="G19" s="632"/>
      <c r="H19" s="632"/>
      <c r="I19" s="632"/>
      <c r="J19" s="632"/>
      <c r="K19" s="639"/>
      <c r="L19" s="639"/>
      <c r="M19" s="639"/>
      <c r="N19" s="639">
        <v>200</v>
      </c>
      <c r="O19" s="1701"/>
    </row>
    <row r="20" spans="1:15" ht="20.100000000000001" customHeight="1" thickBot="1">
      <c r="A20" s="1837"/>
      <c r="B20" s="645" t="s">
        <v>269</v>
      </c>
      <c r="C20" s="629">
        <f>SUM(D20:O20)</f>
        <v>9020</v>
      </c>
      <c r="D20" s="646">
        <v>8400</v>
      </c>
      <c r="E20" s="647">
        <v>420</v>
      </c>
      <c r="F20" s="647"/>
      <c r="G20" s="646"/>
      <c r="H20" s="646"/>
      <c r="I20" s="646"/>
      <c r="J20" s="646"/>
      <c r="K20" s="648"/>
      <c r="L20" s="648"/>
      <c r="M20" s="648"/>
      <c r="N20" s="648">
        <v>200</v>
      </c>
      <c r="O20" s="1702"/>
    </row>
    <row r="21" spans="1:15" s="214" customFormat="1" ht="20.100000000000001" customHeight="1" thickTop="1" thickBot="1">
      <c r="A21" s="1838"/>
      <c r="B21" s="649" t="s">
        <v>540</v>
      </c>
      <c r="C21" s="650">
        <f>SUM(C18:C20)</f>
        <v>57760</v>
      </c>
      <c r="D21" s="650">
        <f>SUM(D18:D20)</f>
        <v>48520</v>
      </c>
      <c r="E21" s="650">
        <f>SUM(E18:E20)</f>
        <v>1320</v>
      </c>
      <c r="F21" s="650">
        <f t="shared" ref="F21:N21" si="12">SUM(F18:F20)</f>
        <v>6880</v>
      </c>
      <c r="G21" s="650"/>
      <c r="H21" s="650"/>
      <c r="I21" s="650"/>
      <c r="J21" s="650"/>
      <c r="K21" s="650">
        <f t="shared" si="12"/>
        <v>60</v>
      </c>
      <c r="L21" s="650"/>
      <c r="M21" s="650"/>
      <c r="N21" s="650">
        <f t="shared" si="12"/>
        <v>980</v>
      </c>
      <c r="O21" s="1703"/>
    </row>
    <row r="22" spans="1:15" s="214" customFormat="1" ht="20.100000000000001" customHeight="1">
      <c r="A22" s="1839" t="s">
        <v>353</v>
      </c>
      <c r="B22" s="636" t="s">
        <v>270</v>
      </c>
      <c r="C22" s="643">
        <f>SUM(D22:O22)</f>
        <v>58220</v>
      </c>
      <c r="D22" s="637">
        <v>43740</v>
      </c>
      <c r="E22" s="627">
        <v>9380</v>
      </c>
      <c r="F22" s="627">
        <v>2000</v>
      </c>
      <c r="G22" s="637">
        <v>100</v>
      </c>
      <c r="H22" s="637">
        <v>1580</v>
      </c>
      <c r="I22" s="637"/>
      <c r="J22" s="637"/>
      <c r="K22" s="638">
        <v>20</v>
      </c>
      <c r="L22" s="638"/>
      <c r="M22" s="638"/>
      <c r="N22" s="638">
        <v>1400</v>
      </c>
      <c r="O22" s="1688"/>
    </row>
    <row r="23" spans="1:15" ht="20.100000000000001" customHeight="1">
      <c r="A23" s="1837"/>
      <c r="B23" s="315" t="s">
        <v>222</v>
      </c>
      <c r="C23" s="628">
        <f>SUM(D23:O23)</f>
        <v>41280</v>
      </c>
      <c r="D23" s="632">
        <v>30000</v>
      </c>
      <c r="E23" s="628">
        <v>1240</v>
      </c>
      <c r="F23" s="628">
        <v>9500</v>
      </c>
      <c r="G23" s="632"/>
      <c r="H23" s="632"/>
      <c r="I23" s="632"/>
      <c r="J23" s="632"/>
      <c r="K23" s="639"/>
      <c r="L23" s="639"/>
      <c r="M23" s="639"/>
      <c r="N23" s="639">
        <v>540</v>
      </c>
      <c r="O23" s="1701"/>
    </row>
    <row r="24" spans="1:15" s="214" customFormat="1" ht="20.100000000000001" customHeight="1" thickBot="1">
      <c r="A24" s="1837"/>
      <c r="B24" s="640" t="s">
        <v>271</v>
      </c>
      <c r="C24" s="629">
        <f>SUM(D24:O24)</f>
        <v>26420</v>
      </c>
      <c r="D24" s="651">
        <v>22400</v>
      </c>
      <c r="E24" s="629">
        <v>2100</v>
      </c>
      <c r="F24" s="629">
        <v>1500</v>
      </c>
      <c r="G24" s="651"/>
      <c r="H24" s="651">
        <v>100</v>
      </c>
      <c r="I24" s="651"/>
      <c r="J24" s="651"/>
      <c r="K24" s="652">
        <v>20</v>
      </c>
      <c r="L24" s="652"/>
      <c r="M24" s="652"/>
      <c r="N24" s="652">
        <v>280</v>
      </c>
      <c r="O24" s="674">
        <v>20</v>
      </c>
    </row>
    <row r="25" spans="1:15" s="214" customFormat="1" ht="20.100000000000001" customHeight="1" thickTop="1" thickBot="1">
      <c r="A25" s="1840"/>
      <c r="B25" s="653" t="s">
        <v>541</v>
      </c>
      <c r="C25" s="650">
        <f>SUM(C22:C24)</f>
        <v>125920</v>
      </c>
      <c r="D25" s="650">
        <f t="shared" ref="D25:O25" si="13">SUM(D22:D24)</f>
        <v>96140</v>
      </c>
      <c r="E25" s="650">
        <f t="shared" si="13"/>
        <v>12720</v>
      </c>
      <c r="F25" s="650">
        <f t="shared" si="13"/>
        <v>13000</v>
      </c>
      <c r="G25" s="650">
        <f t="shared" si="13"/>
        <v>100</v>
      </c>
      <c r="H25" s="650">
        <f t="shared" si="13"/>
        <v>1680</v>
      </c>
      <c r="I25" s="650"/>
      <c r="J25" s="650"/>
      <c r="K25" s="650">
        <f t="shared" si="13"/>
        <v>40</v>
      </c>
      <c r="L25" s="650"/>
      <c r="M25" s="650"/>
      <c r="N25" s="650">
        <f t="shared" si="13"/>
        <v>2220</v>
      </c>
      <c r="O25" s="1703">
        <f t="shared" si="13"/>
        <v>20</v>
      </c>
    </row>
    <row r="26" spans="1:15" ht="20.100000000000001" customHeight="1" thickBot="1">
      <c r="A26" s="654" t="s">
        <v>393</v>
      </c>
      <c r="B26" s="655" t="s">
        <v>394</v>
      </c>
      <c r="C26" s="656">
        <f>SUM(D26:O26)</f>
        <v>266320</v>
      </c>
      <c r="D26" s="626">
        <v>143940</v>
      </c>
      <c r="E26" s="656">
        <v>72320</v>
      </c>
      <c r="F26" s="656">
        <v>20300</v>
      </c>
      <c r="G26" s="656">
        <v>14940</v>
      </c>
      <c r="H26" s="656">
        <v>4140</v>
      </c>
      <c r="I26" s="656">
        <v>1000</v>
      </c>
      <c r="J26" s="656"/>
      <c r="K26" s="657">
        <v>1000</v>
      </c>
      <c r="L26" s="657">
        <v>580</v>
      </c>
      <c r="M26" s="657"/>
      <c r="N26" s="657">
        <v>6620</v>
      </c>
      <c r="O26" s="1704">
        <v>1480</v>
      </c>
    </row>
    <row r="27" spans="1:15" ht="20.100000000000001" customHeight="1">
      <c r="A27" s="1836" t="s">
        <v>383</v>
      </c>
      <c r="B27" s="565" t="s">
        <v>184</v>
      </c>
      <c r="C27" s="643">
        <f>SUM(D27:O27)</f>
        <v>47480</v>
      </c>
      <c r="D27" s="658">
        <v>4780</v>
      </c>
      <c r="E27" s="658">
        <v>27580</v>
      </c>
      <c r="F27" s="658">
        <v>1960</v>
      </c>
      <c r="G27" s="658">
        <v>240</v>
      </c>
      <c r="H27" s="658">
        <v>11320</v>
      </c>
      <c r="I27" s="658">
        <v>40</v>
      </c>
      <c r="J27" s="658">
        <v>60</v>
      </c>
      <c r="K27" s="658">
        <v>20</v>
      </c>
      <c r="L27" s="658"/>
      <c r="M27" s="658"/>
      <c r="N27" s="658">
        <v>1340</v>
      </c>
      <c r="O27" s="659">
        <v>140</v>
      </c>
    </row>
    <row r="28" spans="1:15" ht="20.100000000000001" customHeight="1">
      <c r="A28" s="1837"/>
      <c r="B28" s="315" t="s">
        <v>615</v>
      </c>
      <c r="C28" s="628">
        <f>SUM(D28:O28)</f>
        <v>12700</v>
      </c>
      <c r="D28" s="660">
        <v>9280</v>
      </c>
      <c r="E28" s="660">
        <v>2180</v>
      </c>
      <c r="F28" s="660">
        <v>420</v>
      </c>
      <c r="G28" s="660"/>
      <c r="H28" s="660">
        <v>80</v>
      </c>
      <c r="I28" s="660"/>
      <c r="J28" s="660"/>
      <c r="K28" s="660"/>
      <c r="L28" s="660">
        <v>80</v>
      </c>
      <c r="M28" s="660"/>
      <c r="N28" s="660">
        <v>660</v>
      </c>
      <c r="O28" s="661"/>
    </row>
    <row r="29" spans="1:15" ht="20.100000000000001" customHeight="1" thickBot="1">
      <c r="A29" s="1837"/>
      <c r="B29" s="640" t="s">
        <v>616</v>
      </c>
      <c r="C29" s="629">
        <f>SUM(D29:O29)</f>
        <v>31460</v>
      </c>
      <c r="D29" s="662">
        <v>2100</v>
      </c>
      <c r="E29" s="662">
        <v>24160</v>
      </c>
      <c r="F29" s="662">
        <v>960</v>
      </c>
      <c r="G29" s="662">
        <v>540</v>
      </c>
      <c r="H29" s="662">
        <v>2480</v>
      </c>
      <c r="I29" s="662">
        <v>20</v>
      </c>
      <c r="J29" s="662"/>
      <c r="K29" s="662"/>
      <c r="L29" s="662"/>
      <c r="M29" s="662"/>
      <c r="N29" s="662">
        <v>960</v>
      </c>
      <c r="O29" s="663">
        <v>240</v>
      </c>
    </row>
    <row r="30" spans="1:15" ht="20.100000000000001" customHeight="1" thickTop="1" thickBot="1">
      <c r="A30" s="1838"/>
      <c r="B30" s="653" t="s">
        <v>540</v>
      </c>
      <c r="C30" s="650">
        <f>SUM(C27:C29)</f>
        <v>91640</v>
      </c>
      <c r="D30" s="650">
        <f t="shared" ref="D30:O30" si="14">SUM(D27:D29)</f>
        <v>16160</v>
      </c>
      <c r="E30" s="650">
        <f t="shared" si="14"/>
        <v>53920</v>
      </c>
      <c r="F30" s="650">
        <f t="shared" si="14"/>
        <v>3340</v>
      </c>
      <c r="G30" s="650">
        <f t="shared" si="14"/>
        <v>780</v>
      </c>
      <c r="H30" s="650">
        <f t="shared" si="14"/>
        <v>13880</v>
      </c>
      <c r="I30" s="650">
        <f t="shared" si="14"/>
        <v>60</v>
      </c>
      <c r="J30" s="650">
        <f t="shared" si="14"/>
        <v>60</v>
      </c>
      <c r="K30" s="650">
        <f t="shared" si="14"/>
        <v>20</v>
      </c>
      <c r="L30" s="650">
        <f t="shared" si="14"/>
        <v>80</v>
      </c>
      <c r="M30" s="650"/>
      <c r="N30" s="650">
        <f t="shared" si="14"/>
        <v>2960</v>
      </c>
      <c r="O30" s="1703">
        <f t="shared" si="14"/>
        <v>380</v>
      </c>
    </row>
    <row r="31" spans="1:15" ht="20.100000000000001" customHeight="1">
      <c r="A31" s="1842" t="s">
        <v>384</v>
      </c>
      <c r="B31" s="565" t="s">
        <v>272</v>
      </c>
      <c r="C31" s="1845">
        <f t="shared" ref="C31:C38" si="15">SUM(D31:O31)</f>
        <v>180280</v>
      </c>
      <c r="D31" s="1851">
        <v>123620</v>
      </c>
      <c r="E31" s="1847">
        <v>31980</v>
      </c>
      <c r="F31" s="1847">
        <v>12820</v>
      </c>
      <c r="G31" s="1851">
        <v>240</v>
      </c>
      <c r="H31" s="1851">
        <v>8200</v>
      </c>
      <c r="I31" s="1851"/>
      <c r="J31" s="1851"/>
      <c r="K31" s="1823">
        <v>100</v>
      </c>
      <c r="L31" s="1823">
        <v>160</v>
      </c>
      <c r="M31" s="1823"/>
      <c r="N31" s="1823">
        <v>3020</v>
      </c>
      <c r="O31" s="1819">
        <v>140</v>
      </c>
    </row>
    <row r="32" spans="1:15" ht="20.100000000000001" customHeight="1">
      <c r="A32" s="1843"/>
      <c r="B32" s="315" t="s">
        <v>187</v>
      </c>
      <c r="C32" s="1846">
        <f t="shared" si="15"/>
        <v>0</v>
      </c>
      <c r="D32" s="1852"/>
      <c r="E32" s="1848">
        <v>0</v>
      </c>
      <c r="F32" s="1848">
        <v>0</v>
      </c>
      <c r="G32" s="1852">
        <v>0</v>
      </c>
      <c r="H32" s="1852">
        <v>0</v>
      </c>
      <c r="I32" s="1852">
        <v>0</v>
      </c>
      <c r="J32" s="1852"/>
      <c r="K32" s="1841">
        <v>0</v>
      </c>
      <c r="L32" s="1841">
        <v>0</v>
      </c>
      <c r="M32" s="1841"/>
      <c r="N32" s="1841">
        <v>0</v>
      </c>
      <c r="O32" s="1850">
        <v>0</v>
      </c>
    </row>
    <row r="33" spans="1:15" ht="20.100000000000001" customHeight="1">
      <c r="A33" s="1843"/>
      <c r="B33" s="315" t="s">
        <v>188</v>
      </c>
      <c r="C33" s="1846">
        <f t="shared" si="15"/>
        <v>0</v>
      </c>
      <c r="D33" s="1853"/>
      <c r="E33" s="1849">
        <v>0</v>
      </c>
      <c r="F33" s="1849">
        <v>0</v>
      </c>
      <c r="G33" s="1853">
        <v>0</v>
      </c>
      <c r="H33" s="1853">
        <v>0</v>
      </c>
      <c r="I33" s="1853">
        <v>0</v>
      </c>
      <c r="J33" s="1853"/>
      <c r="K33" s="1824">
        <v>0</v>
      </c>
      <c r="L33" s="1824">
        <v>0</v>
      </c>
      <c r="M33" s="1824"/>
      <c r="N33" s="1824">
        <v>0</v>
      </c>
      <c r="O33" s="1820">
        <v>0</v>
      </c>
    </row>
    <row r="34" spans="1:15" ht="20.100000000000001" customHeight="1">
      <c r="A34" s="1843"/>
      <c r="B34" s="315" t="s">
        <v>189</v>
      </c>
      <c r="C34" s="628">
        <f t="shared" si="15"/>
        <v>35100</v>
      </c>
      <c r="D34" s="1582">
        <v>22520</v>
      </c>
      <c r="E34" s="665">
        <v>5940</v>
      </c>
      <c r="F34" s="665">
        <v>1180</v>
      </c>
      <c r="G34" s="664"/>
      <c r="H34" s="664">
        <v>4700</v>
      </c>
      <c r="I34" s="664"/>
      <c r="J34" s="664"/>
      <c r="K34" s="639"/>
      <c r="L34" s="639"/>
      <c r="M34" s="639"/>
      <c r="N34" s="639">
        <v>700</v>
      </c>
      <c r="O34" s="1701">
        <v>60</v>
      </c>
    </row>
    <row r="35" spans="1:15" ht="20.100000000000001" customHeight="1">
      <c r="A35" s="1843"/>
      <c r="B35" s="315" t="s">
        <v>190</v>
      </c>
      <c r="C35" s="628">
        <f t="shared" si="15"/>
        <v>13700</v>
      </c>
      <c r="D35" s="1582">
        <v>11180</v>
      </c>
      <c r="E35" s="665">
        <v>1440</v>
      </c>
      <c r="F35" s="665">
        <v>460</v>
      </c>
      <c r="G35" s="664"/>
      <c r="H35" s="664">
        <v>140</v>
      </c>
      <c r="I35" s="664"/>
      <c r="J35" s="664"/>
      <c r="K35" s="639"/>
      <c r="L35" s="639"/>
      <c r="M35" s="639"/>
      <c r="N35" s="639">
        <v>460</v>
      </c>
      <c r="O35" s="1701">
        <v>20</v>
      </c>
    </row>
    <row r="36" spans="1:15" ht="20.100000000000001" customHeight="1">
      <c r="A36" s="1843"/>
      <c r="B36" s="315" t="s">
        <v>191</v>
      </c>
      <c r="C36" s="628">
        <f t="shared" si="15"/>
        <v>20380</v>
      </c>
      <c r="D36" s="1582">
        <v>260</v>
      </c>
      <c r="E36" s="665">
        <v>8780</v>
      </c>
      <c r="F36" s="665">
        <v>300</v>
      </c>
      <c r="G36" s="664"/>
      <c r="H36" s="664">
        <v>10480</v>
      </c>
      <c r="I36" s="664"/>
      <c r="J36" s="664"/>
      <c r="K36" s="639"/>
      <c r="L36" s="639"/>
      <c r="M36" s="639"/>
      <c r="N36" s="639">
        <v>300</v>
      </c>
      <c r="O36" s="1701">
        <v>260</v>
      </c>
    </row>
    <row r="37" spans="1:15" ht="20.100000000000001" customHeight="1">
      <c r="A37" s="1843"/>
      <c r="B37" s="315" t="s">
        <v>192</v>
      </c>
      <c r="C37" s="628">
        <f t="shared" si="15"/>
        <v>23560</v>
      </c>
      <c r="D37" s="1582">
        <v>15860</v>
      </c>
      <c r="E37" s="665">
        <v>3980</v>
      </c>
      <c r="F37" s="665">
        <v>1500</v>
      </c>
      <c r="G37" s="664">
        <v>40</v>
      </c>
      <c r="H37" s="664">
        <v>1560</v>
      </c>
      <c r="I37" s="664">
        <v>40</v>
      </c>
      <c r="J37" s="664"/>
      <c r="K37" s="639"/>
      <c r="L37" s="639"/>
      <c r="M37" s="639"/>
      <c r="N37" s="639">
        <v>580</v>
      </c>
      <c r="O37" s="1701"/>
    </row>
    <row r="38" spans="1:15" ht="20.100000000000001" customHeight="1" thickBot="1">
      <c r="A38" s="1843"/>
      <c r="B38" s="645" t="s">
        <v>193</v>
      </c>
      <c r="C38" s="647">
        <f t="shared" si="15"/>
        <v>4760</v>
      </c>
      <c r="D38" s="666">
        <v>1380</v>
      </c>
      <c r="E38" s="667">
        <v>840</v>
      </c>
      <c r="F38" s="667">
        <v>60</v>
      </c>
      <c r="G38" s="666">
        <v>20</v>
      </c>
      <c r="H38" s="666">
        <v>2160</v>
      </c>
      <c r="I38" s="666"/>
      <c r="J38" s="666"/>
      <c r="K38" s="648">
        <v>20</v>
      </c>
      <c r="L38" s="648"/>
      <c r="M38" s="648"/>
      <c r="N38" s="648">
        <v>140</v>
      </c>
      <c r="O38" s="1702">
        <v>140</v>
      </c>
    </row>
    <row r="39" spans="1:15" ht="20.100000000000001" customHeight="1" thickTop="1" thickBot="1">
      <c r="A39" s="1844"/>
      <c r="B39" s="649" t="s">
        <v>540</v>
      </c>
      <c r="C39" s="668">
        <f>SUM(C31:C38)</f>
        <v>277780</v>
      </c>
      <c r="D39" s="668">
        <f t="shared" ref="D39:O39" si="16">SUM(D31:D38)</f>
        <v>174820</v>
      </c>
      <c r="E39" s="668">
        <f t="shared" si="16"/>
        <v>52960</v>
      </c>
      <c r="F39" s="668">
        <f t="shared" si="16"/>
        <v>16320</v>
      </c>
      <c r="G39" s="668">
        <f t="shared" si="16"/>
        <v>300</v>
      </c>
      <c r="H39" s="668">
        <f t="shared" si="16"/>
        <v>27240</v>
      </c>
      <c r="I39" s="668">
        <f t="shared" si="16"/>
        <v>40</v>
      </c>
      <c r="J39" s="668"/>
      <c r="K39" s="668">
        <f t="shared" si="16"/>
        <v>120</v>
      </c>
      <c r="L39" s="668">
        <f t="shared" si="16"/>
        <v>160</v>
      </c>
      <c r="M39" s="668"/>
      <c r="N39" s="668">
        <f t="shared" si="16"/>
        <v>5200</v>
      </c>
      <c r="O39" s="1705">
        <f t="shared" si="16"/>
        <v>620</v>
      </c>
    </row>
    <row r="40" spans="1:15" ht="18.75" customHeight="1">
      <c r="A40" s="1836" t="s">
        <v>354</v>
      </c>
      <c r="B40" s="565" t="s">
        <v>273</v>
      </c>
      <c r="C40" s="643">
        <f t="shared" ref="C40:C48" si="17">SUM(D40:O40)</f>
        <v>135280</v>
      </c>
      <c r="D40" s="631">
        <v>83200</v>
      </c>
      <c r="E40" s="643">
        <v>29480</v>
      </c>
      <c r="F40" s="643">
        <v>19100</v>
      </c>
      <c r="G40" s="631">
        <v>220</v>
      </c>
      <c r="H40" s="631">
        <v>700</v>
      </c>
      <c r="I40" s="631"/>
      <c r="J40" s="631"/>
      <c r="K40" s="644">
        <v>120</v>
      </c>
      <c r="L40" s="644"/>
      <c r="M40" s="644"/>
      <c r="N40" s="644">
        <v>2400</v>
      </c>
      <c r="O40" s="1700">
        <v>60</v>
      </c>
    </row>
    <row r="41" spans="1:15" ht="20.25" customHeight="1">
      <c r="A41" s="1837"/>
      <c r="B41" s="346" t="s">
        <v>274</v>
      </c>
      <c r="C41" s="628">
        <f t="shared" si="17"/>
        <v>26200</v>
      </c>
      <c r="D41" s="632">
        <v>5600</v>
      </c>
      <c r="E41" s="628">
        <v>16400</v>
      </c>
      <c r="F41" s="628">
        <v>2500</v>
      </c>
      <c r="G41" s="632">
        <v>160</v>
      </c>
      <c r="H41" s="632">
        <v>620</v>
      </c>
      <c r="I41" s="632"/>
      <c r="J41" s="632"/>
      <c r="K41" s="639"/>
      <c r="L41" s="639"/>
      <c r="M41" s="639"/>
      <c r="N41" s="639">
        <v>900</v>
      </c>
      <c r="O41" s="1701">
        <v>20</v>
      </c>
    </row>
    <row r="42" spans="1:15" ht="20.100000000000001" customHeight="1">
      <c r="A42" s="1837"/>
      <c r="B42" s="315" t="s">
        <v>210</v>
      </c>
      <c r="C42" s="628">
        <f t="shared" si="17"/>
        <v>18320</v>
      </c>
      <c r="D42" s="632">
        <v>13140</v>
      </c>
      <c r="E42" s="628">
        <v>3900</v>
      </c>
      <c r="F42" s="628">
        <v>1000</v>
      </c>
      <c r="G42" s="632"/>
      <c r="H42" s="632">
        <v>180</v>
      </c>
      <c r="I42" s="632"/>
      <c r="J42" s="632"/>
      <c r="K42" s="639"/>
      <c r="L42" s="639"/>
      <c r="M42" s="639"/>
      <c r="N42" s="639">
        <v>100</v>
      </c>
      <c r="O42" s="1701"/>
    </row>
    <row r="43" spans="1:15" ht="20.100000000000001" customHeight="1">
      <c r="A43" s="1837"/>
      <c r="B43" s="315" t="s">
        <v>211</v>
      </c>
      <c r="C43" s="628">
        <f t="shared" si="17"/>
        <v>18280</v>
      </c>
      <c r="D43" s="632">
        <v>13600</v>
      </c>
      <c r="E43" s="628">
        <v>2300</v>
      </c>
      <c r="F43" s="628">
        <v>2200</v>
      </c>
      <c r="G43" s="632"/>
      <c r="H43" s="632"/>
      <c r="I43" s="632"/>
      <c r="J43" s="632"/>
      <c r="K43" s="639"/>
      <c r="L43" s="639"/>
      <c r="M43" s="639"/>
      <c r="N43" s="639">
        <v>180</v>
      </c>
      <c r="O43" s="1701"/>
    </row>
    <row r="44" spans="1:15" ht="20.100000000000001" customHeight="1">
      <c r="A44" s="1837"/>
      <c r="B44" s="315" t="s">
        <v>212</v>
      </c>
      <c r="C44" s="628">
        <f t="shared" si="17"/>
        <v>33740</v>
      </c>
      <c r="D44" s="632">
        <v>25300</v>
      </c>
      <c r="E44" s="628">
        <v>5000</v>
      </c>
      <c r="F44" s="628">
        <v>2780</v>
      </c>
      <c r="G44" s="632"/>
      <c r="H44" s="632"/>
      <c r="I44" s="632"/>
      <c r="J44" s="632"/>
      <c r="K44" s="639"/>
      <c r="L44" s="639"/>
      <c r="M44" s="639"/>
      <c r="N44" s="639">
        <v>660</v>
      </c>
      <c r="O44" s="1701"/>
    </row>
    <row r="45" spans="1:15" ht="20.100000000000001" customHeight="1">
      <c r="A45" s="1837"/>
      <c r="B45" s="315" t="s">
        <v>250</v>
      </c>
      <c r="C45" s="628">
        <f t="shared" si="17"/>
        <v>25280</v>
      </c>
      <c r="D45" s="632">
        <v>20560</v>
      </c>
      <c r="E45" s="628">
        <v>1140</v>
      </c>
      <c r="F45" s="628">
        <v>2780</v>
      </c>
      <c r="G45" s="632"/>
      <c r="H45" s="632">
        <v>40</v>
      </c>
      <c r="I45" s="632"/>
      <c r="J45" s="632"/>
      <c r="K45" s="639">
        <v>40</v>
      </c>
      <c r="L45" s="639">
        <v>80</v>
      </c>
      <c r="M45" s="639"/>
      <c r="N45" s="639">
        <v>640</v>
      </c>
      <c r="O45" s="1701"/>
    </row>
    <row r="46" spans="1:15" ht="20.100000000000001" customHeight="1">
      <c r="A46" s="1837"/>
      <c r="B46" s="315" t="s">
        <v>275</v>
      </c>
      <c r="C46" s="628">
        <f t="shared" si="17"/>
        <v>5380</v>
      </c>
      <c r="D46" s="632">
        <v>4560</v>
      </c>
      <c r="E46" s="628">
        <v>380</v>
      </c>
      <c r="F46" s="628">
        <v>80</v>
      </c>
      <c r="G46" s="632">
        <v>40</v>
      </c>
      <c r="H46" s="632">
        <v>120</v>
      </c>
      <c r="I46" s="632"/>
      <c r="J46" s="632">
        <v>40</v>
      </c>
      <c r="K46" s="639"/>
      <c r="L46" s="639"/>
      <c r="M46" s="639"/>
      <c r="N46" s="639">
        <v>140</v>
      </c>
      <c r="O46" s="1701">
        <v>20</v>
      </c>
    </row>
    <row r="47" spans="1:15" ht="20.100000000000001" customHeight="1">
      <c r="A47" s="1837"/>
      <c r="B47" s="315" t="s">
        <v>276</v>
      </c>
      <c r="C47" s="628">
        <f t="shared" si="17"/>
        <v>15960</v>
      </c>
      <c r="D47" s="632">
        <v>11920</v>
      </c>
      <c r="E47" s="628">
        <v>1740</v>
      </c>
      <c r="F47" s="628">
        <v>200</v>
      </c>
      <c r="G47" s="632">
        <v>40</v>
      </c>
      <c r="H47" s="632">
        <v>1400</v>
      </c>
      <c r="I47" s="632"/>
      <c r="J47" s="632"/>
      <c r="K47" s="639"/>
      <c r="L47" s="639"/>
      <c r="M47" s="639"/>
      <c r="N47" s="639">
        <v>580</v>
      </c>
      <c r="O47" s="1701">
        <v>80</v>
      </c>
    </row>
    <row r="48" spans="1:15" ht="20.100000000000001" customHeight="1" thickBot="1">
      <c r="A48" s="1837"/>
      <c r="B48" s="640" t="s">
        <v>277</v>
      </c>
      <c r="C48" s="647">
        <f t="shared" si="17"/>
        <v>9620</v>
      </c>
      <c r="D48" s="651">
        <v>2320</v>
      </c>
      <c r="E48" s="629">
        <v>2940</v>
      </c>
      <c r="F48" s="629">
        <v>820</v>
      </c>
      <c r="G48" s="651">
        <v>40</v>
      </c>
      <c r="H48" s="651">
        <v>3040</v>
      </c>
      <c r="I48" s="651"/>
      <c r="J48" s="651">
        <v>60</v>
      </c>
      <c r="K48" s="652"/>
      <c r="L48" s="652"/>
      <c r="M48" s="652"/>
      <c r="N48" s="652">
        <v>380</v>
      </c>
      <c r="O48" s="674">
        <v>20</v>
      </c>
    </row>
    <row r="49" spans="1:15" ht="20.100000000000001" customHeight="1" thickTop="1" thickBot="1">
      <c r="A49" s="1838"/>
      <c r="B49" s="653" t="s">
        <v>540</v>
      </c>
      <c r="C49" s="650">
        <f>SUM(C40:C48)</f>
        <v>288060</v>
      </c>
      <c r="D49" s="650">
        <f t="shared" ref="D49:O49" si="18">SUM(D40:D48)</f>
        <v>180200</v>
      </c>
      <c r="E49" s="650">
        <f t="shared" si="18"/>
        <v>63280</v>
      </c>
      <c r="F49" s="650">
        <f t="shared" si="18"/>
        <v>31460</v>
      </c>
      <c r="G49" s="650">
        <f t="shared" si="18"/>
        <v>500</v>
      </c>
      <c r="H49" s="650">
        <f t="shared" si="18"/>
        <v>6100</v>
      </c>
      <c r="I49" s="650"/>
      <c r="J49" s="650">
        <f t="shared" si="18"/>
        <v>100</v>
      </c>
      <c r="K49" s="650">
        <f t="shared" si="18"/>
        <v>160</v>
      </c>
      <c r="L49" s="650">
        <f t="shared" si="18"/>
        <v>80</v>
      </c>
      <c r="M49" s="650"/>
      <c r="N49" s="650">
        <f t="shared" si="18"/>
        <v>5980</v>
      </c>
      <c r="O49" s="1703">
        <f t="shared" si="18"/>
        <v>200</v>
      </c>
    </row>
    <row r="50" spans="1:15" ht="20.100000000000001" customHeight="1">
      <c r="A50" s="1836" t="s">
        <v>355</v>
      </c>
      <c r="B50" s="565" t="s">
        <v>278</v>
      </c>
      <c r="C50" s="1854">
        <f>SUM(D50:O50)</f>
        <v>131740</v>
      </c>
      <c r="D50" s="1821">
        <v>81240</v>
      </c>
      <c r="E50" s="1854">
        <v>30100</v>
      </c>
      <c r="F50" s="1854">
        <v>1900</v>
      </c>
      <c r="G50" s="1821">
        <v>10360</v>
      </c>
      <c r="H50" s="1821">
        <v>1240</v>
      </c>
      <c r="I50" s="1821">
        <v>520</v>
      </c>
      <c r="J50" s="1821"/>
      <c r="K50" s="1823">
        <v>700</v>
      </c>
      <c r="L50" s="1823">
        <v>960</v>
      </c>
      <c r="M50" s="1823"/>
      <c r="N50" s="1823">
        <v>4200</v>
      </c>
      <c r="O50" s="1819">
        <v>520</v>
      </c>
    </row>
    <row r="51" spans="1:15" ht="20.100000000000001" customHeight="1">
      <c r="A51" s="1837"/>
      <c r="B51" s="315" t="s">
        <v>251</v>
      </c>
      <c r="C51" s="1855"/>
      <c r="D51" s="1822"/>
      <c r="E51" s="1855">
        <v>0</v>
      </c>
      <c r="F51" s="1855">
        <v>0</v>
      </c>
      <c r="G51" s="1822">
        <v>0</v>
      </c>
      <c r="H51" s="1822">
        <v>0</v>
      </c>
      <c r="I51" s="1822">
        <v>0</v>
      </c>
      <c r="J51" s="1822"/>
      <c r="K51" s="1824">
        <v>0</v>
      </c>
      <c r="L51" s="1824">
        <v>0</v>
      </c>
      <c r="M51" s="1824"/>
      <c r="N51" s="1824">
        <v>0</v>
      </c>
      <c r="O51" s="1820">
        <v>0</v>
      </c>
    </row>
    <row r="52" spans="1:15" ht="20.100000000000001" customHeight="1" thickBot="1">
      <c r="A52" s="1837"/>
      <c r="B52" s="645" t="s">
        <v>201</v>
      </c>
      <c r="C52" s="647">
        <f>SUM(D52:O52)</f>
        <v>79620</v>
      </c>
      <c r="D52" s="646">
        <v>3920</v>
      </c>
      <c r="E52" s="647">
        <v>54920</v>
      </c>
      <c r="F52" s="647">
        <v>2680</v>
      </c>
      <c r="G52" s="646">
        <v>6520</v>
      </c>
      <c r="H52" s="646">
        <v>500</v>
      </c>
      <c r="I52" s="646">
        <v>1060</v>
      </c>
      <c r="J52" s="646"/>
      <c r="K52" s="648">
        <v>40</v>
      </c>
      <c r="L52" s="648"/>
      <c r="M52" s="648"/>
      <c r="N52" s="648">
        <v>700</v>
      </c>
      <c r="O52" s="1702">
        <v>9280</v>
      </c>
    </row>
    <row r="53" spans="1:15" ht="20.100000000000001" customHeight="1" thickTop="1" thickBot="1">
      <c r="A53" s="1838"/>
      <c r="B53" s="649" t="s">
        <v>540</v>
      </c>
      <c r="C53" s="668">
        <f>SUM(C50:C52)</f>
        <v>211360</v>
      </c>
      <c r="D53" s="668">
        <f t="shared" ref="D53:O53" si="19">SUM(D50:D52)</f>
        <v>85160</v>
      </c>
      <c r="E53" s="668">
        <f t="shared" si="19"/>
        <v>85020</v>
      </c>
      <c r="F53" s="668">
        <f t="shared" si="19"/>
        <v>4580</v>
      </c>
      <c r="G53" s="668">
        <f t="shared" si="19"/>
        <v>16880</v>
      </c>
      <c r="H53" s="668">
        <f t="shared" si="19"/>
        <v>1740</v>
      </c>
      <c r="I53" s="668">
        <f t="shared" si="19"/>
        <v>1580</v>
      </c>
      <c r="J53" s="668"/>
      <c r="K53" s="668">
        <f t="shared" si="19"/>
        <v>740</v>
      </c>
      <c r="L53" s="668">
        <f t="shared" si="19"/>
        <v>960</v>
      </c>
      <c r="M53" s="668"/>
      <c r="N53" s="668">
        <f t="shared" si="19"/>
        <v>4900</v>
      </c>
      <c r="O53" s="1705">
        <f t="shared" si="19"/>
        <v>9800</v>
      </c>
    </row>
    <row r="54" spans="1:15" ht="19.5" customHeight="1">
      <c r="A54" s="1856" t="s">
        <v>387</v>
      </c>
      <c r="B54" s="565" t="s">
        <v>202</v>
      </c>
      <c r="C54" s="643">
        <f>SUM(D54:O54)</f>
        <v>154080</v>
      </c>
      <c r="D54" s="631">
        <v>117580</v>
      </c>
      <c r="E54" s="643">
        <v>24200</v>
      </c>
      <c r="F54" s="643">
        <v>4980</v>
      </c>
      <c r="G54" s="631">
        <v>380</v>
      </c>
      <c r="H54" s="631">
        <v>1340</v>
      </c>
      <c r="I54" s="631">
        <v>20</v>
      </c>
      <c r="J54" s="631"/>
      <c r="K54" s="644">
        <v>580</v>
      </c>
      <c r="L54" s="644">
        <v>2240</v>
      </c>
      <c r="M54" s="644">
        <v>240</v>
      </c>
      <c r="N54" s="644">
        <v>2520</v>
      </c>
      <c r="O54" s="1700"/>
    </row>
    <row r="55" spans="1:15" ht="20.100000000000001" customHeight="1">
      <c r="A55" s="1857"/>
      <c r="B55" s="346" t="s">
        <v>280</v>
      </c>
      <c r="C55" s="628"/>
      <c r="D55" s="632"/>
      <c r="E55" s="628"/>
      <c r="F55" s="628"/>
      <c r="G55" s="632"/>
      <c r="H55" s="632"/>
      <c r="I55" s="632"/>
      <c r="J55" s="632"/>
      <c r="K55" s="639"/>
      <c r="L55" s="639"/>
      <c r="M55" s="639"/>
      <c r="N55" s="639"/>
      <c r="O55" s="1701"/>
    </row>
    <row r="56" spans="1:15" ht="20.100000000000001" customHeight="1" thickBot="1">
      <c r="A56" s="1857"/>
      <c r="B56" s="640" t="s">
        <v>281</v>
      </c>
      <c r="C56" s="629">
        <f>SUM(D56:O56)</f>
        <v>16380</v>
      </c>
      <c r="D56" s="651">
        <v>13500</v>
      </c>
      <c r="E56" s="629">
        <v>2200</v>
      </c>
      <c r="F56" s="629">
        <v>40</v>
      </c>
      <c r="G56" s="651"/>
      <c r="H56" s="651"/>
      <c r="I56" s="651"/>
      <c r="J56" s="651"/>
      <c r="K56" s="652">
        <v>40</v>
      </c>
      <c r="L56" s="652">
        <v>300</v>
      </c>
      <c r="M56" s="652"/>
      <c r="N56" s="652">
        <v>300</v>
      </c>
      <c r="O56" s="674"/>
    </row>
    <row r="57" spans="1:15" ht="20.100000000000001" customHeight="1" thickTop="1" thickBot="1">
      <c r="A57" s="1858"/>
      <c r="B57" s="653" t="s">
        <v>540</v>
      </c>
      <c r="C57" s="650">
        <f>SUM(C54:C56)</f>
        <v>170460</v>
      </c>
      <c r="D57" s="650">
        <f t="shared" ref="D57:N57" si="20">SUM(D54:D56)</f>
        <v>131080</v>
      </c>
      <c r="E57" s="650">
        <f t="shared" si="20"/>
        <v>26400</v>
      </c>
      <c r="F57" s="650">
        <f t="shared" si="20"/>
        <v>5020</v>
      </c>
      <c r="G57" s="650">
        <f t="shared" si="20"/>
        <v>380</v>
      </c>
      <c r="H57" s="650">
        <f t="shared" si="20"/>
        <v>1340</v>
      </c>
      <c r="I57" s="650">
        <f t="shared" si="20"/>
        <v>20</v>
      </c>
      <c r="J57" s="650"/>
      <c r="K57" s="650">
        <f t="shared" si="20"/>
        <v>620</v>
      </c>
      <c r="L57" s="650">
        <f t="shared" si="20"/>
        <v>2540</v>
      </c>
      <c r="M57" s="650">
        <f t="shared" si="20"/>
        <v>240</v>
      </c>
      <c r="N57" s="650">
        <f t="shared" si="20"/>
        <v>2820</v>
      </c>
      <c r="O57" s="1703"/>
    </row>
    <row r="58" spans="1:15" ht="20.100000000000001" customHeight="1">
      <c r="A58" s="1836" t="s">
        <v>385</v>
      </c>
      <c r="B58" s="565" t="s">
        <v>213</v>
      </c>
      <c r="C58" s="643">
        <f t="shared" ref="C58:C64" si="21">SUM(D58:O58)</f>
        <v>71700</v>
      </c>
      <c r="D58" s="631">
        <v>57980</v>
      </c>
      <c r="E58" s="643">
        <v>7340</v>
      </c>
      <c r="F58" s="643">
        <v>1700</v>
      </c>
      <c r="G58" s="631">
        <v>20</v>
      </c>
      <c r="H58" s="631">
        <v>300</v>
      </c>
      <c r="I58" s="631">
        <v>80</v>
      </c>
      <c r="J58" s="631"/>
      <c r="K58" s="644">
        <v>260</v>
      </c>
      <c r="L58" s="644">
        <v>1500</v>
      </c>
      <c r="M58" s="644"/>
      <c r="N58" s="644">
        <v>2520</v>
      </c>
      <c r="O58" s="1700"/>
    </row>
    <row r="59" spans="1:15" ht="20.100000000000001" customHeight="1">
      <c r="A59" s="1837"/>
      <c r="B59" s="315" t="s">
        <v>214</v>
      </c>
      <c r="C59" s="628">
        <f t="shared" si="21"/>
        <v>19860</v>
      </c>
      <c r="D59" s="632">
        <v>18120</v>
      </c>
      <c r="E59" s="628">
        <v>1600</v>
      </c>
      <c r="F59" s="628"/>
      <c r="G59" s="632"/>
      <c r="H59" s="632"/>
      <c r="I59" s="632"/>
      <c r="J59" s="632"/>
      <c r="K59" s="639"/>
      <c r="L59" s="639"/>
      <c r="M59" s="639"/>
      <c r="N59" s="639">
        <v>140</v>
      </c>
      <c r="O59" s="1701"/>
    </row>
    <row r="60" spans="1:15" ht="20.100000000000001" customHeight="1">
      <c r="A60" s="1837"/>
      <c r="B60" s="315" t="s">
        <v>282</v>
      </c>
      <c r="C60" s="628">
        <f t="shared" si="21"/>
        <v>7880</v>
      </c>
      <c r="D60" s="632">
        <v>5560</v>
      </c>
      <c r="E60" s="628">
        <v>1820</v>
      </c>
      <c r="F60" s="628"/>
      <c r="G60" s="632">
        <v>140</v>
      </c>
      <c r="H60" s="632"/>
      <c r="I60" s="632"/>
      <c r="J60" s="632">
        <v>20</v>
      </c>
      <c r="K60" s="639"/>
      <c r="L60" s="639"/>
      <c r="M60" s="639"/>
      <c r="N60" s="639">
        <v>320</v>
      </c>
      <c r="O60" s="1701">
        <v>20</v>
      </c>
    </row>
    <row r="61" spans="1:15" ht="20.100000000000001" customHeight="1">
      <c r="A61" s="1837"/>
      <c r="B61" s="346" t="s">
        <v>283</v>
      </c>
      <c r="C61" s="628">
        <f t="shared" si="21"/>
        <v>540</v>
      </c>
      <c r="D61" s="632">
        <v>280</v>
      </c>
      <c r="E61" s="628">
        <v>220</v>
      </c>
      <c r="F61" s="628"/>
      <c r="G61" s="632"/>
      <c r="H61" s="632"/>
      <c r="I61" s="632"/>
      <c r="J61" s="632"/>
      <c r="K61" s="639"/>
      <c r="L61" s="639"/>
      <c r="M61" s="639"/>
      <c r="N61" s="639">
        <v>20</v>
      </c>
      <c r="O61" s="1701">
        <v>20</v>
      </c>
    </row>
    <row r="62" spans="1:15" ht="20.100000000000001" customHeight="1">
      <c r="A62" s="1837"/>
      <c r="B62" s="346" t="s">
        <v>284</v>
      </c>
      <c r="C62" s="628">
        <f t="shared" si="21"/>
        <v>2660</v>
      </c>
      <c r="D62" s="632">
        <v>1680</v>
      </c>
      <c r="E62" s="628">
        <v>700</v>
      </c>
      <c r="F62" s="628"/>
      <c r="G62" s="632"/>
      <c r="H62" s="632">
        <v>80</v>
      </c>
      <c r="I62" s="632"/>
      <c r="J62" s="632"/>
      <c r="K62" s="639">
        <v>40</v>
      </c>
      <c r="L62" s="639"/>
      <c r="M62" s="639"/>
      <c r="N62" s="639">
        <v>160</v>
      </c>
      <c r="O62" s="1701"/>
    </row>
    <row r="63" spans="1:15" ht="20.100000000000001" customHeight="1">
      <c r="A63" s="1837"/>
      <c r="B63" s="346" t="s">
        <v>285</v>
      </c>
      <c r="C63" s="628">
        <f t="shared" si="21"/>
        <v>5240</v>
      </c>
      <c r="D63" s="632"/>
      <c r="E63" s="628">
        <v>4740</v>
      </c>
      <c r="F63" s="628"/>
      <c r="G63" s="632">
        <v>220</v>
      </c>
      <c r="H63" s="632"/>
      <c r="I63" s="632">
        <v>60</v>
      </c>
      <c r="J63" s="632"/>
      <c r="K63" s="639"/>
      <c r="L63" s="639"/>
      <c r="M63" s="639"/>
      <c r="N63" s="639">
        <v>160</v>
      </c>
      <c r="O63" s="1701">
        <v>60</v>
      </c>
    </row>
    <row r="64" spans="1:15" ht="20.100000000000001" customHeight="1" thickBot="1">
      <c r="A64" s="1837"/>
      <c r="B64" s="669" t="s">
        <v>194</v>
      </c>
      <c r="C64" s="647">
        <f t="shared" si="21"/>
        <v>94640</v>
      </c>
      <c r="D64" s="646">
        <v>73320</v>
      </c>
      <c r="E64" s="647">
        <v>17040</v>
      </c>
      <c r="F64" s="647">
        <v>700</v>
      </c>
      <c r="G64" s="646">
        <v>1080</v>
      </c>
      <c r="H64" s="646">
        <v>60</v>
      </c>
      <c r="I64" s="646">
        <v>340</v>
      </c>
      <c r="J64" s="646"/>
      <c r="K64" s="648"/>
      <c r="L64" s="648">
        <v>300</v>
      </c>
      <c r="M64" s="648"/>
      <c r="N64" s="648">
        <v>1520</v>
      </c>
      <c r="O64" s="1702">
        <v>280</v>
      </c>
    </row>
    <row r="65" spans="1:15" ht="20.100000000000001" customHeight="1" thickTop="1" thickBot="1">
      <c r="A65" s="1838"/>
      <c r="B65" s="649" t="s">
        <v>540</v>
      </c>
      <c r="C65" s="668">
        <f>SUM(C58:C64)</f>
        <v>202520</v>
      </c>
      <c r="D65" s="668">
        <f t="shared" ref="D65:O65" si="22">SUM(D58:D64)</f>
        <v>156940</v>
      </c>
      <c r="E65" s="668">
        <f t="shared" si="22"/>
        <v>33460</v>
      </c>
      <c r="F65" s="668">
        <f t="shared" si="22"/>
        <v>2400</v>
      </c>
      <c r="G65" s="668">
        <f t="shared" si="22"/>
        <v>1460</v>
      </c>
      <c r="H65" s="668">
        <f t="shared" si="22"/>
        <v>440</v>
      </c>
      <c r="I65" s="668">
        <f t="shared" si="22"/>
        <v>480</v>
      </c>
      <c r="J65" s="668">
        <f t="shared" si="22"/>
        <v>20</v>
      </c>
      <c r="K65" s="668">
        <f t="shared" si="22"/>
        <v>300</v>
      </c>
      <c r="L65" s="668">
        <f t="shared" si="22"/>
        <v>1800</v>
      </c>
      <c r="M65" s="668"/>
      <c r="N65" s="668">
        <f t="shared" si="22"/>
        <v>4840</v>
      </c>
      <c r="O65" s="1705">
        <f t="shared" si="22"/>
        <v>380</v>
      </c>
    </row>
    <row r="66" spans="1:15" ht="20.100000000000001" customHeight="1">
      <c r="A66" s="1836" t="s">
        <v>388</v>
      </c>
      <c r="B66" s="565" t="s">
        <v>252</v>
      </c>
      <c r="C66" s="643">
        <f>SUM(D66:O66)</f>
        <v>12760</v>
      </c>
      <c r="D66" s="631">
        <v>1700</v>
      </c>
      <c r="E66" s="643">
        <v>9120</v>
      </c>
      <c r="F66" s="643"/>
      <c r="G66" s="631"/>
      <c r="H66" s="631"/>
      <c r="I66" s="631"/>
      <c r="J66" s="631">
        <v>180</v>
      </c>
      <c r="K66" s="644">
        <v>280</v>
      </c>
      <c r="L66" s="644"/>
      <c r="M66" s="644"/>
      <c r="N66" s="644">
        <v>720</v>
      </c>
      <c r="O66" s="1700">
        <v>760</v>
      </c>
    </row>
    <row r="67" spans="1:15" ht="20.100000000000001" customHeight="1">
      <c r="A67" s="1837"/>
      <c r="B67" s="315" t="s">
        <v>286</v>
      </c>
      <c r="C67" s="628">
        <f>SUM(D67:O67)</f>
        <v>10980</v>
      </c>
      <c r="D67" s="632">
        <v>6400</v>
      </c>
      <c r="E67" s="628">
        <v>3240</v>
      </c>
      <c r="F67" s="628">
        <v>60</v>
      </c>
      <c r="G67" s="632"/>
      <c r="H67" s="632"/>
      <c r="I67" s="632"/>
      <c r="J67" s="632"/>
      <c r="K67" s="639">
        <v>280</v>
      </c>
      <c r="L67" s="639">
        <v>260</v>
      </c>
      <c r="M67" s="639"/>
      <c r="N67" s="639">
        <v>660</v>
      </c>
      <c r="O67" s="1701">
        <v>80</v>
      </c>
    </row>
    <row r="68" spans="1:15" ht="20.100000000000001" customHeight="1" thickBot="1">
      <c r="A68" s="1837"/>
      <c r="B68" s="670" t="s">
        <v>195</v>
      </c>
      <c r="C68" s="629">
        <f>SUM(D68:O68)</f>
        <v>25160</v>
      </c>
      <c r="D68" s="651">
        <v>4600</v>
      </c>
      <c r="E68" s="629">
        <v>15860</v>
      </c>
      <c r="F68" s="629">
        <v>20</v>
      </c>
      <c r="G68" s="651"/>
      <c r="H68" s="651">
        <v>240</v>
      </c>
      <c r="I68" s="651">
        <v>60</v>
      </c>
      <c r="J68" s="651">
        <v>1220</v>
      </c>
      <c r="K68" s="652">
        <v>1980</v>
      </c>
      <c r="L68" s="652">
        <v>20</v>
      </c>
      <c r="M68" s="652"/>
      <c r="N68" s="652">
        <v>800</v>
      </c>
      <c r="O68" s="674">
        <v>360</v>
      </c>
    </row>
    <row r="69" spans="1:15" ht="20.100000000000001" customHeight="1" thickTop="1" thickBot="1">
      <c r="A69" s="1838"/>
      <c r="B69" s="653" t="s">
        <v>5</v>
      </c>
      <c r="C69" s="650">
        <f>SUM(C66:C68)</f>
        <v>48900</v>
      </c>
      <c r="D69" s="650">
        <f t="shared" ref="D69:O69" si="23">SUM(D66:D68)</f>
        <v>12700</v>
      </c>
      <c r="E69" s="650">
        <f t="shared" si="23"/>
        <v>28220</v>
      </c>
      <c r="F69" s="650">
        <f t="shared" si="23"/>
        <v>80</v>
      </c>
      <c r="G69" s="650"/>
      <c r="H69" s="650">
        <f t="shared" si="23"/>
        <v>240</v>
      </c>
      <c r="I69" s="650">
        <f t="shared" si="23"/>
        <v>60</v>
      </c>
      <c r="J69" s="650">
        <f t="shared" si="23"/>
        <v>1400</v>
      </c>
      <c r="K69" s="650">
        <f t="shared" si="23"/>
        <v>2540</v>
      </c>
      <c r="L69" s="650">
        <f t="shared" si="23"/>
        <v>280</v>
      </c>
      <c r="M69" s="650"/>
      <c r="N69" s="650">
        <f t="shared" si="23"/>
        <v>2180</v>
      </c>
      <c r="O69" s="1703">
        <f t="shared" si="23"/>
        <v>1200</v>
      </c>
    </row>
    <row r="70" spans="1:15" ht="20.100000000000001" customHeight="1">
      <c r="A70" s="1836" t="s">
        <v>356</v>
      </c>
      <c r="B70" s="564" t="s">
        <v>287</v>
      </c>
      <c r="C70" s="643">
        <f>SUM(D70:O70)</f>
        <v>49740</v>
      </c>
      <c r="D70" s="631">
        <v>26540</v>
      </c>
      <c r="E70" s="643">
        <v>9240</v>
      </c>
      <c r="F70" s="643">
        <v>12600</v>
      </c>
      <c r="G70" s="631">
        <v>320</v>
      </c>
      <c r="H70" s="631"/>
      <c r="I70" s="631"/>
      <c r="J70" s="631"/>
      <c r="K70" s="644"/>
      <c r="L70" s="644"/>
      <c r="M70" s="644"/>
      <c r="N70" s="644">
        <v>940</v>
      </c>
      <c r="O70" s="1700">
        <v>100</v>
      </c>
    </row>
    <row r="71" spans="1:15" ht="20.100000000000001" customHeight="1">
      <c r="A71" s="1837"/>
      <c r="B71" s="346" t="s">
        <v>196</v>
      </c>
      <c r="C71" s="628">
        <f>SUM(D71:O71)</f>
        <v>31760</v>
      </c>
      <c r="D71" s="632">
        <v>620</v>
      </c>
      <c r="E71" s="628">
        <v>2000</v>
      </c>
      <c r="F71" s="628">
        <v>29140</v>
      </c>
      <c r="G71" s="632"/>
      <c r="H71" s="632"/>
      <c r="I71" s="632"/>
      <c r="J71" s="632"/>
      <c r="K71" s="639"/>
      <c r="L71" s="639"/>
      <c r="M71" s="639"/>
      <c r="N71" s="639"/>
      <c r="O71" s="1701"/>
    </row>
    <row r="72" spans="1:15" ht="20.100000000000001" customHeight="1">
      <c r="A72" s="1837"/>
      <c r="B72" s="315" t="s">
        <v>253</v>
      </c>
      <c r="C72" s="628">
        <f>SUM(D72:O72)</f>
        <v>18220</v>
      </c>
      <c r="D72" s="632">
        <v>7700</v>
      </c>
      <c r="E72" s="628">
        <v>4560</v>
      </c>
      <c r="F72" s="628">
        <v>5840</v>
      </c>
      <c r="G72" s="632"/>
      <c r="H72" s="632"/>
      <c r="I72" s="632"/>
      <c r="J72" s="632"/>
      <c r="K72" s="639"/>
      <c r="L72" s="639"/>
      <c r="M72" s="639"/>
      <c r="N72" s="639">
        <v>120</v>
      </c>
      <c r="O72" s="1701"/>
    </row>
    <row r="73" spans="1:15" ht="20.100000000000001" customHeight="1" thickBot="1">
      <c r="A73" s="1837"/>
      <c r="B73" s="645" t="s">
        <v>288</v>
      </c>
      <c r="C73" s="647"/>
      <c r="D73" s="646"/>
      <c r="E73" s="647"/>
      <c r="F73" s="647"/>
      <c r="G73" s="646"/>
      <c r="H73" s="646"/>
      <c r="I73" s="646"/>
      <c r="J73" s="646"/>
      <c r="K73" s="648"/>
      <c r="L73" s="648"/>
      <c r="M73" s="648"/>
      <c r="N73" s="648"/>
      <c r="O73" s="1702"/>
    </row>
    <row r="74" spans="1:15" ht="20.100000000000001" customHeight="1" thickTop="1" thickBot="1">
      <c r="A74" s="1838"/>
      <c r="B74" s="649" t="s">
        <v>540</v>
      </c>
      <c r="C74" s="668">
        <f>SUM(C70:C73)</f>
        <v>99720</v>
      </c>
      <c r="D74" s="668">
        <f t="shared" ref="D74:O74" si="24">SUM(D70:D73)</f>
        <v>34860</v>
      </c>
      <c r="E74" s="668">
        <f t="shared" si="24"/>
        <v>15800</v>
      </c>
      <c r="F74" s="668">
        <f t="shared" si="24"/>
        <v>47580</v>
      </c>
      <c r="G74" s="668">
        <f t="shared" si="24"/>
        <v>320</v>
      </c>
      <c r="H74" s="668"/>
      <c r="I74" s="668"/>
      <c r="J74" s="668"/>
      <c r="K74" s="668"/>
      <c r="L74" s="668"/>
      <c r="M74" s="668"/>
      <c r="N74" s="668">
        <f t="shared" si="24"/>
        <v>1060</v>
      </c>
      <c r="O74" s="1705">
        <f t="shared" si="24"/>
        <v>100</v>
      </c>
    </row>
    <row r="75" spans="1:15" ht="20.100000000000001" customHeight="1">
      <c r="A75" s="1836" t="s">
        <v>386</v>
      </c>
      <c r="B75" s="564" t="s">
        <v>215</v>
      </c>
      <c r="C75" s="643">
        <f>SUM(D75:O75)</f>
        <v>4500</v>
      </c>
      <c r="D75" s="631">
        <v>2020</v>
      </c>
      <c r="E75" s="643">
        <v>500</v>
      </c>
      <c r="F75" s="643">
        <v>1860</v>
      </c>
      <c r="G75" s="631"/>
      <c r="H75" s="631"/>
      <c r="I75" s="631">
        <v>40</v>
      </c>
      <c r="J75" s="631"/>
      <c r="K75" s="644"/>
      <c r="L75" s="644"/>
      <c r="M75" s="644"/>
      <c r="N75" s="644">
        <v>80</v>
      </c>
      <c r="O75" s="1700"/>
    </row>
    <row r="76" spans="1:15" ht="20.100000000000001" customHeight="1">
      <c r="A76" s="1837"/>
      <c r="B76" s="315" t="s">
        <v>216</v>
      </c>
      <c r="C76" s="628"/>
      <c r="D76" s="632"/>
      <c r="E76" s="628"/>
      <c r="F76" s="628"/>
      <c r="G76" s="632"/>
      <c r="H76" s="632"/>
      <c r="I76" s="632"/>
      <c r="J76" s="632"/>
      <c r="K76" s="639"/>
      <c r="L76" s="639"/>
      <c r="M76" s="639"/>
      <c r="N76" s="639"/>
      <c r="O76" s="1701"/>
    </row>
    <row r="77" spans="1:15" ht="20.100000000000001" customHeight="1">
      <c r="A77" s="1837"/>
      <c r="B77" s="315" t="s">
        <v>217</v>
      </c>
      <c r="C77" s="628"/>
      <c r="D77" s="632"/>
      <c r="E77" s="628"/>
      <c r="F77" s="628"/>
      <c r="G77" s="632"/>
      <c r="H77" s="632"/>
      <c r="I77" s="632"/>
      <c r="J77" s="632"/>
      <c r="K77" s="639"/>
      <c r="L77" s="639"/>
      <c r="M77" s="639"/>
      <c r="N77" s="639"/>
      <c r="O77" s="1701"/>
    </row>
    <row r="78" spans="1:15" ht="20.100000000000001" customHeight="1">
      <c r="A78" s="1837"/>
      <c r="B78" s="315" t="s">
        <v>218</v>
      </c>
      <c r="C78" s="628">
        <f>SUM(D78:O78)</f>
        <v>8220</v>
      </c>
      <c r="D78" s="632">
        <v>240</v>
      </c>
      <c r="E78" s="628">
        <v>4520</v>
      </c>
      <c r="F78" s="628">
        <v>360</v>
      </c>
      <c r="G78" s="632">
        <v>260</v>
      </c>
      <c r="H78" s="632">
        <v>20</v>
      </c>
      <c r="I78" s="632">
        <v>860</v>
      </c>
      <c r="J78" s="632">
        <v>1840</v>
      </c>
      <c r="K78" s="639"/>
      <c r="L78" s="639"/>
      <c r="M78" s="639"/>
      <c r="N78" s="639">
        <v>60</v>
      </c>
      <c r="O78" s="1701">
        <v>60</v>
      </c>
    </row>
    <row r="79" spans="1:15" ht="20.100000000000001" customHeight="1">
      <c r="A79" s="1837"/>
      <c r="B79" s="315" t="s">
        <v>219</v>
      </c>
      <c r="C79" s="628">
        <f>SUM(D79:O79)</f>
        <v>60</v>
      </c>
      <c r="D79" s="632">
        <v>60</v>
      </c>
      <c r="E79" s="628"/>
      <c r="F79" s="628"/>
      <c r="G79" s="632"/>
      <c r="H79" s="632"/>
      <c r="I79" s="632"/>
      <c r="J79" s="632"/>
      <c r="K79" s="639"/>
      <c r="L79" s="639"/>
      <c r="M79" s="639"/>
      <c r="N79" s="639"/>
      <c r="O79" s="1701"/>
    </row>
    <row r="80" spans="1:15" ht="20.100000000000001" customHeight="1">
      <c r="A80" s="1837"/>
      <c r="B80" s="315" t="s">
        <v>220</v>
      </c>
      <c r="C80" s="628"/>
      <c r="D80" s="632"/>
      <c r="E80" s="628"/>
      <c r="F80" s="628"/>
      <c r="G80" s="632"/>
      <c r="H80" s="632"/>
      <c r="I80" s="632"/>
      <c r="J80" s="632"/>
      <c r="K80" s="639"/>
      <c r="L80" s="639"/>
      <c r="M80" s="639"/>
      <c r="N80" s="639"/>
      <c r="O80" s="1701"/>
    </row>
    <row r="81" spans="1:15" ht="20.100000000000001" customHeight="1">
      <c r="A81" s="1837"/>
      <c r="B81" s="315" t="s">
        <v>203</v>
      </c>
      <c r="C81" s="628"/>
      <c r="D81" s="632"/>
      <c r="E81" s="628"/>
      <c r="F81" s="628"/>
      <c r="G81" s="632"/>
      <c r="H81" s="632"/>
      <c r="I81" s="632"/>
      <c r="J81" s="632"/>
      <c r="K81" s="639"/>
      <c r="L81" s="639"/>
      <c r="M81" s="639"/>
      <c r="N81" s="639"/>
      <c r="O81" s="1701"/>
    </row>
    <row r="82" spans="1:15" ht="20.100000000000001" customHeight="1" thickBot="1">
      <c r="A82" s="1837"/>
      <c r="B82" s="640" t="s">
        <v>204</v>
      </c>
      <c r="C82" s="629"/>
      <c r="D82" s="651"/>
      <c r="E82" s="629"/>
      <c r="F82" s="629"/>
      <c r="G82" s="651"/>
      <c r="H82" s="651"/>
      <c r="I82" s="651"/>
      <c r="J82" s="651"/>
      <c r="K82" s="652"/>
      <c r="L82" s="652"/>
      <c r="M82" s="652"/>
      <c r="N82" s="652"/>
      <c r="O82" s="674"/>
    </row>
    <row r="83" spans="1:15" ht="20.100000000000001" customHeight="1" thickTop="1" thickBot="1">
      <c r="A83" s="1838"/>
      <c r="B83" s="653" t="s">
        <v>540</v>
      </c>
      <c r="C83" s="650">
        <f>SUM(C75:C82)</f>
        <v>12780</v>
      </c>
      <c r="D83" s="650">
        <f t="shared" ref="D83:O83" si="25">SUM(D75:D82)</f>
        <v>2320</v>
      </c>
      <c r="E83" s="650">
        <f t="shared" si="25"/>
        <v>5020</v>
      </c>
      <c r="F83" s="650">
        <f t="shared" si="25"/>
        <v>2220</v>
      </c>
      <c r="G83" s="650">
        <f t="shared" si="25"/>
        <v>260</v>
      </c>
      <c r="H83" s="650">
        <f t="shared" si="25"/>
        <v>20</v>
      </c>
      <c r="I83" s="650">
        <f t="shared" si="25"/>
        <v>900</v>
      </c>
      <c r="J83" s="650">
        <f t="shared" si="25"/>
        <v>1840</v>
      </c>
      <c r="K83" s="650"/>
      <c r="L83" s="650"/>
      <c r="M83" s="650"/>
      <c r="N83" s="650">
        <f t="shared" si="25"/>
        <v>140</v>
      </c>
      <c r="O83" s="1703">
        <f t="shared" si="25"/>
        <v>60</v>
      </c>
    </row>
    <row r="84" spans="1:15" ht="20.100000000000001" customHeight="1" thickBot="1">
      <c r="A84" s="1401" t="s">
        <v>158</v>
      </c>
      <c r="B84" s="655" t="s">
        <v>389</v>
      </c>
      <c r="C84" s="656">
        <f>SUM(D84:O84)</f>
        <v>120380</v>
      </c>
      <c r="D84" s="626">
        <v>95040</v>
      </c>
      <c r="E84" s="656">
        <v>10860</v>
      </c>
      <c r="F84" s="656">
        <v>9140</v>
      </c>
      <c r="G84" s="626">
        <v>380</v>
      </c>
      <c r="H84" s="626">
        <v>1340</v>
      </c>
      <c r="I84" s="626">
        <v>420</v>
      </c>
      <c r="J84" s="626">
        <v>80</v>
      </c>
      <c r="K84" s="657"/>
      <c r="L84" s="657"/>
      <c r="M84" s="657"/>
      <c r="N84" s="657">
        <v>2940</v>
      </c>
      <c r="O84" s="1704">
        <v>180</v>
      </c>
    </row>
    <row r="85" spans="1:15">
      <c r="A85" s="671"/>
      <c r="B85" s="671"/>
      <c r="C85" s="516"/>
      <c r="D85" s="516"/>
      <c r="E85" s="516"/>
      <c r="F85" s="516"/>
      <c r="G85" s="516"/>
      <c r="H85" s="516"/>
      <c r="I85" s="516"/>
      <c r="J85" s="516"/>
      <c r="K85" s="214"/>
      <c r="L85" s="214"/>
      <c r="M85" s="214"/>
      <c r="N85" s="214"/>
      <c r="O85" s="214"/>
    </row>
    <row r="86" spans="1:15">
      <c r="A86" s="671"/>
      <c r="B86" s="671"/>
      <c r="C86" s="516"/>
      <c r="D86" s="516"/>
      <c r="E86" s="516"/>
      <c r="F86" s="516"/>
      <c r="G86" s="516"/>
      <c r="H86" s="516"/>
      <c r="I86" s="516"/>
      <c r="J86" s="516"/>
      <c r="K86" s="214"/>
      <c r="L86" s="214"/>
      <c r="M86" s="214"/>
      <c r="N86" s="214"/>
      <c r="O86" s="214"/>
    </row>
    <row r="87" spans="1:15" ht="19.5" customHeight="1"/>
    <row r="88" spans="1:15" ht="19.5" customHeight="1"/>
    <row r="89" spans="1:15" ht="19.5" customHeight="1"/>
    <row r="90" spans="1:15" ht="19.5" customHeight="1"/>
    <row r="91" spans="1:15" ht="19.5" customHeight="1">
      <c r="A91" s="620"/>
      <c r="B91" s="620"/>
      <c r="C91" s="214"/>
      <c r="D91" s="214"/>
      <c r="E91" s="214"/>
      <c r="F91" s="214"/>
      <c r="G91" s="214"/>
      <c r="H91" s="214"/>
    </row>
    <row r="92" spans="1:15" ht="19.5" customHeight="1">
      <c r="A92" s="214"/>
      <c r="B92" s="214"/>
    </row>
    <row r="93" spans="1:15">
      <c r="A93" s="214"/>
      <c r="B93" s="214"/>
    </row>
    <row r="94" spans="1:15" ht="19.5" customHeight="1">
      <c r="A94" s="214"/>
      <c r="B94" s="214"/>
    </row>
    <row r="95" spans="1:15" ht="19.5" customHeight="1">
      <c r="A95" s="214"/>
      <c r="B95" s="214"/>
    </row>
    <row r="96" spans="1:15" ht="19.5" customHeight="1">
      <c r="A96" s="214"/>
      <c r="B96" s="214"/>
    </row>
    <row r="97" spans="1:8">
      <c r="A97" s="620"/>
      <c r="B97" s="620"/>
      <c r="C97" s="214"/>
      <c r="D97" s="214"/>
      <c r="E97" s="214"/>
      <c r="F97" s="214"/>
      <c r="G97" s="214"/>
      <c r="H97" s="214"/>
    </row>
  </sheetData>
  <mergeCells count="47">
    <mergeCell ref="A70:A74"/>
    <mergeCell ref="A75:A83"/>
    <mergeCell ref="H50:H51"/>
    <mergeCell ref="I50:I51"/>
    <mergeCell ref="A54:A57"/>
    <mergeCell ref="A58:A65"/>
    <mergeCell ref="A66:A69"/>
    <mergeCell ref="M31:M33"/>
    <mergeCell ref="N31:N33"/>
    <mergeCell ref="O31:O33"/>
    <mergeCell ref="A40:A49"/>
    <mergeCell ref="A50:A53"/>
    <mergeCell ref="G31:G33"/>
    <mergeCell ref="H31:H33"/>
    <mergeCell ref="I31:I33"/>
    <mergeCell ref="J31:J33"/>
    <mergeCell ref="D31:D33"/>
    <mergeCell ref="E31:E33"/>
    <mergeCell ref="C50:C51"/>
    <mergeCell ref="D50:D51"/>
    <mergeCell ref="E50:E51"/>
    <mergeCell ref="F50:F51"/>
    <mergeCell ref="G50:G51"/>
    <mergeCell ref="A8:A14"/>
    <mergeCell ref="A15:A17"/>
    <mergeCell ref="K31:K33"/>
    <mergeCell ref="L31:L33"/>
    <mergeCell ref="A18:A21"/>
    <mergeCell ref="A22:A25"/>
    <mergeCell ref="A27:A30"/>
    <mergeCell ref="A31:A39"/>
    <mergeCell ref="C31:C33"/>
    <mergeCell ref="F31:F33"/>
    <mergeCell ref="A6:B6"/>
    <mergeCell ref="A7:B7"/>
    <mergeCell ref="A1:H1"/>
    <mergeCell ref="I1:O1"/>
    <mergeCell ref="N2:O2"/>
    <mergeCell ref="A3:B3"/>
    <mergeCell ref="A4:B4"/>
    <mergeCell ref="A5:B5"/>
    <mergeCell ref="O50:O51"/>
    <mergeCell ref="J50:J51"/>
    <mergeCell ref="K50:K51"/>
    <mergeCell ref="L50:L51"/>
    <mergeCell ref="M50:M51"/>
    <mergeCell ref="N50:N51"/>
  </mergeCells>
  <phoneticPr fontId="8"/>
  <printOptions horizontalCentered="1"/>
  <pageMargins left="0.59055118110236227" right="0.59055118110236227" top="0.59055118110236227" bottom="0.39370078740157483" header="0.51181102362204722" footer="0.31496062992125984"/>
  <pageSetup paperSize="9" firstPageNumber="12" pageOrder="overThenDown" orientation="portrait" useFirstPageNumber="1" r:id="rId1"/>
  <headerFooter alignWithMargins="0">
    <oddFooter>&amp;C- &amp;P  -</oddFooter>
  </headerFooter>
  <rowBreaks count="2" manualBreakCount="2">
    <brk id="39" max="16" man="1"/>
    <brk id="69" max="16" man="1"/>
  </rowBreaks>
  <colBreaks count="1" manualBreakCount="1">
    <brk id="8" max="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AA39"/>
  <sheetViews>
    <sheetView view="pageBreakPreview" zoomScale="85" zoomScaleNormal="75" zoomScaleSheetLayoutView="85" workbookViewId="0">
      <pane xSplit="2" ySplit="7" topLeftCell="C8" activePane="bottomRight" state="frozen"/>
      <selection activeCell="F6" sqref="F6"/>
      <selection pane="topRight" activeCell="F6" sqref="F6"/>
      <selection pane="bottomLeft" activeCell="F6" sqref="F6"/>
      <selection pane="bottomRight" activeCell="U11" sqref="U11"/>
    </sheetView>
  </sheetViews>
  <sheetFormatPr defaultColWidth="13.375" defaultRowHeight="17.25"/>
  <cols>
    <col min="1" max="1" width="2.875" style="213" bestFit="1" customWidth="1"/>
    <col min="2" max="2" width="10.5" style="213" bestFit="1" customWidth="1"/>
    <col min="3" max="4" width="8.5" style="213" bestFit="1" customWidth="1"/>
    <col min="5" max="5" width="5" style="213" bestFit="1" customWidth="1"/>
    <col min="6" max="6" width="9.5" style="213" bestFit="1" customWidth="1"/>
    <col min="7" max="7" width="6.75" style="213" customWidth="1"/>
    <col min="8" max="8" width="8.5" style="213" bestFit="1" customWidth="1"/>
    <col min="9" max="9" width="5" style="213" bestFit="1" customWidth="1"/>
    <col min="10" max="10" width="9.5" style="213" bestFit="1" customWidth="1"/>
    <col min="11" max="11" width="8.5" style="213" bestFit="1" customWidth="1"/>
    <col min="12" max="13" width="7.5" style="213" bestFit="1" customWidth="1"/>
    <col min="14" max="14" width="7.125" style="213" customWidth="1"/>
    <col min="15" max="16" width="7.5" style="213" bestFit="1" customWidth="1"/>
    <col min="17" max="17" width="4.5" style="213" bestFit="1" customWidth="1"/>
    <col min="18" max="18" width="7.875" style="213" customWidth="1"/>
    <col min="19" max="19" width="6.75" style="213" customWidth="1"/>
    <col min="20" max="20" width="4.5" style="213" bestFit="1" customWidth="1"/>
    <col min="21" max="21" width="7.5" style="213" bestFit="1" customWidth="1"/>
    <col min="22" max="22" width="5.625" style="213" customWidth="1"/>
    <col min="23" max="23" width="4.5" style="213" bestFit="1" customWidth="1"/>
    <col min="24" max="24" width="8.5" style="213" bestFit="1" customWidth="1"/>
    <col min="25" max="25" width="5" style="213" customWidth="1"/>
    <col min="26" max="16384" width="13.375" style="213"/>
  </cols>
  <sheetData>
    <row r="1" spans="1:26">
      <c r="A1" s="1859" t="s">
        <v>672</v>
      </c>
      <c r="B1" s="1859"/>
      <c r="C1" s="1859"/>
      <c r="D1" s="1859"/>
      <c r="E1" s="1859"/>
      <c r="F1" s="1859"/>
      <c r="G1" s="1859"/>
      <c r="H1" s="1859"/>
      <c r="I1" s="1859"/>
      <c r="J1" s="1859"/>
      <c r="K1" s="1859"/>
      <c r="L1" s="420"/>
      <c r="M1" s="420"/>
      <c r="N1" s="420"/>
      <c r="O1" s="420"/>
      <c r="P1" s="420"/>
      <c r="Q1" s="420"/>
      <c r="R1" s="420"/>
      <c r="S1" s="420"/>
      <c r="T1" s="420"/>
      <c r="U1" s="420"/>
      <c r="V1" s="420"/>
      <c r="W1" s="420"/>
      <c r="X1" s="420"/>
      <c r="Y1" s="675"/>
      <c r="Z1" s="207"/>
    </row>
    <row r="2" spans="1:26" ht="14.25" customHeight="1" thickBot="1">
      <c r="A2" s="469"/>
      <c r="B2" s="469"/>
      <c r="C2" s="469"/>
      <c r="D2" s="469"/>
      <c r="E2" s="469"/>
      <c r="F2" s="469"/>
      <c r="G2" s="469"/>
      <c r="H2" s="469"/>
      <c r="I2" s="469"/>
      <c r="J2" s="469"/>
      <c r="K2" s="469"/>
      <c r="L2" s="469"/>
      <c r="M2" s="469"/>
      <c r="N2" s="469"/>
      <c r="O2" s="469"/>
      <c r="P2" s="469"/>
      <c r="Q2" s="469"/>
      <c r="R2" s="469"/>
      <c r="S2" s="469"/>
      <c r="T2" s="469"/>
      <c r="U2" s="469"/>
      <c r="V2" s="469"/>
      <c r="W2" s="469"/>
      <c r="X2" s="469"/>
      <c r="Y2" s="675"/>
      <c r="Z2" s="207"/>
    </row>
    <row r="3" spans="1:26" s="676" customFormat="1" ht="20.100000000000001" customHeight="1">
      <c r="A3" s="1866" t="s">
        <v>71</v>
      </c>
      <c r="B3" s="1867"/>
      <c r="C3" s="1402" t="s">
        <v>0</v>
      </c>
      <c r="D3" s="1863" t="s">
        <v>8</v>
      </c>
      <c r="E3" s="1864"/>
      <c r="F3" s="1864"/>
      <c r="G3" s="1864"/>
      <c r="H3" s="1864"/>
      <c r="I3" s="1864"/>
      <c r="J3" s="1864"/>
      <c r="K3" s="1865"/>
      <c r="L3" s="1863" t="s">
        <v>85</v>
      </c>
      <c r="M3" s="1864"/>
      <c r="N3" s="1864"/>
      <c r="O3" s="1864"/>
      <c r="P3" s="1864"/>
      <c r="Q3" s="1864"/>
      <c r="R3" s="1864"/>
      <c r="S3" s="1864"/>
      <c r="T3" s="1864"/>
      <c r="U3" s="1864"/>
      <c r="V3" s="1864"/>
      <c r="W3" s="1865"/>
      <c r="X3" s="1863" t="s">
        <v>399</v>
      </c>
      <c r="Y3" s="1872"/>
    </row>
    <row r="4" spans="1:26" s="676" customFormat="1" ht="20.100000000000001" customHeight="1">
      <c r="A4" s="1868"/>
      <c r="B4" s="1869"/>
      <c r="C4" s="677" t="s">
        <v>1</v>
      </c>
      <c r="D4" s="1860" t="s">
        <v>306</v>
      </c>
      <c r="E4" s="1861"/>
      <c r="F4" s="1861"/>
      <c r="G4" s="1862"/>
      <c r="H4" s="1860" t="s">
        <v>298</v>
      </c>
      <c r="I4" s="1861"/>
      <c r="J4" s="1861"/>
      <c r="K4" s="1862"/>
      <c r="L4" s="1860" t="s">
        <v>299</v>
      </c>
      <c r="M4" s="1861"/>
      <c r="N4" s="1862"/>
      <c r="O4" s="1860" t="s">
        <v>300</v>
      </c>
      <c r="P4" s="1861"/>
      <c r="Q4" s="1862"/>
      <c r="R4" s="1860" t="s">
        <v>9</v>
      </c>
      <c r="S4" s="1861"/>
      <c r="T4" s="1862"/>
      <c r="U4" s="1860" t="s">
        <v>398</v>
      </c>
      <c r="V4" s="1861"/>
      <c r="W4" s="1862"/>
      <c r="X4" s="678"/>
      <c r="Y4" s="679"/>
    </row>
    <row r="5" spans="1:26" s="676" customFormat="1" ht="20.100000000000001" customHeight="1">
      <c r="A5" s="1868"/>
      <c r="B5" s="1869"/>
      <c r="C5" s="677" t="s">
        <v>3</v>
      </c>
      <c r="D5" s="680" t="s">
        <v>10</v>
      </c>
      <c r="E5" s="680" t="s">
        <v>7</v>
      </c>
      <c r="F5" s="680" t="s">
        <v>11</v>
      </c>
      <c r="G5" s="681" t="s">
        <v>12</v>
      </c>
      <c r="H5" s="680" t="s">
        <v>10</v>
      </c>
      <c r="I5" s="680" t="s">
        <v>7</v>
      </c>
      <c r="J5" s="680" t="s">
        <v>307</v>
      </c>
      <c r="K5" s="682" t="s">
        <v>12</v>
      </c>
      <c r="L5" s="683" t="s">
        <v>10</v>
      </c>
      <c r="M5" s="680" t="s">
        <v>301</v>
      </c>
      <c r="N5" s="682" t="s">
        <v>12</v>
      </c>
      <c r="O5" s="680" t="s">
        <v>10</v>
      </c>
      <c r="P5" s="680" t="s">
        <v>301</v>
      </c>
      <c r="Q5" s="1873" t="s">
        <v>308</v>
      </c>
      <c r="R5" s="680" t="s">
        <v>10</v>
      </c>
      <c r="S5" s="680" t="s">
        <v>301</v>
      </c>
      <c r="T5" s="1873" t="s">
        <v>308</v>
      </c>
      <c r="U5" s="680" t="s">
        <v>10</v>
      </c>
      <c r="V5" s="680" t="s">
        <v>301</v>
      </c>
      <c r="W5" s="1873" t="s">
        <v>308</v>
      </c>
      <c r="X5" s="680" t="s">
        <v>3</v>
      </c>
      <c r="Y5" s="684" t="s">
        <v>7</v>
      </c>
    </row>
    <row r="6" spans="1:26" s="676" customFormat="1" ht="20.100000000000001" customHeight="1">
      <c r="A6" s="1868"/>
      <c r="B6" s="1869"/>
      <c r="C6" s="685"/>
      <c r="D6" s="680" t="s">
        <v>3</v>
      </c>
      <c r="E6" s="680" t="s">
        <v>13</v>
      </c>
      <c r="F6" s="680" t="s">
        <v>14</v>
      </c>
      <c r="G6" s="681" t="s">
        <v>65</v>
      </c>
      <c r="H6" s="680" t="s">
        <v>3</v>
      </c>
      <c r="I6" s="680" t="s">
        <v>13</v>
      </c>
      <c r="J6" s="680" t="s">
        <v>84</v>
      </c>
      <c r="K6" s="686" t="s">
        <v>65</v>
      </c>
      <c r="L6" s="687" t="s">
        <v>3</v>
      </c>
      <c r="M6" s="680" t="s">
        <v>84</v>
      </c>
      <c r="N6" s="686" t="s">
        <v>65</v>
      </c>
      <c r="O6" s="680" t="s">
        <v>3</v>
      </c>
      <c r="P6" s="680" t="s">
        <v>84</v>
      </c>
      <c r="Q6" s="1874"/>
      <c r="R6" s="680" t="s">
        <v>3</v>
      </c>
      <c r="S6" s="680" t="s">
        <v>84</v>
      </c>
      <c r="T6" s="1874"/>
      <c r="U6" s="680" t="s">
        <v>3</v>
      </c>
      <c r="V6" s="680" t="s">
        <v>84</v>
      </c>
      <c r="W6" s="1874"/>
      <c r="X6" s="688"/>
      <c r="Y6" s="684" t="s">
        <v>15</v>
      </c>
    </row>
    <row r="7" spans="1:26" s="676" customFormat="1" ht="20.100000000000001" customHeight="1" thickBot="1">
      <c r="A7" s="1870"/>
      <c r="B7" s="1871"/>
      <c r="C7" s="689" t="s">
        <v>302</v>
      </c>
      <c r="D7" s="690" t="s">
        <v>80</v>
      </c>
      <c r="E7" s="680" t="s">
        <v>81</v>
      </c>
      <c r="F7" s="680" t="s">
        <v>82</v>
      </c>
      <c r="G7" s="680" t="s">
        <v>83</v>
      </c>
      <c r="H7" s="690" t="s">
        <v>80</v>
      </c>
      <c r="I7" s="680" t="s">
        <v>81</v>
      </c>
      <c r="J7" s="680" t="s">
        <v>82</v>
      </c>
      <c r="K7" s="691" t="s">
        <v>83</v>
      </c>
      <c r="L7" s="692" t="s">
        <v>80</v>
      </c>
      <c r="M7" s="680" t="s">
        <v>82</v>
      </c>
      <c r="N7" s="691" t="s">
        <v>83</v>
      </c>
      <c r="O7" s="690" t="s">
        <v>80</v>
      </c>
      <c r="P7" s="680" t="s">
        <v>82</v>
      </c>
      <c r="Q7" s="1875"/>
      <c r="R7" s="690" t="s">
        <v>80</v>
      </c>
      <c r="S7" s="680" t="s">
        <v>82</v>
      </c>
      <c r="T7" s="1875"/>
      <c r="U7" s="690" t="s">
        <v>80</v>
      </c>
      <c r="V7" s="680" t="s">
        <v>82</v>
      </c>
      <c r="W7" s="1875"/>
      <c r="X7" s="680" t="s">
        <v>80</v>
      </c>
      <c r="Y7" s="684" t="s">
        <v>81</v>
      </c>
    </row>
    <row r="8" spans="1:26" ht="24.95" customHeight="1" thickBot="1">
      <c r="A8" s="1878" t="s">
        <v>291</v>
      </c>
      <c r="B8" s="1733"/>
      <c r="C8" s="834">
        <f>SUM(C9:C11)</f>
        <v>65558</v>
      </c>
      <c r="D8" s="693">
        <f t="shared" ref="D8:V8" si="0">SUM(D9:D11)</f>
        <v>50510.6</v>
      </c>
      <c r="E8" s="693">
        <f>ROUND(D8/C8*100,0)</f>
        <v>77</v>
      </c>
      <c r="F8" s="693">
        <f t="shared" si="0"/>
        <v>361948.1254686793</v>
      </c>
      <c r="G8" s="693">
        <f t="shared" ref="G8:G18" si="1">ROUND(F8/D8*100,0)</f>
        <v>717</v>
      </c>
      <c r="H8" s="693">
        <f t="shared" si="0"/>
        <v>6398.38</v>
      </c>
      <c r="I8" s="693">
        <f>ROUND(H8/C8*100,0)</f>
        <v>10</v>
      </c>
      <c r="J8" s="693">
        <f t="shared" si="0"/>
        <v>68251.45</v>
      </c>
      <c r="K8" s="694">
        <f t="shared" ref="K8:K16" si="2">ROUND(J8/H8*100,0)</f>
        <v>1067</v>
      </c>
      <c r="L8" s="694">
        <f t="shared" si="0"/>
        <v>2019.0343845371312</v>
      </c>
      <c r="M8" s="693">
        <f t="shared" si="0"/>
        <v>1373.5766307222789</v>
      </c>
      <c r="N8" s="694">
        <f t="shared" ref="N8:N18" si="3">ROUND(M8/L8*100,0)</f>
        <v>68</v>
      </c>
      <c r="O8" s="693">
        <f t="shared" si="0"/>
        <v>4023.1435401831131</v>
      </c>
      <c r="P8" s="693">
        <f t="shared" si="0"/>
        <v>1404.9258514750763</v>
      </c>
      <c r="Q8" s="693">
        <f t="shared" ref="Q8:Q18" si="4">ROUND(P8/O8*100,0)</f>
        <v>35</v>
      </c>
      <c r="R8" s="693">
        <f t="shared" si="0"/>
        <v>9671.538046795522</v>
      </c>
      <c r="S8" s="693">
        <f t="shared" si="0"/>
        <v>5249.2085452695828</v>
      </c>
      <c r="T8" s="693">
        <f t="shared" ref="T8:T18" si="5">ROUND(S8/R8*100,0)</f>
        <v>54</v>
      </c>
      <c r="U8" s="693">
        <f t="shared" si="0"/>
        <v>659.05544252288917</v>
      </c>
      <c r="V8" s="695">
        <f t="shared" si="0"/>
        <v>317.23881993896237</v>
      </c>
      <c r="W8" s="693">
        <f t="shared" ref="W8:W18" si="6">ROUND(V8/U8*100,0)</f>
        <v>48</v>
      </c>
      <c r="X8" s="693">
        <f>SUM(X9:X11)</f>
        <v>30686.590085988872</v>
      </c>
      <c r="Y8" s="696">
        <f t="shared" ref="Y8:Y16" si="7">ROUND(X8/C8*100,0)</f>
        <v>47</v>
      </c>
    </row>
    <row r="9" spans="1:26" ht="24.95" customHeight="1">
      <c r="A9" s="1751" t="s">
        <v>75</v>
      </c>
      <c r="B9" s="1753"/>
      <c r="C9" s="697">
        <f>SUM(C12:C14)</f>
        <v>36635</v>
      </c>
      <c r="D9" s="697">
        <f>SUM(D12:D14)</f>
        <v>24496</v>
      </c>
      <c r="E9" s="697">
        <f>ROUND(D9/C9*100,0)</f>
        <v>67</v>
      </c>
      <c r="F9" s="697">
        <f t="shared" ref="F9:X9" si="8">SUM(F12:F14)</f>
        <v>165373</v>
      </c>
      <c r="G9" s="697">
        <f t="shared" si="1"/>
        <v>675</v>
      </c>
      <c r="H9" s="697">
        <f t="shared" si="8"/>
        <v>4081</v>
      </c>
      <c r="I9" s="697">
        <f t="shared" ref="I9:I18" si="9">ROUND(H9/C9*100,0)</f>
        <v>11</v>
      </c>
      <c r="J9" s="698">
        <f t="shared" si="8"/>
        <v>44324</v>
      </c>
      <c r="K9" s="699">
        <f t="shared" si="2"/>
        <v>1086</v>
      </c>
      <c r="L9" s="699">
        <f t="shared" si="8"/>
        <v>843.4</v>
      </c>
      <c r="M9" s="698">
        <f t="shared" si="8"/>
        <v>744.40000000000009</v>
      </c>
      <c r="N9" s="260">
        <f t="shared" si="3"/>
        <v>88</v>
      </c>
      <c r="O9" s="697">
        <f t="shared" si="8"/>
        <v>1452.7</v>
      </c>
      <c r="P9" s="697">
        <f t="shared" si="8"/>
        <v>617.70000000000005</v>
      </c>
      <c r="Q9" s="697">
        <f t="shared" si="4"/>
        <v>43</v>
      </c>
      <c r="R9" s="697">
        <f t="shared" si="8"/>
        <v>1296.5</v>
      </c>
      <c r="S9" s="697">
        <f t="shared" si="8"/>
        <v>723.76</v>
      </c>
      <c r="T9" s="697">
        <f t="shared" si="5"/>
        <v>56</v>
      </c>
      <c r="U9" s="697">
        <f t="shared" si="8"/>
        <v>275.89999999999998</v>
      </c>
      <c r="V9" s="697">
        <f t="shared" si="8"/>
        <v>126.74</v>
      </c>
      <c r="W9" s="697">
        <f t="shared" si="6"/>
        <v>46</v>
      </c>
      <c r="X9" s="697">
        <f t="shared" si="8"/>
        <v>17096</v>
      </c>
      <c r="Y9" s="700">
        <f t="shared" si="7"/>
        <v>47</v>
      </c>
    </row>
    <row r="10" spans="1:26" ht="24.95" customHeight="1">
      <c r="A10" s="1757" t="s">
        <v>292</v>
      </c>
      <c r="B10" s="1747"/>
      <c r="C10" s="327">
        <f>SUM(C15:C16)</f>
        <v>22575</v>
      </c>
      <c r="D10" s="327">
        <f t="shared" ref="D10:X10" si="10">SUM(D15:D16)</f>
        <v>20062.599999999999</v>
      </c>
      <c r="E10" s="327">
        <f>ROUND(D10/C10*100,0)</f>
        <v>89</v>
      </c>
      <c r="F10" s="327">
        <f t="shared" si="10"/>
        <v>152150.11388973193</v>
      </c>
      <c r="G10" s="327">
        <f t="shared" si="1"/>
        <v>758</v>
      </c>
      <c r="H10" s="327">
        <f t="shared" si="10"/>
        <v>1538.84</v>
      </c>
      <c r="I10" s="327">
        <f t="shared" si="9"/>
        <v>7</v>
      </c>
      <c r="J10" s="701">
        <f t="shared" si="10"/>
        <v>15388.4</v>
      </c>
      <c r="K10" s="702">
        <f t="shared" si="2"/>
        <v>1000</v>
      </c>
      <c r="L10" s="702">
        <f t="shared" si="10"/>
        <v>552.43438453713122</v>
      </c>
      <c r="M10" s="703">
        <f t="shared" si="10"/>
        <v>238.66063072227874</v>
      </c>
      <c r="N10" s="423">
        <f t="shared" si="3"/>
        <v>43</v>
      </c>
      <c r="O10" s="327">
        <f t="shared" si="10"/>
        <v>671.44354018311287</v>
      </c>
      <c r="P10" s="327">
        <f t="shared" si="10"/>
        <v>274.98185147507627</v>
      </c>
      <c r="Q10" s="327">
        <f t="shared" si="4"/>
        <v>41</v>
      </c>
      <c r="R10" s="327">
        <f t="shared" si="10"/>
        <v>7963.2380467955236</v>
      </c>
      <c r="S10" s="327">
        <f t="shared" si="10"/>
        <v>4278.048545269583</v>
      </c>
      <c r="T10" s="327">
        <f t="shared" si="5"/>
        <v>54</v>
      </c>
      <c r="U10" s="327">
        <f t="shared" si="10"/>
        <v>313.55544252288911</v>
      </c>
      <c r="V10" s="327">
        <f t="shared" si="10"/>
        <v>138.75881993896235</v>
      </c>
      <c r="W10" s="327">
        <f t="shared" si="6"/>
        <v>44</v>
      </c>
      <c r="X10" s="327">
        <f t="shared" si="10"/>
        <v>8484.1900859888719</v>
      </c>
      <c r="Y10" s="330">
        <f t="shared" si="7"/>
        <v>38</v>
      </c>
    </row>
    <row r="11" spans="1:26" ht="24.95" customHeight="1" thickBot="1">
      <c r="A11" s="1759" t="s">
        <v>76</v>
      </c>
      <c r="B11" s="1761"/>
      <c r="C11" s="297">
        <f>SUM(C17:C18)</f>
        <v>6348</v>
      </c>
      <c r="D11" s="297">
        <f t="shared" ref="D11:X11" si="11">SUM(D17:D18)</f>
        <v>5952</v>
      </c>
      <c r="E11" s="297">
        <f>ROUND(D11/C11*100,0)</f>
        <v>94</v>
      </c>
      <c r="F11" s="297">
        <f t="shared" si="11"/>
        <v>44425.011578947364</v>
      </c>
      <c r="G11" s="297">
        <f t="shared" si="1"/>
        <v>746</v>
      </c>
      <c r="H11" s="297">
        <f t="shared" si="11"/>
        <v>778.54</v>
      </c>
      <c r="I11" s="297">
        <f t="shared" si="9"/>
        <v>12</v>
      </c>
      <c r="J11" s="704">
        <f t="shared" si="11"/>
        <v>8539.0499999999993</v>
      </c>
      <c r="K11" s="705">
        <f t="shared" si="2"/>
        <v>1097</v>
      </c>
      <c r="L11" s="705">
        <f t="shared" si="11"/>
        <v>623.20000000000005</v>
      </c>
      <c r="M11" s="706">
        <f t="shared" si="11"/>
        <v>390.51600000000002</v>
      </c>
      <c r="N11" s="707">
        <f t="shared" si="3"/>
        <v>63</v>
      </c>
      <c r="O11" s="297">
        <f t="shared" si="11"/>
        <v>1899</v>
      </c>
      <c r="P11" s="297">
        <f t="shared" si="11"/>
        <v>512.24400000000003</v>
      </c>
      <c r="Q11" s="297">
        <f t="shared" si="4"/>
        <v>27</v>
      </c>
      <c r="R11" s="297">
        <f t="shared" si="11"/>
        <v>411.8</v>
      </c>
      <c r="S11" s="297">
        <f t="shared" si="11"/>
        <v>247.4</v>
      </c>
      <c r="T11" s="297">
        <f t="shared" si="5"/>
        <v>60</v>
      </c>
      <c r="U11" s="297">
        <f t="shared" si="11"/>
        <v>69.599999999999994</v>
      </c>
      <c r="V11" s="297">
        <f t="shared" si="11"/>
        <v>51.74</v>
      </c>
      <c r="W11" s="297">
        <f t="shared" si="6"/>
        <v>74</v>
      </c>
      <c r="X11" s="297">
        <f t="shared" si="11"/>
        <v>5106.3999999999996</v>
      </c>
      <c r="Y11" s="708">
        <f t="shared" si="7"/>
        <v>80</v>
      </c>
    </row>
    <row r="12" spans="1:26" ht="24.95" customHeight="1">
      <c r="A12" s="1879" t="s">
        <v>86</v>
      </c>
      <c r="B12" s="397" t="s">
        <v>293</v>
      </c>
      <c r="C12" s="1211">
        <f>SUM(C19:C21)</f>
        <v>8226</v>
      </c>
      <c r="D12" s="1212">
        <f>SUM(D19:D21)</f>
        <v>4379</v>
      </c>
      <c r="E12" s="1212">
        <f t="shared" ref="E12:E18" si="12">ROUND(D12/C12*100,0)</f>
        <v>53</v>
      </c>
      <c r="F12" s="1212">
        <f>SUM(F19:F21)</f>
        <v>28640</v>
      </c>
      <c r="G12" s="1213">
        <f t="shared" si="1"/>
        <v>654</v>
      </c>
      <c r="H12" s="1212">
        <f>SUM(H19:H21)</f>
        <v>585</v>
      </c>
      <c r="I12" s="1212">
        <f t="shared" si="9"/>
        <v>7</v>
      </c>
      <c r="J12" s="1212">
        <f>SUM(J19:J21)</f>
        <v>4110</v>
      </c>
      <c r="K12" s="1214">
        <f t="shared" si="2"/>
        <v>703</v>
      </c>
      <c r="L12" s="1215">
        <f>SUM(L19:L21)</f>
        <v>95.4</v>
      </c>
      <c r="M12" s="1259">
        <f>SUM(M19:M21)</f>
        <v>57.2</v>
      </c>
      <c r="N12" s="1216">
        <f t="shared" si="3"/>
        <v>60</v>
      </c>
      <c r="O12" s="1212">
        <f>SUM(O19:O21)</f>
        <v>543.5</v>
      </c>
      <c r="P12" s="1212">
        <f>SUM(P19:P21)</f>
        <v>190</v>
      </c>
      <c r="Q12" s="1217">
        <f t="shared" si="4"/>
        <v>35</v>
      </c>
      <c r="R12" s="1212">
        <f>SUM(R19:R21)</f>
        <v>275.10000000000002</v>
      </c>
      <c r="S12" s="1212">
        <f>SUM(S19:S21)</f>
        <v>110.06</v>
      </c>
      <c r="T12" s="1217">
        <f t="shared" si="5"/>
        <v>40</v>
      </c>
      <c r="U12" s="1218">
        <f>SUM(U19:U21)</f>
        <v>100.8</v>
      </c>
      <c r="V12" s="1218">
        <f>SUM(V19:V21)</f>
        <v>21.66</v>
      </c>
      <c r="W12" s="1217">
        <f t="shared" si="6"/>
        <v>21</v>
      </c>
      <c r="X12" s="1212">
        <f>SUM(X19:X21)</f>
        <v>3379</v>
      </c>
      <c r="Y12" s="1219">
        <f t="shared" si="7"/>
        <v>41</v>
      </c>
    </row>
    <row r="13" spans="1:26" ht="24.95" customHeight="1">
      <c r="A13" s="1880"/>
      <c r="B13" s="457" t="s">
        <v>294</v>
      </c>
      <c r="C13" s="327">
        <f>SUM(C22:C24)</f>
        <v>19343</v>
      </c>
      <c r="D13" s="327">
        <f>SUM(D22:D24)</f>
        <v>13771</v>
      </c>
      <c r="E13" s="327">
        <f t="shared" si="12"/>
        <v>71</v>
      </c>
      <c r="F13" s="327">
        <f>SUM(F22:F24)</f>
        <v>96118</v>
      </c>
      <c r="G13" s="327">
        <f t="shared" si="1"/>
        <v>698</v>
      </c>
      <c r="H13" s="327">
        <f>SUM(H22:H24)</f>
        <v>2408</v>
      </c>
      <c r="I13" s="327">
        <f t="shared" si="9"/>
        <v>12</v>
      </c>
      <c r="J13" s="701">
        <f>SUM(J22:J24)</f>
        <v>31782</v>
      </c>
      <c r="K13" s="466">
        <f t="shared" si="2"/>
        <v>1320</v>
      </c>
      <c r="L13" s="709">
        <f>SUM(L22:L24)</f>
        <v>598</v>
      </c>
      <c r="M13" s="710">
        <f>SUM(M22:M24)</f>
        <v>582.20000000000005</v>
      </c>
      <c r="N13" s="326">
        <f t="shared" si="3"/>
        <v>97</v>
      </c>
      <c r="O13" s="327">
        <f>SUM(O22:O24)</f>
        <v>652.20000000000005</v>
      </c>
      <c r="P13" s="327">
        <f>SUM(P22:P24)</f>
        <v>273.7</v>
      </c>
      <c r="Q13" s="327">
        <f t="shared" si="4"/>
        <v>42</v>
      </c>
      <c r="R13" s="327">
        <f>SUM(R22:R24)</f>
        <v>777.4</v>
      </c>
      <c r="S13" s="327">
        <f>SUM(S22:S24)</f>
        <v>513.70000000000005</v>
      </c>
      <c r="T13" s="327">
        <f t="shared" si="5"/>
        <v>66</v>
      </c>
      <c r="U13" s="327">
        <f>SUM(U22:U24)</f>
        <v>33.1</v>
      </c>
      <c r="V13" s="327">
        <f>SUM(V22:V24)</f>
        <v>20.079999999999998</v>
      </c>
      <c r="W13" s="327">
        <f t="shared" si="6"/>
        <v>61</v>
      </c>
      <c r="X13" s="327">
        <f>SUM(X22:X24)</f>
        <v>7824</v>
      </c>
      <c r="Y13" s="330">
        <f t="shared" si="7"/>
        <v>40</v>
      </c>
    </row>
    <row r="14" spans="1:26" ht="24.95" customHeight="1">
      <c r="A14" s="1880"/>
      <c r="B14" s="457" t="s">
        <v>295</v>
      </c>
      <c r="C14" s="327">
        <f>SUM(C25)</f>
        <v>9066</v>
      </c>
      <c r="D14" s="327">
        <f t="shared" ref="D14:S14" si="13">SUM(D25)</f>
        <v>6346</v>
      </c>
      <c r="E14" s="327">
        <f t="shared" si="12"/>
        <v>70</v>
      </c>
      <c r="F14" s="327">
        <f t="shared" si="13"/>
        <v>40615</v>
      </c>
      <c r="G14" s="327">
        <f t="shared" si="1"/>
        <v>640</v>
      </c>
      <c r="H14" s="327">
        <f t="shared" si="13"/>
        <v>1088</v>
      </c>
      <c r="I14" s="327">
        <f t="shared" si="9"/>
        <v>12</v>
      </c>
      <c r="J14" s="458">
        <f t="shared" si="13"/>
        <v>8432</v>
      </c>
      <c r="K14" s="459">
        <f t="shared" si="2"/>
        <v>775</v>
      </c>
      <c r="L14" s="711">
        <f t="shared" si="13"/>
        <v>150</v>
      </c>
      <c r="M14" s="461">
        <f t="shared" si="13"/>
        <v>105</v>
      </c>
      <c r="N14" s="326">
        <f t="shared" si="3"/>
        <v>70</v>
      </c>
      <c r="O14" s="327">
        <f t="shared" si="13"/>
        <v>257</v>
      </c>
      <c r="P14" s="327">
        <f t="shared" si="13"/>
        <v>154</v>
      </c>
      <c r="Q14" s="327">
        <f t="shared" si="4"/>
        <v>60</v>
      </c>
      <c r="R14" s="327">
        <f t="shared" si="13"/>
        <v>244</v>
      </c>
      <c r="S14" s="327">
        <f t="shared" si="13"/>
        <v>100</v>
      </c>
      <c r="T14" s="327">
        <f t="shared" si="5"/>
        <v>41</v>
      </c>
      <c r="U14" s="327">
        <f>SUM(U25)</f>
        <v>142</v>
      </c>
      <c r="V14" s="327">
        <f>SUM(V25)</f>
        <v>85</v>
      </c>
      <c r="W14" s="327">
        <f t="shared" si="6"/>
        <v>60</v>
      </c>
      <c r="X14" s="327">
        <f>SUM(X25)</f>
        <v>5893</v>
      </c>
      <c r="Y14" s="330">
        <f t="shared" si="7"/>
        <v>65</v>
      </c>
    </row>
    <row r="15" spans="1:26" ht="24.95" customHeight="1">
      <c r="A15" s="1880"/>
      <c r="B15" s="457" t="s">
        <v>292</v>
      </c>
      <c r="C15" s="327">
        <f>SUM(C26:C28)</f>
        <v>20647</v>
      </c>
      <c r="D15" s="327">
        <f t="shared" ref="D15:X15" si="14">SUM(D26:D28)</f>
        <v>18231</v>
      </c>
      <c r="E15" s="327">
        <f t="shared" si="12"/>
        <v>88</v>
      </c>
      <c r="F15" s="327">
        <f t="shared" si="14"/>
        <v>140032</v>
      </c>
      <c r="G15" s="327">
        <f t="shared" si="1"/>
        <v>768</v>
      </c>
      <c r="H15" s="327">
        <f t="shared" si="14"/>
        <v>1481</v>
      </c>
      <c r="I15" s="327">
        <f t="shared" si="9"/>
        <v>7</v>
      </c>
      <c r="J15" s="458">
        <f t="shared" si="14"/>
        <v>14810</v>
      </c>
      <c r="K15" s="459">
        <f t="shared" si="2"/>
        <v>1000</v>
      </c>
      <c r="L15" s="702">
        <f t="shared" si="14"/>
        <v>473</v>
      </c>
      <c r="M15" s="461">
        <f t="shared" si="14"/>
        <v>191</v>
      </c>
      <c r="N15" s="326">
        <f t="shared" si="3"/>
        <v>40</v>
      </c>
      <c r="O15" s="327">
        <f t="shared" si="14"/>
        <v>491</v>
      </c>
      <c r="P15" s="327">
        <f t="shared" si="14"/>
        <v>201</v>
      </c>
      <c r="Q15" s="327">
        <f t="shared" si="4"/>
        <v>41</v>
      </c>
      <c r="R15" s="327">
        <f t="shared" si="14"/>
        <v>7265</v>
      </c>
      <c r="S15" s="327">
        <f t="shared" si="14"/>
        <v>3901</v>
      </c>
      <c r="T15" s="327">
        <f t="shared" si="5"/>
        <v>54</v>
      </c>
      <c r="U15" s="327">
        <f t="shared" si="14"/>
        <v>291</v>
      </c>
      <c r="V15" s="327">
        <f t="shared" si="14"/>
        <v>125</v>
      </c>
      <c r="W15" s="327">
        <f t="shared" si="6"/>
        <v>43</v>
      </c>
      <c r="X15" s="327">
        <f t="shared" si="14"/>
        <v>7327</v>
      </c>
      <c r="Y15" s="330">
        <f t="shared" si="7"/>
        <v>35</v>
      </c>
    </row>
    <row r="16" spans="1:26" ht="24.95" customHeight="1">
      <c r="A16" s="1880"/>
      <c r="B16" s="457" t="s">
        <v>77</v>
      </c>
      <c r="C16" s="327">
        <f>SUM(C29)</f>
        <v>1928</v>
      </c>
      <c r="D16" s="327">
        <f>SUM(D29)</f>
        <v>1831.6000000000001</v>
      </c>
      <c r="E16" s="327">
        <f t="shared" si="12"/>
        <v>95</v>
      </c>
      <c r="F16" s="327">
        <f>SUM(F29)</f>
        <v>12118.11388973192</v>
      </c>
      <c r="G16" s="327">
        <f t="shared" si="1"/>
        <v>662</v>
      </c>
      <c r="H16" s="327">
        <f>SUM(H29)</f>
        <v>57.84</v>
      </c>
      <c r="I16" s="327">
        <f t="shared" si="9"/>
        <v>3</v>
      </c>
      <c r="J16" s="458">
        <f>SUM(J29)</f>
        <v>578.4</v>
      </c>
      <c r="K16" s="459">
        <f t="shared" si="2"/>
        <v>1000</v>
      </c>
      <c r="L16" s="460">
        <f>SUM(L29)</f>
        <v>79.434384537131223</v>
      </c>
      <c r="M16" s="460">
        <f>SUM(M29)</f>
        <v>47.660630722278732</v>
      </c>
      <c r="N16" s="326">
        <f t="shared" si="3"/>
        <v>60</v>
      </c>
      <c r="O16" s="327">
        <f>SUM(O29)</f>
        <v>180.44354018311293</v>
      </c>
      <c r="P16" s="327">
        <f>SUM(P29)</f>
        <v>73.981851475076297</v>
      </c>
      <c r="Q16" s="327">
        <f t="shared" si="4"/>
        <v>41</v>
      </c>
      <c r="R16" s="327">
        <f>SUM(R29)</f>
        <v>698.23804679552381</v>
      </c>
      <c r="S16" s="327">
        <f>SUM(S29)</f>
        <v>377.04854526958286</v>
      </c>
      <c r="T16" s="327">
        <f t="shared" si="5"/>
        <v>54</v>
      </c>
      <c r="U16" s="327">
        <f>SUM(U29)</f>
        <v>22.555442522889116</v>
      </c>
      <c r="V16" s="327">
        <f>SUM(V29)</f>
        <v>13.758819938962359</v>
      </c>
      <c r="W16" s="327">
        <f t="shared" si="6"/>
        <v>61</v>
      </c>
      <c r="X16" s="327">
        <f>SUM(X29)</f>
        <v>1157.1900859888719</v>
      </c>
      <c r="Y16" s="330">
        <f t="shared" si="7"/>
        <v>60</v>
      </c>
    </row>
    <row r="17" spans="1:27" ht="24.95" customHeight="1">
      <c r="A17" s="1880"/>
      <c r="B17" s="457" t="s">
        <v>296</v>
      </c>
      <c r="C17" s="327">
        <f>SUM(C30:C31)</f>
        <v>2488</v>
      </c>
      <c r="D17" s="327">
        <f t="shared" ref="D17:X17" si="15">SUM(D30:D31)</f>
        <v>2478</v>
      </c>
      <c r="E17" s="327">
        <f t="shared" si="12"/>
        <v>100</v>
      </c>
      <c r="F17" s="327">
        <f t="shared" si="15"/>
        <v>18249.011578947368</v>
      </c>
      <c r="G17" s="327">
        <f t="shared" si="1"/>
        <v>736</v>
      </c>
      <c r="H17" s="327">
        <f t="shared" si="15"/>
        <v>431.54</v>
      </c>
      <c r="I17" s="327">
        <f t="shared" si="9"/>
        <v>17</v>
      </c>
      <c r="J17" s="421">
        <f t="shared" si="15"/>
        <v>3324.05</v>
      </c>
      <c r="K17" s="712">
        <f>ROUND(J17/H17*100,0)</f>
        <v>770</v>
      </c>
      <c r="L17" s="422">
        <f t="shared" si="15"/>
        <v>89.2</v>
      </c>
      <c r="M17" s="461">
        <f t="shared" si="15"/>
        <v>70.516000000000005</v>
      </c>
      <c r="N17" s="326">
        <f t="shared" si="3"/>
        <v>79</v>
      </c>
      <c r="O17" s="327">
        <f t="shared" si="15"/>
        <v>1257</v>
      </c>
      <c r="P17" s="327">
        <f t="shared" si="15"/>
        <v>255.244</v>
      </c>
      <c r="Q17" s="327">
        <f t="shared" si="4"/>
        <v>20</v>
      </c>
      <c r="R17" s="327">
        <f t="shared" si="15"/>
        <v>123.8</v>
      </c>
      <c r="S17" s="327">
        <f t="shared" si="15"/>
        <v>74.400000000000006</v>
      </c>
      <c r="T17" s="327">
        <f t="shared" si="5"/>
        <v>60</v>
      </c>
      <c r="U17" s="327">
        <f t="shared" si="15"/>
        <v>19.600000000000001</v>
      </c>
      <c r="V17" s="327">
        <f t="shared" si="15"/>
        <v>11.74</v>
      </c>
      <c r="W17" s="327">
        <f t="shared" si="6"/>
        <v>60</v>
      </c>
      <c r="X17" s="327">
        <f t="shared" si="15"/>
        <v>2018.4</v>
      </c>
      <c r="Y17" s="330">
        <f>ROUND(X17/C17*100,0)</f>
        <v>81</v>
      </c>
    </row>
    <row r="18" spans="1:27" ht="24.95" customHeight="1" thickBot="1">
      <c r="A18" s="1881"/>
      <c r="B18" s="500" t="s">
        <v>79</v>
      </c>
      <c r="C18" s="297">
        <f>SUM(C32)</f>
        <v>3860</v>
      </c>
      <c r="D18" s="297">
        <f t="shared" ref="D18:X18" si="16">SUM(D32)</f>
        <v>3474</v>
      </c>
      <c r="E18" s="297">
        <f t="shared" si="12"/>
        <v>90</v>
      </c>
      <c r="F18" s="297">
        <f t="shared" si="16"/>
        <v>26176</v>
      </c>
      <c r="G18" s="297">
        <f t="shared" si="1"/>
        <v>753</v>
      </c>
      <c r="H18" s="297">
        <f t="shared" si="16"/>
        <v>347</v>
      </c>
      <c r="I18" s="297">
        <f t="shared" si="9"/>
        <v>9</v>
      </c>
      <c r="J18" s="713">
        <f t="shared" si="16"/>
        <v>5215</v>
      </c>
      <c r="K18" s="714">
        <f>ROUND(J18/H18*100,0)</f>
        <v>1503</v>
      </c>
      <c r="L18" s="755">
        <f t="shared" si="16"/>
        <v>534</v>
      </c>
      <c r="M18" s="715">
        <f t="shared" si="16"/>
        <v>320</v>
      </c>
      <c r="N18" s="291">
        <f t="shared" si="3"/>
        <v>60</v>
      </c>
      <c r="O18" s="297">
        <f t="shared" si="16"/>
        <v>642</v>
      </c>
      <c r="P18" s="297">
        <f t="shared" si="16"/>
        <v>257</v>
      </c>
      <c r="Q18" s="297">
        <f t="shared" si="4"/>
        <v>40</v>
      </c>
      <c r="R18" s="297">
        <f t="shared" si="16"/>
        <v>288</v>
      </c>
      <c r="S18" s="297">
        <f t="shared" si="16"/>
        <v>173</v>
      </c>
      <c r="T18" s="297">
        <f t="shared" si="5"/>
        <v>60</v>
      </c>
      <c r="U18" s="297">
        <f t="shared" si="16"/>
        <v>50</v>
      </c>
      <c r="V18" s="297">
        <f t="shared" si="16"/>
        <v>40</v>
      </c>
      <c r="W18" s="297">
        <f t="shared" si="6"/>
        <v>80</v>
      </c>
      <c r="X18" s="297">
        <f t="shared" si="16"/>
        <v>3088</v>
      </c>
      <c r="Y18" s="708">
        <f>ROUND(X18/C18*100,0)</f>
        <v>80</v>
      </c>
    </row>
    <row r="19" spans="1:27" ht="24.95" customHeight="1" thickBot="1">
      <c r="A19" s="1876" t="s">
        <v>305</v>
      </c>
      <c r="B19" s="716" t="s">
        <v>318</v>
      </c>
      <c r="C19" s="717">
        <v>2296</v>
      </c>
      <c r="D19" s="573">
        <v>1492</v>
      </c>
      <c r="E19" s="324">
        <v>65</v>
      </c>
      <c r="F19" s="573">
        <v>9512</v>
      </c>
      <c r="G19" s="718">
        <f t="shared" ref="G19:G26" si="17">ROUND(F19/D19*100,0)</f>
        <v>638</v>
      </c>
      <c r="H19" s="573">
        <v>115</v>
      </c>
      <c r="I19" s="573">
        <v>5</v>
      </c>
      <c r="J19" s="573">
        <v>1150</v>
      </c>
      <c r="K19" s="324">
        <f t="shared" ref="K19:K26" si="18">ROUND(J19/H19*100,0)</f>
        <v>1000</v>
      </c>
      <c r="L19" s="719">
        <v>69</v>
      </c>
      <c r="M19" s="720">
        <v>41.4</v>
      </c>
      <c r="N19" s="326">
        <f t="shared" ref="N19:N26" si="19">ROUND(M19/L19*100,0)</f>
        <v>60</v>
      </c>
      <c r="O19" s="573">
        <v>274</v>
      </c>
      <c r="P19" s="573">
        <v>82.2</v>
      </c>
      <c r="Q19" s="327">
        <f t="shared" ref="Q19:Q26" si="20">ROUND(P19/O19*100,0)</f>
        <v>30</v>
      </c>
      <c r="R19" s="573">
        <v>252</v>
      </c>
      <c r="S19" s="573">
        <v>100.8</v>
      </c>
      <c r="T19" s="327">
        <f t="shared" ref="T19:T26" si="21">ROUND(S19/R19*100,0)</f>
        <v>40</v>
      </c>
      <c r="U19" s="721">
        <v>5</v>
      </c>
      <c r="V19" s="721">
        <v>2.5</v>
      </c>
      <c r="W19" s="327">
        <f t="shared" ref="W19:W26" si="22">ROUND(V19/U19*100,0)</f>
        <v>50</v>
      </c>
      <c r="X19" s="573">
        <v>1492</v>
      </c>
      <c r="Y19" s="330">
        <f t="shared" ref="Y19:Y25" si="23">ROUND(X19/C19*100,0)</f>
        <v>65</v>
      </c>
      <c r="Z19" s="675"/>
      <c r="AA19" s="207"/>
    </row>
    <row r="20" spans="1:27" ht="24.95" customHeight="1" thickBot="1">
      <c r="A20" s="1876"/>
      <c r="B20" s="395" t="s">
        <v>303</v>
      </c>
      <c r="C20" s="722">
        <v>1750</v>
      </c>
      <c r="D20" s="583">
        <v>630</v>
      </c>
      <c r="E20" s="583">
        <v>36</v>
      </c>
      <c r="F20" s="583">
        <v>3780</v>
      </c>
      <c r="G20" s="324">
        <f t="shared" si="17"/>
        <v>600</v>
      </c>
      <c r="H20" s="723">
        <v>70</v>
      </c>
      <c r="I20" s="583">
        <v>4</v>
      </c>
      <c r="J20" s="724">
        <v>560</v>
      </c>
      <c r="K20" s="324">
        <f t="shared" si="18"/>
        <v>800</v>
      </c>
      <c r="L20" s="725">
        <v>21.4</v>
      </c>
      <c r="M20" s="723">
        <v>12.8</v>
      </c>
      <c r="N20" s="326">
        <f t="shared" si="19"/>
        <v>60</v>
      </c>
      <c r="O20" s="583">
        <v>129.5</v>
      </c>
      <c r="P20" s="583">
        <v>51.8</v>
      </c>
      <c r="Q20" s="327">
        <f t="shared" si="20"/>
        <v>40</v>
      </c>
      <c r="R20" s="583">
        <v>23.1</v>
      </c>
      <c r="S20" s="583">
        <v>9.26</v>
      </c>
      <c r="T20" s="327">
        <f t="shared" si="21"/>
        <v>40</v>
      </c>
      <c r="U20" s="581">
        <v>95.8</v>
      </c>
      <c r="V20" s="581">
        <v>19.16</v>
      </c>
      <c r="W20" s="327">
        <f t="shared" si="22"/>
        <v>20</v>
      </c>
      <c r="X20" s="583">
        <v>787</v>
      </c>
      <c r="Y20" s="330">
        <f t="shared" si="23"/>
        <v>45</v>
      </c>
    </row>
    <row r="21" spans="1:27" ht="24.95" customHeight="1" thickBot="1">
      <c r="A21" s="1876"/>
      <c r="B21" s="726" t="s">
        <v>320</v>
      </c>
      <c r="C21" s="727">
        <v>4180</v>
      </c>
      <c r="D21" s="582">
        <v>2257</v>
      </c>
      <c r="E21" s="583">
        <v>54</v>
      </c>
      <c r="F21" s="208">
        <v>15348</v>
      </c>
      <c r="G21" s="324">
        <f t="shared" si="17"/>
        <v>680</v>
      </c>
      <c r="H21" s="208">
        <v>400</v>
      </c>
      <c r="I21" s="583">
        <v>9.5</v>
      </c>
      <c r="J21" s="208">
        <v>2400</v>
      </c>
      <c r="K21" s="465">
        <f t="shared" si="18"/>
        <v>600</v>
      </c>
      <c r="L21" s="728">
        <v>5</v>
      </c>
      <c r="M21" s="729">
        <v>3</v>
      </c>
      <c r="N21" s="309">
        <f t="shared" si="19"/>
        <v>60</v>
      </c>
      <c r="O21" s="582">
        <v>140</v>
      </c>
      <c r="P21" s="582">
        <v>56</v>
      </c>
      <c r="Q21" s="331">
        <f t="shared" si="20"/>
        <v>40</v>
      </c>
      <c r="R21" s="1260"/>
      <c r="S21" s="207"/>
      <c r="T21" s="582"/>
      <c r="U21" s="331"/>
      <c r="V21" s="730"/>
      <c r="W21" s="730"/>
      <c r="X21" s="331">
        <v>1100</v>
      </c>
      <c r="Y21" s="1403">
        <f t="shared" si="23"/>
        <v>26</v>
      </c>
      <c r="Z21" s="1413"/>
    </row>
    <row r="22" spans="1:27" ht="24.95" customHeight="1" thickBot="1">
      <c r="A22" s="1876"/>
      <c r="B22" s="395" t="s">
        <v>315</v>
      </c>
      <c r="C22" s="722">
        <v>8170</v>
      </c>
      <c r="D22" s="583">
        <v>6944</v>
      </c>
      <c r="E22" s="583">
        <v>84.99388004895961</v>
      </c>
      <c r="F22" s="208">
        <v>53100</v>
      </c>
      <c r="G22" s="324">
        <f t="shared" si="17"/>
        <v>765</v>
      </c>
      <c r="H22" s="208">
        <v>771</v>
      </c>
      <c r="I22" s="583">
        <v>9.4369645042839654</v>
      </c>
      <c r="J22" s="208">
        <v>15412</v>
      </c>
      <c r="K22" s="324">
        <f t="shared" si="18"/>
        <v>1999</v>
      </c>
      <c r="L22" s="725">
        <v>288</v>
      </c>
      <c r="M22" s="723">
        <v>396.2</v>
      </c>
      <c r="N22" s="309">
        <f t="shared" si="19"/>
        <v>138</v>
      </c>
      <c r="O22" s="583">
        <v>482.2</v>
      </c>
      <c r="P22" s="583">
        <v>205.7</v>
      </c>
      <c r="Q22" s="331">
        <f t="shared" si="20"/>
        <v>43</v>
      </c>
      <c r="R22" s="583">
        <v>418.4</v>
      </c>
      <c r="S22" s="583">
        <v>334.7</v>
      </c>
      <c r="T22" s="331">
        <f t="shared" si="21"/>
        <v>80</v>
      </c>
      <c r="U22" s="581">
        <v>0.1</v>
      </c>
      <c r="V22" s="581">
        <v>0.08</v>
      </c>
      <c r="W22" s="331">
        <f t="shared" si="22"/>
        <v>80</v>
      </c>
      <c r="X22" s="583">
        <v>5474</v>
      </c>
      <c r="Y22" s="330">
        <f t="shared" si="23"/>
        <v>67</v>
      </c>
    </row>
    <row r="23" spans="1:27" ht="24.95" customHeight="1" thickBot="1">
      <c r="A23" s="1876"/>
      <c r="B23" s="395" t="s">
        <v>321</v>
      </c>
      <c r="C23" s="722">
        <v>2277</v>
      </c>
      <c r="D23" s="583">
        <v>956</v>
      </c>
      <c r="E23" s="583">
        <v>42</v>
      </c>
      <c r="F23" s="582">
        <v>5690</v>
      </c>
      <c r="G23" s="465">
        <f t="shared" si="17"/>
        <v>595</v>
      </c>
      <c r="H23" s="729">
        <v>569</v>
      </c>
      <c r="I23" s="583">
        <v>25</v>
      </c>
      <c r="J23" s="731">
        <v>5690</v>
      </c>
      <c r="K23" s="324">
        <f t="shared" si="18"/>
        <v>1000</v>
      </c>
      <c r="L23" s="725">
        <v>310</v>
      </c>
      <c r="M23" s="723">
        <v>186</v>
      </c>
      <c r="N23" s="326">
        <f t="shared" si="19"/>
        <v>60</v>
      </c>
      <c r="O23" s="583">
        <v>170</v>
      </c>
      <c r="P23" s="583">
        <v>68</v>
      </c>
      <c r="Q23" s="327">
        <f t="shared" si="20"/>
        <v>40</v>
      </c>
      <c r="R23" s="583">
        <v>359</v>
      </c>
      <c r="S23" s="583">
        <v>179</v>
      </c>
      <c r="T23" s="327">
        <f t="shared" si="21"/>
        <v>50</v>
      </c>
      <c r="U23" s="581">
        <v>33</v>
      </c>
      <c r="V23" s="581">
        <v>20</v>
      </c>
      <c r="W23" s="327">
        <f t="shared" si="22"/>
        <v>61</v>
      </c>
      <c r="X23" s="583">
        <v>450</v>
      </c>
      <c r="Y23" s="330">
        <f t="shared" si="23"/>
        <v>20</v>
      </c>
    </row>
    <row r="24" spans="1:27" ht="24.95" customHeight="1" thickBot="1">
      <c r="A24" s="1876"/>
      <c r="B24" s="395" t="s">
        <v>110</v>
      </c>
      <c r="C24" s="1281">
        <v>8896</v>
      </c>
      <c r="D24" s="1282">
        <v>5871</v>
      </c>
      <c r="E24" s="583">
        <v>66</v>
      </c>
      <c r="F24" s="1283">
        <v>37328</v>
      </c>
      <c r="G24" s="1284">
        <f t="shared" si="17"/>
        <v>636</v>
      </c>
      <c r="H24" s="1285">
        <v>1068</v>
      </c>
      <c r="I24" s="583">
        <v>12</v>
      </c>
      <c r="J24" s="1286">
        <v>10680</v>
      </c>
      <c r="K24" s="1284">
        <f t="shared" si="18"/>
        <v>1000</v>
      </c>
      <c r="L24" s="1287"/>
      <c r="M24" s="1285"/>
      <c r="N24" s="1216"/>
      <c r="O24" s="1282"/>
      <c r="P24" s="1282"/>
      <c r="Q24" s="1217"/>
      <c r="R24" s="1282"/>
      <c r="S24" s="1282"/>
      <c r="T24" s="1217"/>
      <c r="U24" s="1282"/>
      <c r="V24" s="1282"/>
      <c r="W24" s="1217"/>
      <c r="X24" s="1282">
        <v>1900</v>
      </c>
      <c r="Y24" s="1219">
        <f t="shared" si="23"/>
        <v>21</v>
      </c>
    </row>
    <row r="25" spans="1:27" ht="24.95" customHeight="1" thickBot="1">
      <c r="A25" s="1876"/>
      <c r="B25" s="396" t="s">
        <v>316</v>
      </c>
      <c r="C25" s="722">
        <v>9066</v>
      </c>
      <c r="D25" s="583">
        <v>6346</v>
      </c>
      <c r="E25" s="583">
        <v>70</v>
      </c>
      <c r="F25" s="583">
        <v>40615</v>
      </c>
      <c r="G25" s="324">
        <f t="shared" si="17"/>
        <v>640</v>
      </c>
      <c r="H25" s="723">
        <v>1088</v>
      </c>
      <c r="I25" s="583">
        <v>12</v>
      </c>
      <c r="J25" s="732">
        <v>8432</v>
      </c>
      <c r="K25" s="324">
        <f t="shared" si="18"/>
        <v>775</v>
      </c>
      <c r="L25" s="733">
        <v>150</v>
      </c>
      <c r="M25" s="723">
        <v>105</v>
      </c>
      <c r="N25" s="326">
        <f t="shared" si="19"/>
        <v>70</v>
      </c>
      <c r="O25" s="583">
        <v>257</v>
      </c>
      <c r="P25" s="583">
        <v>154</v>
      </c>
      <c r="Q25" s="327">
        <f t="shared" si="20"/>
        <v>60</v>
      </c>
      <c r="R25" s="583">
        <v>244</v>
      </c>
      <c r="S25" s="583">
        <v>100</v>
      </c>
      <c r="T25" s="327">
        <f t="shared" si="21"/>
        <v>41</v>
      </c>
      <c r="U25" s="581">
        <v>142</v>
      </c>
      <c r="V25" s="581">
        <v>85</v>
      </c>
      <c r="W25" s="327">
        <f t="shared" si="22"/>
        <v>60</v>
      </c>
      <c r="X25" s="583">
        <v>5893</v>
      </c>
      <c r="Y25" s="330">
        <f t="shared" si="23"/>
        <v>65</v>
      </c>
    </row>
    <row r="26" spans="1:27" ht="24.95" customHeight="1" thickBot="1">
      <c r="A26" s="1876"/>
      <c r="B26" s="395" t="s">
        <v>400</v>
      </c>
      <c r="C26" s="734">
        <v>7125</v>
      </c>
      <c r="D26" s="735">
        <v>6698</v>
      </c>
      <c r="E26" s="583">
        <v>94</v>
      </c>
      <c r="F26" s="735">
        <v>52177</v>
      </c>
      <c r="G26" s="324">
        <f t="shared" si="17"/>
        <v>779</v>
      </c>
      <c r="H26" s="206">
        <v>214</v>
      </c>
      <c r="I26" s="583">
        <v>3</v>
      </c>
      <c r="J26" s="731">
        <v>2140</v>
      </c>
      <c r="K26" s="324">
        <f t="shared" si="18"/>
        <v>1000</v>
      </c>
      <c r="L26" s="728">
        <v>413</v>
      </c>
      <c r="M26" s="729">
        <v>165</v>
      </c>
      <c r="N26" s="326">
        <f t="shared" si="19"/>
        <v>40</v>
      </c>
      <c r="O26" s="582">
        <v>211</v>
      </c>
      <c r="P26" s="582">
        <v>89</v>
      </c>
      <c r="Q26" s="331">
        <f t="shared" si="20"/>
        <v>42</v>
      </c>
      <c r="R26" s="582">
        <v>2519</v>
      </c>
      <c r="S26" s="582">
        <v>1511</v>
      </c>
      <c r="T26" s="327">
        <f t="shared" si="21"/>
        <v>60</v>
      </c>
      <c r="U26" s="730">
        <v>221</v>
      </c>
      <c r="V26" s="730">
        <v>89</v>
      </c>
      <c r="W26" s="327">
        <f t="shared" si="22"/>
        <v>40</v>
      </c>
      <c r="X26" s="582">
        <v>2494</v>
      </c>
      <c r="Y26" s="330">
        <f>ROUND(X26/C26*100,0)</f>
        <v>35</v>
      </c>
    </row>
    <row r="27" spans="1:27" ht="24.95" customHeight="1" thickBot="1">
      <c r="A27" s="1876"/>
      <c r="B27" s="395" t="s">
        <v>111</v>
      </c>
      <c r="C27" s="736">
        <v>6533</v>
      </c>
      <c r="D27" s="737">
        <v>5423</v>
      </c>
      <c r="E27" s="583">
        <v>83</v>
      </c>
      <c r="F27" s="323">
        <v>40557</v>
      </c>
      <c r="G27" s="324">
        <f t="shared" ref="G27:G32" si="24">ROUND(F27/D27*100,0)</f>
        <v>748</v>
      </c>
      <c r="H27" s="290">
        <v>784</v>
      </c>
      <c r="I27" s="583">
        <v>12</v>
      </c>
      <c r="J27" s="739">
        <v>7840</v>
      </c>
      <c r="K27" s="324">
        <f t="shared" ref="K27:K32" si="25">ROUND(J27/H27*100,0)</f>
        <v>1000</v>
      </c>
      <c r="L27" s="740">
        <v>10</v>
      </c>
      <c r="M27" s="741">
        <v>6</v>
      </c>
      <c r="N27" s="326">
        <f t="shared" ref="N27:N32" si="26">ROUND(M27/L27*100,0)</f>
        <v>60</v>
      </c>
      <c r="O27" s="742">
        <v>180</v>
      </c>
      <c r="P27" s="742">
        <v>72</v>
      </c>
      <c r="Q27" s="327">
        <f t="shared" ref="Q27:Q32" si="27">ROUND(P27/O27*100,0)</f>
        <v>40</v>
      </c>
      <c r="R27" s="742">
        <v>2286</v>
      </c>
      <c r="S27" s="742">
        <v>914</v>
      </c>
      <c r="T27" s="327">
        <f t="shared" ref="T27:T32" si="28">ROUND(S27/R27*100,0)</f>
        <v>40</v>
      </c>
      <c r="U27" s="743">
        <v>30</v>
      </c>
      <c r="V27" s="743">
        <v>12</v>
      </c>
      <c r="W27" s="327">
        <f t="shared" ref="W27:W32" si="29">ROUND(V27/U27*100,0)</f>
        <v>40</v>
      </c>
      <c r="X27" s="742">
        <v>1633</v>
      </c>
      <c r="Y27" s="330">
        <f t="shared" ref="Y27:Y32" si="30">ROUND(X27/C27*100,0)</f>
        <v>25</v>
      </c>
    </row>
    <row r="28" spans="1:27" ht="24.95" customHeight="1" thickBot="1">
      <c r="A28" s="1876"/>
      <c r="B28" s="395" t="s">
        <v>549</v>
      </c>
      <c r="C28" s="744">
        <v>6989</v>
      </c>
      <c r="D28" s="745">
        <v>6110</v>
      </c>
      <c r="E28" s="583">
        <v>87</v>
      </c>
      <c r="F28" s="746">
        <v>47298</v>
      </c>
      <c r="G28" s="324">
        <f t="shared" si="24"/>
        <v>774</v>
      </c>
      <c r="H28" s="747">
        <v>483</v>
      </c>
      <c r="I28" s="583">
        <v>6.9</v>
      </c>
      <c r="J28" s="737">
        <v>4830</v>
      </c>
      <c r="K28" s="324">
        <f t="shared" si="25"/>
        <v>1000</v>
      </c>
      <c r="L28" s="208">
        <v>50</v>
      </c>
      <c r="M28" s="738">
        <v>20</v>
      </c>
      <c r="N28" s="326">
        <f t="shared" si="26"/>
        <v>40</v>
      </c>
      <c r="O28" s="323">
        <v>100</v>
      </c>
      <c r="P28" s="323">
        <v>40</v>
      </c>
      <c r="Q28" s="327">
        <f t="shared" si="27"/>
        <v>40</v>
      </c>
      <c r="R28" s="323">
        <v>2460</v>
      </c>
      <c r="S28" s="748">
        <v>1476</v>
      </c>
      <c r="T28" s="327">
        <f t="shared" si="28"/>
        <v>60</v>
      </c>
      <c r="U28" s="749">
        <v>40</v>
      </c>
      <c r="V28" s="322">
        <v>24</v>
      </c>
      <c r="W28" s="327">
        <f t="shared" si="29"/>
        <v>60</v>
      </c>
      <c r="X28" s="329">
        <v>3200</v>
      </c>
      <c r="Y28" s="330">
        <f t="shared" si="30"/>
        <v>46</v>
      </c>
    </row>
    <row r="29" spans="1:27" ht="24.95" customHeight="1" thickBot="1">
      <c r="A29" s="1876"/>
      <c r="B29" s="395" t="s">
        <v>77</v>
      </c>
      <c r="C29" s="734">
        <v>1928</v>
      </c>
      <c r="D29" s="582">
        <v>1831.6000000000001</v>
      </c>
      <c r="E29" s="583">
        <v>95</v>
      </c>
      <c r="F29" s="582">
        <v>12118.11388973192</v>
      </c>
      <c r="G29" s="324">
        <f t="shared" si="24"/>
        <v>662</v>
      </c>
      <c r="H29" s="729">
        <v>57.84</v>
      </c>
      <c r="I29" s="583">
        <v>2.9256449165402123</v>
      </c>
      <c r="J29" s="731">
        <v>578.4</v>
      </c>
      <c r="K29" s="324">
        <f t="shared" si="25"/>
        <v>1000</v>
      </c>
      <c r="L29" s="728">
        <v>79.434384537131223</v>
      </c>
      <c r="M29" s="729">
        <v>47.660630722278732</v>
      </c>
      <c r="N29" s="326">
        <f t="shared" si="26"/>
        <v>60</v>
      </c>
      <c r="O29" s="582">
        <v>180.44354018311293</v>
      </c>
      <c r="P29" s="582">
        <v>73.981851475076297</v>
      </c>
      <c r="Q29" s="327">
        <f t="shared" si="27"/>
        <v>41</v>
      </c>
      <c r="R29" s="582">
        <v>698.23804679552381</v>
      </c>
      <c r="S29" s="582">
        <v>377.04854526958286</v>
      </c>
      <c r="T29" s="327">
        <f t="shared" si="28"/>
        <v>54</v>
      </c>
      <c r="U29" s="730">
        <v>22.555442522889116</v>
      </c>
      <c r="V29" s="730">
        <v>13.758819938962359</v>
      </c>
      <c r="W29" s="327">
        <f t="shared" si="29"/>
        <v>61</v>
      </c>
      <c r="X29" s="582">
        <v>1157.1900859888719</v>
      </c>
      <c r="Y29" s="330">
        <f t="shared" si="30"/>
        <v>60</v>
      </c>
    </row>
    <row r="30" spans="1:27" ht="24.95" customHeight="1" thickBot="1">
      <c r="A30" s="1876"/>
      <c r="B30" s="395" t="s">
        <v>317</v>
      </c>
      <c r="C30" s="750">
        <v>2203</v>
      </c>
      <c r="D30" s="751">
        <v>2203</v>
      </c>
      <c r="E30" s="583">
        <v>100</v>
      </c>
      <c r="F30" s="751">
        <v>16332.029999999999</v>
      </c>
      <c r="G30" s="324">
        <f t="shared" si="24"/>
        <v>741</v>
      </c>
      <c r="H30" s="752">
        <v>396.54</v>
      </c>
      <c r="I30" s="583">
        <v>18</v>
      </c>
      <c r="J30" s="753">
        <v>2974.05</v>
      </c>
      <c r="K30" s="324">
        <f t="shared" si="25"/>
        <v>750</v>
      </c>
      <c r="L30" s="733">
        <v>87</v>
      </c>
      <c r="M30" s="752">
        <v>69.436000000000007</v>
      </c>
      <c r="N30" s="326">
        <f t="shared" si="26"/>
        <v>80</v>
      </c>
      <c r="O30" s="751">
        <v>1244</v>
      </c>
      <c r="P30" s="751">
        <v>248.744</v>
      </c>
      <c r="Q30" s="327">
        <f t="shared" si="27"/>
        <v>20</v>
      </c>
      <c r="R30" s="751">
        <v>109</v>
      </c>
      <c r="S30" s="751">
        <v>65.540000000000006</v>
      </c>
      <c r="T30" s="327">
        <f t="shared" si="28"/>
        <v>60</v>
      </c>
      <c r="U30" s="754">
        <v>18</v>
      </c>
      <c r="V30" s="754">
        <v>10.76</v>
      </c>
      <c r="W30" s="327">
        <f t="shared" si="29"/>
        <v>60</v>
      </c>
      <c r="X30" s="742">
        <v>1762.4</v>
      </c>
      <c r="Y30" s="330">
        <f t="shared" si="30"/>
        <v>80</v>
      </c>
    </row>
    <row r="31" spans="1:27" ht="24.95" customHeight="1" thickBot="1">
      <c r="A31" s="1876"/>
      <c r="B31" s="306" t="s">
        <v>304</v>
      </c>
      <c r="C31" s="322">
        <v>285</v>
      </c>
      <c r="D31" s="323">
        <v>275</v>
      </c>
      <c r="E31" s="583">
        <v>96</v>
      </c>
      <c r="F31" s="323">
        <v>1916.9815789473685</v>
      </c>
      <c r="G31" s="324">
        <f t="shared" si="24"/>
        <v>697</v>
      </c>
      <c r="H31" s="325">
        <v>35</v>
      </c>
      <c r="I31" s="583">
        <v>12</v>
      </c>
      <c r="J31" s="208">
        <v>350</v>
      </c>
      <c r="K31" s="324">
        <f t="shared" si="25"/>
        <v>1000</v>
      </c>
      <c r="L31" s="208">
        <v>2.2000000000000002</v>
      </c>
      <c r="M31" s="325">
        <v>1.08</v>
      </c>
      <c r="N31" s="326">
        <f t="shared" si="26"/>
        <v>49</v>
      </c>
      <c r="O31" s="323">
        <v>13</v>
      </c>
      <c r="P31" s="323">
        <v>6.5</v>
      </c>
      <c r="Q31" s="327">
        <f t="shared" si="27"/>
        <v>50</v>
      </c>
      <c r="R31" s="323">
        <v>14.8</v>
      </c>
      <c r="S31" s="323">
        <v>8.86</v>
      </c>
      <c r="T31" s="327">
        <f t="shared" si="28"/>
        <v>60</v>
      </c>
      <c r="U31" s="328">
        <v>1.6</v>
      </c>
      <c r="V31" s="328">
        <v>0.98</v>
      </c>
      <c r="W31" s="327">
        <f t="shared" si="29"/>
        <v>61</v>
      </c>
      <c r="X31" s="329">
        <v>256</v>
      </c>
      <c r="Y31" s="330">
        <f t="shared" si="30"/>
        <v>90</v>
      </c>
    </row>
    <row r="32" spans="1:27" ht="24.95" customHeight="1" thickBot="1">
      <c r="A32" s="1877"/>
      <c r="B32" s="844" t="s">
        <v>79</v>
      </c>
      <c r="C32" s="1404">
        <v>3860</v>
      </c>
      <c r="D32" s="1405">
        <v>3474</v>
      </c>
      <c r="E32" s="1405">
        <v>90</v>
      </c>
      <c r="F32" s="1405">
        <v>26176</v>
      </c>
      <c r="G32" s="755">
        <f t="shared" si="24"/>
        <v>753</v>
      </c>
      <c r="H32" s="1405">
        <v>347</v>
      </c>
      <c r="I32" s="1405">
        <v>9</v>
      </c>
      <c r="J32" s="1405">
        <v>5215</v>
      </c>
      <c r="K32" s="755">
        <f t="shared" si="25"/>
        <v>1503</v>
      </c>
      <c r="L32" s="1406">
        <v>534</v>
      </c>
      <c r="M32" s="1407">
        <v>320</v>
      </c>
      <c r="N32" s="1408">
        <f t="shared" si="26"/>
        <v>60</v>
      </c>
      <c r="O32" s="1409">
        <v>642</v>
      </c>
      <c r="P32" s="1405">
        <v>257</v>
      </c>
      <c r="Q32" s="1410">
        <f t="shared" si="27"/>
        <v>40</v>
      </c>
      <c r="R32" s="1405">
        <v>288</v>
      </c>
      <c r="S32" s="1405">
        <v>173</v>
      </c>
      <c r="T32" s="1410">
        <f t="shared" si="28"/>
        <v>60</v>
      </c>
      <c r="U32" s="1411">
        <v>50</v>
      </c>
      <c r="V32" s="1411">
        <v>40</v>
      </c>
      <c r="W32" s="1410">
        <f t="shared" si="29"/>
        <v>80</v>
      </c>
      <c r="X32" s="1405">
        <v>3088</v>
      </c>
      <c r="Y32" s="1412">
        <f t="shared" si="30"/>
        <v>80</v>
      </c>
    </row>
    <row r="33" spans="1:25">
      <c r="A33" s="207"/>
      <c r="B33" s="469"/>
      <c r="C33" s="207"/>
      <c r="D33" s="207"/>
      <c r="E33" s="207"/>
      <c r="F33" s="207"/>
      <c r="G33" s="207"/>
      <c r="H33" s="207"/>
      <c r="I33" s="207"/>
      <c r="J33" s="207"/>
      <c r="K33" s="207"/>
      <c r="L33" s="207"/>
      <c r="M33" s="207"/>
      <c r="N33" s="207"/>
      <c r="O33" s="207"/>
      <c r="P33" s="207"/>
      <c r="Q33" s="207"/>
      <c r="R33" s="207"/>
      <c r="S33" s="207"/>
      <c r="T33" s="207"/>
      <c r="U33" s="207"/>
      <c r="V33" s="207"/>
      <c r="W33" s="207"/>
      <c r="X33" s="207"/>
      <c r="Y33" s="207"/>
    </row>
    <row r="34" spans="1:25">
      <c r="A34" s="567"/>
      <c r="B34" s="420"/>
    </row>
    <row r="35" spans="1:25">
      <c r="A35" s="567"/>
      <c r="B35" s="420"/>
      <c r="C35" s="567"/>
      <c r="D35" s="567"/>
      <c r="E35" s="567"/>
      <c r="F35" s="567"/>
      <c r="G35" s="567"/>
      <c r="H35" s="567"/>
      <c r="I35" s="567"/>
      <c r="J35" s="567"/>
      <c r="K35" s="567"/>
      <c r="L35" s="567"/>
      <c r="M35" s="567"/>
      <c r="N35" s="567"/>
      <c r="O35" s="567"/>
      <c r="P35" s="567"/>
      <c r="Q35" s="567"/>
      <c r="R35" s="567"/>
      <c r="S35" s="567"/>
      <c r="T35" s="567"/>
      <c r="U35" s="567"/>
      <c r="V35" s="567"/>
      <c r="W35" s="567"/>
      <c r="X35" s="567"/>
      <c r="Y35" s="567"/>
    </row>
    <row r="36" spans="1:25">
      <c r="A36" s="567"/>
      <c r="B36" s="420"/>
      <c r="C36" s="567"/>
      <c r="D36" s="567"/>
      <c r="E36" s="567"/>
      <c r="F36" s="567"/>
      <c r="G36" s="567"/>
      <c r="H36" s="567"/>
      <c r="I36" s="567"/>
      <c r="J36" s="567"/>
      <c r="K36" s="567"/>
      <c r="L36" s="567"/>
      <c r="M36" s="567"/>
      <c r="N36" s="567"/>
      <c r="O36" s="567"/>
      <c r="P36" s="567"/>
      <c r="Q36" s="567"/>
      <c r="R36" s="567"/>
      <c r="S36" s="567"/>
      <c r="T36" s="567"/>
      <c r="U36" s="567"/>
      <c r="V36" s="567"/>
      <c r="W36" s="567"/>
      <c r="X36" s="567"/>
      <c r="Y36" s="567"/>
    </row>
    <row r="37" spans="1:25">
      <c r="A37" s="567"/>
      <c r="B37" s="420"/>
      <c r="C37" s="567"/>
      <c r="D37" s="567"/>
      <c r="E37" s="567"/>
      <c r="F37" s="567"/>
      <c r="G37" s="567"/>
      <c r="H37" s="567"/>
      <c r="I37" s="567"/>
      <c r="J37" s="567"/>
      <c r="K37" s="567"/>
      <c r="L37" s="567"/>
      <c r="M37" s="567"/>
      <c r="N37" s="567"/>
      <c r="O37" s="567"/>
      <c r="P37" s="567"/>
      <c r="Q37" s="567"/>
      <c r="R37" s="567"/>
      <c r="S37" s="567"/>
      <c r="T37" s="567"/>
      <c r="U37" s="567"/>
      <c r="V37" s="567"/>
      <c r="W37" s="567"/>
      <c r="X37" s="567"/>
      <c r="Y37" s="567"/>
    </row>
    <row r="38" spans="1:25">
      <c r="A38" s="567"/>
      <c r="B38" s="420"/>
      <c r="C38" s="567"/>
      <c r="D38" s="567"/>
      <c r="E38" s="567"/>
      <c r="F38" s="567"/>
      <c r="G38" s="567"/>
      <c r="H38" s="567"/>
      <c r="I38" s="567"/>
      <c r="J38" s="567"/>
      <c r="K38" s="567"/>
      <c r="L38" s="567"/>
      <c r="M38" s="567"/>
      <c r="N38" s="567"/>
      <c r="O38" s="567"/>
      <c r="P38" s="567"/>
      <c r="Q38" s="567"/>
      <c r="R38" s="567"/>
      <c r="S38" s="567"/>
      <c r="T38" s="567"/>
      <c r="U38" s="567"/>
      <c r="V38" s="567"/>
      <c r="W38" s="567"/>
      <c r="X38" s="567"/>
      <c r="Y38" s="567"/>
    </row>
    <row r="39" spans="1:25">
      <c r="C39" s="567"/>
      <c r="D39" s="567"/>
      <c r="E39" s="567"/>
      <c r="F39" s="567"/>
      <c r="G39" s="567"/>
      <c r="H39" s="567"/>
      <c r="I39" s="567"/>
      <c r="J39" s="567"/>
      <c r="K39" s="567"/>
      <c r="L39" s="567"/>
      <c r="M39" s="567"/>
      <c r="N39" s="567"/>
      <c r="O39" s="567"/>
      <c r="P39" s="567"/>
      <c r="Q39" s="567"/>
      <c r="R39" s="567"/>
      <c r="S39" s="567"/>
      <c r="T39" s="567"/>
      <c r="U39" s="567"/>
      <c r="V39" s="567"/>
      <c r="W39" s="567"/>
      <c r="X39" s="567"/>
      <c r="Y39" s="567"/>
    </row>
  </sheetData>
  <mergeCells count="20">
    <mergeCell ref="A19:A32"/>
    <mergeCell ref="A8:B8"/>
    <mergeCell ref="A9:B9"/>
    <mergeCell ref="A10:B10"/>
    <mergeCell ref="A11:B11"/>
    <mergeCell ref="A12:A18"/>
    <mergeCell ref="X3:Y3"/>
    <mergeCell ref="H4:K4"/>
    <mergeCell ref="Q5:Q7"/>
    <mergeCell ref="T5:T7"/>
    <mergeCell ref="W5:W7"/>
    <mergeCell ref="A1:K1"/>
    <mergeCell ref="D4:G4"/>
    <mergeCell ref="D3:K3"/>
    <mergeCell ref="L3:W3"/>
    <mergeCell ref="L4:N4"/>
    <mergeCell ref="O4:Q4"/>
    <mergeCell ref="R4:T4"/>
    <mergeCell ref="U4:W4"/>
    <mergeCell ref="A3:B7"/>
  </mergeCells>
  <phoneticPr fontId="5"/>
  <printOptions horizontalCentered="1"/>
  <pageMargins left="0.59055118110236227" right="0.59055118110236227" top="0.59055118110236227" bottom="0.39370078740157483" header="0.51181102362204722" footer="0.31496062992125984"/>
  <pageSetup paperSize="9" firstPageNumber="18" pageOrder="overThenDown" orientation="portrait" useFirstPageNumber="1" r:id="rId1"/>
  <headerFooter scaleWithDoc="0" alignWithMargins="0">
    <oddFooter>&amp;C- &amp;P  -</oddFooter>
  </headerFooter>
  <rowBreaks count="1" manualBreakCount="1">
    <brk id="66" max="16383" man="1"/>
  </rowBreaks>
  <colBreaks count="1" manualBreakCount="1">
    <brk id="11" max="3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dimension ref="A1:BD33"/>
  <sheetViews>
    <sheetView view="pageBreakPreview" zoomScaleNormal="75" workbookViewId="0">
      <pane xSplit="2" ySplit="8" topLeftCell="C9" activePane="bottomRight" state="frozen"/>
      <selection activeCell="F6" sqref="F6"/>
      <selection pane="topRight" activeCell="F6" sqref="F6"/>
      <selection pane="bottomLeft" activeCell="F6" sqref="F6"/>
      <selection pane="bottomRight" activeCell="D8" sqref="D8"/>
    </sheetView>
  </sheetViews>
  <sheetFormatPr defaultColWidth="13.375" defaultRowHeight="17.25"/>
  <cols>
    <col min="1" max="1" width="2.875" style="213" bestFit="1" customWidth="1"/>
    <col min="2" max="2" width="8.625" style="213" customWidth="1"/>
    <col min="3" max="5" width="9.375" style="213" customWidth="1"/>
    <col min="6" max="14" width="5" style="213" customWidth="1"/>
    <col min="15" max="15" width="7.5" style="213" bestFit="1" customWidth="1"/>
    <col min="16" max="16" width="10.5" style="213" bestFit="1" customWidth="1"/>
    <col min="17" max="17" width="8.375" style="213" customWidth="1"/>
    <col min="18" max="18" width="7.875" style="213" customWidth="1"/>
    <col min="19" max="19" width="8.375" style="213" customWidth="1"/>
    <col min="20" max="20" width="8.5" style="213" customWidth="1"/>
    <col min="21" max="21" width="9.875" style="213" customWidth="1"/>
    <col min="22" max="22" width="8" style="213" customWidth="1"/>
    <col min="23" max="23" width="10.75" style="213" customWidth="1"/>
    <col min="24" max="24" width="11.75" style="213" customWidth="1"/>
    <col min="25" max="25" width="10.25" style="213" customWidth="1"/>
    <col min="26" max="26" width="11.125" style="213" customWidth="1"/>
    <col min="27" max="27" width="9.75" style="213" customWidth="1"/>
    <col min="28" max="28" width="7.625" style="213" customWidth="1"/>
    <col min="29" max="29" width="10.75" style="213" customWidth="1"/>
    <col min="30" max="30" width="7.625" style="213" customWidth="1"/>
    <col min="31" max="31" width="9.75" style="213" customWidth="1"/>
    <col min="32" max="32" width="7.625" style="213" customWidth="1"/>
    <col min="33" max="33" width="9.75" style="213" customWidth="1"/>
    <col min="34" max="34" width="7.625" style="213" customWidth="1"/>
    <col min="35" max="35" width="10" style="213" customWidth="1"/>
    <col min="36" max="36" width="7.625" style="213" customWidth="1"/>
    <col min="37" max="37" width="10.125" style="213" customWidth="1"/>
    <col min="38" max="38" width="7.625" style="213" customWidth="1"/>
    <col min="39" max="39" width="12" style="213" customWidth="1"/>
    <col min="40" max="40" width="7.625" style="213" customWidth="1"/>
    <col min="41" max="41" width="12.125" style="213" customWidth="1"/>
    <col min="42" max="42" width="11.5" style="213" customWidth="1"/>
    <col min="43" max="44" width="7.625" style="213" customWidth="1"/>
    <col min="45" max="45" width="11.625" style="213" customWidth="1"/>
    <col min="46" max="46" width="7.625" style="213" customWidth="1"/>
    <col min="47" max="47" width="10" style="213" customWidth="1"/>
    <col min="48" max="48" width="7.625" style="213" customWidth="1"/>
    <col min="49" max="49" width="7.75" style="213" customWidth="1"/>
    <col min="50" max="50" width="7" style="213" customWidth="1"/>
    <col min="51" max="51" width="9.875" style="213" customWidth="1"/>
    <col min="52" max="52" width="6.75" style="213" customWidth="1"/>
    <col min="53" max="53" width="11.25" style="213" customWidth="1"/>
    <col min="54" max="54" width="7" style="213" customWidth="1"/>
    <col min="55" max="55" width="9.25" style="213" customWidth="1"/>
    <col min="56" max="56" width="7.75" style="213" customWidth="1"/>
    <col min="57" max="57" width="3.5" style="213" customWidth="1"/>
    <col min="58" max="16384" width="13.375" style="213"/>
  </cols>
  <sheetData>
    <row r="1" spans="1:56">
      <c r="A1" s="1882" t="s">
        <v>673</v>
      </c>
      <c r="B1" s="1882"/>
      <c r="C1" s="1882"/>
      <c r="D1" s="1882"/>
      <c r="E1" s="1882"/>
      <c r="F1" s="1882"/>
      <c r="G1" s="1882"/>
      <c r="H1" s="1882"/>
      <c r="I1" s="1882"/>
      <c r="J1" s="1882"/>
      <c r="K1" s="1882"/>
      <c r="L1" s="1882"/>
      <c r="M1" s="1882"/>
      <c r="N1" s="1882"/>
      <c r="O1" s="1882"/>
      <c r="P1" s="1882"/>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214"/>
      <c r="AZ1" s="214"/>
      <c r="BA1" s="214"/>
      <c r="BB1" s="214"/>
      <c r="BC1" s="214"/>
      <c r="BD1" s="214"/>
    </row>
    <row r="2" spans="1:56">
      <c r="B2" s="756"/>
      <c r="C2" s="756"/>
      <c r="D2" s="756"/>
      <c r="E2" s="205"/>
      <c r="F2" s="205"/>
      <c r="G2" s="1884"/>
      <c r="H2" s="1884"/>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514"/>
      <c r="AX2" s="514"/>
      <c r="AY2" s="214"/>
      <c r="AZ2" s="214"/>
      <c r="BA2" s="214"/>
      <c r="BB2" s="214"/>
      <c r="BC2" s="214"/>
      <c r="BD2" s="214"/>
    </row>
    <row r="3" spans="1:56" ht="18" thickBot="1">
      <c r="B3" s="1883" t="s">
        <v>582</v>
      </c>
      <c r="C3" s="1883"/>
      <c r="D3" s="1883"/>
      <c r="E3" s="205"/>
      <c r="F3" s="205"/>
      <c r="G3" s="757"/>
      <c r="H3" s="757"/>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514"/>
      <c r="AX3" s="514"/>
      <c r="AY3" s="214"/>
      <c r="AZ3" s="214"/>
      <c r="BA3" s="214"/>
      <c r="BB3" s="214"/>
      <c r="BC3" s="214"/>
      <c r="BD3" s="214"/>
    </row>
    <row r="4" spans="1:56" ht="18" customHeight="1">
      <c r="A4" s="1866" t="s">
        <v>71</v>
      </c>
      <c r="B4" s="1867"/>
      <c r="C4" s="758"/>
      <c r="D4" s="758"/>
      <c r="E4" s="1891" t="s">
        <v>401</v>
      </c>
      <c r="F4" s="1892"/>
      <c r="G4" s="1892"/>
      <c r="H4" s="1892"/>
      <c r="I4" s="1892"/>
      <c r="J4" s="1892"/>
      <c r="K4" s="1892"/>
      <c r="L4" s="1892"/>
      <c r="M4" s="1892"/>
      <c r="N4" s="1892"/>
      <c r="O4" s="759"/>
      <c r="P4" s="760"/>
    </row>
    <row r="5" spans="1:56" ht="18" customHeight="1">
      <c r="A5" s="1868"/>
      <c r="B5" s="1869"/>
      <c r="C5" s="761" t="s">
        <v>61</v>
      </c>
      <c r="D5" s="761" t="s">
        <v>60</v>
      </c>
      <c r="E5" s="762" t="s">
        <v>48</v>
      </c>
      <c r="F5" s="763"/>
      <c r="G5" s="1893" t="s">
        <v>151</v>
      </c>
      <c r="H5" s="1894"/>
      <c r="I5" s="1894"/>
      <c r="J5" s="1894"/>
      <c r="K5" s="1894"/>
      <c r="L5" s="1894"/>
      <c r="M5" s="1894"/>
      <c r="N5" s="1894"/>
      <c r="O5" s="764" t="s">
        <v>416</v>
      </c>
      <c r="P5" s="765" t="s">
        <v>44</v>
      </c>
    </row>
    <row r="6" spans="1:56" ht="18" customHeight="1">
      <c r="A6" s="1868"/>
      <c r="B6" s="1869"/>
      <c r="C6" s="761" t="s">
        <v>54</v>
      </c>
      <c r="D6" s="761" t="s">
        <v>52</v>
      </c>
      <c r="E6" s="766" t="s">
        <v>39</v>
      </c>
      <c r="F6" s="767" t="s">
        <v>63</v>
      </c>
      <c r="G6" s="768" t="s">
        <v>156</v>
      </c>
      <c r="H6" s="1893" t="s">
        <v>309</v>
      </c>
      <c r="I6" s="1894"/>
      <c r="J6" s="1895"/>
      <c r="K6" s="1893" t="s">
        <v>310</v>
      </c>
      <c r="L6" s="1894"/>
      <c r="M6" s="1895"/>
      <c r="N6" s="762" t="s">
        <v>43</v>
      </c>
      <c r="O6" s="764"/>
      <c r="P6" s="769" t="s">
        <v>59</v>
      </c>
    </row>
    <row r="7" spans="1:56" ht="18" customHeight="1">
      <c r="A7" s="1868"/>
      <c r="B7" s="1869"/>
      <c r="C7" s="761"/>
      <c r="D7" s="770"/>
      <c r="E7" s="771"/>
      <c r="F7" s="767" t="s">
        <v>39</v>
      </c>
      <c r="G7" s="766" t="s">
        <v>104</v>
      </c>
      <c r="H7" s="766" t="s">
        <v>45</v>
      </c>
      <c r="I7" s="767" t="s">
        <v>324</v>
      </c>
      <c r="J7" s="768" t="s">
        <v>53</v>
      </c>
      <c r="K7" s="768" t="s">
        <v>46</v>
      </c>
      <c r="L7" s="768" t="s">
        <v>47</v>
      </c>
      <c r="M7" s="768" t="s">
        <v>53</v>
      </c>
      <c r="N7" s="772"/>
      <c r="O7" s="773"/>
      <c r="P7" s="774"/>
    </row>
    <row r="8" spans="1:56" ht="18" customHeight="1" thickBot="1">
      <c r="A8" s="1897"/>
      <c r="B8" s="1898"/>
      <c r="C8" s="775" t="s">
        <v>155</v>
      </c>
      <c r="D8" s="775" t="s">
        <v>155</v>
      </c>
      <c r="E8" s="775" t="s">
        <v>155</v>
      </c>
      <c r="F8" s="775" t="s">
        <v>157</v>
      </c>
      <c r="G8" s="775"/>
      <c r="H8" s="775"/>
      <c r="I8" s="775"/>
      <c r="J8" s="775"/>
      <c r="K8" s="775"/>
      <c r="L8" s="775"/>
      <c r="M8" s="775"/>
      <c r="N8" s="776"/>
      <c r="O8" s="777" t="s">
        <v>155</v>
      </c>
      <c r="P8" s="778" t="s">
        <v>155</v>
      </c>
    </row>
    <row r="9" spans="1:56" ht="24.95" customHeight="1" thickBot="1">
      <c r="A9" s="1899" t="s">
        <v>291</v>
      </c>
      <c r="B9" s="1900"/>
      <c r="C9" s="779">
        <v>365292</v>
      </c>
      <c r="D9" s="779">
        <v>455667.81999999995</v>
      </c>
      <c r="E9" s="779">
        <v>451052.03</v>
      </c>
      <c r="F9" s="779">
        <v>99</v>
      </c>
      <c r="G9" s="780">
        <v>75</v>
      </c>
      <c r="H9" s="779">
        <v>7</v>
      </c>
      <c r="I9" s="779">
        <v>5</v>
      </c>
      <c r="J9" s="779">
        <v>12</v>
      </c>
      <c r="K9" s="779">
        <v>9</v>
      </c>
      <c r="L9" s="779">
        <v>4</v>
      </c>
      <c r="M9" s="780">
        <v>13</v>
      </c>
      <c r="N9" s="781">
        <v>0</v>
      </c>
      <c r="O9" s="782">
        <v>1130</v>
      </c>
      <c r="P9" s="783">
        <v>3486</v>
      </c>
    </row>
    <row r="10" spans="1:56" ht="24.95" customHeight="1">
      <c r="A10" s="1901" t="s">
        <v>75</v>
      </c>
      <c r="B10" s="1753"/>
      <c r="C10" s="398">
        <v>197350</v>
      </c>
      <c r="D10" s="398">
        <v>237750.39999999999</v>
      </c>
      <c r="E10" s="398">
        <v>234234</v>
      </c>
      <c r="F10" s="398">
        <v>99</v>
      </c>
      <c r="G10" s="399">
        <v>67</v>
      </c>
      <c r="H10" s="784">
        <v>9</v>
      </c>
      <c r="I10" s="784">
        <v>7</v>
      </c>
      <c r="J10" s="784">
        <v>16</v>
      </c>
      <c r="K10" s="785">
        <v>11</v>
      </c>
      <c r="L10" s="398">
        <v>5</v>
      </c>
      <c r="M10" s="399">
        <v>16</v>
      </c>
      <c r="N10" s="401">
        <v>0</v>
      </c>
      <c r="O10" s="402">
        <v>30</v>
      </c>
      <c r="P10" s="403">
        <v>3486</v>
      </c>
    </row>
    <row r="11" spans="1:56" ht="24.95" customHeight="1">
      <c r="A11" s="1902" t="s">
        <v>292</v>
      </c>
      <c r="B11" s="1747"/>
      <c r="C11" s="400">
        <v>134750</v>
      </c>
      <c r="D11" s="400">
        <v>170510.7</v>
      </c>
      <c r="E11" s="400">
        <v>169411</v>
      </c>
      <c r="F11" s="400">
        <v>99</v>
      </c>
      <c r="G11" s="786">
        <v>84</v>
      </c>
      <c r="H11" s="673">
        <v>6</v>
      </c>
      <c r="I11" s="673">
        <v>3</v>
      </c>
      <c r="J11" s="673">
        <v>9</v>
      </c>
      <c r="K11" s="673">
        <v>5</v>
      </c>
      <c r="L11" s="424">
        <v>3</v>
      </c>
      <c r="M11" s="424">
        <v>8</v>
      </c>
      <c r="N11" s="462"/>
      <c r="O11" s="463">
        <v>1100</v>
      </c>
      <c r="P11" s="464"/>
    </row>
    <row r="12" spans="1:56" ht="24.95" customHeight="1" thickBot="1">
      <c r="A12" s="1896" t="s">
        <v>76</v>
      </c>
      <c r="B12" s="1761"/>
      <c r="C12" s="496">
        <v>33192</v>
      </c>
      <c r="D12" s="496">
        <v>47406.720000000001</v>
      </c>
      <c r="E12" s="496">
        <v>47407.03</v>
      </c>
      <c r="F12" s="400">
        <v>100</v>
      </c>
      <c r="G12" s="400">
        <v>82</v>
      </c>
      <c r="H12" s="779">
        <v>2</v>
      </c>
      <c r="I12" s="779">
        <v>1</v>
      </c>
      <c r="J12" s="779">
        <v>3</v>
      </c>
      <c r="K12" s="779">
        <v>12</v>
      </c>
      <c r="L12" s="496">
        <v>3</v>
      </c>
      <c r="M12" s="497">
        <v>15</v>
      </c>
      <c r="N12" s="498"/>
      <c r="O12" s="787"/>
      <c r="P12" s="788"/>
    </row>
    <row r="13" spans="1:56" ht="24.95" customHeight="1">
      <c r="A13" s="1888" t="s">
        <v>86</v>
      </c>
      <c r="B13" s="397" t="s">
        <v>293</v>
      </c>
      <c r="C13" s="1220">
        <v>43120</v>
      </c>
      <c r="D13" s="1221">
        <v>54763</v>
      </c>
      <c r="E13" s="1221">
        <v>51247</v>
      </c>
      <c r="F13" s="1221">
        <v>94</v>
      </c>
      <c r="G13" s="1221">
        <v>56</v>
      </c>
      <c r="H13" s="1221">
        <v>7</v>
      </c>
      <c r="I13" s="1221">
        <v>23</v>
      </c>
      <c r="J13" s="400">
        <v>30</v>
      </c>
      <c r="K13" s="1221">
        <v>10</v>
      </c>
      <c r="L13" s="1221">
        <v>4</v>
      </c>
      <c r="M13" s="1221">
        <v>14</v>
      </c>
      <c r="N13" s="462">
        <v>0</v>
      </c>
      <c r="O13" s="1222">
        <v>30</v>
      </c>
      <c r="P13" s="1223">
        <v>3486</v>
      </c>
    </row>
    <row r="14" spans="1:56" ht="24.95" customHeight="1">
      <c r="A14" s="1889"/>
      <c r="B14" s="457" t="s">
        <v>294</v>
      </c>
      <c r="C14" s="400">
        <v>104440</v>
      </c>
      <c r="D14" s="400">
        <v>123239.4</v>
      </c>
      <c r="E14" s="400">
        <v>123239</v>
      </c>
      <c r="F14" s="400">
        <v>100</v>
      </c>
      <c r="G14" s="424">
        <v>71</v>
      </c>
      <c r="H14" s="400">
        <v>11</v>
      </c>
      <c r="I14" s="400">
        <v>3</v>
      </c>
      <c r="J14" s="400">
        <v>14</v>
      </c>
      <c r="K14" s="400">
        <v>12</v>
      </c>
      <c r="L14" s="400">
        <v>3</v>
      </c>
      <c r="M14" s="424">
        <v>15</v>
      </c>
      <c r="N14" s="462">
        <v>0</v>
      </c>
      <c r="O14" s="463"/>
      <c r="P14" s="464"/>
    </row>
    <row r="15" spans="1:56" ht="24.95" customHeight="1">
      <c r="A15" s="1889"/>
      <c r="B15" s="457" t="s">
        <v>295</v>
      </c>
      <c r="C15" s="400">
        <v>49790</v>
      </c>
      <c r="D15" s="400">
        <v>59748</v>
      </c>
      <c r="E15" s="400">
        <v>59748</v>
      </c>
      <c r="F15" s="400">
        <v>100</v>
      </c>
      <c r="G15" s="424">
        <v>70</v>
      </c>
      <c r="H15" s="400">
        <v>7</v>
      </c>
      <c r="I15" s="400">
        <v>3</v>
      </c>
      <c r="J15" s="400">
        <v>10</v>
      </c>
      <c r="K15" s="400">
        <v>10</v>
      </c>
      <c r="L15" s="400">
        <v>10</v>
      </c>
      <c r="M15" s="424">
        <v>20</v>
      </c>
      <c r="N15" s="462"/>
      <c r="O15" s="463"/>
      <c r="P15" s="464"/>
    </row>
    <row r="16" spans="1:56" ht="24.95" customHeight="1">
      <c r="A16" s="1889"/>
      <c r="B16" s="457" t="s">
        <v>292</v>
      </c>
      <c r="C16" s="400">
        <v>124380</v>
      </c>
      <c r="D16" s="400">
        <v>157963</v>
      </c>
      <c r="E16" s="400">
        <v>156863</v>
      </c>
      <c r="F16" s="400">
        <v>99</v>
      </c>
      <c r="G16" s="424">
        <v>84</v>
      </c>
      <c r="H16" s="400">
        <v>6</v>
      </c>
      <c r="I16" s="400">
        <v>3</v>
      </c>
      <c r="J16" s="400">
        <v>9</v>
      </c>
      <c r="K16" s="400">
        <v>5</v>
      </c>
      <c r="L16" s="400">
        <v>3</v>
      </c>
      <c r="M16" s="424">
        <v>8</v>
      </c>
      <c r="N16" s="462"/>
      <c r="O16" s="463">
        <v>1100</v>
      </c>
      <c r="P16" s="464"/>
    </row>
    <row r="17" spans="1:19" ht="24.95" customHeight="1">
      <c r="A17" s="1889"/>
      <c r="B17" s="457" t="s">
        <v>77</v>
      </c>
      <c r="C17" s="400">
        <v>10370</v>
      </c>
      <c r="D17" s="400">
        <v>12547.7</v>
      </c>
      <c r="E17" s="400">
        <v>12548</v>
      </c>
      <c r="F17" s="400">
        <v>100</v>
      </c>
      <c r="G17" s="424">
        <v>91</v>
      </c>
      <c r="H17" s="400">
        <v>6</v>
      </c>
      <c r="I17" s="400">
        <v>1</v>
      </c>
      <c r="J17" s="400">
        <v>7</v>
      </c>
      <c r="K17" s="400">
        <v>1</v>
      </c>
      <c r="L17" s="400">
        <v>1</v>
      </c>
      <c r="M17" s="424">
        <v>2</v>
      </c>
      <c r="N17" s="462"/>
      <c r="O17" s="463"/>
      <c r="P17" s="464"/>
    </row>
    <row r="18" spans="1:19" ht="24.95" customHeight="1">
      <c r="A18" s="1889"/>
      <c r="B18" s="457" t="s">
        <v>296</v>
      </c>
      <c r="C18" s="400">
        <v>12992</v>
      </c>
      <c r="D18" s="400">
        <v>18318.719999999998</v>
      </c>
      <c r="E18" s="400">
        <v>18319.03</v>
      </c>
      <c r="F18" s="400">
        <v>100</v>
      </c>
      <c r="G18" s="424">
        <v>81</v>
      </c>
      <c r="H18" s="400">
        <v>3</v>
      </c>
      <c r="I18" s="400">
        <v>1</v>
      </c>
      <c r="J18" s="400">
        <v>4</v>
      </c>
      <c r="K18" s="400">
        <v>9</v>
      </c>
      <c r="L18" s="400">
        <v>6</v>
      </c>
      <c r="M18" s="424">
        <v>15</v>
      </c>
      <c r="N18" s="462"/>
      <c r="O18" s="463"/>
      <c r="P18" s="464"/>
    </row>
    <row r="19" spans="1:19" ht="24.95" customHeight="1" thickBot="1">
      <c r="A19" s="1890"/>
      <c r="B19" s="500" t="s">
        <v>79</v>
      </c>
      <c r="C19" s="496">
        <v>20200</v>
      </c>
      <c r="D19" s="496">
        <v>29088</v>
      </c>
      <c r="E19" s="496">
        <v>29088</v>
      </c>
      <c r="F19" s="496">
        <v>100</v>
      </c>
      <c r="G19" s="497">
        <v>82</v>
      </c>
      <c r="H19" s="496">
        <v>2</v>
      </c>
      <c r="I19" s="496">
        <v>1</v>
      </c>
      <c r="J19" s="496">
        <v>3</v>
      </c>
      <c r="K19" s="496">
        <v>14</v>
      </c>
      <c r="L19" s="496">
        <v>1</v>
      </c>
      <c r="M19" s="497">
        <v>15</v>
      </c>
      <c r="N19" s="498"/>
      <c r="O19" s="787"/>
      <c r="P19" s="788"/>
    </row>
    <row r="20" spans="1:19" ht="24.95" customHeight="1">
      <c r="A20" s="1885" t="s">
        <v>305</v>
      </c>
      <c r="B20" s="501" t="s">
        <v>318</v>
      </c>
      <c r="C20" s="1220">
        <v>11580</v>
      </c>
      <c r="D20" s="1221">
        <v>14707</v>
      </c>
      <c r="E20" s="1221">
        <v>11966</v>
      </c>
      <c r="F20" s="1221">
        <v>81</v>
      </c>
      <c r="G20" s="1221">
        <v>80</v>
      </c>
      <c r="H20" s="1221">
        <v>8</v>
      </c>
      <c r="I20" s="1221">
        <v>6</v>
      </c>
      <c r="J20" s="1221">
        <v>14</v>
      </c>
      <c r="K20" s="1221">
        <v>4</v>
      </c>
      <c r="L20" s="1221">
        <v>2</v>
      </c>
      <c r="M20" s="1221">
        <v>6</v>
      </c>
      <c r="N20" s="1221" t="s">
        <v>585</v>
      </c>
      <c r="O20" s="1222"/>
      <c r="P20" s="1223">
        <v>2741</v>
      </c>
    </row>
    <row r="21" spans="1:19" ht="24.95" customHeight="1">
      <c r="A21" s="1886"/>
      <c r="B21" s="396" t="s">
        <v>420</v>
      </c>
      <c r="C21" s="502">
        <v>9040</v>
      </c>
      <c r="D21" s="503">
        <v>11481</v>
      </c>
      <c r="E21" s="503">
        <v>10906</v>
      </c>
      <c r="F21" s="503">
        <v>95</v>
      </c>
      <c r="G21" s="503">
        <v>32</v>
      </c>
      <c r="H21" s="503">
        <v>13</v>
      </c>
      <c r="I21" s="503">
        <v>49</v>
      </c>
      <c r="J21" s="503">
        <v>62</v>
      </c>
      <c r="K21" s="503">
        <v>2</v>
      </c>
      <c r="L21" s="503">
        <v>3</v>
      </c>
      <c r="M21" s="503">
        <v>5</v>
      </c>
      <c r="N21" s="503">
        <v>1</v>
      </c>
      <c r="O21" s="789"/>
      <c r="P21" s="1560">
        <v>575</v>
      </c>
    </row>
    <row r="22" spans="1:19" ht="24.95" customHeight="1">
      <c r="A22" s="1886"/>
      <c r="B22" s="790" t="s">
        <v>320</v>
      </c>
      <c r="C22" s="791">
        <v>22500</v>
      </c>
      <c r="D22" s="792">
        <v>28575</v>
      </c>
      <c r="E22" s="792">
        <v>28375</v>
      </c>
      <c r="F22" s="792">
        <v>99</v>
      </c>
      <c r="G22" s="792">
        <v>55</v>
      </c>
      <c r="H22" s="792">
        <v>5</v>
      </c>
      <c r="I22" s="792">
        <v>20</v>
      </c>
      <c r="J22" s="792">
        <v>25</v>
      </c>
      <c r="K22" s="792">
        <v>15</v>
      </c>
      <c r="L22" s="792">
        <v>5</v>
      </c>
      <c r="M22" s="792">
        <v>20</v>
      </c>
      <c r="N22" s="793"/>
      <c r="O22" s="794">
        <v>30</v>
      </c>
      <c r="P22" s="795">
        <v>170</v>
      </c>
    </row>
    <row r="23" spans="1:19" ht="24.95" customHeight="1">
      <c r="A23" s="1886"/>
      <c r="B23" s="396" t="s">
        <v>315</v>
      </c>
      <c r="C23" s="423">
        <v>45000</v>
      </c>
      <c r="D23" s="326">
        <v>53100</v>
      </c>
      <c r="E23" s="326">
        <v>53100</v>
      </c>
      <c r="F23" s="327">
        <v>100</v>
      </c>
      <c r="G23" s="324">
        <v>83</v>
      </c>
      <c r="H23" s="324">
        <v>5</v>
      </c>
      <c r="I23" s="324">
        <v>3</v>
      </c>
      <c r="J23" s="324">
        <v>8</v>
      </c>
      <c r="K23" s="324">
        <v>7</v>
      </c>
      <c r="L23" s="324">
        <v>2</v>
      </c>
      <c r="M23" s="324">
        <v>9</v>
      </c>
      <c r="N23" s="324"/>
      <c r="O23" s="324"/>
      <c r="P23" s="441"/>
    </row>
    <row r="24" spans="1:19" ht="24.95" customHeight="1">
      <c r="A24" s="1886"/>
      <c r="B24" s="396" t="s">
        <v>321</v>
      </c>
      <c r="C24" s="423">
        <v>11510</v>
      </c>
      <c r="D24" s="326">
        <v>13582</v>
      </c>
      <c r="E24" s="326">
        <v>13582</v>
      </c>
      <c r="F24" s="326">
        <v>100</v>
      </c>
      <c r="G24" s="309">
        <v>42</v>
      </c>
      <c r="H24" s="309">
        <v>28</v>
      </c>
      <c r="I24" s="309">
        <v>2</v>
      </c>
      <c r="J24" s="309">
        <v>30</v>
      </c>
      <c r="K24" s="309">
        <v>22</v>
      </c>
      <c r="L24" s="309">
        <v>6</v>
      </c>
      <c r="M24" s="309">
        <v>28</v>
      </c>
      <c r="N24" s="309"/>
      <c r="O24" s="796"/>
      <c r="P24" s="506"/>
    </row>
    <row r="25" spans="1:19" ht="24.95" customHeight="1">
      <c r="A25" s="1886"/>
      <c r="B25" s="396" t="s">
        <v>110</v>
      </c>
      <c r="C25" s="1288">
        <v>47930</v>
      </c>
      <c r="D25" s="1216">
        <v>56557.399999999994</v>
      </c>
      <c r="E25" s="1216">
        <v>56557</v>
      </c>
      <c r="F25" s="1216">
        <v>100</v>
      </c>
      <c r="G25" s="1216">
        <v>66</v>
      </c>
      <c r="H25" s="1216">
        <v>12</v>
      </c>
      <c r="I25" s="1216">
        <v>3</v>
      </c>
      <c r="J25" s="1216">
        <v>15</v>
      </c>
      <c r="K25" s="1216">
        <v>15</v>
      </c>
      <c r="L25" s="1216">
        <v>3</v>
      </c>
      <c r="M25" s="1216">
        <v>18</v>
      </c>
      <c r="N25" s="1217">
        <v>1</v>
      </c>
      <c r="O25" s="1284"/>
      <c r="P25" s="1289"/>
    </row>
    <row r="26" spans="1:19" ht="24.95" customHeight="1">
      <c r="A26" s="1886"/>
      <c r="B26" s="396" t="s">
        <v>316</v>
      </c>
      <c r="C26" s="507">
        <v>49790</v>
      </c>
      <c r="D26" s="326">
        <v>59748</v>
      </c>
      <c r="E26" s="326">
        <v>59748</v>
      </c>
      <c r="F26" s="797">
        <v>100</v>
      </c>
      <c r="G26" s="326">
        <v>70</v>
      </c>
      <c r="H26" s="326">
        <v>7</v>
      </c>
      <c r="I26" s="326">
        <v>3</v>
      </c>
      <c r="J26" s="326">
        <v>10</v>
      </c>
      <c r="K26" s="326">
        <v>10</v>
      </c>
      <c r="L26" s="326">
        <v>10</v>
      </c>
      <c r="M26" s="326">
        <v>20</v>
      </c>
      <c r="N26" s="326"/>
      <c r="O26" s="331"/>
      <c r="P26" s="506"/>
    </row>
    <row r="27" spans="1:19" ht="24.95" customHeight="1">
      <c r="A27" s="1886"/>
      <c r="B27" s="396" t="s">
        <v>400</v>
      </c>
      <c r="C27" s="798">
        <v>43270</v>
      </c>
      <c r="D27" s="799">
        <v>54953</v>
      </c>
      <c r="E27" s="799">
        <v>53854</v>
      </c>
      <c r="F27" s="799">
        <v>98</v>
      </c>
      <c r="G27" s="799">
        <v>81</v>
      </c>
      <c r="H27" s="799">
        <v>10</v>
      </c>
      <c r="I27" s="799">
        <v>5</v>
      </c>
      <c r="J27" s="799">
        <v>15</v>
      </c>
      <c r="K27" s="799">
        <v>3</v>
      </c>
      <c r="L27" s="799">
        <v>1</v>
      </c>
      <c r="M27" s="799">
        <v>4</v>
      </c>
      <c r="N27" s="799"/>
      <c r="O27" s="718">
        <v>1099</v>
      </c>
      <c r="P27" s="800"/>
    </row>
    <row r="28" spans="1:19" ht="24.95" customHeight="1">
      <c r="A28" s="1886"/>
      <c r="B28" s="801" t="s">
        <v>111</v>
      </c>
      <c r="C28" s="802">
        <v>38510</v>
      </c>
      <c r="D28" s="803">
        <v>48908</v>
      </c>
      <c r="E28" s="803">
        <v>48908</v>
      </c>
      <c r="F28" s="803">
        <v>100</v>
      </c>
      <c r="G28" s="803">
        <v>83</v>
      </c>
      <c r="H28" s="803">
        <v>2</v>
      </c>
      <c r="I28" s="803">
        <v>2</v>
      </c>
      <c r="J28" s="803">
        <v>4</v>
      </c>
      <c r="K28" s="803">
        <v>6</v>
      </c>
      <c r="L28" s="803">
        <v>7</v>
      </c>
      <c r="M28" s="803">
        <v>13</v>
      </c>
      <c r="N28" s="803"/>
      <c r="O28" s="804"/>
      <c r="P28" s="805"/>
    </row>
    <row r="29" spans="1:19" ht="24.95" customHeight="1">
      <c r="A29" s="1886"/>
      <c r="B29" s="801" t="s">
        <v>112</v>
      </c>
      <c r="C29" s="806">
        <v>42600</v>
      </c>
      <c r="D29" s="807">
        <v>54102</v>
      </c>
      <c r="E29" s="807">
        <v>54101</v>
      </c>
      <c r="F29" s="807">
        <v>100</v>
      </c>
      <c r="G29" s="808">
        <v>87</v>
      </c>
      <c r="H29" s="807">
        <v>5</v>
      </c>
      <c r="I29" s="807">
        <v>1</v>
      </c>
      <c r="J29" s="807">
        <v>6</v>
      </c>
      <c r="K29" s="807">
        <v>6</v>
      </c>
      <c r="L29" s="807">
        <v>1</v>
      </c>
      <c r="M29" s="808">
        <v>7</v>
      </c>
      <c r="N29" s="809"/>
      <c r="O29" s="810">
        <v>1</v>
      </c>
      <c r="P29" s="811"/>
      <c r="Q29" s="214"/>
      <c r="R29" s="214"/>
      <c r="S29" s="214"/>
    </row>
    <row r="30" spans="1:19" ht="24.95" customHeight="1">
      <c r="A30" s="1886"/>
      <c r="B30" s="396" t="s">
        <v>77</v>
      </c>
      <c r="C30" s="308">
        <v>10370</v>
      </c>
      <c r="D30" s="309">
        <v>12547.7</v>
      </c>
      <c r="E30" s="309">
        <v>12548</v>
      </c>
      <c r="F30" s="400">
        <v>100</v>
      </c>
      <c r="G30" s="424">
        <v>91</v>
      </c>
      <c r="H30" s="400">
        <v>6</v>
      </c>
      <c r="I30" s="400">
        <v>1</v>
      </c>
      <c r="J30" s="400">
        <v>7</v>
      </c>
      <c r="K30" s="400">
        <v>1</v>
      </c>
      <c r="L30" s="400">
        <v>1</v>
      </c>
      <c r="M30" s="424">
        <v>2</v>
      </c>
      <c r="N30" s="462"/>
      <c r="O30" s="463"/>
      <c r="P30" s="464"/>
      <c r="Q30" s="214"/>
      <c r="R30" s="214"/>
      <c r="S30" s="214"/>
    </row>
    <row r="31" spans="1:19" ht="24.95" customHeight="1">
      <c r="A31" s="1886"/>
      <c r="B31" s="396" t="s">
        <v>317</v>
      </c>
      <c r="C31" s="508">
        <v>11583</v>
      </c>
      <c r="D31" s="509">
        <v>16332.029999999999</v>
      </c>
      <c r="E31" s="509">
        <v>16332.029999999999</v>
      </c>
      <c r="F31" s="509">
        <v>100</v>
      </c>
      <c r="G31" s="509">
        <v>80</v>
      </c>
      <c r="H31" s="509">
        <v>3</v>
      </c>
      <c r="I31" s="509">
        <v>1</v>
      </c>
      <c r="J31" s="509">
        <v>4</v>
      </c>
      <c r="K31" s="509">
        <v>10</v>
      </c>
      <c r="L31" s="509">
        <v>6</v>
      </c>
      <c r="M31" s="509">
        <v>16</v>
      </c>
      <c r="N31" s="509"/>
      <c r="O31" s="812"/>
      <c r="P31" s="813"/>
      <c r="Q31" s="214"/>
      <c r="R31" s="214"/>
      <c r="S31" s="214"/>
    </row>
    <row r="32" spans="1:19" ht="24.95" customHeight="1">
      <c r="A32" s="1886"/>
      <c r="B32" s="306" t="s">
        <v>304</v>
      </c>
      <c r="C32" s="307">
        <v>1409</v>
      </c>
      <c r="D32" s="309">
        <v>1986.6899999999998</v>
      </c>
      <c r="E32" s="309">
        <v>1987</v>
      </c>
      <c r="F32" s="309">
        <v>100</v>
      </c>
      <c r="G32" s="309">
        <v>91</v>
      </c>
      <c r="H32" s="309">
        <v>1</v>
      </c>
      <c r="I32" s="309">
        <v>5</v>
      </c>
      <c r="J32" s="309">
        <v>6</v>
      </c>
      <c r="K32" s="309">
        <v>1.5</v>
      </c>
      <c r="L32" s="309">
        <v>1.5</v>
      </c>
      <c r="M32" s="309">
        <v>3</v>
      </c>
      <c r="N32" s="309"/>
      <c r="O32" s="331"/>
      <c r="P32" s="310"/>
      <c r="Q32" s="214"/>
      <c r="R32" s="214"/>
      <c r="S32" s="214"/>
    </row>
    <row r="33" spans="1:19" ht="24.95" customHeight="1" thickBot="1">
      <c r="A33" s="1887"/>
      <c r="B33" s="510" t="s">
        <v>311</v>
      </c>
      <c r="C33" s="511">
        <v>20200</v>
      </c>
      <c r="D33" s="291">
        <v>29088</v>
      </c>
      <c r="E33" s="291">
        <v>29088</v>
      </c>
      <c r="F33" s="291">
        <v>100</v>
      </c>
      <c r="G33" s="291">
        <v>82</v>
      </c>
      <c r="H33" s="291">
        <v>2</v>
      </c>
      <c r="I33" s="291">
        <v>1</v>
      </c>
      <c r="J33" s="291">
        <v>3</v>
      </c>
      <c r="K33" s="291">
        <v>14</v>
      </c>
      <c r="L33" s="291">
        <v>1</v>
      </c>
      <c r="M33" s="291">
        <v>15</v>
      </c>
      <c r="N33" s="291"/>
      <c r="O33" s="297"/>
      <c r="P33" s="512"/>
      <c r="Q33" s="214"/>
      <c r="R33" s="214"/>
      <c r="S33" s="214"/>
    </row>
  </sheetData>
  <mergeCells count="14">
    <mergeCell ref="A1:P1"/>
    <mergeCell ref="B3:D3"/>
    <mergeCell ref="G2:H2"/>
    <mergeCell ref="A20:A33"/>
    <mergeCell ref="A13:A19"/>
    <mergeCell ref="E4:N4"/>
    <mergeCell ref="H6:J6"/>
    <mergeCell ref="K6:M6"/>
    <mergeCell ref="G5:N5"/>
    <mergeCell ref="A12:B12"/>
    <mergeCell ref="A4:B8"/>
    <mergeCell ref="A9:B9"/>
    <mergeCell ref="A10:B10"/>
    <mergeCell ref="A11:B11"/>
  </mergeCells>
  <phoneticPr fontId="4"/>
  <printOptions horizontalCentered="1"/>
  <pageMargins left="0.59055118110236227" right="0.59055118110236227" top="0.59055118110236227" bottom="0.39370078740157483" header="0.51181102362204722" footer="0.31496062992125984"/>
  <pageSetup paperSize="9" scale="89" firstPageNumber="20" pageOrder="overThenDown" orientation="portrait" useFirstPageNumber="1" r:id="rId1"/>
  <headerFooter scaleWithDoc="0" alignWithMargins="0">
    <oddFooter>&amp;C- &amp;P  -</oddFooter>
  </headerFooter>
  <colBreaks count="2" manualBreakCount="2">
    <brk id="20" max="11" man="1"/>
    <brk id="38" max="1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6"/>
  <dimension ref="A1:BD33"/>
  <sheetViews>
    <sheetView view="pageBreakPreview" zoomScaleNormal="75" workbookViewId="0">
      <pane xSplit="2" ySplit="8" topLeftCell="C9" activePane="bottomRight" state="frozen"/>
      <selection activeCell="F6" sqref="F6"/>
      <selection pane="topRight" activeCell="F6" sqref="F6"/>
      <selection pane="bottomLeft" activeCell="F6" sqref="F6"/>
      <selection pane="bottomRight" activeCell="R11" sqref="R11"/>
    </sheetView>
  </sheetViews>
  <sheetFormatPr defaultColWidth="13.375" defaultRowHeight="17.25"/>
  <cols>
    <col min="1" max="1" width="2.875" style="213" bestFit="1" customWidth="1"/>
    <col min="2" max="2" width="6.75" style="213" customWidth="1"/>
    <col min="3" max="5" width="9.375" style="213" customWidth="1"/>
    <col min="6" max="13" width="5" style="213" customWidth="1"/>
    <col min="14" max="14" width="6.75" style="213" customWidth="1"/>
    <col min="15" max="15" width="7.125" style="213" customWidth="1"/>
    <col min="16" max="16" width="10.5" style="213" bestFit="1" customWidth="1"/>
    <col min="17" max="17" width="8.375" style="213" customWidth="1"/>
    <col min="18" max="18" width="7.875" style="213" customWidth="1"/>
    <col min="19" max="19" width="8.375" style="213" customWidth="1"/>
    <col min="20" max="20" width="8.5" style="213" customWidth="1"/>
    <col min="21" max="21" width="9.875" style="213" customWidth="1"/>
    <col min="22" max="22" width="8" style="213" customWidth="1"/>
    <col min="23" max="23" width="10.75" style="213" customWidth="1"/>
    <col min="24" max="24" width="11.75" style="213" customWidth="1"/>
    <col min="25" max="25" width="10.25" style="213" customWidth="1"/>
    <col min="26" max="26" width="11.125" style="213" customWidth="1"/>
    <col min="27" max="27" width="9.75" style="213" customWidth="1"/>
    <col min="28" max="28" width="7.625" style="213" customWidth="1"/>
    <col min="29" max="29" width="10.75" style="213" customWidth="1"/>
    <col min="30" max="30" width="7.625" style="213" customWidth="1"/>
    <col min="31" max="31" width="9.75" style="213" customWidth="1"/>
    <col min="32" max="32" width="7.625" style="213" customWidth="1"/>
    <col min="33" max="33" width="9.75" style="213" customWidth="1"/>
    <col min="34" max="34" width="7.625" style="213" customWidth="1"/>
    <col min="35" max="35" width="10" style="213" customWidth="1"/>
    <col min="36" max="36" width="7.625" style="213" customWidth="1"/>
    <col min="37" max="37" width="10.125" style="213" customWidth="1"/>
    <col min="38" max="38" width="7.625" style="213" customWidth="1"/>
    <col min="39" max="39" width="12" style="213" customWidth="1"/>
    <col min="40" max="40" width="7.625" style="213" customWidth="1"/>
    <col min="41" max="41" width="12.125" style="213" customWidth="1"/>
    <col min="42" max="42" width="11.5" style="213" customWidth="1"/>
    <col min="43" max="44" width="7.625" style="213" customWidth="1"/>
    <col min="45" max="45" width="11.625" style="213" customWidth="1"/>
    <col min="46" max="46" width="7.625" style="213" customWidth="1"/>
    <col min="47" max="47" width="10" style="213" customWidth="1"/>
    <col min="48" max="48" width="7.625" style="213" customWidth="1"/>
    <col min="49" max="49" width="7.75" style="213" customWidth="1"/>
    <col min="50" max="50" width="7" style="213" customWidth="1"/>
    <col min="51" max="51" width="9.875" style="213" customWidth="1"/>
    <col min="52" max="52" width="6.75" style="213" customWidth="1"/>
    <col min="53" max="53" width="11.25" style="213" customWidth="1"/>
    <col min="54" max="54" width="7" style="213" customWidth="1"/>
    <col min="55" max="55" width="9.25" style="213" customWidth="1"/>
    <col min="56" max="56" width="7.75" style="213" customWidth="1"/>
    <col min="57" max="57" width="3.5" style="213" customWidth="1"/>
    <col min="58" max="16384" width="13.375" style="213"/>
  </cols>
  <sheetData>
    <row r="1" spans="1:56">
      <c r="A1" s="1882" t="s">
        <v>673</v>
      </c>
      <c r="B1" s="1882"/>
      <c r="C1" s="1882"/>
      <c r="D1" s="1882"/>
      <c r="E1" s="1882"/>
      <c r="F1" s="1882"/>
      <c r="G1" s="1882"/>
      <c r="H1" s="1882"/>
      <c r="I1" s="1882"/>
      <c r="J1" s="1882"/>
      <c r="K1" s="1882"/>
      <c r="L1" s="1882"/>
      <c r="M1" s="1882"/>
      <c r="N1" s="1882"/>
      <c r="O1" s="1882"/>
      <c r="P1" s="1882"/>
    </row>
    <row r="2" spans="1:56">
      <c r="B2" s="756"/>
      <c r="C2" s="756"/>
      <c r="D2" s="756"/>
      <c r="E2" s="205"/>
      <c r="F2" s="205"/>
      <c r="G2" s="1884"/>
      <c r="H2" s="1884"/>
      <c r="I2" s="205"/>
      <c r="J2" s="205"/>
      <c r="K2" s="205"/>
      <c r="L2" s="205"/>
      <c r="M2" s="205"/>
      <c r="N2" s="205"/>
      <c r="O2" s="205"/>
      <c r="P2" s="205"/>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c r="AV2" s="514"/>
      <c r="AW2" s="514"/>
      <c r="AX2" s="514"/>
      <c r="AY2" s="214"/>
      <c r="AZ2" s="214"/>
      <c r="BA2" s="214"/>
      <c r="BB2" s="214"/>
      <c r="BC2" s="214"/>
      <c r="BD2" s="214"/>
    </row>
    <row r="3" spans="1:56" ht="18" thickBot="1">
      <c r="B3" s="1883" t="s">
        <v>583</v>
      </c>
      <c r="C3" s="1883"/>
      <c r="D3" s="1883"/>
      <c r="E3" s="1883"/>
      <c r="F3" s="205"/>
      <c r="G3" s="205"/>
      <c r="H3" s="205"/>
      <c r="I3" s="1903"/>
      <c r="J3" s="1903"/>
      <c r="K3" s="1903"/>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514"/>
      <c r="AX3" s="514"/>
      <c r="AY3" s="214"/>
      <c r="AZ3" s="214"/>
      <c r="BA3" s="214"/>
      <c r="BB3" s="214"/>
      <c r="BC3" s="214"/>
      <c r="BD3" s="214"/>
    </row>
    <row r="4" spans="1:56" ht="18" customHeight="1">
      <c r="A4" s="1866" t="s">
        <v>105</v>
      </c>
      <c r="B4" s="1867"/>
      <c r="C4" s="814"/>
      <c r="D4" s="814"/>
      <c r="E4" s="1891" t="s">
        <v>402</v>
      </c>
      <c r="F4" s="1892"/>
      <c r="G4" s="1892"/>
      <c r="H4" s="1892"/>
      <c r="I4" s="1892"/>
      <c r="J4" s="1892"/>
      <c r="K4" s="1892"/>
      <c r="L4" s="1892"/>
      <c r="M4" s="1892"/>
      <c r="N4" s="1892"/>
      <c r="O4" s="759"/>
      <c r="P4" s="815"/>
    </row>
    <row r="5" spans="1:56" ht="18" customHeight="1">
      <c r="A5" s="1868"/>
      <c r="B5" s="1869"/>
      <c r="C5" s="515" t="s">
        <v>87</v>
      </c>
      <c r="D5" s="515" t="s">
        <v>133</v>
      </c>
      <c r="E5" s="476" t="s">
        <v>88</v>
      </c>
      <c r="F5" s="477"/>
      <c r="G5" s="1893" t="s">
        <v>151</v>
      </c>
      <c r="H5" s="1894"/>
      <c r="I5" s="1894"/>
      <c r="J5" s="1894"/>
      <c r="K5" s="1894"/>
      <c r="L5" s="1894"/>
      <c r="M5" s="1894"/>
      <c r="N5" s="1894"/>
      <c r="O5" s="764" t="s">
        <v>417</v>
      </c>
      <c r="P5" s="816" t="s">
        <v>89</v>
      </c>
    </row>
    <row r="6" spans="1:56" ht="18" customHeight="1">
      <c r="A6" s="1868"/>
      <c r="B6" s="1869"/>
      <c r="C6" s="515" t="s">
        <v>90</v>
      </c>
      <c r="D6" s="515" t="s">
        <v>91</v>
      </c>
      <c r="E6" s="479" t="s">
        <v>92</v>
      </c>
      <c r="F6" s="480" t="s">
        <v>93</v>
      </c>
      <c r="G6" s="1910" t="s">
        <v>96</v>
      </c>
      <c r="H6" s="1911"/>
      <c r="I6" s="1911"/>
      <c r="J6" s="1911"/>
      <c r="K6" s="1912"/>
      <c r="L6" s="481" t="s">
        <v>97</v>
      </c>
      <c r="M6" s="482" t="s">
        <v>98</v>
      </c>
      <c r="N6" s="483" t="s">
        <v>99</v>
      </c>
      <c r="O6" s="817"/>
      <c r="P6" s="818" t="s">
        <v>94</v>
      </c>
    </row>
    <row r="7" spans="1:56" ht="18" customHeight="1">
      <c r="A7" s="1868"/>
      <c r="B7" s="1869"/>
      <c r="C7" s="515"/>
      <c r="D7" s="819"/>
      <c r="E7" s="485"/>
      <c r="F7" s="480" t="s">
        <v>92</v>
      </c>
      <c r="G7" s="481" t="s">
        <v>95</v>
      </c>
      <c r="H7" s="481" t="s">
        <v>116</v>
      </c>
      <c r="I7" s="482" t="s">
        <v>100</v>
      </c>
      <c r="J7" s="476" t="s">
        <v>101</v>
      </c>
      <c r="K7" s="481" t="s">
        <v>70</v>
      </c>
      <c r="L7" s="485"/>
      <c r="M7" s="485"/>
      <c r="N7" s="486"/>
      <c r="O7" s="820"/>
      <c r="P7" s="821"/>
    </row>
    <row r="8" spans="1:56" ht="18" customHeight="1" thickBot="1">
      <c r="A8" s="1897"/>
      <c r="B8" s="1898"/>
      <c r="C8" s="822" t="s">
        <v>325</v>
      </c>
      <c r="D8" s="822" t="s">
        <v>325</v>
      </c>
      <c r="E8" s="822" t="s">
        <v>325</v>
      </c>
      <c r="F8" s="822" t="s">
        <v>326</v>
      </c>
      <c r="G8" s="822"/>
      <c r="H8" s="822" t="s">
        <v>115</v>
      </c>
      <c r="I8" s="822"/>
      <c r="J8" s="822" t="s">
        <v>113</v>
      </c>
      <c r="K8" s="822"/>
      <c r="L8" s="822"/>
      <c r="M8" s="822"/>
      <c r="N8" s="823"/>
      <c r="O8" s="824" t="s">
        <v>418</v>
      </c>
      <c r="P8" s="825" t="s">
        <v>117</v>
      </c>
    </row>
    <row r="9" spans="1:56" ht="24.95" customHeight="1" thickBot="1">
      <c r="A9" s="1899" t="s">
        <v>312</v>
      </c>
      <c r="B9" s="1900"/>
      <c r="C9" s="779">
        <v>365292</v>
      </c>
      <c r="D9" s="779">
        <v>94975.92</v>
      </c>
      <c r="E9" s="779">
        <v>85163.58</v>
      </c>
      <c r="F9" s="779">
        <v>90</v>
      </c>
      <c r="G9" s="780">
        <v>50</v>
      </c>
      <c r="H9" s="780">
        <v>2</v>
      </c>
      <c r="I9" s="780">
        <v>11</v>
      </c>
      <c r="J9" s="780">
        <v>4</v>
      </c>
      <c r="K9" s="779">
        <v>67</v>
      </c>
      <c r="L9" s="779">
        <v>27</v>
      </c>
      <c r="M9" s="780">
        <v>6</v>
      </c>
      <c r="N9" s="781">
        <v>0</v>
      </c>
      <c r="O9" s="782">
        <v>112</v>
      </c>
      <c r="P9" s="783">
        <v>700</v>
      </c>
    </row>
    <row r="10" spans="1:56" ht="24.95" customHeight="1">
      <c r="A10" s="1901" t="s">
        <v>106</v>
      </c>
      <c r="B10" s="1753"/>
      <c r="C10" s="398">
        <v>197350</v>
      </c>
      <c r="D10" s="398">
        <v>51310.8</v>
      </c>
      <c r="E10" s="398">
        <v>50940</v>
      </c>
      <c r="F10" s="398">
        <v>99</v>
      </c>
      <c r="G10" s="399">
        <v>45</v>
      </c>
      <c r="H10" s="398">
        <v>1</v>
      </c>
      <c r="I10" s="784">
        <v>10</v>
      </c>
      <c r="J10" s="398">
        <v>4</v>
      </c>
      <c r="K10" s="398">
        <v>60</v>
      </c>
      <c r="L10" s="398">
        <v>34</v>
      </c>
      <c r="M10" s="399">
        <v>4</v>
      </c>
      <c r="N10" s="401">
        <v>0</v>
      </c>
      <c r="O10" s="402"/>
      <c r="P10" s="403">
        <v>371</v>
      </c>
    </row>
    <row r="11" spans="1:56" ht="24.95" customHeight="1">
      <c r="A11" s="1902" t="s">
        <v>313</v>
      </c>
      <c r="B11" s="1747"/>
      <c r="C11" s="400">
        <v>134750</v>
      </c>
      <c r="D11" s="400">
        <v>35035.199999999997</v>
      </c>
      <c r="E11" s="400">
        <v>25923</v>
      </c>
      <c r="F11" s="400">
        <v>74</v>
      </c>
      <c r="G11" s="400">
        <v>62</v>
      </c>
      <c r="H11" s="786">
        <v>5</v>
      </c>
      <c r="I11" s="673">
        <v>16</v>
      </c>
      <c r="J11" s="424">
        <v>3</v>
      </c>
      <c r="K11" s="400">
        <v>86</v>
      </c>
      <c r="L11" s="400">
        <v>5</v>
      </c>
      <c r="M11" s="424">
        <v>10</v>
      </c>
      <c r="N11" s="462">
        <v>0</v>
      </c>
      <c r="O11" s="463">
        <v>112</v>
      </c>
      <c r="P11" s="464"/>
    </row>
    <row r="12" spans="1:56" ht="24.95" customHeight="1" thickBot="1">
      <c r="A12" s="1908" t="s">
        <v>107</v>
      </c>
      <c r="B12" s="1909"/>
      <c r="C12" s="785">
        <v>33192</v>
      </c>
      <c r="D12" s="785">
        <v>8629.92</v>
      </c>
      <c r="E12" s="785">
        <v>8300.58</v>
      </c>
      <c r="F12" s="785">
        <v>96</v>
      </c>
      <c r="G12" s="785">
        <v>38</v>
      </c>
      <c r="H12" s="785">
        <v>1</v>
      </c>
      <c r="I12" s="826">
        <v>1</v>
      </c>
      <c r="J12" s="785">
        <v>3</v>
      </c>
      <c r="K12" s="785">
        <v>43</v>
      </c>
      <c r="L12" s="400">
        <v>56</v>
      </c>
      <c r="M12" s="827">
        <v>2</v>
      </c>
      <c r="N12" s="828"/>
      <c r="O12" s="829"/>
      <c r="P12" s="830">
        <v>329</v>
      </c>
    </row>
    <row r="13" spans="1:56" ht="24.95" customHeight="1">
      <c r="A13" s="1907" t="s">
        <v>108</v>
      </c>
      <c r="B13" s="404" t="s">
        <v>422</v>
      </c>
      <c r="C13" s="1220">
        <v>43120</v>
      </c>
      <c r="D13" s="1221">
        <v>11211</v>
      </c>
      <c r="E13" s="1221">
        <v>10840</v>
      </c>
      <c r="F13" s="1221">
        <v>97</v>
      </c>
      <c r="G13" s="1221">
        <v>40</v>
      </c>
      <c r="H13" s="1221">
        <v>2</v>
      </c>
      <c r="I13" s="1221">
        <v>16</v>
      </c>
      <c r="J13" s="1221">
        <v>2</v>
      </c>
      <c r="K13" s="1221">
        <v>60</v>
      </c>
      <c r="L13" s="1221">
        <v>39</v>
      </c>
      <c r="M13" s="1221">
        <v>2</v>
      </c>
      <c r="N13" s="1222"/>
      <c r="O13" s="1224"/>
      <c r="P13" s="1225">
        <v>371</v>
      </c>
    </row>
    <row r="14" spans="1:56" ht="24.95" customHeight="1">
      <c r="A14" s="1880"/>
      <c r="B14" s="457" t="s">
        <v>423</v>
      </c>
      <c r="C14" s="400">
        <v>104440</v>
      </c>
      <c r="D14" s="400">
        <v>27154.799999999999</v>
      </c>
      <c r="E14" s="400">
        <v>27155</v>
      </c>
      <c r="F14" s="400">
        <v>100</v>
      </c>
      <c r="G14" s="400">
        <v>57</v>
      </c>
      <c r="H14" s="400">
        <v>1</v>
      </c>
      <c r="I14" s="400">
        <v>5</v>
      </c>
      <c r="J14" s="400">
        <v>5</v>
      </c>
      <c r="K14" s="400">
        <v>68</v>
      </c>
      <c r="L14" s="400">
        <v>26</v>
      </c>
      <c r="M14" s="400">
        <v>4</v>
      </c>
      <c r="N14" s="462">
        <v>1</v>
      </c>
      <c r="O14" s="463"/>
      <c r="P14" s="468"/>
    </row>
    <row r="15" spans="1:56" ht="24.95" customHeight="1">
      <c r="A15" s="1880"/>
      <c r="B15" s="457" t="s">
        <v>354</v>
      </c>
      <c r="C15" s="400">
        <v>49790</v>
      </c>
      <c r="D15" s="400">
        <v>12945</v>
      </c>
      <c r="E15" s="400">
        <v>12945</v>
      </c>
      <c r="F15" s="400">
        <v>100</v>
      </c>
      <c r="G15" s="424">
        <v>25</v>
      </c>
      <c r="H15" s="400"/>
      <c r="I15" s="400">
        <v>15</v>
      </c>
      <c r="J15" s="400">
        <v>5</v>
      </c>
      <c r="K15" s="400">
        <v>45</v>
      </c>
      <c r="L15" s="400">
        <v>48</v>
      </c>
      <c r="M15" s="424">
        <v>7</v>
      </c>
      <c r="N15" s="462"/>
      <c r="O15" s="463"/>
      <c r="P15" s="468"/>
    </row>
    <row r="16" spans="1:56" ht="24.95" customHeight="1">
      <c r="A16" s="1880"/>
      <c r="B16" s="457" t="s">
        <v>355</v>
      </c>
      <c r="C16" s="400">
        <v>124380</v>
      </c>
      <c r="D16" s="400">
        <v>32339</v>
      </c>
      <c r="E16" s="400">
        <v>23227</v>
      </c>
      <c r="F16" s="400">
        <v>72</v>
      </c>
      <c r="G16" s="424">
        <v>63</v>
      </c>
      <c r="H16" s="400">
        <v>5</v>
      </c>
      <c r="I16" s="400">
        <v>14</v>
      </c>
      <c r="J16" s="400">
        <v>3</v>
      </c>
      <c r="K16" s="400">
        <v>85</v>
      </c>
      <c r="L16" s="400">
        <v>5</v>
      </c>
      <c r="M16" s="424">
        <v>9</v>
      </c>
      <c r="N16" s="462"/>
      <c r="O16" s="463">
        <v>112</v>
      </c>
      <c r="P16" s="468"/>
    </row>
    <row r="17" spans="1:19" ht="24.95" customHeight="1">
      <c r="A17" s="1880"/>
      <c r="B17" s="457" t="s">
        <v>103</v>
      </c>
      <c r="C17" s="400">
        <v>10370</v>
      </c>
      <c r="D17" s="400">
        <v>2696.2</v>
      </c>
      <c r="E17" s="400">
        <v>2696</v>
      </c>
      <c r="F17" s="400">
        <v>100</v>
      </c>
      <c r="G17" s="424">
        <v>56</v>
      </c>
      <c r="H17" s="400">
        <v>1</v>
      </c>
      <c r="I17" s="400">
        <v>28</v>
      </c>
      <c r="J17" s="400">
        <v>1</v>
      </c>
      <c r="K17" s="400">
        <v>86</v>
      </c>
      <c r="L17" s="400">
        <v>1</v>
      </c>
      <c r="M17" s="424">
        <v>12</v>
      </c>
      <c r="N17" s="462">
        <v>1</v>
      </c>
      <c r="O17" s="463"/>
      <c r="P17" s="468"/>
    </row>
    <row r="18" spans="1:19" ht="24.95" customHeight="1">
      <c r="A18" s="1880"/>
      <c r="B18" s="457" t="s">
        <v>356</v>
      </c>
      <c r="C18" s="400">
        <v>12992</v>
      </c>
      <c r="D18" s="400">
        <v>3377.92</v>
      </c>
      <c r="E18" s="400">
        <v>3048.58</v>
      </c>
      <c r="F18" s="400">
        <v>90</v>
      </c>
      <c r="G18" s="424">
        <v>64</v>
      </c>
      <c r="H18" s="400">
        <v>2</v>
      </c>
      <c r="I18" s="400">
        <v>2</v>
      </c>
      <c r="J18" s="400">
        <v>5</v>
      </c>
      <c r="K18" s="400">
        <v>73</v>
      </c>
      <c r="L18" s="400">
        <v>23</v>
      </c>
      <c r="M18" s="424">
        <v>3</v>
      </c>
      <c r="N18" s="462"/>
      <c r="O18" s="463"/>
      <c r="P18" s="468">
        <v>329</v>
      </c>
    </row>
    <row r="19" spans="1:19" ht="24.95" customHeight="1" thickBot="1">
      <c r="A19" s="1881"/>
      <c r="B19" s="500" t="s">
        <v>424</v>
      </c>
      <c r="C19" s="496">
        <v>20200</v>
      </c>
      <c r="D19" s="496">
        <v>5252</v>
      </c>
      <c r="E19" s="496">
        <v>5252</v>
      </c>
      <c r="F19" s="496">
        <v>100</v>
      </c>
      <c r="G19" s="497">
        <v>22</v>
      </c>
      <c r="H19" s="496"/>
      <c r="I19" s="496"/>
      <c r="J19" s="496">
        <v>2</v>
      </c>
      <c r="K19" s="496">
        <v>24</v>
      </c>
      <c r="L19" s="496">
        <v>75</v>
      </c>
      <c r="M19" s="497">
        <v>1</v>
      </c>
      <c r="N19" s="498"/>
      <c r="O19" s="787"/>
      <c r="P19" s="831"/>
    </row>
    <row r="20" spans="1:19" ht="24.95" customHeight="1">
      <c r="A20" s="1904" t="s">
        <v>323</v>
      </c>
      <c r="B20" s="501" t="s">
        <v>382</v>
      </c>
      <c r="C20" s="259">
        <v>11580</v>
      </c>
      <c r="D20" s="260">
        <v>3011</v>
      </c>
      <c r="E20" s="260">
        <v>2710</v>
      </c>
      <c r="F20" s="260">
        <v>90</v>
      </c>
      <c r="G20" s="260">
        <v>59</v>
      </c>
      <c r="H20" s="260"/>
      <c r="I20" s="260">
        <v>17</v>
      </c>
      <c r="J20" s="260"/>
      <c r="K20" s="260">
        <v>76</v>
      </c>
      <c r="L20" s="260">
        <v>24</v>
      </c>
      <c r="M20" s="260"/>
      <c r="N20" s="697"/>
      <c r="O20" s="832"/>
      <c r="P20" s="833">
        <v>301</v>
      </c>
    </row>
    <row r="21" spans="1:19" ht="24.95" customHeight="1">
      <c r="A21" s="1905"/>
      <c r="B21" s="396" t="s">
        <v>352</v>
      </c>
      <c r="C21" s="502">
        <v>9040</v>
      </c>
      <c r="D21" s="503">
        <v>2350</v>
      </c>
      <c r="E21" s="503">
        <v>2280</v>
      </c>
      <c r="F21" s="503">
        <v>97</v>
      </c>
      <c r="G21" s="503">
        <v>42</v>
      </c>
      <c r="H21" s="503">
        <v>2</v>
      </c>
      <c r="I21" s="503">
        <v>28</v>
      </c>
      <c r="J21" s="503">
        <v>2</v>
      </c>
      <c r="K21" s="503">
        <v>74</v>
      </c>
      <c r="L21" s="503">
        <v>24</v>
      </c>
      <c r="M21" s="503">
        <v>2</v>
      </c>
      <c r="N21" s="503"/>
      <c r="O21" s="835"/>
      <c r="P21" s="836">
        <v>70</v>
      </c>
    </row>
    <row r="22" spans="1:19" ht="24.75" customHeight="1">
      <c r="A22" s="1905"/>
      <c r="B22" s="396" t="s">
        <v>353</v>
      </c>
      <c r="C22" s="502">
        <v>22500</v>
      </c>
      <c r="D22" s="503">
        <v>5850</v>
      </c>
      <c r="E22" s="503">
        <v>5850</v>
      </c>
      <c r="F22" s="503">
        <v>100</v>
      </c>
      <c r="G22" s="503">
        <v>30</v>
      </c>
      <c r="H22" s="503">
        <v>2</v>
      </c>
      <c r="I22" s="503">
        <v>11</v>
      </c>
      <c r="J22" s="503">
        <v>3</v>
      </c>
      <c r="K22" s="503">
        <v>46</v>
      </c>
      <c r="L22" s="503">
        <v>52</v>
      </c>
      <c r="M22" s="503">
        <v>2</v>
      </c>
      <c r="N22" s="789"/>
      <c r="O22" s="837"/>
      <c r="P22" s="838"/>
    </row>
    <row r="23" spans="1:19" ht="24.75" customHeight="1">
      <c r="A23" s="1905"/>
      <c r="B23" s="396" t="s">
        <v>423</v>
      </c>
      <c r="C23" s="423">
        <v>45000</v>
      </c>
      <c r="D23" s="326">
        <v>11700</v>
      </c>
      <c r="E23" s="326">
        <v>11700</v>
      </c>
      <c r="F23" s="326">
        <v>100</v>
      </c>
      <c r="G23" s="326">
        <v>50</v>
      </c>
      <c r="H23" s="326">
        <v>1</v>
      </c>
      <c r="I23" s="326">
        <v>4</v>
      </c>
      <c r="J23" s="326">
        <v>3</v>
      </c>
      <c r="K23" s="326">
        <v>58</v>
      </c>
      <c r="L23" s="326">
        <v>40</v>
      </c>
      <c r="M23" s="326">
        <v>1</v>
      </c>
      <c r="N23" s="326">
        <v>1</v>
      </c>
      <c r="O23" s="459"/>
      <c r="P23" s="441"/>
    </row>
    <row r="24" spans="1:19" ht="24.95" customHeight="1">
      <c r="A24" s="1905"/>
      <c r="B24" s="396" t="s">
        <v>383</v>
      </c>
      <c r="C24" s="423">
        <v>11510</v>
      </c>
      <c r="D24" s="326">
        <v>2993</v>
      </c>
      <c r="E24" s="326">
        <v>2993</v>
      </c>
      <c r="F24" s="326">
        <v>100</v>
      </c>
      <c r="G24" s="326">
        <v>45</v>
      </c>
      <c r="H24" s="326">
        <v>3</v>
      </c>
      <c r="I24" s="326">
        <v>2</v>
      </c>
      <c r="J24" s="326">
        <v>5</v>
      </c>
      <c r="K24" s="326">
        <v>55</v>
      </c>
      <c r="L24" s="326">
        <v>31</v>
      </c>
      <c r="M24" s="326">
        <v>14</v>
      </c>
      <c r="N24" s="326"/>
      <c r="O24" s="459"/>
      <c r="P24" s="441"/>
    </row>
    <row r="25" spans="1:19" ht="24.95" customHeight="1">
      <c r="A25" s="1905"/>
      <c r="B25" s="396" t="s">
        <v>425</v>
      </c>
      <c r="C25" s="1288">
        <v>47930</v>
      </c>
      <c r="D25" s="1216">
        <v>12461.8</v>
      </c>
      <c r="E25" s="1216">
        <v>12462</v>
      </c>
      <c r="F25" s="1216">
        <v>100</v>
      </c>
      <c r="G25" s="1216">
        <v>67</v>
      </c>
      <c r="H25" s="1216">
        <v>1</v>
      </c>
      <c r="I25" s="1216">
        <v>7</v>
      </c>
      <c r="J25" s="1216">
        <v>7</v>
      </c>
      <c r="K25" s="1216">
        <v>82</v>
      </c>
      <c r="L25" s="1216">
        <v>12</v>
      </c>
      <c r="M25" s="1216">
        <v>5</v>
      </c>
      <c r="N25" s="1216">
        <v>1</v>
      </c>
      <c r="O25" s="1290"/>
      <c r="P25" s="1291"/>
    </row>
    <row r="26" spans="1:19" ht="24.95" customHeight="1">
      <c r="A26" s="1905"/>
      <c r="B26" s="396" t="s">
        <v>354</v>
      </c>
      <c r="C26" s="507">
        <v>49790</v>
      </c>
      <c r="D26" s="326">
        <v>12945</v>
      </c>
      <c r="E26" s="326">
        <v>12945</v>
      </c>
      <c r="F26" s="326">
        <v>100</v>
      </c>
      <c r="G26" s="326">
        <v>25</v>
      </c>
      <c r="H26" s="326"/>
      <c r="I26" s="326">
        <v>15</v>
      </c>
      <c r="J26" s="326">
        <v>5</v>
      </c>
      <c r="K26" s="326">
        <v>45</v>
      </c>
      <c r="L26" s="326">
        <v>48</v>
      </c>
      <c r="M26" s="326">
        <v>7</v>
      </c>
      <c r="N26" s="326"/>
      <c r="O26" s="459"/>
      <c r="P26" s="441"/>
    </row>
    <row r="27" spans="1:19" ht="24.95" customHeight="1">
      <c r="A27" s="1905"/>
      <c r="B27" s="396" t="s">
        <v>355</v>
      </c>
      <c r="C27" s="507">
        <v>43270</v>
      </c>
      <c r="D27" s="326">
        <v>11250</v>
      </c>
      <c r="E27" s="326">
        <v>11138</v>
      </c>
      <c r="F27" s="326">
        <v>99</v>
      </c>
      <c r="G27" s="326">
        <v>68</v>
      </c>
      <c r="H27" s="326">
        <v>7</v>
      </c>
      <c r="I27" s="326">
        <v>10</v>
      </c>
      <c r="J27" s="326">
        <v>1</v>
      </c>
      <c r="K27" s="326">
        <v>86</v>
      </c>
      <c r="L27" s="326">
        <v>3</v>
      </c>
      <c r="M27" s="326">
        <v>11</v>
      </c>
      <c r="N27" s="326"/>
      <c r="O27" s="459">
        <v>112</v>
      </c>
      <c r="P27" s="441"/>
    </row>
    <row r="28" spans="1:19" ht="24.95" customHeight="1">
      <c r="A28" s="1905"/>
      <c r="B28" s="396" t="s">
        <v>426</v>
      </c>
      <c r="C28" s="508">
        <v>38510</v>
      </c>
      <c r="D28" s="509">
        <v>10013</v>
      </c>
      <c r="E28" s="509">
        <v>1013</v>
      </c>
      <c r="F28" s="509">
        <v>10</v>
      </c>
      <c r="G28" s="509">
        <v>33</v>
      </c>
      <c r="H28" s="509">
        <v>3</v>
      </c>
      <c r="I28" s="509">
        <v>14</v>
      </c>
      <c r="J28" s="509">
        <v>2</v>
      </c>
      <c r="K28" s="509">
        <v>52</v>
      </c>
      <c r="L28" s="509">
        <v>18</v>
      </c>
      <c r="M28" s="509">
        <v>30</v>
      </c>
      <c r="N28" s="509"/>
      <c r="O28" s="839"/>
      <c r="P28" s="805"/>
    </row>
    <row r="29" spans="1:19" ht="24.95" customHeight="1">
      <c r="A29" s="1905"/>
      <c r="B29" s="840" t="s">
        <v>463</v>
      </c>
      <c r="C29" s="841">
        <v>42600</v>
      </c>
      <c r="D29" s="803">
        <v>11076</v>
      </c>
      <c r="E29" s="803">
        <v>11076</v>
      </c>
      <c r="F29" s="803">
        <v>100</v>
      </c>
      <c r="G29" s="803">
        <v>61</v>
      </c>
      <c r="H29" s="803">
        <v>3</v>
      </c>
      <c r="I29" s="803">
        <v>19</v>
      </c>
      <c r="J29" s="803">
        <v>5</v>
      </c>
      <c r="K29" s="803">
        <v>88</v>
      </c>
      <c r="L29" s="803">
        <v>6</v>
      </c>
      <c r="M29" s="803">
        <v>6</v>
      </c>
      <c r="N29" s="803"/>
      <c r="O29" s="842"/>
      <c r="P29" s="843"/>
      <c r="Q29" s="214"/>
      <c r="R29" s="214"/>
      <c r="S29" s="214"/>
    </row>
    <row r="30" spans="1:19" ht="24.95" customHeight="1">
      <c r="A30" s="1905"/>
      <c r="B30" s="396" t="s">
        <v>388</v>
      </c>
      <c r="C30" s="308">
        <v>10370</v>
      </c>
      <c r="D30" s="309">
        <v>2696.2</v>
      </c>
      <c r="E30" s="309">
        <v>2696</v>
      </c>
      <c r="F30" s="309">
        <v>100</v>
      </c>
      <c r="G30" s="1344">
        <v>56</v>
      </c>
      <c r="H30" s="1344">
        <v>1</v>
      </c>
      <c r="I30" s="1344">
        <v>28</v>
      </c>
      <c r="J30" s="1344">
        <v>1</v>
      </c>
      <c r="K30" s="309">
        <v>86</v>
      </c>
      <c r="L30" s="309">
        <v>1</v>
      </c>
      <c r="M30" s="309">
        <v>12</v>
      </c>
      <c r="N30" s="309">
        <v>1</v>
      </c>
      <c r="O30" s="466"/>
      <c r="P30" s="467"/>
      <c r="Q30" s="214"/>
      <c r="R30" s="214"/>
      <c r="S30" s="214"/>
    </row>
    <row r="31" spans="1:19" ht="24.95" customHeight="1">
      <c r="A31" s="1905"/>
      <c r="B31" s="396" t="s">
        <v>356</v>
      </c>
      <c r="C31" s="508">
        <v>11583</v>
      </c>
      <c r="D31" s="509">
        <v>3011.58</v>
      </c>
      <c r="E31" s="509">
        <v>3011.58</v>
      </c>
      <c r="F31" s="509">
        <v>100</v>
      </c>
      <c r="G31" s="509">
        <v>65</v>
      </c>
      <c r="H31" s="509">
        <v>2</v>
      </c>
      <c r="I31" s="509">
        <v>2</v>
      </c>
      <c r="J31" s="509">
        <v>5</v>
      </c>
      <c r="K31" s="509">
        <v>74</v>
      </c>
      <c r="L31" s="509">
        <v>23</v>
      </c>
      <c r="M31" s="509">
        <v>3</v>
      </c>
      <c r="N31" s="509"/>
      <c r="O31" s="712"/>
      <c r="P31" s="805"/>
      <c r="Q31" s="214"/>
      <c r="R31" s="214"/>
      <c r="S31" s="214"/>
    </row>
    <row r="32" spans="1:19" ht="24.95" customHeight="1">
      <c r="A32" s="1905"/>
      <c r="B32" s="306" t="s">
        <v>386</v>
      </c>
      <c r="C32" s="307">
        <v>1409</v>
      </c>
      <c r="D32" s="309">
        <v>366.34000000000003</v>
      </c>
      <c r="E32" s="309">
        <v>37</v>
      </c>
      <c r="F32" s="309">
        <v>10</v>
      </c>
      <c r="G32" s="309">
        <v>10</v>
      </c>
      <c r="H32" s="309">
        <v>10</v>
      </c>
      <c r="I32" s="309">
        <v>10</v>
      </c>
      <c r="J32" s="309">
        <v>10</v>
      </c>
      <c r="K32" s="309">
        <v>40</v>
      </c>
      <c r="L32" s="309">
        <v>60</v>
      </c>
      <c r="M32" s="309"/>
      <c r="N32" s="309"/>
      <c r="O32" s="332"/>
      <c r="P32" s="333">
        <v>329</v>
      </c>
      <c r="Q32" s="214"/>
      <c r="R32" s="214"/>
      <c r="S32" s="214"/>
    </row>
    <row r="33" spans="1:19" ht="24.95" customHeight="1" thickBot="1">
      <c r="A33" s="1906"/>
      <c r="B33" s="844" t="s">
        <v>424</v>
      </c>
      <c r="C33" s="511">
        <v>20200</v>
      </c>
      <c r="D33" s="291">
        <v>5252</v>
      </c>
      <c r="E33" s="291">
        <v>5252</v>
      </c>
      <c r="F33" s="291">
        <v>100</v>
      </c>
      <c r="G33" s="291">
        <v>22</v>
      </c>
      <c r="H33" s="291"/>
      <c r="I33" s="291"/>
      <c r="J33" s="291">
        <v>2</v>
      </c>
      <c r="K33" s="291">
        <v>24</v>
      </c>
      <c r="L33" s="291">
        <v>75</v>
      </c>
      <c r="M33" s="291">
        <v>1</v>
      </c>
      <c r="N33" s="291"/>
      <c r="O33" s="845"/>
      <c r="P33" s="298"/>
      <c r="Q33" s="214"/>
      <c r="R33" s="214"/>
      <c r="S33" s="214"/>
    </row>
  </sheetData>
  <mergeCells count="14">
    <mergeCell ref="A1:P1"/>
    <mergeCell ref="G2:H2"/>
    <mergeCell ref="I3:K3"/>
    <mergeCell ref="A20:A33"/>
    <mergeCell ref="A13:A19"/>
    <mergeCell ref="B3:E3"/>
    <mergeCell ref="A4:B8"/>
    <mergeCell ref="A9:B9"/>
    <mergeCell ref="A10:B10"/>
    <mergeCell ref="A11:B11"/>
    <mergeCell ref="A12:B12"/>
    <mergeCell ref="G6:K6"/>
    <mergeCell ref="G5:N5"/>
    <mergeCell ref="E4:N4"/>
  </mergeCells>
  <phoneticPr fontId="3"/>
  <printOptions horizontalCentered="1"/>
  <pageMargins left="0.59055118110236227" right="0.59055118110236227" top="0.59055118110236227" bottom="0.39370078740157483" header="0.51181102362204722" footer="0.31496062992125984"/>
  <pageSetup paperSize="9" scale="89" firstPageNumber="21" pageOrder="overThenDown" orientation="portrait" useFirstPageNumber="1" r:id="rId1"/>
  <headerFooter scaleWithDoc="0" alignWithMargins="0">
    <oddFooter>&amp;C- &amp;P  -</oddFooter>
  </headerFooter>
  <colBreaks count="2" manualBreakCount="2">
    <brk id="20" min="1" max="12" man="1"/>
    <brk id="38"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7"/>
  <dimension ref="A1:BC33"/>
  <sheetViews>
    <sheetView view="pageBreakPreview" zoomScaleNormal="100" zoomScaleSheetLayoutView="75" workbookViewId="0">
      <pane xSplit="2" ySplit="8" topLeftCell="C9" activePane="bottomRight" state="frozen"/>
      <selection activeCell="F6" sqref="F6"/>
      <selection pane="topRight" activeCell="F6" sqref="F6"/>
      <selection pane="bottomLeft" activeCell="F6" sqref="F6"/>
      <selection pane="bottomRight" activeCell="T10" sqref="T10"/>
    </sheetView>
  </sheetViews>
  <sheetFormatPr defaultColWidth="13.375" defaultRowHeight="17.25"/>
  <cols>
    <col min="1" max="1" width="2.875" style="213" bestFit="1" customWidth="1"/>
    <col min="2" max="2" width="8.625" style="213" customWidth="1"/>
    <col min="3" max="5" width="8.75" style="213" customWidth="1"/>
    <col min="6" max="14" width="5" style="213" customWidth="1"/>
    <col min="15" max="15" width="7.375" style="213" customWidth="1"/>
    <col min="16" max="16" width="8.375" style="513" customWidth="1"/>
    <col min="17" max="17" width="7.875" style="513" customWidth="1"/>
    <col min="18" max="18" width="8.375" style="213" customWidth="1"/>
    <col min="19" max="19" width="8.5" style="513" customWidth="1"/>
    <col min="20" max="20" width="9.875" style="513" customWidth="1"/>
    <col min="21" max="21" width="8" style="213" customWidth="1"/>
    <col min="22" max="22" width="10.75" style="213" customWidth="1"/>
    <col min="23" max="23" width="11.75" style="213" customWidth="1"/>
    <col min="24" max="24" width="10.25" style="213" customWidth="1"/>
    <col min="25" max="25" width="11.125" style="213" customWidth="1"/>
    <col min="26" max="26" width="9.75" style="513" customWidth="1"/>
    <col min="27" max="27" width="7.625" style="513" customWidth="1"/>
    <col min="28" max="28" width="10.75" style="213" customWidth="1"/>
    <col min="29" max="29" width="7.625" style="513" customWidth="1"/>
    <col min="30" max="30" width="9.75" style="213" customWidth="1"/>
    <col min="31" max="31" width="7.625" style="513" customWidth="1"/>
    <col min="32" max="32" width="9.75" style="213" customWidth="1"/>
    <col min="33" max="33" width="7.625" style="513" customWidth="1"/>
    <col min="34" max="34" width="10" style="213" customWidth="1"/>
    <col min="35" max="35" width="7.625" style="513" customWidth="1"/>
    <col min="36" max="36" width="10.125" style="213" customWidth="1"/>
    <col min="37" max="37" width="7.625" style="513" customWidth="1"/>
    <col min="38" max="38" width="12" style="513" customWidth="1"/>
    <col min="39" max="39" width="7.625" style="513" customWidth="1"/>
    <col min="40" max="40" width="12.125" style="213" customWidth="1"/>
    <col min="41" max="41" width="11.5" style="213" customWidth="1"/>
    <col min="42" max="43" width="7.625" style="213" customWidth="1"/>
    <col min="44" max="44" width="11.625" style="513" customWidth="1"/>
    <col min="45" max="45" width="7.625" style="513" customWidth="1"/>
    <col min="46" max="46" width="10" style="213" customWidth="1"/>
    <col min="47" max="47" width="7.625" style="513" customWidth="1"/>
    <col min="48" max="48" width="7.75" style="213" customWidth="1"/>
    <col min="49" max="49" width="7" style="513" customWidth="1"/>
    <col min="50" max="50" width="9.875" style="213" customWidth="1"/>
    <col min="51" max="51" width="6.75" style="513" customWidth="1"/>
    <col min="52" max="52" width="11.25" style="213" customWidth="1"/>
    <col min="53" max="53" width="7" style="513" customWidth="1"/>
    <col min="54" max="54" width="9.25" style="213" customWidth="1"/>
    <col min="55" max="55" width="7.75" style="513" customWidth="1"/>
    <col min="56" max="56" width="3.5" style="213" customWidth="1"/>
    <col min="57" max="16384" width="13.375" style="213"/>
  </cols>
  <sheetData>
    <row r="1" spans="1:55">
      <c r="A1" s="1882" t="s">
        <v>673</v>
      </c>
      <c r="B1" s="1882"/>
      <c r="C1" s="1882"/>
      <c r="D1" s="1882"/>
      <c r="E1" s="1882"/>
      <c r="F1" s="1882"/>
      <c r="G1" s="1882"/>
      <c r="H1" s="1882"/>
      <c r="I1" s="1882"/>
      <c r="J1" s="1882"/>
      <c r="K1" s="1882"/>
      <c r="L1" s="1882"/>
      <c r="M1" s="1882"/>
      <c r="N1" s="1882"/>
      <c r="O1" s="1882"/>
    </row>
    <row r="2" spans="1:55">
      <c r="B2" s="756"/>
      <c r="C2" s="756"/>
      <c r="D2" s="756"/>
      <c r="E2" s="205"/>
      <c r="F2" s="205"/>
      <c r="G2" s="1884"/>
      <c r="H2" s="1884"/>
      <c r="I2" s="205"/>
      <c r="J2" s="205"/>
      <c r="K2" s="205"/>
      <c r="L2" s="205"/>
      <c r="M2" s="205"/>
      <c r="N2" s="205"/>
      <c r="O2" s="205"/>
    </row>
    <row r="3" spans="1:55" ht="18" thickBot="1">
      <c r="B3" s="1918" t="s">
        <v>584</v>
      </c>
      <c r="C3" s="1918"/>
      <c r="D3" s="1918"/>
      <c r="E3" s="1918"/>
      <c r="F3" s="1918"/>
      <c r="G3" s="1918"/>
      <c r="H3" s="1918"/>
      <c r="I3" s="1918"/>
      <c r="J3" s="1918"/>
      <c r="K3" s="1918"/>
      <c r="L3" s="1918"/>
      <c r="M3" s="205"/>
      <c r="N3" s="205"/>
      <c r="O3" s="205"/>
      <c r="P3" s="470"/>
      <c r="Q3" s="470"/>
      <c r="R3" s="469"/>
      <c r="S3" s="470"/>
      <c r="T3" s="470"/>
      <c r="U3" s="469"/>
      <c r="V3" s="469"/>
      <c r="W3" s="469"/>
      <c r="X3" s="469"/>
      <c r="Y3" s="469"/>
      <c r="Z3" s="470"/>
      <c r="AA3" s="470"/>
      <c r="AB3" s="469"/>
      <c r="AC3" s="470"/>
      <c r="AD3" s="469"/>
      <c r="AE3" s="470"/>
      <c r="AF3" s="469"/>
      <c r="AG3" s="470"/>
      <c r="AH3" s="469"/>
      <c r="AI3" s="470"/>
      <c r="AJ3" s="469"/>
      <c r="AK3" s="470"/>
      <c r="AL3" s="470"/>
      <c r="AM3" s="470"/>
      <c r="AN3" s="469"/>
      <c r="AO3" s="469"/>
      <c r="AP3" s="469"/>
      <c r="AQ3" s="469"/>
      <c r="AR3" s="470"/>
      <c r="AS3" s="470"/>
      <c r="AT3" s="469"/>
      <c r="AU3" s="470"/>
      <c r="AV3" s="420"/>
      <c r="AW3" s="471"/>
      <c r="AX3" s="214"/>
      <c r="AY3" s="472"/>
      <c r="AZ3" s="214"/>
      <c r="BA3" s="472"/>
      <c r="BB3" s="214"/>
      <c r="BC3" s="472"/>
    </row>
    <row r="4" spans="1:55" ht="18" customHeight="1">
      <c r="A4" s="1913" t="s">
        <v>105</v>
      </c>
      <c r="B4" s="1914"/>
      <c r="C4" s="473" t="s">
        <v>118</v>
      </c>
      <c r="D4" s="473" t="s">
        <v>118</v>
      </c>
      <c r="E4" s="1919" t="s">
        <v>327</v>
      </c>
      <c r="F4" s="1920"/>
      <c r="G4" s="1920"/>
      <c r="H4" s="1920"/>
      <c r="I4" s="1920"/>
      <c r="J4" s="1920"/>
      <c r="K4" s="1920"/>
      <c r="L4" s="1920"/>
      <c r="M4" s="1920"/>
      <c r="N4" s="1921"/>
      <c r="O4" s="474"/>
      <c r="P4" s="213"/>
      <c r="Q4" s="213"/>
      <c r="S4" s="213"/>
      <c r="T4" s="213"/>
      <c r="Z4" s="213"/>
      <c r="AA4" s="213"/>
      <c r="AC4" s="213"/>
      <c r="AE4" s="213"/>
      <c r="AG4" s="213"/>
      <c r="AI4" s="213"/>
      <c r="AK4" s="213"/>
      <c r="AL4" s="213"/>
      <c r="AM4" s="213"/>
      <c r="AR4" s="213"/>
      <c r="AS4" s="213"/>
      <c r="AU4" s="213"/>
      <c r="AW4" s="213"/>
      <c r="AY4" s="213"/>
      <c r="BA4" s="213"/>
      <c r="BC4" s="213"/>
    </row>
    <row r="5" spans="1:55" ht="18" customHeight="1">
      <c r="A5" s="1915"/>
      <c r="B5" s="1869"/>
      <c r="C5" s="475" t="s">
        <v>119</v>
      </c>
      <c r="D5" s="475" t="s">
        <v>119</v>
      </c>
      <c r="E5" s="476" t="s">
        <v>120</v>
      </c>
      <c r="F5" s="477"/>
      <c r="G5" s="1893" t="s">
        <v>328</v>
      </c>
      <c r="H5" s="1894"/>
      <c r="I5" s="1894"/>
      <c r="J5" s="1894"/>
      <c r="K5" s="1894"/>
      <c r="L5" s="1894"/>
      <c r="M5" s="1894"/>
      <c r="N5" s="1895"/>
      <c r="O5" s="478" t="s">
        <v>121</v>
      </c>
      <c r="P5" s="213"/>
      <c r="Q5" s="213"/>
      <c r="S5" s="213"/>
      <c r="T5" s="213"/>
      <c r="Z5" s="213"/>
      <c r="AA5" s="213"/>
      <c r="AC5" s="213"/>
      <c r="AE5" s="213"/>
      <c r="AG5" s="213"/>
      <c r="AI5" s="213"/>
      <c r="AK5" s="213"/>
      <c r="AL5" s="213"/>
      <c r="AM5" s="213"/>
      <c r="AR5" s="213"/>
      <c r="AS5" s="213"/>
      <c r="AU5" s="213"/>
      <c r="AW5" s="213"/>
      <c r="AY5" s="213"/>
      <c r="BA5" s="213"/>
      <c r="BC5" s="213"/>
    </row>
    <row r="6" spans="1:55" ht="18" customHeight="1">
      <c r="A6" s="1915"/>
      <c r="B6" s="1869"/>
      <c r="C6" s="475" t="s">
        <v>221</v>
      </c>
      <c r="D6" s="475" t="s">
        <v>133</v>
      </c>
      <c r="E6" s="479" t="s">
        <v>6</v>
      </c>
      <c r="F6" s="480" t="s">
        <v>122</v>
      </c>
      <c r="G6" s="1910" t="s">
        <v>123</v>
      </c>
      <c r="H6" s="1911"/>
      <c r="I6" s="1911"/>
      <c r="J6" s="1911"/>
      <c r="K6" s="1912"/>
      <c r="L6" s="481" t="s">
        <v>124</v>
      </c>
      <c r="M6" s="482" t="s">
        <v>125</v>
      </c>
      <c r="N6" s="483" t="s">
        <v>126</v>
      </c>
      <c r="O6" s="484" t="s">
        <v>127</v>
      </c>
      <c r="P6" s="213"/>
      <c r="Q6" s="213"/>
      <c r="S6" s="213"/>
      <c r="T6" s="213"/>
      <c r="Z6" s="213"/>
      <c r="AA6" s="213"/>
      <c r="AC6" s="213"/>
      <c r="AE6" s="213"/>
      <c r="AG6" s="213"/>
      <c r="AI6" s="213"/>
      <c r="AK6" s="213"/>
      <c r="AL6" s="213"/>
      <c r="AM6" s="213"/>
      <c r="AR6" s="213"/>
      <c r="AS6" s="213"/>
      <c r="AU6" s="213"/>
      <c r="AW6" s="213"/>
      <c r="AY6" s="213"/>
      <c r="BA6" s="213"/>
      <c r="BC6" s="213"/>
    </row>
    <row r="7" spans="1:55" ht="18" customHeight="1">
      <c r="A7" s="1915"/>
      <c r="B7" s="1869"/>
      <c r="C7" s="475" t="s">
        <v>134</v>
      </c>
      <c r="D7" s="475" t="s">
        <v>128</v>
      </c>
      <c r="E7" s="485"/>
      <c r="F7" s="480" t="s">
        <v>92</v>
      </c>
      <c r="G7" s="481" t="s">
        <v>129</v>
      </c>
      <c r="H7" s="481" t="s">
        <v>159</v>
      </c>
      <c r="I7" s="482" t="s">
        <v>130</v>
      </c>
      <c r="J7" s="481" t="s">
        <v>114</v>
      </c>
      <c r="K7" s="481" t="s">
        <v>5</v>
      </c>
      <c r="L7" s="485"/>
      <c r="M7" s="485"/>
      <c r="N7" s="486"/>
      <c r="O7" s="487"/>
      <c r="P7" s="213"/>
      <c r="Q7" s="213"/>
      <c r="S7" s="213"/>
      <c r="T7" s="213"/>
      <c r="Z7" s="213"/>
      <c r="AA7" s="213"/>
      <c r="AC7" s="213"/>
      <c r="AE7" s="213"/>
      <c r="AG7" s="213"/>
      <c r="AI7" s="213"/>
      <c r="AK7" s="213"/>
      <c r="AL7" s="213"/>
      <c r="AM7" s="213"/>
      <c r="AR7" s="213"/>
      <c r="AS7" s="213"/>
      <c r="AU7" s="213"/>
      <c r="AW7" s="213"/>
      <c r="AY7" s="213"/>
      <c r="BA7" s="213"/>
      <c r="BC7" s="213"/>
    </row>
    <row r="8" spans="1:55" ht="18" customHeight="1" thickBot="1">
      <c r="A8" s="1916"/>
      <c r="B8" s="1871"/>
      <c r="C8" s="479" t="s">
        <v>131</v>
      </c>
      <c r="D8" s="479" t="s">
        <v>131</v>
      </c>
      <c r="E8" s="479" t="s">
        <v>131</v>
      </c>
      <c r="F8" s="479" t="s">
        <v>132</v>
      </c>
      <c r="G8" s="488"/>
      <c r="H8" s="479" t="s">
        <v>115</v>
      </c>
      <c r="I8" s="479"/>
      <c r="J8" s="489" t="s">
        <v>113</v>
      </c>
      <c r="K8" s="489"/>
      <c r="L8" s="479"/>
      <c r="M8" s="479"/>
      <c r="N8" s="490"/>
      <c r="O8" s="478" t="s">
        <v>131</v>
      </c>
      <c r="P8" s="213"/>
      <c r="Q8" s="213"/>
      <c r="S8" s="213"/>
      <c r="T8" s="213"/>
      <c r="Z8" s="213"/>
      <c r="AA8" s="213"/>
      <c r="AC8" s="213"/>
      <c r="AE8" s="213"/>
      <c r="AG8" s="213"/>
      <c r="AI8" s="213"/>
      <c r="AK8" s="213"/>
      <c r="AL8" s="213"/>
      <c r="AM8" s="213"/>
      <c r="AR8" s="213"/>
      <c r="AS8" s="213"/>
      <c r="AU8" s="213"/>
      <c r="AW8" s="213"/>
      <c r="AY8" s="213"/>
      <c r="BA8" s="213"/>
      <c r="BC8" s="213"/>
    </row>
    <row r="9" spans="1:55" ht="24.95" customHeight="1" thickBot="1">
      <c r="A9" s="1917" t="s">
        <v>312</v>
      </c>
      <c r="B9" s="1728"/>
      <c r="C9" s="491">
        <v>63912.867333333328</v>
      </c>
      <c r="D9" s="491">
        <v>16616.626666666667</v>
      </c>
      <c r="E9" s="491">
        <v>16410.666666666668</v>
      </c>
      <c r="F9" s="491">
        <v>99</v>
      </c>
      <c r="G9" s="492">
        <v>46</v>
      </c>
      <c r="H9" s="491">
        <v>2</v>
      </c>
      <c r="I9" s="491">
        <v>6</v>
      </c>
      <c r="J9" s="491">
        <v>5</v>
      </c>
      <c r="K9" s="491">
        <v>59</v>
      </c>
      <c r="L9" s="491">
        <v>37</v>
      </c>
      <c r="M9" s="492">
        <v>3</v>
      </c>
      <c r="N9" s="493"/>
      <c r="O9" s="494">
        <v>206</v>
      </c>
      <c r="P9" s="213"/>
      <c r="Q9" s="213"/>
      <c r="S9" s="213"/>
      <c r="T9" s="213"/>
      <c r="Z9" s="213"/>
      <c r="AA9" s="213"/>
      <c r="AC9" s="213"/>
      <c r="AE9" s="213"/>
      <c r="AG9" s="213"/>
      <c r="AI9" s="213"/>
      <c r="AK9" s="213"/>
      <c r="AL9" s="213"/>
      <c r="AM9" s="213"/>
      <c r="AR9" s="213"/>
      <c r="AS9" s="213"/>
      <c r="AU9" s="213"/>
      <c r="AW9" s="213"/>
      <c r="AY9" s="213"/>
      <c r="BA9" s="213"/>
      <c r="BC9" s="213"/>
    </row>
    <row r="10" spans="1:55" ht="24.95" customHeight="1">
      <c r="A10" s="1901" t="s">
        <v>106</v>
      </c>
      <c r="B10" s="1753"/>
      <c r="C10" s="398">
        <v>29027.534</v>
      </c>
      <c r="D10" s="398">
        <v>7546</v>
      </c>
      <c r="E10" s="398">
        <v>7467</v>
      </c>
      <c r="F10" s="398">
        <v>99</v>
      </c>
      <c r="G10" s="398">
        <v>53</v>
      </c>
      <c r="H10" s="398">
        <v>2</v>
      </c>
      <c r="I10" s="398">
        <v>8</v>
      </c>
      <c r="J10" s="398">
        <v>5</v>
      </c>
      <c r="K10" s="398">
        <v>68</v>
      </c>
      <c r="L10" s="398">
        <v>27</v>
      </c>
      <c r="M10" s="399">
        <v>4</v>
      </c>
      <c r="N10" s="401"/>
      <c r="O10" s="425">
        <v>79</v>
      </c>
      <c r="P10" s="213"/>
      <c r="Q10" s="213"/>
      <c r="S10" s="213"/>
      <c r="T10" s="213"/>
      <c r="Z10" s="213"/>
      <c r="AA10" s="213"/>
      <c r="AC10" s="213"/>
      <c r="AE10" s="213"/>
      <c r="AG10" s="213"/>
      <c r="AI10" s="213"/>
      <c r="AK10" s="213"/>
      <c r="AL10" s="213"/>
      <c r="AM10" s="213"/>
      <c r="AR10" s="213"/>
      <c r="AS10" s="213"/>
      <c r="AU10" s="213"/>
      <c r="AW10" s="213"/>
      <c r="AY10" s="213"/>
      <c r="BA10" s="213"/>
      <c r="BC10" s="213"/>
    </row>
    <row r="11" spans="1:55" ht="24.95" customHeight="1">
      <c r="A11" s="1902" t="s">
        <v>313</v>
      </c>
      <c r="B11" s="1747"/>
      <c r="C11" s="400">
        <v>23921.333333333332</v>
      </c>
      <c r="D11" s="400">
        <v>6220.666666666667</v>
      </c>
      <c r="E11" s="400">
        <v>6220.666666666667</v>
      </c>
      <c r="F11" s="400">
        <v>100</v>
      </c>
      <c r="G11" s="400">
        <v>52</v>
      </c>
      <c r="H11" s="400">
        <v>3</v>
      </c>
      <c r="I11" s="400">
        <v>8</v>
      </c>
      <c r="J11" s="400">
        <v>6</v>
      </c>
      <c r="K11" s="400">
        <v>69</v>
      </c>
      <c r="L11" s="400">
        <v>28</v>
      </c>
      <c r="M11" s="424">
        <v>3</v>
      </c>
      <c r="N11" s="462"/>
      <c r="O11" s="495"/>
      <c r="P11" s="213"/>
      <c r="Q11" s="213"/>
      <c r="S11" s="213"/>
      <c r="T11" s="213"/>
      <c r="Z11" s="213"/>
      <c r="AA11" s="213"/>
      <c r="AC11" s="213"/>
      <c r="AE11" s="213"/>
      <c r="AG11" s="213"/>
      <c r="AI11" s="213"/>
      <c r="AK11" s="213"/>
      <c r="AL11" s="213"/>
      <c r="AM11" s="213"/>
      <c r="AR11" s="213"/>
      <c r="AS11" s="213"/>
      <c r="AU11" s="213"/>
      <c r="AW11" s="213"/>
      <c r="AY11" s="213"/>
      <c r="BA11" s="213"/>
      <c r="BC11" s="213"/>
    </row>
    <row r="12" spans="1:55" ht="24.95" customHeight="1" thickBot="1">
      <c r="A12" s="1896" t="s">
        <v>107</v>
      </c>
      <c r="B12" s="1761"/>
      <c r="C12" s="496">
        <v>10964</v>
      </c>
      <c r="D12" s="496">
        <v>2849.96</v>
      </c>
      <c r="E12" s="496">
        <v>2723</v>
      </c>
      <c r="F12" s="496">
        <v>96</v>
      </c>
      <c r="G12" s="497">
        <v>8</v>
      </c>
      <c r="H12" s="496">
        <v>2</v>
      </c>
      <c r="I12" s="496">
        <v>1</v>
      </c>
      <c r="J12" s="496">
        <v>2</v>
      </c>
      <c r="K12" s="496">
        <v>13</v>
      </c>
      <c r="L12" s="496">
        <v>87</v>
      </c>
      <c r="M12" s="497">
        <v>1</v>
      </c>
      <c r="N12" s="498"/>
      <c r="O12" s="499">
        <v>127</v>
      </c>
      <c r="P12" s="213"/>
      <c r="Q12" s="213"/>
      <c r="S12" s="213"/>
      <c r="T12" s="213"/>
      <c r="Z12" s="213"/>
      <c r="AA12" s="213"/>
      <c r="AC12" s="213"/>
      <c r="AE12" s="213"/>
      <c r="AG12" s="213"/>
      <c r="AI12" s="213"/>
      <c r="AK12" s="213"/>
      <c r="AL12" s="213"/>
      <c r="AM12" s="213"/>
      <c r="AR12" s="213"/>
      <c r="AS12" s="213"/>
      <c r="AU12" s="213"/>
      <c r="AW12" s="213"/>
      <c r="AY12" s="213"/>
      <c r="BA12" s="213"/>
      <c r="BC12" s="213"/>
    </row>
    <row r="13" spans="1:55" ht="24.95" customHeight="1">
      <c r="A13" s="1888" t="s">
        <v>108</v>
      </c>
      <c r="B13" s="397" t="s">
        <v>314</v>
      </c>
      <c r="C13" s="1220">
        <v>6444.5339999999997</v>
      </c>
      <c r="D13" s="1221">
        <v>1675</v>
      </c>
      <c r="E13" s="1221">
        <v>1596</v>
      </c>
      <c r="F13" s="1221">
        <v>95</v>
      </c>
      <c r="G13" s="1221">
        <v>36</v>
      </c>
      <c r="H13" s="1221">
        <v>3</v>
      </c>
      <c r="I13" s="1221">
        <v>13</v>
      </c>
      <c r="J13" s="1221">
        <v>1</v>
      </c>
      <c r="K13" s="1221">
        <v>53</v>
      </c>
      <c r="L13" s="1221">
        <v>45</v>
      </c>
      <c r="M13" s="1221">
        <v>1</v>
      </c>
      <c r="N13" s="1221"/>
      <c r="O13" s="1226">
        <v>79</v>
      </c>
      <c r="P13" s="213"/>
      <c r="Q13" s="213"/>
      <c r="S13" s="213"/>
      <c r="T13" s="213"/>
      <c r="Z13" s="213"/>
      <c r="AA13" s="213"/>
      <c r="AC13" s="213"/>
      <c r="AE13" s="213"/>
      <c r="AG13" s="213"/>
      <c r="AI13" s="213"/>
      <c r="AK13" s="213"/>
      <c r="AL13" s="213"/>
      <c r="AM13" s="213"/>
      <c r="AR13" s="213"/>
      <c r="AS13" s="213"/>
      <c r="AU13" s="213"/>
      <c r="AW13" s="213"/>
      <c r="AY13" s="213"/>
      <c r="BA13" s="213"/>
      <c r="BC13" s="213"/>
    </row>
    <row r="14" spans="1:55" ht="24.95" customHeight="1">
      <c r="A14" s="1889"/>
      <c r="B14" s="457" t="s">
        <v>315</v>
      </c>
      <c r="C14" s="400">
        <v>14608</v>
      </c>
      <c r="D14" s="400">
        <v>3797</v>
      </c>
      <c r="E14" s="400">
        <v>3797</v>
      </c>
      <c r="F14" s="400">
        <v>100</v>
      </c>
      <c r="G14" s="424">
        <v>54</v>
      </c>
      <c r="H14" s="400">
        <v>2</v>
      </c>
      <c r="I14" s="400">
        <v>5</v>
      </c>
      <c r="J14" s="400">
        <v>5</v>
      </c>
      <c r="K14" s="400">
        <v>66</v>
      </c>
      <c r="L14" s="400">
        <v>27</v>
      </c>
      <c r="M14" s="424">
        <v>6</v>
      </c>
      <c r="N14" s="424">
        <v>1</v>
      </c>
      <c r="O14" s="495"/>
      <c r="P14" s="213"/>
      <c r="Q14" s="213"/>
      <c r="S14" s="213"/>
      <c r="T14" s="213"/>
      <c r="Z14" s="213"/>
      <c r="AA14" s="213"/>
      <c r="AC14" s="213"/>
      <c r="AE14" s="213"/>
      <c r="AG14" s="213"/>
      <c r="AI14" s="213"/>
      <c r="AK14" s="213"/>
      <c r="AL14" s="213"/>
      <c r="AM14" s="213"/>
      <c r="AR14" s="213"/>
      <c r="AS14" s="213"/>
      <c r="AU14" s="213"/>
      <c r="AW14" s="213"/>
      <c r="AY14" s="213"/>
      <c r="BA14" s="213"/>
      <c r="BC14" s="213"/>
    </row>
    <row r="15" spans="1:55" ht="24.95" customHeight="1">
      <c r="A15" s="1889"/>
      <c r="B15" s="457" t="s">
        <v>316</v>
      </c>
      <c r="C15" s="400">
        <v>7975</v>
      </c>
      <c r="D15" s="400">
        <v>2074</v>
      </c>
      <c r="E15" s="400">
        <v>2074</v>
      </c>
      <c r="F15" s="400">
        <v>100</v>
      </c>
      <c r="G15" s="424">
        <v>65</v>
      </c>
      <c r="H15" s="400">
        <v>2</v>
      </c>
      <c r="I15" s="400">
        <v>7</v>
      </c>
      <c r="J15" s="400">
        <v>9</v>
      </c>
      <c r="K15" s="400">
        <v>83</v>
      </c>
      <c r="L15" s="400">
        <v>14</v>
      </c>
      <c r="M15" s="424">
        <v>3</v>
      </c>
      <c r="N15" s="462"/>
      <c r="O15" s="495"/>
      <c r="P15" s="213"/>
      <c r="Q15" s="213"/>
      <c r="S15" s="213"/>
      <c r="T15" s="213"/>
      <c r="Z15" s="213"/>
      <c r="AA15" s="213"/>
      <c r="AC15" s="213"/>
      <c r="AE15" s="213"/>
      <c r="AG15" s="213"/>
      <c r="AI15" s="213"/>
      <c r="AK15" s="213"/>
      <c r="AL15" s="213"/>
      <c r="AM15" s="213"/>
      <c r="AR15" s="213"/>
      <c r="AS15" s="213"/>
      <c r="AU15" s="213"/>
      <c r="AW15" s="213"/>
      <c r="AY15" s="213"/>
      <c r="BA15" s="213"/>
      <c r="BC15" s="213"/>
    </row>
    <row r="16" spans="1:55" ht="24.95" customHeight="1">
      <c r="A16" s="1889"/>
      <c r="B16" s="457" t="s">
        <v>313</v>
      </c>
      <c r="C16" s="400">
        <v>22788</v>
      </c>
      <c r="D16" s="400">
        <v>5926</v>
      </c>
      <c r="E16" s="400">
        <v>5926</v>
      </c>
      <c r="F16" s="400">
        <v>100</v>
      </c>
      <c r="G16" s="424">
        <v>52</v>
      </c>
      <c r="H16" s="400">
        <v>3</v>
      </c>
      <c r="I16" s="400">
        <v>7</v>
      </c>
      <c r="J16" s="400">
        <v>6</v>
      </c>
      <c r="K16" s="400">
        <v>68</v>
      </c>
      <c r="L16" s="400">
        <v>29</v>
      </c>
      <c r="M16" s="424">
        <v>3</v>
      </c>
      <c r="N16" s="462"/>
      <c r="O16" s="495"/>
      <c r="P16" s="213"/>
      <c r="Q16" s="213"/>
      <c r="S16" s="213"/>
      <c r="T16" s="213"/>
      <c r="Z16" s="213"/>
      <c r="AA16" s="213"/>
      <c r="AC16" s="213"/>
      <c r="AE16" s="213"/>
      <c r="AG16" s="213"/>
      <c r="AI16" s="213"/>
      <c r="AK16" s="213"/>
      <c r="AL16" s="213"/>
      <c r="AM16" s="213"/>
      <c r="AR16" s="213"/>
      <c r="AS16" s="213"/>
      <c r="AU16" s="213"/>
      <c r="AW16" s="213"/>
      <c r="AY16" s="213"/>
      <c r="BA16" s="213"/>
      <c r="BC16" s="213"/>
    </row>
    <row r="17" spans="1:55" ht="24.95" customHeight="1">
      <c r="A17" s="1889"/>
      <c r="B17" s="457" t="s">
        <v>109</v>
      </c>
      <c r="C17" s="400">
        <v>1133.3333333333335</v>
      </c>
      <c r="D17" s="400">
        <v>294.66666666666669</v>
      </c>
      <c r="E17" s="400">
        <v>294.66666666666669</v>
      </c>
      <c r="F17" s="400">
        <v>100</v>
      </c>
      <c r="G17" s="424">
        <v>60</v>
      </c>
      <c r="H17" s="400">
        <v>1</v>
      </c>
      <c r="I17" s="400">
        <v>24</v>
      </c>
      <c r="J17" s="400">
        <v>1</v>
      </c>
      <c r="K17" s="400">
        <v>86</v>
      </c>
      <c r="L17" s="400">
        <v>1</v>
      </c>
      <c r="M17" s="424">
        <v>13</v>
      </c>
      <c r="N17" s="462"/>
      <c r="O17" s="495"/>
      <c r="P17" s="213"/>
      <c r="Q17" s="213"/>
      <c r="S17" s="213"/>
      <c r="T17" s="213"/>
      <c r="Z17" s="213"/>
      <c r="AA17" s="213"/>
      <c r="AC17" s="213"/>
      <c r="AE17" s="213"/>
      <c r="AG17" s="213"/>
      <c r="AI17" s="213"/>
      <c r="AK17" s="213"/>
      <c r="AL17" s="213"/>
      <c r="AM17" s="213"/>
      <c r="AR17" s="213"/>
      <c r="AS17" s="213"/>
      <c r="AU17" s="213"/>
      <c r="AW17" s="213"/>
      <c r="AY17" s="213"/>
      <c r="BA17" s="213"/>
      <c r="BC17" s="213"/>
    </row>
    <row r="18" spans="1:55" ht="24.95" customHeight="1">
      <c r="A18" s="1889"/>
      <c r="B18" s="457" t="s">
        <v>317</v>
      </c>
      <c r="C18" s="400">
        <v>6293</v>
      </c>
      <c r="D18" s="400">
        <v>1635.96</v>
      </c>
      <c r="E18" s="400">
        <v>1509</v>
      </c>
      <c r="F18" s="400">
        <v>92</v>
      </c>
      <c r="G18" s="424">
        <v>1</v>
      </c>
      <c r="H18" s="400">
        <v>2</v>
      </c>
      <c r="I18" s="400"/>
      <c r="J18" s="400">
        <v>1</v>
      </c>
      <c r="K18" s="400">
        <v>4</v>
      </c>
      <c r="L18" s="400">
        <v>96</v>
      </c>
      <c r="M18" s="424"/>
      <c r="N18" s="462"/>
      <c r="O18" s="495">
        <v>127</v>
      </c>
      <c r="P18" s="213"/>
      <c r="Q18" s="213"/>
      <c r="S18" s="213"/>
      <c r="T18" s="213"/>
      <c r="Z18" s="213"/>
      <c r="AA18" s="213"/>
      <c r="AC18" s="213"/>
      <c r="AE18" s="213"/>
      <c r="AG18" s="213"/>
      <c r="AI18" s="213"/>
      <c r="AK18" s="213"/>
      <c r="AL18" s="213"/>
      <c r="AM18" s="213"/>
      <c r="AR18" s="213"/>
      <c r="AS18" s="213"/>
      <c r="AU18" s="213"/>
      <c r="AW18" s="213"/>
      <c r="AY18" s="213"/>
      <c r="BA18" s="213"/>
      <c r="BC18" s="213"/>
    </row>
    <row r="19" spans="1:55" ht="24.95" customHeight="1" thickBot="1">
      <c r="A19" s="1890"/>
      <c r="B19" s="500" t="s">
        <v>311</v>
      </c>
      <c r="C19" s="496">
        <v>4671</v>
      </c>
      <c r="D19" s="496">
        <v>1214</v>
      </c>
      <c r="E19" s="496">
        <v>1214</v>
      </c>
      <c r="F19" s="496">
        <v>100</v>
      </c>
      <c r="G19" s="497">
        <v>17</v>
      </c>
      <c r="H19" s="496">
        <v>1</v>
      </c>
      <c r="I19" s="496">
        <v>2</v>
      </c>
      <c r="J19" s="496">
        <v>3</v>
      </c>
      <c r="K19" s="496">
        <v>23</v>
      </c>
      <c r="L19" s="496">
        <v>75</v>
      </c>
      <c r="M19" s="497">
        <v>2</v>
      </c>
      <c r="N19" s="498"/>
      <c r="O19" s="499"/>
      <c r="P19" s="213"/>
      <c r="Q19" s="213"/>
      <c r="S19" s="213"/>
      <c r="T19" s="213"/>
      <c r="Z19" s="213"/>
      <c r="AA19" s="213"/>
      <c r="AC19" s="213"/>
      <c r="AE19" s="213"/>
      <c r="AG19" s="213"/>
      <c r="AI19" s="213"/>
      <c r="AK19" s="213"/>
      <c r="AL19" s="213"/>
      <c r="AM19" s="213"/>
      <c r="AR19" s="213"/>
      <c r="AS19" s="213"/>
      <c r="AU19" s="213"/>
      <c r="AW19" s="213"/>
      <c r="AY19" s="213"/>
      <c r="BA19" s="213"/>
      <c r="BC19" s="213"/>
    </row>
    <row r="20" spans="1:55" ht="24.95" customHeight="1">
      <c r="A20" s="1885" t="s">
        <v>323</v>
      </c>
      <c r="B20" s="501" t="s">
        <v>318</v>
      </c>
      <c r="C20" s="259">
        <v>1239</v>
      </c>
      <c r="D20" s="260">
        <v>322</v>
      </c>
      <c r="E20" s="260">
        <v>251</v>
      </c>
      <c r="F20" s="260">
        <v>78</v>
      </c>
      <c r="G20" s="260">
        <v>47</v>
      </c>
      <c r="H20" s="260"/>
      <c r="I20" s="260">
        <v>8</v>
      </c>
      <c r="J20" s="260"/>
      <c r="K20" s="260">
        <v>55</v>
      </c>
      <c r="L20" s="260">
        <v>45</v>
      </c>
      <c r="M20" s="260"/>
      <c r="N20" s="260"/>
      <c r="O20" s="261">
        <v>71</v>
      </c>
      <c r="P20" s="213"/>
      <c r="Q20" s="213"/>
      <c r="S20" s="213"/>
      <c r="T20" s="213"/>
      <c r="Z20" s="213"/>
      <c r="AA20" s="213"/>
      <c r="AC20" s="213"/>
      <c r="AE20" s="213"/>
      <c r="AG20" s="213"/>
      <c r="AI20" s="213"/>
      <c r="AK20" s="213"/>
      <c r="AL20" s="213"/>
      <c r="AM20" s="213"/>
      <c r="AR20" s="213"/>
      <c r="AS20" s="213"/>
      <c r="AU20" s="213"/>
      <c r="AW20" s="213"/>
      <c r="AY20" s="213"/>
      <c r="BA20" s="213"/>
      <c r="BC20" s="213"/>
    </row>
    <row r="21" spans="1:55" ht="24.95" customHeight="1">
      <c r="A21" s="1886"/>
      <c r="B21" s="395" t="s">
        <v>319</v>
      </c>
      <c r="C21" s="502">
        <v>2957.5340000000001</v>
      </c>
      <c r="D21" s="503">
        <v>769</v>
      </c>
      <c r="E21" s="503">
        <v>761</v>
      </c>
      <c r="F21" s="503">
        <v>99</v>
      </c>
      <c r="G21" s="503">
        <v>41</v>
      </c>
      <c r="H21" s="503">
        <v>3</v>
      </c>
      <c r="I21" s="503">
        <v>17</v>
      </c>
      <c r="J21" s="503">
        <v>2</v>
      </c>
      <c r="K21" s="503">
        <v>63</v>
      </c>
      <c r="L21" s="503">
        <v>34</v>
      </c>
      <c r="M21" s="503">
        <v>3</v>
      </c>
      <c r="N21" s="503"/>
      <c r="O21" s="504">
        <v>8</v>
      </c>
      <c r="P21" s="213"/>
      <c r="Q21" s="213"/>
      <c r="S21" s="213"/>
      <c r="T21" s="213"/>
      <c r="Z21" s="213"/>
      <c r="AA21" s="213"/>
      <c r="AC21" s="213"/>
      <c r="AE21" s="213"/>
      <c r="AG21" s="213"/>
      <c r="AI21" s="213"/>
      <c r="AK21" s="213"/>
      <c r="AL21" s="213"/>
      <c r="AM21" s="213"/>
      <c r="AR21" s="213"/>
      <c r="AS21" s="213"/>
      <c r="AU21" s="213"/>
      <c r="AW21" s="213"/>
      <c r="AY21" s="213"/>
      <c r="BA21" s="213"/>
      <c r="BC21" s="213"/>
    </row>
    <row r="22" spans="1:55" ht="24.95" customHeight="1">
      <c r="A22" s="1886"/>
      <c r="B22" s="395" t="s">
        <v>320</v>
      </c>
      <c r="C22" s="502">
        <v>2248</v>
      </c>
      <c r="D22" s="503">
        <v>584</v>
      </c>
      <c r="E22" s="503">
        <v>584</v>
      </c>
      <c r="F22" s="503">
        <v>100</v>
      </c>
      <c r="G22" s="503">
        <v>25</v>
      </c>
      <c r="H22" s="503">
        <v>5</v>
      </c>
      <c r="I22" s="503">
        <v>10</v>
      </c>
      <c r="J22" s="503"/>
      <c r="K22" s="503">
        <v>40</v>
      </c>
      <c r="L22" s="503">
        <v>60</v>
      </c>
      <c r="M22" s="503"/>
      <c r="N22" s="503"/>
      <c r="O22" s="504"/>
      <c r="P22" s="213"/>
      <c r="Q22" s="213"/>
      <c r="S22" s="213"/>
      <c r="T22" s="213"/>
      <c r="Z22" s="213"/>
      <c r="AA22" s="213"/>
      <c r="AC22" s="213"/>
      <c r="AE22" s="213"/>
      <c r="AG22" s="213"/>
      <c r="AI22" s="213"/>
      <c r="AK22" s="213"/>
      <c r="AL22" s="213"/>
      <c r="AM22" s="213"/>
      <c r="AR22" s="213"/>
      <c r="AS22" s="213"/>
      <c r="AU22" s="213"/>
      <c r="AW22" s="213"/>
      <c r="AY22" s="213"/>
      <c r="BA22" s="213"/>
      <c r="BC22" s="213"/>
    </row>
    <row r="23" spans="1:55" ht="24.95" customHeight="1">
      <c r="A23" s="1886"/>
      <c r="B23" s="395" t="s">
        <v>315</v>
      </c>
      <c r="C23" s="505">
        <v>5592</v>
      </c>
      <c r="D23" s="326">
        <v>1454</v>
      </c>
      <c r="E23" s="326">
        <v>1454</v>
      </c>
      <c r="F23" s="326">
        <v>100</v>
      </c>
      <c r="G23" s="326">
        <v>50</v>
      </c>
      <c r="H23" s="326">
        <v>2</v>
      </c>
      <c r="I23" s="326">
        <v>5</v>
      </c>
      <c r="J23" s="326">
        <v>3</v>
      </c>
      <c r="K23" s="326">
        <v>60</v>
      </c>
      <c r="L23" s="326">
        <v>36</v>
      </c>
      <c r="M23" s="326">
        <v>2</v>
      </c>
      <c r="N23" s="326">
        <v>2</v>
      </c>
      <c r="O23" s="506"/>
      <c r="P23" s="213"/>
      <c r="Q23" s="213"/>
      <c r="S23" s="213"/>
      <c r="T23" s="213"/>
      <c r="Z23" s="213"/>
      <c r="AA23" s="213"/>
      <c r="AC23" s="213"/>
      <c r="AE23" s="213"/>
      <c r="AG23" s="213"/>
      <c r="AI23" s="213"/>
      <c r="AK23" s="213"/>
      <c r="AL23" s="213"/>
      <c r="AM23" s="213"/>
      <c r="AR23" s="213"/>
      <c r="AS23" s="213"/>
      <c r="AU23" s="213"/>
      <c r="AW23" s="213"/>
      <c r="AY23" s="213"/>
      <c r="BA23" s="213"/>
      <c r="BC23" s="213"/>
    </row>
    <row r="24" spans="1:55" ht="24.95" customHeight="1">
      <c r="A24" s="1886"/>
      <c r="B24" s="395" t="s">
        <v>321</v>
      </c>
      <c r="C24" s="423">
        <v>1818</v>
      </c>
      <c r="D24" s="326">
        <v>472</v>
      </c>
      <c r="E24" s="326">
        <v>472</v>
      </c>
      <c r="F24" s="326">
        <v>100</v>
      </c>
      <c r="G24" s="326">
        <v>17</v>
      </c>
      <c r="H24" s="326">
        <v>3</v>
      </c>
      <c r="I24" s="326">
        <v>1</v>
      </c>
      <c r="J24" s="326">
        <v>4</v>
      </c>
      <c r="K24" s="326">
        <v>25</v>
      </c>
      <c r="L24" s="326">
        <v>55</v>
      </c>
      <c r="M24" s="326">
        <v>20</v>
      </c>
      <c r="N24" s="326"/>
      <c r="O24" s="504"/>
      <c r="P24" s="213"/>
      <c r="Q24" s="213"/>
      <c r="S24" s="213"/>
      <c r="T24" s="213"/>
      <c r="Z24" s="213"/>
      <c r="AA24" s="213"/>
      <c r="AC24" s="213"/>
      <c r="AE24" s="213"/>
      <c r="AG24" s="213"/>
      <c r="AI24" s="213"/>
      <c r="AK24" s="213"/>
      <c r="AL24" s="213"/>
      <c r="AM24" s="213"/>
      <c r="AR24" s="213"/>
      <c r="AS24" s="213"/>
      <c r="AU24" s="213"/>
      <c r="AW24" s="213"/>
      <c r="AY24" s="213"/>
      <c r="BA24" s="213"/>
      <c r="BC24" s="213"/>
    </row>
    <row r="25" spans="1:55" ht="24.95" customHeight="1">
      <c r="A25" s="1886"/>
      <c r="B25" s="395" t="s">
        <v>110</v>
      </c>
      <c r="C25" s="1288">
        <v>7198</v>
      </c>
      <c r="D25" s="1216">
        <v>1871</v>
      </c>
      <c r="E25" s="1216">
        <v>1871</v>
      </c>
      <c r="F25" s="1216">
        <v>100</v>
      </c>
      <c r="G25" s="1216">
        <v>67</v>
      </c>
      <c r="H25" s="1216">
        <v>2</v>
      </c>
      <c r="I25" s="1216">
        <v>7</v>
      </c>
      <c r="J25" s="1216">
        <v>7</v>
      </c>
      <c r="K25" s="1216">
        <v>83</v>
      </c>
      <c r="L25" s="1216">
        <v>12</v>
      </c>
      <c r="M25" s="1216">
        <v>5</v>
      </c>
      <c r="N25" s="1216"/>
      <c r="O25" s="1292"/>
      <c r="P25" s="213"/>
      <c r="Q25" s="213"/>
      <c r="S25" s="213"/>
      <c r="T25" s="213"/>
      <c r="Z25" s="213"/>
      <c r="AA25" s="213"/>
      <c r="AC25" s="213"/>
      <c r="AE25" s="213"/>
      <c r="AG25" s="213"/>
      <c r="AI25" s="213"/>
      <c r="AK25" s="213"/>
      <c r="AL25" s="213"/>
      <c r="AM25" s="213"/>
      <c r="AR25" s="213"/>
      <c r="AS25" s="213"/>
      <c r="AU25" s="213"/>
      <c r="AW25" s="213"/>
      <c r="AY25" s="213"/>
      <c r="BA25" s="213"/>
      <c r="BC25" s="213"/>
    </row>
    <row r="26" spans="1:55" ht="24.95" customHeight="1">
      <c r="A26" s="1886"/>
      <c r="B26" s="395" t="s">
        <v>316</v>
      </c>
      <c r="C26" s="507">
        <v>7975</v>
      </c>
      <c r="D26" s="326">
        <v>2074</v>
      </c>
      <c r="E26" s="326">
        <v>2074</v>
      </c>
      <c r="F26" s="326">
        <v>100</v>
      </c>
      <c r="G26" s="326">
        <v>65</v>
      </c>
      <c r="H26" s="326">
        <v>2</v>
      </c>
      <c r="I26" s="326">
        <v>7</v>
      </c>
      <c r="J26" s="326">
        <v>9</v>
      </c>
      <c r="K26" s="326">
        <v>83</v>
      </c>
      <c r="L26" s="326">
        <v>14</v>
      </c>
      <c r="M26" s="326">
        <v>3</v>
      </c>
      <c r="N26" s="326"/>
      <c r="O26" s="506"/>
      <c r="P26" s="213"/>
      <c r="Q26" s="213"/>
      <c r="S26" s="213"/>
      <c r="T26" s="213"/>
      <c r="Z26" s="213"/>
      <c r="AA26" s="213"/>
      <c r="AC26" s="213"/>
      <c r="AE26" s="213"/>
      <c r="AG26" s="213"/>
      <c r="AI26" s="213"/>
      <c r="AK26" s="213"/>
      <c r="AL26" s="213"/>
      <c r="AM26" s="213"/>
      <c r="AR26" s="213"/>
      <c r="AS26" s="213"/>
      <c r="AU26" s="213"/>
      <c r="AW26" s="213"/>
      <c r="AY26" s="213"/>
      <c r="BA26" s="213"/>
      <c r="BC26" s="213"/>
    </row>
    <row r="27" spans="1:55" ht="24.95" customHeight="1">
      <c r="A27" s="1886"/>
      <c r="B27" s="395" t="s">
        <v>313</v>
      </c>
      <c r="C27" s="308">
        <v>6850</v>
      </c>
      <c r="D27" s="309">
        <v>1781</v>
      </c>
      <c r="E27" s="309">
        <v>1781</v>
      </c>
      <c r="F27" s="309">
        <v>100</v>
      </c>
      <c r="G27" s="309">
        <v>55</v>
      </c>
      <c r="H27" s="309"/>
      <c r="I27" s="309"/>
      <c r="J27" s="309">
        <v>10</v>
      </c>
      <c r="K27" s="309">
        <v>65</v>
      </c>
      <c r="L27" s="309">
        <v>35</v>
      </c>
      <c r="M27" s="309"/>
      <c r="N27" s="309"/>
      <c r="O27" s="310"/>
      <c r="P27" s="213"/>
      <c r="Q27" s="213"/>
      <c r="S27" s="213"/>
      <c r="T27" s="213"/>
      <c r="Z27" s="213"/>
      <c r="AA27" s="213"/>
      <c r="AC27" s="213"/>
      <c r="AE27" s="213"/>
      <c r="AG27" s="213"/>
      <c r="AI27" s="213"/>
      <c r="AK27" s="213"/>
      <c r="AL27" s="213"/>
      <c r="AM27" s="213"/>
      <c r="AR27" s="213"/>
      <c r="AS27" s="213"/>
      <c r="AU27" s="213"/>
      <c r="AW27" s="213"/>
      <c r="AY27" s="213"/>
      <c r="BA27" s="213"/>
      <c r="BC27" s="213"/>
    </row>
    <row r="28" spans="1:55" ht="24.95" customHeight="1">
      <c r="A28" s="1886"/>
      <c r="B28" s="395" t="s">
        <v>111</v>
      </c>
      <c r="C28" s="507">
        <v>4518</v>
      </c>
      <c r="D28" s="326">
        <v>1175</v>
      </c>
      <c r="E28" s="326">
        <v>1175</v>
      </c>
      <c r="F28" s="326">
        <v>100</v>
      </c>
      <c r="G28" s="326">
        <v>10</v>
      </c>
      <c r="H28" s="326">
        <v>2</v>
      </c>
      <c r="I28" s="326">
        <v>2</v>
      </c>
      <c r="J28" s="326">
        <v>2</v>
      </c>
      <c r="K28" s="326">
        <v>16</v>
      </c>
      <c r="L28" s="326">
        <v>83</v>
      </c>
      <c r="M28" s="326">
        <v>1</v>
      </c>
      <c r="N28" s="326"/>
      <c r="O28" s="506"/>
      <c r="P28" s="213"/>
      <c r="Q28" s="213"/>
      <c r="S28" s="213"/>
      <c r="T28" s="213"/>
      <c r="Z28" s="213"/>
      <c r="AA28" s="213"/>
      <c r="AC28" s="213"/>
      <c r="AE28" s="213"/>
      <c r="AG28" s="213"/>
      <c r="AI28" s="213"/>
      <c r="AK28" s="213"/>
      <c r="AL28" s="213"/>
      <c r="AM28" s="213"/>
      <c r="AR28" s="213"/>
      <c r="AS28" s="213"/>
      <c r="AU28" s="213"/>
      <c r="AW28" s="213"/>
      <c r="AY28" s="213"/>
      <c r="BA28" s="213"/>
      <c r="BC28" s="213"/>
    </row>
    <row r="29" spans="1:55" ht="24.95" customHeight="1">
      <c r="A29" s="1886"/>
      <c r="B29" s="395" t="s">
        <v>112</v>
      </c>
      <c r="C29" s="507">
        <v>11420</v>
      </c>
      <c r="D29" s="326">
        <v>2970</v>
      </c>
      <c r="E29" s="326">
        <v>2970</v>
      </c>
      <c r="F29" s="326">
        <v>100</v>
      </c>
      <c r="G29" s="326">
        <v>67</v>
      </c>
      <c r="H29" s="326">
        <v>5</v>
      </c>
      <c r="I29" s="326">
        <v>13</v>
      </c>
      <c r="J29" s="326">
        <v>5</v>
      </c>
      <c r="K29" s="326">
        <v>90</v>
      </c>
      <c r="L29" s="326">
        <v>5</v>
      </c>
      <c r="M29" s="326">
        <v>5</v>
      </c>
      <c r="N29" s="326"/>
      <c r="O29" s="506"/>
      <c r="P29" s="472"/>
      <c r="Q29" s="214"/>
      <c r="R29" s="472"/>
      <c r="S29" s="213"/>
      <c r="T29" s="213"/>
      <c r="Z29" s="213"/>
      <c r="AA29" s="213"/>
      <c r="AC29" s="213"/>
      <c r="AE29" s="213"/>
      <c r="AG29" s="213"/>
      <c r="AI29" s="213"/>
      <c r="AK29" s="213"/>
      <c r="AL29" s="213"/>
      <c r="AM29" s="213"/>
      <c r="AR29" s="213"/>
      <c r="AS29" s="213"/>
      <c r="AU29" s="213"/>
      <c r="AW29" s="213"/>
      <c r="AY29" s="213"/>
      <c r="BA29" s="213"/>
      <c r="BC29" s="213"/>
    </row>
    <row r="30" spans="1:55" ht="24.95" customHeight="1">
      <c r="A30" s="1886"/>
      <c r="B30" s="395" t="s">
        <v>109</v>
      </c>
      <c r="C30" s="507">
        <v>1133.3333333333335</v>
      </c>
      <c r="D30" s="326">
        <v>294.66666666666669</v>
      </c>
      <c r="E30" s="326">
        <v>294.66666666666669</v>
      </c>
      <c r="F30" s="326">
        <v>100</v>
      </c>
      <c r="G30" s="326">
        <v>60</v>
      </c>
      <c r="H30" s="326">
        <v>1</v>
      </c>
      <c r="I30" s="326">
        <v>24</v>
      </c>
      <c r="J30" s="326">
        <v>1</v>
      </c>
      <c r="K30" s="326">
        <v>86</v>
      </c>
      <c r="L30" s="326">
        <v>1</v>
      </c>
      <c r="M30" s="326">
        <v>13</v>
      </c>
      <c r="N30" s="326"/>
      <c r="O30" s="506"/>
      <c r="P30" s="472"/>
      <c r="Q30" s="214"/>
      <c r="R30" s="472"/>
      <c r="S30" s="213"/>
      <c r="T30" s="213"/>
      <c r="Z30" s="213"/>
      <c r="AA30" s="213"/>
      <c r="AC30" s="213"/>
      <c r="AE30" s="213"/>
      <c r="AG30" s="213"/>
      <c r="AI30" s="213"/>
      <c r="AK30" s="213"/>
      <c r="AL30" s="213"/>
      <c r="AM30" s="213"/>
      <c r="AR30" s="213"/>
      <c r="AS30" s="213"/>
      <c r="AU30" s="213"/>
      <c r="AW30" s="213"/>
      <c r="AY30" s="213"/>
      <c r="BA30" s="213"/>
      <c r="BC30" s="213"/>
    </row>
    <row r="31" spans="1:55" ht="24.95" customHeight="1">
      <c r="A31" s="1886"/>
      <c r="B31" s="395" t="s">
        <v>317</v>
      </c>
      <c r="C31" s="1364">
        <v>5797</v>
      </c>
      <c r="D31" s="1352">
        <v>1507</v>
      </c>
      <c r="E31" s="1352">
        <v>1507</v>
      </c>
      <c r="F31" s="1352">
        <v>100</v>
      </c>
      <c r="G31" s="1352">
        <v>1</v>
      </c>
      <c r="H31" s="1352">
        <v>2</v>
      </c>
      <c r="I31" s="1352"/>
      <c r="J31" s="1352">
        <v>1</v>
      </c>
      <c r="K31" s="1352">
        <v>4</v>
      </c>
      <c r="L31" s="1352">
        <v>96</v>
      </c>
      <c r="M31" s="1352"/>
      <c r="N31" s="1352"/>
      <c r="O31" s="1353"/>
      <c r="P31" s="472"/>
      <c r="Q31" s="214"/>
      <c r="R31" s="472"/>
      <c r="S31" s="213"/>
      <c r="T31" s="213"/>
      <c r="Z31" s="213"/>
      <c r="AA31" s="213"/>
      <c r="AC31" s="213"/>
      <c r="AE31" s="213"/>
      <c r="AG31" s="213"/>
      <c r="AI31" s="213"/>
      <c r="AK31" s="213"/>
      <c r="AL31" s="213"/>
      <c r="AM31" s="213"/>
      <c r="AR31" s="213"/>
      <c r="AS31" s="213"/>
      <c r="AU31" s="213"/>
      <c r="AW31" s="213"/>
      <c r="AY31" s="213"/>
      <c r="BA31" s="213"/>
      <c r="BC31" s="213"/>
    </row>
    <row r="32" spans="1:55" ht="24.95" customHeight="1">
      <c r="A32" s="1886"/>
      <c r="B32" s="306" t="s">
        <v>322</v>
      </c>
      <c r="C32" s="307">
        <v>496</v>
      </c>
      <c r="D32" s="308">
        <v>128.96</v>
      </c>
      <c r="E32" s="308">
        <v>2</v>
      </c>
      <c r="F32" s="308">
        <v>2</v>
      </c>
      <c r="G32" s="309">
        <v>100</v>
      </c>
      <c r="H32" s="309"/>
      <c r="I32" s="309"/>
      <c r="J32" s="309"/>
      <c r="K32" s="309">
        <v>100</v>
      </c>
      <c r="L32" s="309"/>
      <c r="M32" s="309"/>
      <c r="N32" s="309"/>
      <c r="O32" s="310">
        <v>127</v>
      </c>
      <c r="P32" s="472"/>
      <c r="Q32" s="214"/>
      <c r="R32" s="472"/>
      <c r="S32" s="213"/>
      <c r="T32" s="213"/>
      <c r="Z32" s="213"/>
      <c r="AA32" s="213"/>
      <c r="AC32" s="213"/>
      <c r="AE32" s="213"/>
      <c r="AG32" s="213"/>
      <c r="AI32" s="213"/>
      <c r="AK32" s="213"/>
      <c r="AL32" s="213"/>
      <c r="AM32" s="213"/>
      <c r="AR32" s="213"/>
      <c r="AS32" s="213"/>
      <c r="AU32" s="213"/>
      <c r="AW32" s="213"/>
      <c r="AY32" s="213"/>
      <c r="BA32" s="213"/>
      <c r="BC32" s="213"/>
    </row>
    <row r="33" spans="1:55" ht="24.95" customHeight="1" thickBot="1">
      <c r="A33" s="1887"/>
      <c r="B33" s="510" t="s">
        <v>311</v>
      </c>
      <c r="C33" s="511">
        <v>4671</v>
      </c>
      <c r="D33" s="291">
        <v>1214</v>
      </c>
      <c r="E33" s="291">
        <v>1214</v>
      </c>
      <c r="F33" s="291">
        <v>100</v>
      </c>
      <c r="G33" s="291">
        <v>17</v>
      </c>
      <c r="H33" s="291">
        <v>1</v>
      </c>
      <c r="I33" s="291">
        <v>2</v>
      </c>
      <c r="J33" s="291">
        <v>3</v>
      </c>
      <c r="K33" s="291">
        <v>23</v>
      </c>
      <c r="L33" s="291">
        <v>75</v>
      </c>
      <c r="M33" s="291">
        <v>2</v>
      </c>
      <c r="N33" s="291"/>
      <c r="O33" s="512"/>
      <c r="P33" s="472"/>
      <c r="Q33" s="214"/>
      <c r="R33" s="472"/>
      <c r="S33" s="213"/>
      <c r="T33" s="213"/>
      <c r="Z33" s="213"/>
      <c r="AA33" s="213"/>
      <c r="AC33" s="213"/>
      <c r="AE33" s="213"/>
      <c r="AG33" s="213"/>
      <c r="AI33" s="213"/>
      <c r="AK33" s="213"/>
      <c r="AL33" s="213"/>
      <c r="AM33" s="213"/>
      <c r="AR33" s="213"/>
      <c r="AS33" s="213"/>
      <c r="AU33" s="213"/>
      <c r="AW33" s="213"/>
      <c r="AY33" s="213"/>
      <c r="BA33" s="213"/>
      <c r="BC33" s="213"/>
    </row>
  </sheetData>
  <mergeCells count="13">
    <mergeCell ref="A20:A33"/>
    <mergeCell ref="E4:N4"/>
    <mergeCell ref="A11:B11"/>
    <mergeCell ref="A12:B12"/>
    <mergeCell ref="A10:B10"/>
    <mergeCell ref="G5:N5"/>
    <mergeCell ref="G6:K6"/>
    <mergeCell ref="A13:A19"/>
    <mergeCell ref="A1:O1"/>
    <mergeCell ref="G2:H2"/>
    <mergeCell ref="A4:B8"/>
    <mergeCell ref="A9:B9"/>
    <mergeCell ref="B3:L3"/>
  </mergeCells>
  <phoneticPr fontId="3"/>
  <printOptions horizontalCentered="1"/>
  <pageMargins left="0.59055118110236227" right="0.59055118110236227" top="0.59055118110236227" bottom="0.39370078740157483" header="0.51181102362204722" footer="0.31496062992125984"/>
  <pageSetup paperSize="9" scale="96" firstPageNumber="22" pageOrder="overThenDown" orientation="portrait" useFirstPageNumber="1" r:id="rId1"/>
  <headerFooter scaleWithDoc="0" alignWithMargins="0">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8"/>
  <dimension ref="A1:X91"/>
  <sheetViews>
    <sheetView view="pageBreakPreview" zoomScale="85" zoomScaleNormal="75" zoomScaleSheetLayoutView="85" workbookViewId="0">
      <pane xSplit="3" ySplit="8" topLeftCell="D9" activePane="bottomRight" state="frozen"/>
      <selection activeCell="F6" sqref="F6"/>
      <selection pane="topRight" activeCell="F6" sqref="F6"/>
      <selection pane="bottomLeft" activeCell="F6" sqref="F6"/>
      <selection pane="bottomRight" activeCell="Q14" sqref="Q14"/>
    </sheetView>
  </sheetViews>
  <sheetFormatPr defaultColWidth="13.375" defaultRowHeight="17.25"/>
  <cols>
    <col min="1" max="1" width="4.5" style="114" bestFit="1" customWidth="1"/>
    <col min="2" max="2" width="1.625" style="114" customWidth="1"/>
    <col min="3" max="3" width="11.375" style="114" customWidth="1"/>
    <col min="4" max="4" width="8.5" style="114" bestFit="1" customWidth="1"/>
    <col min="5" max="5" width="8.5" style="50" bestFit="1" customWidth="1"/>
    <col min="6" max="6" width="7.5" style="50" bestFit="1" customWidth="1"/>
    <col min="7" max="8" width="8.5" style="50" bestFit="1" customWidth="1"/>
    <col min="9" max="10" width="7.5" style="50" bestFit="1" customWidth="1"/>
    <col min="11" max="11" width="8.5" style="50" customWidth="1"/>
    <col min="12" max="13" width="8.5" style="50" bestFit="1" customWidth="1"/>
    <col min="14" max="15" width="8.5" style="50" customWidth="1"/>
    <col min="16" max="16" width="8.5" style="50" bestFit="1" customWidth="1"/>
    <col min="17" max="17" width="8.5" style="50" customWidth="1"/>
    <col min="18" max="18" width="8.5" style="50" bestFit="1" customWidth="1"/>
    <col min="19" max="19" width="6" style="50" bestFit="1" customWidth="1"/>
    <col min="20" max="20" width="8.5" style="50" bestFit="1" customWidth="1"/>
    <col min="21" max="21" width="4.5" style="50" bestFit="1" customWidth="1"/>
    <col min="22" max="22" width="5.5" style="50" bestFit="1" customWidth="1"/>
    <col min="23" max="23" width="2.5" style="50" customWidth="1"/>
    <col min="24" max="24" width="9.875" style="50" customWidth="1"/>
    <col min="25" max="16384" width="13.375" style="50"/>
  </cols>
  <sheetData>
    <row r="1" spans="1:24">
      <c r="A1" s="1948" t="s">
        <v>674</v>
      </c>
      <c r="B1" s="1948"/>
      <c r="C1" s="1948"/>
      <c r="D1" s="1948"/>
      <c r="E1" s="1948"/>
      <c r="F1" s="1948"/>
      <c r="G1" s="1948"/>
      <c r="H1" s="1948"/>
      <c r="I1" s="1948"/>
      <c r="J1" s="1948"/>
      <c r="K1" s="1948"/>
      <c r="L1" s="1948"/>
      <c r="M1" s="48"/>
      <c r="N1" s="48"/>
      <c r="O1" s="48"/>
      <c r="P1" s="48"/>
      <c r="Q1" s="48"/>
      <c r="R1" s="48"/>
      <c r="S1" s="48"/>
      <c r="T1" s="48"/>
      <c r="U1" s="48"/>
      <c r="V1" s="48"/>
      <c r="W1" s="49"/>
      <c r="X1" s="49"/>
    </row>
    <row r="2" spans="1:24">
      <c r="A2" s="51"/>
      <c r="B2" s="51"/>
      <c r="C2" s="1949" t="s">
        <v>335</v>
      </c>
      <c r="D2" s="1949"/>
      <c r="E2" s="1949"/>
      <c r="F2" s="1949"/>
      <c r="G2" s="48"/>
      <c r="H2" s="48"/>
      <c r="I2" s="48"/>
      <c r="J2" s="1952"/>
      <c r="K2" s="1952"/>
      <c r="L2" s="1952"/>
      <c r="M2" s="48"/>
      <c r="N2" s="48"/>
      <c r="O2" s="48"/>
      <c r="P2" s="48"/>
      <c r="Q2" s="48"/>
      <c r="R2" s="48"/>
      <c r="S2" s="48"/>
      <c r="T2" s="48"/>
      <c r="U2" s="48"/>
      <c r="V2" s="48"/>
      <c r="W2" s="49"/>
      <c r="X2" s="49"/>
    </row>
    <row r="3" spans="1:24" ht="9" customHeight="1" thickBot="1">
      <c r="A3" s="51"/>
      <c r="B3" s="51"/>
      <c r="C3" s="52"/>
      <c r="D3" s="51"/>
      <c r="E3" s="52"/>
      <c r="F3" s="52"/>
      <c r="G3" s="52"/>
      <c r="H3" s="52"/>
      <c r="I3" s="52"/>
      <c r="J3" s="52"/>
      <c r="K3" s="52"/>
      <c r="L3" s="52"/>
      <c r="M3" s="52"/>
      <c r="N3" s="52"/>
      <c r="O3" s="52"/>
      <c r="P3" s="52"/>
      <c r="Q3" s="52"/>
      <c r="R3" s="52"/>
      <c r="S3" s="52"/>
      <c r="T3" s="52"/>
      <c r="U3" s="52"/>
      <c r="V3" s="52"/>
      <c r="W3" s="53"/>
      <c r="X3" s="53"/>
    </row>
    <row r="4" spans="1:24" ht="15" customHeight="1">
      <c r="A4" s="1974" t="s">
        <v>71</v>
      </c>
      <c r="B4" s="1975"/>
      <c r="C4" s="1976"/>
      <c r="D4" s="1955" t="s">
        <v>49</v>
      </c>
      <c r="E4" s="1956"/>
      <c r="F4" s="1956"/>
      <c r="G4" s="1957"/>
      <c r="H4" s="1955" t="s">
        <v>66</v>
      </c>
      <c r="I4" s="1956"/>
      <c r="J4" s="1983"/>
      <c r="K4" s="1958" t="s">
        <v>339</v>
      </c>
      <c r="L4" s="1956"/>
      <c r="M4" s="1956"/>
      <c r="N4" s="1956"/>
      <c r="O4" s="1957"/>
      <c r="P4" s="168"/>
      <c r="Q4" s="169"/>
      <c r="R4" s="1956" t="s">
        <v>16</v>
      </c>
      <c r="S4" s="1956"/>
      <c r="T4" s="1956"/>
      <c r="U4" s="169"/>
      <c r="V4" s="170"/>
      <c r="W4" s="54"/>
    </row>
    <row r="5" spans="1:24" ht="15" customHeight="1">
      <c r="A5" s="1977"/>
      <c r="B5" s="1978"/>
      <c r="C5" s="1979"/>
      <c r="D5" s="1454"/>
      <c r="E5" s="1456"/>
      <c r="F5" s="1456"/>
      <c r="G5" s="55"/>
      <c r="H5" s="56"/>
      <c r="I5" s="56"/>
      <c r="J5" s="220"/>
      <c r="K5" s="1464"/>
      <c r="L5" s="179" t="s">
        <v>4</v>
      </c>
      <c r="M5" s="57"/>
      <c r="N5" s="57"/>
      <c r="O5" s="58" t="s">
        <v>2</v>
      </c>
      <c r="P5" s="1984" t="s">
        <v>160</v>
      </c>
      <c r="Q5" s="1985"/>
      <c r="R5" s="1984" t="s">
        <v>161</v>
      </c>
      <c r="S5" s="1986"/>
      <c r="T5" s="1985"/>
      <c r="U5" s="1967" t="s">
        <v>58</v>
      </c>
      <c r="V5" s="1968"/>
      <c r="W5" s="54"/>
    </row>
    <row r="6" spans="1:24" ht="15" customHeight="1">
      <c r="A6" s="1977"/>
      <c r="B6" s="1978"/>
      <c r="C6" s="1979"/>
      <c r="D6" s="59" t="s">
        <v>162</v>
      </c>
      <c r="E6" s="59" t="s">
        <v>162</v>
      </c>
      <c r="F6" s="59" t="s">
        <v>163</v>
      </c>
      <c r="G6" s="59" t="s">
        <v>136</v>
      </c>
      <c r="H6" s="59" t="s">
        <v>164</v>
      </c>
      <c r="I6" s="59" t="s">
        <v>165</v>
      </c>
      <c r="J6" s="221" t="s">
        <v>62</v>
      </c>
      <c r="K6" s="846"/>
      <c r="L6" s="863"/>
      <c r="M6" s="56"/>
      <c r="N6" s="56"/>
      <c r="O6" s="59" t="s">
        <v>148</v>
      </c>
      <c r="P6" s="59" t="s">
        <v>340</v>
      </c>
      <c r="Q6" s="59" t="s">
        <v>56</v>
      </c>
      <c r="R6" s="61" t="s">
        <v>135</v>
      </c>
      <c r="S6" s="1455"/>
      <c r="T6" s="59" t="s">
        <v>56</v>
      </c>
      <c r="U6" s="62" t="s">
        <v>343</v>
      </c>
      <c r="V6" s="171" t="s">
        <v>56</v>
      </c>
      <c r="W6" s="54"/>
    </row>
    <row r="7" spans="1:24" ht="15" customHeight="1">
      <c r="A7" s="1977"/>
      <c r="B7" s="1978"/>
      <c r="C7" s="1979"/>
      <c r="D7" s="59" t="s">
        <v>17</v>
      </c>
      <c r="E7" s="59" t="s">
        <v>17</v>
      </c>
      <c r="F7" s="59" t="s">
        <v>17</v>
      </c>
      <c r="G7" s="59"/>
      <c r="H7" s="59" t="s">
        <v>55</v>
      </c>
      <c r="I7" s="59" t="s">
        <v>55</v>
      </c>
      <c r="J7" s="221" t="s">
        <v>55</v>
      </c>
      <c r="K7" s="847" t="s">
        <v>345</v>
      </c>
      <c r="L7" s="864" t="s">
        <v>166</v>
      </c>
      <c r="M7" s="60" t="s">
        <v>347</v>
      </c>
      <c r="N7" s="59" t="s">
        <v>346</v>
      </c>
      <c r="O7" s="63"/>
      <c r="P7" s="63"/>
      <c r="Q7" s="59" t="s">
        <v>57</v>
      </c>
      <c r="R7" s="63"/>
      <c r="S7" s="64" t="s">
        <v>22</v>
      </c>
      <c r="T7" s="59" t="s">
        <v>57</v>
      </c>
      <c r="U7" s="65"/>
      <c r="V7" s="171" t="s">
        <v>57</v>
      </c>
      <c r="W7" s="54"/>
    </row>
    <row r="8" spans="1:24" ht="15" customHeight="1" thickBot="1">
      <c r="A8" s="1980"/>
      <c r="B8" s="1981"/>
      <c r="C8" s="1982"/>
      <c r="D8" s="172" t="s">
        <v>40</v>
      </c>
      <c r="E8" s="172"/>
      <c r="F8" s="172" t="s">
        <v>20</v>
      </c>
      <c r="G8" s="173"/>
      <c r="H8" s="172"/>
      <c r="I8" s="172"/>
      <c r="J8" s="222"/>
      <c r="K8" s="848"/>
      <c r="L8" s="865"/>
      <c r="M8" s="175"/>
      <c r="N8" s="174"/>
      <c r="O8" s="174"/>
      <c r="P8" s="172" t="s">
        <v>341</v>
      </c>
      <c r="Q8" s="172" t="s">
        <v>168</v>
      </c>
      <c r="R8" s="172" t="s">
        <v>167</v>
      </c>
      <c r="S8" s="176" t="s">
        <v>342</v>
      </c>
      <c r="T8" s="172" t="s">
        <v>168</v>
      </c>
      <c r="U8" s="177" t="s">
        <v>344</v>
      </c>
      <c r="V8" s="178" t="s">
        <v>168</v>
      </c>
      <c r="W8" s="54"/>
    </row>
    <row r="9" spans="1:24" ht="16.5" customHeight="1" thickBot="1">
      <c r="A9" s="1977" t="s">
        <v>291</v>
      </c>
      <c r="B9" s="1978"/>
      <c r="C9" s="1979"/>
      <c r="D9" s="66">
        <f>SUM(D10:D12)</f>
        <v>28367.661430809756</v>
      </c>
      <c r="E9" s="67">
        <f t="shared" ref="E9:V9" si="0">SUM(E10:E12)</f>
        <v>32490.214854950882</v>
      </c>
      <c r="F9" s="66">
        <f t="shared" si="0"/>
        <v>3452.6050275155721</v>
      </c>
      <c r="G9" s="67">
        <f t="shared" si="0"/>
        <v>64310.481313276214</v>
      </c>
      <c r="H9" s="67">
        <f t="shared" si="0"/>
        <v>12551.523456758499</v>
      </c>
      <c r="I9" s="66">
        <f t="shared" si="0"/>
        <v>799.99776513356471</v>
      </c>
      <c r="J9" s="223">
        <f t="shared" si="0"/>
        <v>5</v>
      </c>
      <c r="K9" s="849"/>
      <c r="L9" s="553">
        <f>SUM(L10:L12)</f>
        <v>37128.331016389806</v>
      </c>
      <c r="M9" s="66">
        <f t="shared" si="0"/>
        <v>26341</v>
      </c>
      <c r="N9" s="66">
        <f t="shared" si="0"/>
        <v>844.9993536295367</v>
      </c>
      <c r="O9" s="66">
        <f t="shared" si="0"/>
        <v>64314.330370019343</v>
      </c>
      <c r="P9" s="67">
        <f t="shared" si="0"/>
        <v>20082.386221294364</v>
      </c>
      <c r="Q9" s="66">
        <f t="shared" si="0"/>
        <v>5698.2874598869721</v>
      </c>
      <c r="R9" s="66">
        <f t="shared" si="0"/>
        <v>23364.423799582462</v>
      </c>
      <c r="S9" s="66">
        <f t="shared" si="0"/>
        <v>803.6492693110647</v>
      </c>
      <c r="T9" s="66">
        <f t="shared" si="0"/>
        <v>60218.659448410021</v>
      </c>
      <c r="U9" s="66">
        <f t="shared" si="0"/>
        <v>7</v>
      </c>
      <c r="V9" s="235">
        <f t="shared" si="0"/>
        <v>33</v>
      </c>
      <c r="W9" s="69"/>
      <c r="X9" s="69"/>
    </row>
    <row r="10" spans="1:24" ht="16.5" customHeight="1">
      <c r="A10" s="1969" t="s">
        <v>75</v>
      </c>
      <c r="B10" s="1970"/>
      <c r="C10" s="1971"/>
      <c r="D10" s="70">
        <f>SUM(D13:D15)</f>
        <v>17999</v>
      </c>
      <c r="E10" s="71">
        <f t="shared" ref="E10:V10" si="1">SUM(E13:E15)</f>
        <v>17228</v>
      </c>
      <c r="F10" s="70">
        <f t="shared" si="1"/>
        <v>904</v>
      </c>
      <c r="G10" s="71">
        <f t="shared" si="1"/>
        <v>36131</v>
      </c>
      <c r="H10" s="71">
        <f t="shared" si="1"/>
        <v>5078</v>
      </c>
      <c r="I10" s="70">
        <f t="shared" si="1"/>
        <v>459</v>
      </c>
      <c r="J10" s="224">
        <f t="shared" si="1"/>
        <v>5</v>
      </c>
      <c r="K10" s="850"/>
      <c r="L10" s="554">
        <f t="shared" si="1"/>
        <v>28506</v>
      </c>
      <c r="M10" s="70">
        <f t="shared" si="1"/>
        <v>7137</v>
      </c>
      <c r="N10" s="70">
        <f t="shared" si="1"/>
        <v>491</v>
      </c>
      <c r="O10" s="70">
        <f t="shared" si="1"/>
        <v>36134</v>
      </c>
      <c r="P10" s="71">
        <f t="shared" si="1"/>
        <v>15246</v>
      </c>
      <c r="Q10" s="70">
        <f t="shared" si="1"/>
        <v>4945</v>
      </c>
      <c r="R10" s="70">
        <f t="shared" si="1"/>
        <v>12618</v>
      </c>
      <c r="S10" s="70">
        <f t="shared" si="1"/>
        <v>248</v>
      </c>
      <c r="T10" s="70">
        <f t="shared" si="1"/>
        <v>32053</v>
      </c>
      <c r="U10" s="70">
        <f t="shared" si="1"/>
        <v>7</v>
      </c>
      <c r="V10" s="236">
        <f t="shared" si="1"/>
        <v>33</v>
      </c>
      <c r="W10" s="72"/>
      <c r="X10" s="72"/>
    </row>
    <row r="11" spans="1:24" ht="16.5" customHeight="1">
      <c r="A11" s="1972" t="s">
        <v>292</v>
      </c>
      <c r="B11" s="1973"/>
      <c r="C11" s="1965"/>
      <c r="D11" s="73">
        <f>SUM(D16:D17)</f>
        <v>6442.0614308097556</v>
      </c>
      <c r="E11" s="74">
        <f t="shared" ref="E11:T11" si="2">SUM(E16:E17)</f>
        <v>13214.514854950881</v>
      </c>
      <c r="F11" s="73">
        <f t="shared" si="2"/>
        <v>2372.6050275155721</v>
      </c>
      <c r="G11" s="74">
        <f t="shared" si="2"/>
        <v>22029.181313276211</v>
      </c>
      <c r="H11" s="74">
        <f t="shared" si="2"/>
        <v>4996.8234567584996</v>
      </c>
      <c r="I11" s="73">
        <f t="shared" si="2"/>
        <v>303.99776513356471</v>
      </c>
      <c r="J11" s="216"/>
      <c r="K11" s="217"/>
      <c r="L11" s="555">
        <f t="shared" si="2"/>
        <v>3391.031016389803</v>
      </c>
      <c r="M11" s="73">
        <f t="shared" si="2"/>
        <v>18322</v>
      </c>
      <c r="N11" s="73">
        <f t="shared" si="2"/>
        <v>316.99935362953664</v>
      </c>
      <c r="O11" s="73">
        <f t="shared" si="2"/>
        <v>22030.03037001934</v>
      </c>
      <c r="P11" s="74">
        <f t="shared" si="2"/>
        <v>595.38622129436328</v>
      </c>
      <c r="Q11" s="73">
        <f t="shared" si="2"/>
        <v>165.28745988697204</v>
      </c>
      <c r="R11" s="73">
        <f t="shared" si="2"/>
        <v>7706.4237995824633</v>
      </c>
      <c r="S11" s="73">
        <f t="shared" si="2"/>
        <v>480.6492693110647</v>
      </c>
      <c r="T11" s="73">
        <f t="shared" si="2"/>
        <v>22396.959448410027</v>
      </c>
      <c r="U11" s="73"/>
      <c r="V11" s="237"/>
      <c r="W11" s="72"/>
      <c r="X11" s="72"/>
    </row>
    <row r="12" spans="1:24" ht="16.5" customHeight="1" thickBot="1">
      <c r="A12" s="1959" t="s">
        <v>76</v>
      </c>
      <c r="B12" s="1960"/>
      <c r="C12" s="1961"/>
      <c r="D12" s="75">
        <f>SUM(D18:D19)</f>
        <v>3926.6</v>
      </c>
      <c r="E12" s="76">
        <f t="shared" ref="E12:T12" si="3">SUM(E18:E19)</f>
        <v>2047.7</v>
      </c>
      <c r="F12" s="75">
        <f t="shared" si="3"/>
        <v>176</v>
      </c>
      <c r="G12" s="76">
        <f t="shared" si="3"/>
        <v>6150.3</v>
      </c>
      <c r="H12" s="76">
        <f t="shared" si="3"/>
        <v>2476.6999999999998</v>
      </c>
      <c r="I12" s="75">
        <f t="shared" si="3"/>
        <v>37</v>
      </c>
      <c r="J12" s="225"/>
      <c r="K12" s="851"/>
      <c r="L12" s="556">
        <f t="shared" si="3"/>
        <v>5231.3</v>
      </c>
      <c r="M12" s="75">
        <f t="shared" si="3"/>
        <v>882</v>
      </c>
      <c r="N12" s="75">
        <f t="shared" si="3"/>
        <v>37</v>
      </c>
      <c r="O12" s="75">
        <f t="shared" si="3"/>
        <v>6150.3</v>
      </c>
      <c r="P12" s="76">
        <f t="shared" si="3"/>
        <v>4241</v>
      </c>
      <c r="Q12" s="75">
        <f t="shared" si="3"/>
        <v>588</v>
      </c>
      <c r="R12" s="75">
        <f t="shared" si="3"/>
        <v>3040</v>
      </c>
      <c r="S12" s="75">
        <f t="shared" si="3"/>
        <v>75</v>
      </c>
      <c r="T12" s="75">
        <f t="shared" si="3"/>
        <v>5768.7</v>
      </c>
      <c r="U12" s="75"/>
      <c r="V12" s="238"/>
      <c r="W12" s="72"/>
      <c r="X12" s="72"/>
    </row>
    <row r="13" spans="1:24" s="341" customFormat="1" ht="16.5" customHeight="1">
      <c r="A13" s="1922" t="s">
        <v>78</v>
      </c>
      <c r="B13" s="1962" t="s">
        <v>293</v>
      </c>
      <c r="C13" s="1963"/>
      <c r="D13" s="405">
        <f t="shared" ref="D13:I13" si="4">SUM(D22,D26,D30)</f>
        <v>5184</v>
      </c>
      <c r="E13" s="406">
        <f t="shared" si="4"/>
        <v>2868</v>
      </c>
      <c r="F13" s="405">
        <f t="shared" si="4"/>
        <v>84</v>
      </c>
      <c r="G13" s="406">
        <f t="shared" si="4"/>
        <v>8136</v>
      </c>
      <c r="H13" s="406">
        <f t="shared" si="4"/>
        <v>432</v>
      </c>
      <c r="I13" s="405">
        <f t="shared" si="4"/>
        <v>37</v>
      </c>
      <c r="J13" s="407"/>
      <c r="K13" s="852"/>
      <c r="L13" s="557">
        <f t="shared" ref="L13:U13" si="5">SUM(L22,L26,L30)</f>
        <v>7816</v>
      </c>
      <c r="M13" s="405">
        <f t="shared" si="5"/>
        <v>290</v>
      </c>
      <c r="N13" s="405">
        <f t="shared" si="5"/>
        <v>30</v>
      </c>
      <c r="O13" s="405">
        <f t="shared" si="5"/>
        <v>8136</v>
      </c>
      <c r="P13" s="406">
        <f t="shared" si="5"/>
        <v>7762</v>
      </c>
      <c r="Q13" s="405">
        <f t="shared" si="5"/>
        <v>1285</v>
      </c>
      <c r="R13" s="405">
        <f t="shared" si="5"/>
        <v>3351</v>
      </c>
      <c r="S13" s="405">
        <f t="shared" si="5"/>
        <v>31</v>
      </c>
      <c r="T13" s="405">
        <f t="shared" si="5"/>
        <v>6941</v>
      </c>
      <c r="U13" s="405">
        <f t="shared" si="5"/>
        <v>4</v>
      </c>
      <c r="V13" s="408"/>
      <c r="W13" s="340"/>
      <c r="X13" s="340"/>
    </row>
    <row r="14" spans="1:24" ht="16.5" customHeight="1">
      <c r="A14" s="1923"/>
      <c r="B14" s="1964" t="s">
        <v>294</v>
      </c>
      <c r="C14" s="1965"/>
      <c r="D14" s="73">
        <f>SUM(D31,D35,D44)</f>
        <v>5891</v>
      </c>
      <c r="E14" s="74">
        <f>SUM(E31,E35,E44)</f>
        <v>12437</v>
      </c>
      <c r="F14" s="73">
        <f t="shared" ref="F14:L14" si="6">SUM(F31,F35,F44)</f>
        <v>759</v>
      </c>
      <c r="G14" s="74">
        <f t="shared" si="6"/>
        <v>19087</v>
      </c>
      <c r="H14" s="74">
        <f>SUM(H31,H35,H44)</f>
        <v>2656</v>
      </c>
      <c r="I14" s="73">
        <f t="shared" si="6"/>
        <v>352</v>
      </c>
      <c r="J14" s="216">
        <f t="shared" si="6"/>
        <v>5</v>
      </c>
      <c r="K14" s="217"/>
      <c r="L14" s="555">
        <f t="shared" si="6"/>
        <v>12636</v>
      </c>
      <c r="M14" s="73">
        <f t="shared" ref="M14:V14" si="7">SUM(M31,M35,M44)</f>
        <v>6063</v>
      </c>
      <c r="N14" s="73">
        <f t="shared" si="7"/>
        <v>391</v>
      </c>
      <c r="O14" s="73">
        <f t="shared" si="7"/>
        <v>19090</v>
      </c>
      <c r="P14" s="74">
        <f t="shared" si="7"/>
        <v>6269</v>
      </c>
      <c r="Q14" s="73">
        <f t="shared" si="7"/>
        <v>3041</v>
      </c>
      <c r="R14" s="73">
        <f t="shared" si="7"/>
        <v>7028</v>
      </c>
      <c r="S14" s="73">
        <f t="shared" si="7"/>
        <v>169</v>
      </c>
      <c r="T14" s="73">
        <f t="shared" si="7"/>
        <v>16665</v>
      </c>
      <c r="U14" s="73">
        <f t="shared" si="7"/>
        <v>3</v>
      </c>
      <c r="V14" s="237">
        <f t="shared" si="7"/>
        <v>33</v>
      </c>
      <c r="W14" s="72"/>
      <c r="X14" s="72"/>
    </row>
    <row r="15" spans="1:24" ht="16.5" customHeight="1">
      <c r="A15" s="1923"/>
      <c r="B15" s="1964" t="s">
        <v>295</v>
      </c>
      <c r="C15" s="1965"/>
      <c r="D15" s="73">
        <f>SUM(D54)</f>
        <v>6924</v>
      </c>
      <c r="E15" s="74">
        <f t="shared" ref="E15:T15" si="8">SUM(E54)</f>
        <v>1923</v>
      </c>
      <c r="F15" s="73">
        <f t="shared" si="8"/>
        <v>61</v>
      </c>
      <c r="G15" s="74">
        <f t="shared" si="8"/>
        <v>8908</v>
      </c>
      <c r="H15" s="74">
        <f t="shared" si="8"/>
        <v>1990</v>
      </c>
      <c r="I15" s="73">
        <f t="shared" si="8"/>
        <v>70</v>
      </c>
      <c r="J15" s="216"/>
      <c r="K15" s="217"/>
      <c r="L15" s="555">
        <f>SUM(L54)</f>
        <v>8054</v>
      </c>
      <c r="M15" s="73">
        <f t="shared" si="8"/>
        <v>784</v>
      </c>
      <c r="N15" s="73">
        <f t="shared" si="8"/>
        <v>70</v>
      </c>
      <c r="O15" s="73">
        <f t="shared" si="8"/>
        <v>8908</v>
      </c>
      <c r="P15" s="74">
        <f t="shared" si="8"/>
        <v>1215</v>
      </c>
      <c r="Q15" s="73">
        <f t="shared" si="8"/>
        <v>619</v>
      </c>
      <c r="R15" s="73">
        <f t="shared" si="8"/>
        <v>2239</v>
      </c>
      <c r="S15" s="73">
        <f t="shared" si="8"/>
        <v>48</v>
      </c>
      <c r="T15" s="73">
        <f t="shared" si="8"/>
        <v>8447</v>
      </c>
      <c r="U15" s="73"/>
      <c r="V15" s="237"/>
      <c r="W15" s="72"/>
      <c r="X15" s="72"/>
    </row>
    <row r="16" spans="1:24" ht="16.5" customHeight="1">
      <c r="A16" s="1923"/>
      <c r="B16" s="1964" t="s">
        <v>292</v>
      </c>
      <c r="C16" s="1965"/>
      <c r="D16" s="73">
        <f t="shared" ref="D16:T16" si="9">SUM(D58,D62,D70)</f>
        <v>5131</v>
      </c>
      <c r="E16" s="74">
        <f t="shared" si="9"/>
        <v>12782.64</v>
      </c>
      <c r="F16" s="73">
        <f t="shared" si="9"/>
        <v>2203.6999999999998</v>
      </c>
      <c r="G16" s="74">
        <f t="shared" si="9"/>
        <v>20117.34</v>
      </c>
      <c r="H16" s="74">
        <f t="shared" si="9"/>
        <v>4683</v>
      </c>
      <c r="I16" s="73">
        <f t="shared" si="9"/>
        <v>276</v>
      </c>
      <c r="J16" s="216"/>
      <c r="K16" s="217"/>
      <c r="L16" s="555">
        <f t="shared" si="9"/>
        <v>2981</v>
      </c>
      <c r="M16" s="73">
        <f t="shared" si="9"/>
        <v>16848</v>
      </c>
      <c r="N16" s="73">
        <f t="shared" si="9"/>
        <v>289</v>
      </c>
      <c r="O16" s="73">
        <f t="shared" si="9"/>
        <v>20118</v>
      </c>
      <c r="P16" s="74">
        <f t="shared" si="9"/>
        <v>360</v>
      </c>
      <c r="Q16" s="73">
        <f t="shared" si="9"/>
        <v>94</v>
      </c>
      <c r="R16" s="73">
        <f t="shared" si="9"/>
        <v>6924</v>
      </c>
      <c r="S16" s="73">
        <f t="shared" si="9"/>
        <v>466</v>
      </c>
      <c r="T16" s="73">
        <f t="shared" si="9"/>
        <v>20572</v>
      </c>
      <c r="U16" s="73"/>
      <c r="V16" s="237"/>
      <c r="W16" s="72"/>
      <c r="X16" s="72"/>
    </row>
    <row r="17" spans="1:24" ht="16.5" customHeight="1">
      <c r="A17" s="1923"/>
      <c r="B17" s="1953" t="s">
        <v>77</v>
      </c>
      <c r="C17" s="1954"/>
      <c r="D17" s="518">
        <f>SUM(D74)</f>
        <v>1311.0614308097561</v>
      </c>
      <c r="E17" s="519">
        <f t="shared" ref="E17:T17" si="10">SUM(E74)</f>
        <v>431.87485495088185</v>
      </c>
      <c r="F17" s="518">
        <f t="shared" si="10"/>
        <v>168.90502751557224</v>
      </c>
      <c r="G17" s="519">
        <f t="shared" si="10"/>
        <v>1911.8413132762103</v>
      </c>
      <c r="H17" s="519">
        <f t="shared" si="10"/>
        <v>313.82345675849916</v>
      </c>
      <c r="I17" s="518">
        <f t="shared" si="10"/>
        <v>27.997765133564727</v>
      </c>
      <c r="J17" s="520"/>
      <c r="K17" s="853"/>
      <c r="L17" s="558">
        <f>SUM(L74)</f>
        <v>410.0310163898032</v>
      </c>
      <c r="M17" s="518">
        <f t="shared" si="10"/>
        <v>1474</v>
      </c>
      <c r="N17" s="518">
        <f t="shared" si="10"/>
        <v>27.999353629536653</v>
      </c>
      <c r="O17" s="518">
        <f t="shared" si="10"/>
        <v>1912.0303700193399</v>
      </c>
      <c r="P17" s="519">
        <f t="shared" si="10"/>
        <v>235.38622129436325</v>
      </c>
      <c r="Q17" s="518">
        <f t="shared" si="10"/>
        <v>71.287459886972059</v>
      </c>
      <c r="R17" s="518">
        <f t="shared" si="10"/>
        <v>782.42379958246352</v>
      </c>
      <c r="S17" s="518">
        <f t="shared" si="10"/>
        <v>14.649269311064719</v>
      </c>
      <c r="T17" s="518">
        <f t="shared" si="10"/>
        <v>1824.9594484100269</v>
      </c>
      <c r="U17" s="518"/>
      <c r="V17" s="522"/>
      <c r="W17" s="72"/>
      <c r="X17" s="72"/>
    </row>
    <row r="18" spans="1:24" ht="16.5" customHeight="1">
      <c r="A18" s="1923"/>
      <c r="B18" s="1964" t="s">
        <v>296</v>
      </c>
      <c r="C18" s="1965"/>
      <c r="D18" s="73">
        <f>SUM(D79,D88)</f>
        <v>906.6</v>
      </c>
      <c r="E18" s="74">
        <f t="shared" ref="E18:T18" si="11">SUM(E79,E88)</f>
        <v>1388.7</v>
      </c>
      <c r="F18" s="73">
        <f t="shared" si="11"/>
        <v>141</v>
      </c>
      <c r="G18" s="74">
        <f t="shared" si="11"/>
        <v>2436.3000000000002</v>
      </c>
      <c r="H18" s="74">
        <f t="shared" si="11"/>
        <v>1974.7</v>
      </c>
      <c r="I18" s="73">
        <f t="shared" si="11"/>
        <v>16</v>
      </c>
      <c r="J18" s="216"/>
      <c r="K18" s="217"/>
      <c r="L18" s="555">
        <f>SUM(L79,L88)</f>
        <v>1718.3</v>
      </c>
      <c r="M18" s="73">
        <f t="shared" si="11"/>
        <v>702</v>
      </c>
      <c r="N18" s="73">
        <f t="shared" si="11"/>
        <v>16</v>
      </c>
      <c r="O18" s="73">
        <f t="shared" si="11"/>
        <v>2436.3000000000002</v>
      </c>
      <c r="P18" s="74">
        <f t="shared" si="11"/>
        <v>41</v>
      </c>
      <c r="Q18" s="73">
        <f t="shared" si="11"/>
        <v>38</v>
      </c>
      <c r="R18" s="73">
        <f t="shared" si="11"/>
        <v>790</v>
      </c>
      <c r="S18" s="73">
        <f t="shared" si="11"/>
        <v>45</v>
      </c>
      <c r="T18" s="73">
        <f t="shared" si="11"/>
        <v>2458.6999999999998</v>
      </c>
      <c r="U18" s="73"/>
      <c r="V18" s="237"/>
      <c r="W18" s="72"/>
      <c r="X18" s="72"/>
    </row>
    <row r="19" spans="1:24" ht="16.5" customHeight="1" thickBot="1">
      <c r="A19" s="1934"/>
      <c r="B19" s="1966" t="s">
        <v>79</v>
      </c>
      <c r="C19" s="1961"/>
      <c r="D19" s="75">
        <f>SUM(D89)</f>
        <v>3020</v>
      </c>
      <c r="E19" s="76">
        <f t="shared" ref="E19:T19" si="12">SUM(E89)</f>
        <v>659</v>
      </c>
      <c r="F19" s="75">
        <f t="shared" si="12"/>
        <v>35</v>
      </c>
      <c r="G19" s="76">
        <f t="shared" si="12"/>
        <v>3714</v>
      </c>
      <c r="H19" s="76">
        <f t="shared" si="12"/>
        <v>502</v>
      </c>
      <c r="I19" s="75">
        <f t="shared" si="12"/>
        <v>21</v>
      </c>
      <c r="J19" s="225"/>
      <c r="K19" s="851"/>
      <c r="L19" s="556">
        <f>SUM(L89)</f>
        <v>3513</v>
      </c>
      <c r="M19" s="75">
        <f t="shared" si="12"/>
        <v>180</v>
      </c>
      <c r="N19" s="75">
        <f t="shared" si="12"/>
        <v>21</v>
      </c>
      <c r="O19" s="75">
        <f t="shared" si="12"/>
        <v>3714</v>
      </c>
      <c r="P19" s="76">
        <f t="shared" si="12"/>
        <v>4200</v>
      </c>
      <c r="Q19" s="75">
        <f t="shared" si="12"/>
        <v>550</v>
      </c>
      <c r="R19" s="75">
        <f t="shared" si="12"/>
        <v>2250</v>
      </c>
      <c r="S19" s="75">
        <f t="shared" si="12"/>
        <v>30</v>
      </c>
      <c r="T19" s="75">
        <f t="shared" si="12"/>
        <v>3310</v>
      </c>
      <c r="U19" s="75"/>
      <c r="V19" s="238"/>
      <c r="W19" s="72"/>
      <c r="X19" s="72"/>
    </row>
    <row r="20" spans="1:24" ht="16.5" customHeight="1">
      <c r="A20" s="1922" t="s">
        <v>254</v>
      </c>
      <c r="B20" s="1942" t="s">
        <v>267</v>
      </c>
      <c r="C20" s="1943"/>
      <c r="D20" s="1561">
        <v>1907</v>
      </c>
      <c r="E20" s="1561">
        <v>98</v>
      </c>
      <c r="F20" s="1561">
        <v>24</v>
      </c>
      <c r="G20" s="77">
        <f>SUM(D20:F20)</f>
        <v>2029</v>
      </c>
      <c r="H20" s="1561">
        <v>20</v>
      </c>
      <c r="I20" s="1561">
        <v>4</v>
      </c>
      <c r="J20" s="1562"/>
      <c r="K20" s="1563"/>
      <c r="L20" s="1564">
        <v>1842</v>
      </c>
      <c r="M20" s="1565">
        <v>183</v>
      </c>
      <c r="N20" s="1561">
        <v>4</v>
      </c>
      <c r="O20" s="78">
        <f>SUM(K20:N20)</f>
        <v>2029</v>
      </c>
      <c r="P20" s="77">
        <v>3625</v>
      </c>
      <c r="Q20" s="77">
        <v>419</v>
      </c>
      <c r="R20" s="77">
        <v>803</v>
      </c>
      <c r="S20" s="77">
        <v>6</v>
      </c>
      <c r="T20" s="77">
        <v>1651</v>
      </c>
      <c r="U20" s="77">
        <v>4</v>
      </c>
      <c r="V20" s="239"/>
      <c r="W20" s="72"/>
      <c r="X20" s="72"/>
    </row>
    <row r="21" spans="1:24" ht="16.5" customHeight="1" thickBot="1">
      <c r="A21" s="1923"/>
      <c r="B21" s="1929" t="s">
        <v>268</v>
      </c>
      <c r="C21" s="1930"/>
      <c r="D21" s="1561">
        <v>225</v>
      </c>
      <c r="E21" s="1561"/>
      <c r="F21" s="1561"/>
      <c r="G21" s="77">
        <f>SUM(D21:F21)</f>
        <v>225</v>
      </c>
      <c r="H21" s="1561">
        <v>2</v>
      </c>
      <c r="I21" s="1561">
        <v>5</v>
      </c>
      <c r="J21" s="1562"/>
      <c r="K21" s="1563"/>
      <c r="L21" s="1564">
        <v>113</v>
      </c>
      <c r="M21" s="1565">
        <v>107</v>
      </c>
      <c r="N21" s="1561">
        <v>5</v>
      </c>
      <c r="O21" s="78">
        <f>SUM(K21:N21)</f>
        <v>225</v>
      </c>
      <c r="P21" s="77">
        <v>907</v>
      </c>
      <c r="Q21" s="77">
        <v>89</v>
      </c>
      <c r="R21" s="77">
        <v>147</v>
      </c>
      <c r="S21" s="77"/>
      <c r="T21" s="77">
        <v>137</v>
      </c>
      <c r="U21" s="77"/>
      <c r="V21" s="239"/>
      <c r="W21" s="72"/>
      <c r="X21" s="72"/>
    </row>
    <row r="22" spans="1:24" ht="16.5" customHeight="1" thickTop="1" thickBot="1">
      <c r="A22" s="1934"/>
      <c r="B22" s="1938" t="s">
        <v>542</v>
      </c>
      <c r="C22" s="1939"/>
      <c r="D22" s="79">
        <f>SUM(D20:D21)</f>
        <v>2132</v>
      </c>
      <c r="E22" s="79">
        <f t="shared" ref="E22:U22" si="13">SUM(E20:E21)</f>
        <v>98</v>
      </c>
      <c r="F22" s="79">
        <f t="shared" si="13"/>
        <v>24</v>
      </c>
      <c r="G22" s="79">
        <f t="shared" si="13"/>
        <v>2254</v>
      </c>
      <c r="H22" s="79">
        <f t="shared" si="13"/>
        <v>22</v>
      </c>
      <c r="I22" s="79">
        <f t="shared" si="13"/>
        <v>9</v>
      </c>
      <c r="J22" s="79"/>
      <c r="K22" s="1465"/>
      <c r="L22" s="1469">
        <f t="shared" si="13"/>
        <v>1955</v>
      </c>
      <c r="M22" s="79">
        <f t="shared" si="13"/>
        <v>290</v>
      </c>
      <c r="N22" s="79">
        <f t="shared" si="13"/>
        <v>9</v>
      </c>
      <c r="O22" s="79">
        <f t="shared" si="13"/>
        <v>2254</v>
      </c>
      <c r="P22" s="79">
        <f t="shared" si="13"/>
        <v>4532</v>
      </c>
      <c r="Q22" s="79">
        <f t="shared" si="13"/>
        <v>508</v>
      </c>
      <c r="R22" s="79">
        <f t="shared" si="13"/>
        <v>950</v>
      </c>
      <c r="S22" s="79">
        <f t="shared" si="13"/>
        <v>6</v>
      </c>
      <c r="T22" s="79">
        <f t="shared" si="13"/>
        <v>1788</v>
      </c>
      <c r="U22" s="79">
        <f t="shared" si="13"/>
        <v>4</v>
      </c>
      <c r="V22" s="1463"/>
      <c r="W22" s="72"/>
      <c r="X22" s="72"/>
    </row>
    <row r="23" spans="1:24" ht="16.5" customHeight="1">
      <c r="A23" s="1950" t="s">
        <v>336</v>
      </c>
      <c r="B23" s="1942" t="s">
        <v>209</v>
      </c>
      <c r="C23" s="1943"/>
      <c r="D23" s="80">
        <v>758</v>
      </c>
      <c r="E23" s="80">
        <v>211</v>
      </c>
      <c r="F23" s="80">
        <v>15</v>
      </c>
      <c r="G23" s="77">
        <f>SUM(D23:F23)</f>
        <v>984</v>
      </c>
      <c r="H23" s="80">
        <v>70</v>
      </c>
      <c r="I23" s="80"/>
      <c r="J23" s="227"/>
      <c r="K23" s="854"/>
      <c r="L23" s="866">
        <v>984</v>
      </c>
      <c r="M23" s="81"/>
      <c r="N23" s="80"/>
      <c r="O23" s="78">
        <f>SUM(K23:N23)</f>
        <v>984</v>
      </c>
      <c r="P23" s="80">
        <v>1030</v>
      </c>
      <c r="Q23" s="80">
        <v>81</v>
      </c>
      <c r="R23" s="80">
        <v>290</v>
      </c>
      <c r="S23" s="80">
        <v>8</v>
      </c>
      <c r="T23" s="80">
        <v>910</v>
      </c>
      <c r="U23" s="80"/>
      <c r="V23" s="107"/>
      <c r="W23" s="72"/>
      <c r="X23" s="82"/>
    </row>
    <row r="24" spans="1:24" ht="16.5" customHeight="1">
      <c r="A24" s="1927"/>
      <c r="B24" s="1929" t="s">
        <v>517</v>
      </c>
      <c r="C24" s="1930"/>
      <c r="D24" s="80">
        <v>304</v>
      </c>
      <c r="E24" s="80">
        <v>75</v>
      </c>
      <c r="F24" s="80"/>
      <c r="G24" s="77">
        <f>SUM(D24:F24)</f>
        <v>379</v>
      </c>
      <c r="H24" s="80">
        <v>50</v>
      </c>
      <c r="I24" s="80">
        <v>6</v>
      </c>
      <c r="J24" s="227"/>
      <c r="K24" s="854"/>
      <c r="L24" s="872">
        <v>379</v>
      </c>
      <c r="M24" s="81"/>
      <c r="N24" s="80"/>
      <c r="O24" s="78">
        <f t="shared" ref="O24:O25" si="14">SUM(K24:N24)</f>
        <v>379</v>
      </c>
      <c r="P24" s="80">
        <v>150</v>
      </c>
      <c r="Q24" s="80">
        <v>70</v>
      </c>
      <c r="R24" s="80">
        <v>114</v>
      </c>
      <c r="S24" s="80">
        <v>6</v>
      </c>
      <c r="T24" s="80">
        <v>311</v>
      </c>
      <c r="U24" s="80"/>
      <c r="V24" s="107"/>
      <c r="W24" s="72"/>
      <c r="X24" s="82"/>
    </row>
    <row r="25" spans="1:24" ht="16.5" customHeight="1" thickBot="1">
      <c r="A25" s="1927"/>
      <c r="B25" s="1935" t="s">
        <v>518</v>
      </c>
      <c r="C25" s="1944"/>
      <c r="D25" s="80">
        <v>311</v>
      </c>
      <c r="E25" s="80">
        <v>62</v>
      </c>
      <c r="F25" s="80"/>
      <c r="G25" s="77">
        <f t="shared" ref="G25" si="15">SUM(D25:F25)</f>
        <v>373</v>
      </c>
      <c r="H25" s="80">
        <v>40</v>
      </c>
      <c r="I25" s="80">
        <v>1</v>
      </c>
      <c r="J25" s="227"/>
      <c r="K25" s="854"/>
      <c r="L25" s="872">
        <v>373</v>
      </c>
      <c r="M25" s="81"/>
      <c r="N25" s="80"/>
      <c r="O25" s="78">
        <f t="shared" si="14"/>
        <v>373</v>
      </c>
      <c r="P25" s="80">
        <v>295</v>
      </c>
      <c r="Q25" s="80">
        <v>55</v>
      </c>
      <c r="R25" s="80">
        <v>71</v>
      </c>
      <c r="S25" s="80">
        <v>8</v>
      </c>
      <c r="T25" s="80">
        <v>323</v>
      </c>
      <c r="U25" s="80"/>
      <c r="V25" s="107"/>
      <c r="W25" s="72"/>
      <c r="X25" s="82"/>
    </row>
    <row r="26" spans="1:24" ht="16.5" customHeight="1" thickTop="1" thickBot="1">
      <c r="A26" s="1951"/>
      <c r="B26" s="1938" t="s">
        <v>542</v>
      </c>
      <c r="C26" s="1945"/>
      <c r="D26" s="103">
        <f>SUM(D23:D25)</f>
        <v>1373</v>
      </c>
      <c r="E26" s="269">
        <f t="shared" ref="E26:T26" si="16">SUM(E23:E25)</f>
        <v>348</v>
      </c>
      <c r="F26" s="269">
        <f t="shared" si="16"/>
        <v>15</v>
      </c>
      <c r="G26" s="269">
        <f t="shared" si="16"/>
        <v>1736</v>
      </c>
      <c r="H26" s="269">
        <f t="shared" si="16"/>
        <v>160</v>
      </c>
      <c r="I26" s="269">
        <f t="shared" si="16"/>
        <v>7</v>
      </c>
      <c r="J26" s="232"/>
      <c r="K26" s="855"/>
      <c r="L26" s="559">
        <f>SUM(L23:L25)</f>
        <v>1736</v>
      </c>
      <c r="M26" s="269"/>
      <c r="N26" s="269"/>
      <c r="O26" s="269">
        <f>SUM(O23:O25)</f>
        <v>1736</v>
      </c>
      <c r="P26" s="103">
        <f t="shared" si="16"/>
        <v>1475</v>
      </c>
      <c r="Q26" s="269">
        <f t="shared" si="16"/>
        <v>206</v>
      </c>
      <c r="R26" s="269">
        <f t="shared" si="16"/>
        <v>475</v>
      </c>
      <c r="S26" s="269">
        <f t="shared" si="16"/>
        <v>22</v>
      </c>
      <c r="T26" s="269">
        <f t="shared" si="16"/>
        <v>1544</v>
      </c>
      <c r="U26" s="269"/>
      <c r="V26" s="243"/>
      <c r="W26" s="234"/>
      <c r="X26" s="82"/>
    </row>
    <row r="27" spans="1:24" ht="16.5" customHeight="1">
      <c r="A27" s="1931" t="s">
        <v>337</v>
      </c>
      <c r="B27" s="1942" t="s">
        <v>270</v>
      </c>
      <c r="C27" s="1943"/>
      <c r="D27" s="80">
        <v>747</v>
      </c>
      <c r="E27" s="80">
        <v>1171</v>
      </c>
      <c r="F27" s="80">
        <v>19</v>
      </c>
      <c r="G27" s="77">
        <f>SUM(D27:F27)</f>
        <v>1937</v>
      </c>
      <c r="H27" s="80">
        <v>65</v>
      </c>
      <c r="I27" s="80">
        <v>12</v>
      </c>
      <c r="J27" s="227"/>
      <c r="K27" s="854"/>
      <c r="L27" s="866">
        <v>1925</v>
      </c>
      <c r="M27" s="81"/>
      <c r="N27" s="80">
        <v>12</v>
      </c>
      <c r="O27" s="78">
        <f>SUM(K27:N27)</f>
        <v>1937</v>
      </c>
      <c r="P27" s="80">
        <v>840</v>
      </c>
      <c r="Q27" s="80">
        <v>336</v>
      </c>
      <c r="R27" s="80">
        <v>1235</v>
      </c>
      <c r="S27" s="80"/>
      <c r="T27" s="80">
        <v>1614</v>
      </c>
      <c r="U27" s="80"/>
      <c r="V27" s="107"/>
      <c r="W27" s="234"/>
      <c r="X27" s="82"/>
    </row>
    <row r="28" spans="1:24" ht="16.5" customHeight="1">
      <c r="A28" s="1932"/>
      <c r="B28" s="1937" t="s">
        <v>222</v>
      </c>
      <c r="C28" s="1930"/>
      <c r="D28" s="80">
        <v>538</v>
      </c>
      <c r="E28" s="80">
        <v>716</v>
      </c>
      <c r="F28" s="80">
        <v>26</v>
      </c>
      <c r="G28" s="77">
        <f>SUM(D28:F28)</f>
        <v>1280</v>
      </c>
      <c r="H28" s="80">
        <v>85</v>
      </c>
      <c r="I28" s="80">
        <v>7</v>
      </c>
      <c r="J28" s="227"/>
      <c r="K28" s="854"/>
      <c r="L28" s="866">
        <v>1273</v>
      </c>
      <c r="M28" s="81"/>
      <c r="N28" s="80">
        <v>7</v>
      </c>
      <c r="O28" s="78">
        <f>SUM(K28:N28)</f>
        <v>1280</v>
      </c>
      <c r="P28" s="80">
        <v>565</v>
      </c>
      <c r="Q28" s="80">
        <v>140</v>
      </c>
      <c r="R28" s="80">
        <v>596</v>
      </c>
      <c r="S28" s="80">
        <v>2</v>
      </c>
      <c r="T28" s="80">
        <v>1150</v>
      </c>
      <c r="U28" s="80"/>
      <c r="V28" s="107"/>
      <c r="W28" s="72"/>
      <c r="X28" s="72"/>
    </row>
    <row r="29" spans="1:24" ht="16.5" customHeight="1" thickBot="1">
      <c r="A29" s="1932"/>
      <c r="B29" s="1935" t="s">
        <v>271</v>
      </c>
      <c r="C29" s="1936"/>
      <c r="D29" s="85">
        <v>394</v>
      </c>
      <c r="E29" s="80">
        <v>535</v>
      </c>
      <c r="F29" s="80"/>
      <c r="G29" s="77">
        <f>SUM(D29:F29)</f>
        <v>929</v>
      </c>
      <c r="H29" s="80">
        <v>100</v>
      </c>
      <c r="I29" s="80">
        <v>2</v>
      </c>
      <c r="J29" s="227"/>
      <c r="K29" s="854"/>
      <c r="L29" s="866">
        <v>927</v>
      </c>
      <c r="M29" s="81"/>
      <c r="N29" s="80">
        <v>2</v>
      </c>
      <c r="O29" s="78">
        <f>SUM(K29:N29)</f>
        <v>929</v>
      </c>
      <c r="P29" s="80">
        <v>350</v>
      </c>
      <c r="Q29" s="80">
        <v>95</v>
      </c>
      <c r="R29" s="80">
        <v>95</v>
      </c>
      <c r="S29" s="80">
        <v>1</v>
      </c>
      <c r="T29" s="80">
        <v>845</v>
      </c>
      <c r="U29" s="80"/>
      <c r="V29" s="107"/>
      <c r="W29" s="234"/>
      <c r="X29" s="82"/>
    </row>
    <row r="30" spans="1:24" ht="16.5" customHeight="1" thickTop="1" thickBot="1">
      <c r="A30" s="1933"/>
      <c r="B30" s="1938" t="s">
        <v>542</v>
      </c>
      <c r="C30" s="1939"/>
      <c r="D30" s="83">
        <f t="shared" ref="D30:T30" si="17">SUM(D27:D29)</f>
        <v>1679</v>
      </c>
      <c r="E30" s="84">
        <f t="shared" si="17"/>
        <v>2422</v>
      </c>
      <c r="F30" s="84">
        <f t="shared" si="17"/>
        <v>45</v>
      </c>
      <c r="G30" s="84">
        <f t="shared" si="17"/>
        <v>4146</v>
      </c>
      <c r="H30" s="84">
        <f t="shared" si="17"/>
        <v>250</v>
      </c>
      <c r="I30" s="84">
        <f t="shared" si="17"/>
        <v>21</v>
      </c>
      <c r="J30" s="228"/>
      <c r="K30" s="856"/>
      <c r="L30" s="867">
        <f t="shared" si="17"/>
        <v>4125</v>
      </c>
      <c r="M30" s="84"/>
      <c r="N30" s="84">
        <f t="shared" si="17"/>
        <v>21</v>
      </c>
      <c r="O30" s="209">
        <f t="shared" si="17"/>
        <v>4146</v>
      </c>
      <c r="P30" s="209">
        <f t="shared" si="17"/>
        <v>1755</v>
      </c>
      <c r="Q30" s="84">
        <f t="shared" si="17"/>
        <v>571</v>
      </c>
      <c r="R30" s="84">
        <f t="shared" si="17"/>
        <v>1926</v>
      </c>
      <c r="S30" s="84">
        <f t="shared" si="17"/>
        <v>3</v>
      </c>
      <c r="T30" s="84">
        <f t="shared" si="17"/>
        <v>3609</v>
      </c>
      <c r="U30" s="84"/>
      <c r="V30" s="240"/>
      <c r="W30" s="72"/>
      <c r="X30" s="72"/>
    </row>
    <row r="31" spans="1:24" ht="16.5" customHeight="1" thickBot="1">
      <c r="A31" s="303" t="s">
        <v>102</v>
      </c>
      <c r="B31" s="1940" t="s">
        <v>197</v>
      </c>
      <c r="C31" s="1941"/>
      <c r="D31" s="86">
        <v>967</v>
      </c>
      <c r="E31" s="87">
        <v>6761</v>
      </c>
      <c r="F31" s="87">
        <v>351</v>
      </c>
      <c r="G31" s="210">
        <f>SUM(D31:F31)</f>
        <v>8079</v>
      </c>
      <c r="H31" s="87">
        <v>1467</v>
      </c>
      <c r="I31" s="87">
        <v>32</v>
      </c>
      <c r="J31" s="230">
        <v>5</v>
      </c>
      <c r="K31" s="857"/>
      <c r="L31" s="868">
        <v>5998</v>
      </c>
      <c r="M31" s="88">
        <v>2014</v>
      </c>
      <c r="N31" s="87">
        <v>67</v>
      </c>
      <c r="O31" s="268">
        <f>SUM(K31:N31)</f>
        <v>8079</v>
      </c>
      <c r="P31" s="111">
        <v>2009</v>
      </c>
      <c r="Q31" s="87">
        <v>454</v>
      </c>
      <c r="R31" s="87">
        <v>2598</v>
      </c>
      <c r="S31" s="87">
        <v>32</v>
      </c>
      <c r="T31" s="87">
        <v>7689</v>
      </c>
      <c r="U31" s="87">
        <v>1</v>
      </c>
      <c r="V31" s="241">
        <v>27</v>
      </c>
      <c r="W31" s="72"/>
      <c r="X31" s="89"/>
    </row>
    <row r="32" spans="1:24" ht="16.5" customHeight="1">
      <c r="A32" s="1922" t="s">
        <v>383</v>
      </c>
      <c r="B32" s="1942" t="s">
        <v>184</v>
      </c>
      <c r="C32" s="1943"/>
      <c r="D32" s="80">
        <v>1183</v>
      </c>
      <c r="E32" s="80">
        <v>139</v>
      </c>
      <c r="F32" s="80">
        <v>78</v>
      </c>
      <c r="G32" s="105">
        <f>SUM(D32:F32)</f>
        <v>1400</v>
      </c>
      <c r="H32" s="80">
        <v>265</v>
      </c>
      <c r="I32" s="80">
        <v>8</v>
      </c>
      <c r="J32" s="227"/>
      <c r="K32" s="854"/>
      <c r="L32" s="866">
        <v>213</v>
      </c>
      <c r="M32" s="81">
        <v>1176</v>
      </c>
      <c r="N32" s="80">
        <v>14</v>
      </c>
      <c r="O32" s="81">
        <f>SUM(K32:N32)</f>
        <v>1403</v>
      </c>
      <c r="P32" s="80">
        <v>2050</v>
      </c>
      <c r="Q32" s="283">
        <v>937</v>
      </c>
      <c r="R32" s="283">
        <v>800</v>
      </c>
      <c r="S32" s="283">
        <v>12</v>
      </c>
      <c r="T32" s="283">
        <v>800</v>
      </c>
      <c r="U32" s="80">
        <v>2</v>
      </c>
      <c r="V32" s="107">
        <v>6</v>
      </c>
      <c r="W32" s="72"/>
      <c r="X32" s="89"/>
    </row>
    <row r="33" spans="1:24" ht="16.5" customHeight="1">
      <c r="A33" s="1923"/>
      <c r="B33" s="1929" t="s">
        <v>185</v>
      </c>
      <c r="C33" s="1930"/>
      <c r="D33" s="80">
        <v>300</v>
      </c>
      <c r="E33" s="80">
        <v>52</v>
      </c>
      <c r="F33" s="80"/>
      <c r="G33" s="80">
        <f>SUM(D33:F33)</f>
        <v>352</v>
      </c>
      <c r="H33" s="80">
        <v>8</v>
      </c>
      <c r="I33" s="80">
        <v>2</v>
      </c>
      <c r="J33" s="227"/>
      <c r="K33" s="854"/>
      <c r="L33" s="866">
        <v>24</v>
      </c>
      <c r="M33" s="81">
        <v>328</v>
      </c>
      <c r="N33" s="80"/>
      <c r="O33" s="81">
        <f>SUM(K33:N33)</f>
        <v>352</v>
      </c>
      <c r="P33" s="80">
        <v>190</v>
      </c>
      <c r="Q33" s="80">
        <v>190</v>
      </c>
      <c r="R33" s="80">
        <v>204</v>
      </c>
      <c r="S33" s="80"/>
      <c r="T33" s="80">
        <v>205</v>
      </c>
      <c r="U33" s="80"/>
      <c r="V33" s="107"/>
      <c r="W33" s="72"/>
      <c r="X33" s="89"/>
    </row>
    <row r="34" spans="1:24" ht="16.5" customHeight="1" thickBot="1">
      <c r="A34" s="1923"/>
      <c r="B34" s="1935" t="s">
        <v>186</v>
      </c>
      <c r="C34" s="1944"/>
      <c r="D34" s="80">
        <v>425</v>
      </c>
      <c r="E34" s="80">
        <v>75</v>
      </c>
      <c r="F34" s="80"/>
      <c r="G34" s="80">
        <f>SUM(D34:F34)</f>
        <v>500</v>
      </c>
      <c r="H34" s="80">
        <v>6</v>
      </c>
      <c r="I34" s="80"/>
      <c r="J34" s="227"/>
      <c r="K34" s="854"/>
      <c r="L34" s="866">
        <v>60</v>
      </c>
      <c r="M34" s="81">
        <v>440</v>
      </c>
      <c r="N34" s="80"/>
      <c r="O34" s="81">
        <f>SUM(K34:N34)</f>
        <v>500</v>
      </c>
      <c r="P34" s="80">
        <v>260</v>
      </c>
      <c r="Q34" s="80">
        <v>260</v>
      </c>
      <c r="R34" s="80">
        <v>216</v>
      </c>
      <c r="S34" s="80">
        <v>5</v>
      </c>
      <c r="T34" s="80">
        <v>275</v>
      </c>
      <c r="U34" s="80"/>
      <c r="V34" s="107"/>
      <c r="W34" s="234"/>
      <c r="X34" s="89"/>
    </row>
    <row r="35" spans="1:24" ht="16.5" customHeight="1" thickTop="1" thickBot="1">
      <c r="A35" s="1934"/>
      <c r="B35" s="1938" t="s">
        <v>542</v>
      </c>
      <c r="C35" s="1945"/>
      <c r="D35" s="103">
        <f t="shared" ref="D35:V35" si="18">SUM(D32:D34)</f>
        <v>1908</v>
      </c>
      <c r="E35" s="269">
        <f t="shared" si="18"/>
        <v>266</v>
      </c>
      <c r="F35" s="269">
        <f t="shared" si="18"/>
        <v>78</v>
      </c>
      <c r="G35" s="269">
        <f t="shared" si="18"/>
        <v>2252</v>
      </c>
      <c r="H35" s="269">
        <f t="shared" si="18"/>
        <v>279</v>
      </c>
      <c r="I35" s="269">
        <f t="shared" si="18"/>
        <v>10</v>
      </c>
      <c r="J35" s="232"/>
      <c r="K35" s="855"/>
      <c r="L35" s="559">
        <f t="shared" si="18"/>
        <v>297</v>
      </c>
      <c r="M35" s="103">
        <f t="shared" si="18"/>
        <v>1944</v>
      </c>
      <c r="N35" s="269">
        <f t="shared" si="18"/>
        <v>14</v>
      </c>
      <c r="O35" s="269">
        <f t="shared" si="18"/>
        <v>2255</v>
      </c>
      <c r="P35" s="103">
        <f t="shared" si="18"/>
        <v>2500</v>
      </c>
      <c r="Q35" s="269">
        <f t="shared" si="18"/>
        <v>1387</v>
      </c>
      <c r="R35" s="269">
        <f t="shared" si="18"/>
        <v>1220</v>
      </c>
      <c r="S35" s="269">
        <f t="shared" si="18"/>
        <v>17</v>
      </c>
      <c r="T35" s="269">
        <f t="shared" si="18"/>
        <v>1280</v>
      </c>
      <c r="U35" s="269">
        <f t="shared" si="18"/>
        <v>2</v>
      </c>
      <c r="V35" s="243">
        <f t="shared" si="18"/>
        <v>6</v>
      </c>
      <c r="W35" s="72"/>
      <c r="X35" s="89"/>
    </row>
    <row r="36" spans="1:24" ht="16.5" customHeight="1">
      <c r="A36" s="1922" t="s">
        <v>384</v>
      </c>
      <c r="B36" s="1942" t="s">
        <v>272</v>
      </c>
      <c r="C36" s="1946"/>
      <c r="D36" s="90">
        <v>1578</v>
      </c>
      <c r="E36" s="40">
        <v>2800</v>
      </c>
      <c r="F36" s="91">
        <v>200</v>
      </c>
      <c r="G36" s="80">
        <f>SUM(D36:F36)</f>
        <v>4578</v>
      </c>
      <c r="H36" s="1293">
        <v>400</v>
      </c>
      <c r="I36" s="92">
        <v>230</v>
      </c>
      <c r="J36" s="227"/>
      <c r="K36" s="1466"/>
      <c r="L36" s="1470">
        <v>3658</v>
      </c>
      <c r="M36" s="93">
        <v>690</v>
      </c>
      <c r="N36" s="92">
        <v>230</v>
      </c>
      <c r="O36" s="81">
        <f>SUM(K36:N36)</f>
        <v>4578</v>
      </c>
      <c r="P36" s="90">
        <v>500</v>
      </c>
      <c r="Q36" s="90">
        <v>300</v>
      </c>
      <c r="R36" s="40">
        <v>1800</v>
      </c>
      <c r="S36" s="40">
        <v>60</v>
      </c>
      <c r="T36" s="90">
        <v>4300</v>
      </c>
      <c r="U36" s="80"/>
      <c r="V36" s="107"/>
      <c r="W36" s="72"/>
      <c r="X36" s="72"/>
    </row>
    <row r="37" spans="1:24" ht="16.5" customHeight="1">
      <c r="A37" s="1923"/>
      <c r="B37" s="1929" t="s">
        <v>187</v>
      </c>
      <c r="C37" s="1947"/>
      <c r="D37" s="94">
        <v>303</v>
      </c>
      <c r="E37" s="41">
        <v>520</v>
      </c>
      <c r="F37" s="95">
        <v>30</v>
      </c>
      <c r="G37" s="80">
        <f t="shared" ref="G37:G43" si="19">SUM(D37:F37)</f>
        <v>853</v>
      </c>
      <c r="H37" s="1294">
        <v>120</v>
      </c>
      <c r="I37" s="96">
        <v>18</v>
      </c>
      <c r="J37" s="227"/>
      <c r="K37" s="1466"/>
      <c r="L37" s="1471">
        <v>730</v>
      </c>
      <c r="M37" s="96">
        <v>105</v>
      </c>
      <c r="N37" s="96">
        <v>18</v>
      </c>
      <c r="O37" s="81">
        <f t="shared" ref="O37:O43" si="20">SUM(K37:N37)</f>
        <v>853</v>
      </c>
      <c r="P37" s="94">
        <v>50</v>
      </c>
      <c r="Q37" s="94">
        <v>20</v>
      </c>
      <c r="R37" s="41">
        <v>380</v>
      </c>
      <c r="S37" s="41">
        <v>15</v>
      </c>
      <c r="T37" s="94">
        <v>838</v>
      </c>
      <c r="U37" s="80"/>
      <c r="V37" s="107"/>
      <c r="W37" s="72"/>
      <c r="X37" s="72"/>
    </row>
    <row r="38" spans="1:24" ht="16.5" customHeight="1">
      <c r="A38" s="1923"/>
      <c r="B38" s="1929" t="s">
        <v>188</v>
      </c>
      <c r="C38" s="1947"/>
      <c r="D38" s="94">
        <v>311</v>
      </c>
      <c r="E38" s="41">
        <v>490</v>
      </c>
      <c r="F38" s="95">
        <v>15</v>
      </c>
      <c r="G38" s="80">
        <f t="shared" si="19"/>
        <v>816</v>
      </c>
      <c r="H38" s="1294">
        <v>90</v>
      </c>
      <c r="I38" s="96">
        <v>35</v>
      </c>
      <c r="J38" s="227"/>
      <c r="K38" s="1466"/>
      <c r="L38" s="1471">
        <v>561</v>
      </c>
      <c r="M38" s="96">
        <v>220</v>
      </c>
      <c r="N38" s="96">
        <v>35</v>
      </c>
      <c r="O38" s="81">
        <f t="shared" si="20"/>
        <v>816</v>
      </c>
      <c r="P38" s="94">
        <v>100</v>
      </c>
      <c r="Q38" s="94">
        <v>40</v>
      </c>
      <c r="R38" s="41">
        <v>340</v>
      </c>
      <c r="S38" s="41">
        <v>15</v>
      </c>
      <c r="T38" s="94">
        <v>776</v>
      </c>
      <c r="U38" s="80"/>
      <c r="V38" s="107"/>
      <c r="W38" s="72"/>
      <c r="X38" s="72"/>
    </row>
    <row r="39" spans="1:24" ht="16.5" customHeight="1">
      <c r="A39" s="1923"/>
      <c r="B39" s="1929" t="s">
        <v>189</v>
      </c>
      <c r="C39" s="1947"/>
      <c r="D39" s="94">
        <v>243</v>
      </c>
      <c r="E39" s="41">
        <v>560</v>
      </c>
      <c r="F39" s="95">
        <v>25</v>
      </c>
      <c r="G39" s="80">
        <f t="shared" si="19"/>
        <v>828</v>
      </c>
      <c r="H39" s="1294">
        <v>50</v>
      </c>
      <c r="I39" s="96">
        <v>18</v>
      </c>
      <c r="J39" s="226"/>
      <c r="K39" s="1466"/>
      <c r="L39" s="1471">
        <v>570</v>
      </c>
      <c r="M39" s="96">
        <v>240</v>
      </c>
      <c r="N39" s="96">
        <v>18</v>
      </c>
      <c r="O39" s="81">
        <f t="shared" si="20"/>
        <v>828</v>
      </c>
      <c r="P39" s="94">
        <v>400</v>
      </c>
      <c r="Q39" s="94">
        <v>300</v>
      </c>
      <c r="R39" s="41">
        <v>180</v>
      </c>
      <c r="S39" s="41">
        <v>10</v>
      </c>
      <c r="T39" s="94">
        <v>595</v>
      </c>
      <c r="U39" s="80"/>
      <c r="V39" s="107"/>
      <c r="W39" s="72"/>
      <c r="X39" s="72"/>
    </row>
    <row r="40" spans="1:24" ht="16.5" customHeight="1">
      <c r="A40" s="1923"/>
      <c r="B40" s="1929" t="s">
        <v>190</v>
      </c>
      <c r="C40" s="1947"/>
      <c r="D40" s="94">
        <v>200</v>
      </c>
      <c r="E40" s="41">
        <v>250</v>
      </c>
      <c r="F40" s="95">
        <v>10</v>
      </c>
      <c r="G40" s="80">
        <f t="shared" si="19"/>
        <v>460</v>
      </c>
      <c r="H40" s="1294">
        <v>50</v>
      </c>
      <c r="I40" s="96">
        <v>5</v>
      </c>
      <c r="J40" s="227"/>
      <c r="K40" s="1466"/>
      <c r="L40" s="1471">
        <v>360</v>
      </c>
      <c r="M40" s="96">
        <v>95</v>
      </c>
      <c r="N40" s="96">
        <v>5</v>
      </c>
      <c r="O40" s="81">
        <f t="shared" si="20"/>
        <v>460</v>
      </c>
      <c r="P40" s="94">
        <v>130</v>
      </c>
      <c r="Q40" s="94">
        <v>130</v>
      </c>
      <c r="R40" s="41">
        <v>140</v>
      </c>
      <c r="S40" s="41">
        <v>5</v>
      </c>
      <c r="T40" s="94">
        <v>351</v>
      </c>
      <c r="U40" s="80"/>
      <c r="V40" s="107"/>
      <c r="W40" s="72"/>
      <c r="X40" s="72"/>
    </row>
    <row r="41" spans="1:24" ht="16.5" customHeight="1">
      <c r="A41" s="1923"/>
      <c r="B41" s="1929" t="s">
        <v>191</v>
      </c>
      <c r="C41" s="1947"/>
      <c r="D41" s="94">
        <v>118</v>
      </c>
      <c r="E41" s="41">
        <v>300</v>
      </c>
      <c r="F41" s="95"/>
      <c r="G41" s="80">
        <f t="shared" si="19"/>
        <v>418</v>
      </c>
      <c r="H41" s="1294">
        <v>50</v>
      </c>
      <c r="I41" s="96">
        <v>4</v>
      </c>
      <c r="J41" s="227"/>
      <c r="K41" s="1466"/>
      <c r="L41" s="1471">
        <v>114</v>
      </c>
      <c r="M41" s="96">
        <v>300</v>
      </c>
      <c r="N41" s="96">
        <v>4</v>
      </c>
      <c r="O41" s="81">
        <f t="shared" si="20"/>
        <v>418</v>
      </c>
      <c r="P41" s="94">
        <v>250</v>
      </c>
      <c r="Q41" s="94">
        <v>180</v>
      </c>
      <c r="R41" s="41">
        <v>130</v>
      </c>
      <c r="S41" s="41">
        <v>5</v>
      </c>
      <c r="T41" s="94">
        <v>255</v>
      </c>
      <c r="U41" s="80"/>
      <c r="V41" s="107"/>
      <c r="W41" s="72"/>
      <c r="X41" s="72"/>
    </row>
    <row r="42" spans="1:24" ht="16.5" customHeight="1">
      <c r="A42" s="1923"/>
      <c r="B42" s="1929" t="s">
        <v>192</v>
      </c>
      <c r="C42" s="1947"/>
      <c r="D42" s="94">
        <v>205</v>
      </c>
      <c r="E42" s="41">
        <v>300</v>
      </c>
      <c r="F42" s="95">
        <v>50</v>
      </c>
      <c r="G42" s="80">
        <f t="shared" si="19"/>
        <v>555</v>
      </c>
      <c r="H42" s="1294">
        <v>90</v>
      </c>
      <c r="I42" s="96"/>
      <c r="J42" s="227"/>
      <c r="K42" s="1466"/>
      <c r="L42" s="1471">
        <v>265</v>
      </c>
      <c r="M42" s="96">
        <v>290</v>
      </c>
      <c r="N42" s="96"/>
      <c r="O42" s="81">
        <f t="shared" si="20"/>
        <v>555</v>
      </c>
      <c r="P42" s="94">
        <v>150</v>
      </c>
      <c r="Q42" s="94">
        <v>100</v>
      </c>
      <c r="R42" s="41">
        <v>175</v>
      </c>
      <c r="S42" s="41">
        <v>5</v>
      </c>
      <c r="T42" s="94">
        <v>463</v>
      </c>
      <c r="U42" s="80"/>
      <c r="V42" s="107"/>
      <c r="W42" s="72"/>
      <c r="X42" s="72"/>
    </row>
    <row r="43" spans="1:24" ht="16.5" customHeight="1" thickBot="1">
      <c r="A43" s="1923"/>
      <c r="B43" s="1935" t="s">
        <v>193</v>
      </c>
      <c r="C43" s="1936"/>
      <c r="D43" s="94">
        <v>58</v>
      </c>
      <c r="E43" s="41">
        <v>190</v>
      </c>
      <c r="F43" s="95"/>
      <c r="G43" s="80">
        <f t="shared" si="19"/>
        <v>248</v>
      </c>
      <c r="H43" s="1294">
        <v>60</v>
      </c>
      <c r="I43" s="96"/>
      <c r="J43" s="227"/>
      <c r="K43" s="1466"/>
      <c r="L43" s="1471">
        <v>83</v>
      </c>
      <c r="M43" s="96">
        <v>165</v>
      </c>
      <c r="N43" s="96"/>
      <c r="O43" s="81">
        <f t="shared" si="20"/>
        <v>248</v>
      </c>
      <c r="P43" s="94">
        <v>180</v>
      </c>
      <c r="Q43" s="94">
        <v>130</v>
      </c>
      <c r="R43" s="41">
        <v>65</v>
      </c>
      <c r="S43" s="41">
        <v>5</v>
      </c>
      <c r="T43" s="94">
        <v>118</v>
      </c>
      <c r="U43" s="80"/>
      <c r="V43" s="107"/>
      <c r="W43" s="72"/>
      <c r="X43" s="72"/>
    </row>
    <row r="44" spans="1:24" ht="16.5" customHeight="1" thickTop="1" thickBot="1">
      <c r="A44" s="1934"/>
      <c r="B44" s="1938" t="s">
        <v>542</v>
      </c>
      <c r="C44" s="1945"/>
      <c r="D44" s="103">
        <f t="shared" ref="D44:T44" si="21">SUM(D36:D43)</f>
        <v>3016</v>
      </c>
      <c r="E44" s="269">
        <f t="shared" si="21"/>
        <v>5410</v>
      </c>
      <c r="F44" s="269">
        <f t="shared" si="21"/>
        <v>330</v>
      </c>
      <c r="G44" s="269">
        <f t="shared" si="21"/>
        <v>8756</v>
      </c>
      <c r="H44" s="1295">
        <f t="shared" si="21"/>
        <v>910</v>
      </c>
      <c r="I44" s="269">
        <f t="shared" si="21"/>
        <v>310</v>
      </c>
      <c r="J44" s="232"/>
      <c r="K44" s="855"/>
      <c r="L44" s="559">
        <f t="shared" si="21"/>
        <v>6341</v>
      </c>
      <c r="M44" s="103">
        <f t="shared" si="21"/>
        <v>2105</v>
      </c>
      <c r="N44" s="269">
        <f t="shared" si="21"/>
        <v>310</v>
      </c>
      <c r="O44" s="269">
        <f t="shared" si="21"/>
        <v>8756</v>
      </c>
      <c r="P44" s="103">
        <f t="shared" si="21"/>
        <v>1760</v>
      </c>
      <c r="Q44" s="269">
        <f t="shared" si="21"/>
        <v>1200</v>
      </c>
      <c r="R44" s="269">
        <f t="shared" si="21"/>
        <v>3210</v>
      </c>
      <c r="S44" s="269">
        <f t="shared" si="21"/>
        <v>120</v>
      </c>
      <c r="T44" s="269">
        <f t="shared" si="21"/>
        <v>7696</v>
      </c>
      <c r="U44" s="269"/>
      <c r="V44" s="243"/>
      <c r="W44" s="72"/>
      <c r="X44" s="72"/>
    </row>
    <row r="45" spans="1:24" ht="16.5" customHeight="1">
      <c r="A45" s="1922" t="s">
        <v>354</v>
      </c>
      <c r="B45" s="1942" t="s">
        <v>480</v>
      </c>
      <c r="C45" s="1943"/>
      <c r="D45" s="99">
        <v>2844</v>
      </c>
      <c r="E45" s="99">
        <v>667</v>
      </c>
      <c r="F45" s="99">
        <v>35</v>
      </c>
      <c r="G45" s="100">
        <f>SUM(D45:F45)</f>
        <v>3546</v>
      </c>
      <c r="H45" s="99">
        <v>814</v>
      </c>
      <c r="I45" s="99"/>
      <c r="J45" s="229"/>
      <c r="K45" s="858"/>
      <c r="L45" s="869">
        <v>3300</v>
      </c>
      <c r="M45" s="100">
        <v>246</v>
      </c>
      <c r="N45" s="99"/>
      <c r="O45" s="100">
        <f>SUM(K45:N45)</f>
        <v>3546</v>
      </c>
      <c r="P45" s="99">
        <v>406</v>
      </c>
      <c r="Q45" s="300">
        <v>99</v>
      </c>
      <c r="R45" s="300">
        <v>846</v>
      </c>
      <c r="S45" s="300">
        <v>12</v>
      </c>
      <c r="T45" s="301">
        <v>3481</v>
      </c>
      <c r="U45" s="100"/>
      <c r="V45" s="167"/>
      <c r="W45" s="72"/>
    </row>
    <row r="46" spans="1:24" ht="16.5" customHeight="1">
      <c r="A46" s="1923"/>
      <c r="B46" s="1929" t="s">
        <v>481</v>
      </c>
      <c r="C46" s="1930"/>
      <c r="D46" s="80">
        <v>630</v>
      </c>
      <c r="E46" s="80">
        <v>121</v>
      </c>
      <c r="F46" s="80"/>
      <c r="G46" s="80">
        <f t="shared" ref="G46:G53" si="22">SUM(D46:F46)</f>
        <v>751</v>
      </c>
      <c r="H46" s="80">
        <v>340</v>
      </c>
      <c r="I46" s="80"/>
      <c r="J46" s="227"/>
      <c r="K46" s="854"/>
      <c r="L46" s="866">
        <v>645</v>
      </c>
      <c r="M46" s="81">
        <v>106</v>
      </c>
      <c r="N46" s="80"/>
      <c r="O46" s="81">
        <f t="shared" ref="O46:O53" si="23">SUM(K46:N46)</f>
        <v>751</v>
      </c>
      <c r="P46" s="80">
        <v>86</v>
      </c>
      <c r="Q46" s="283">
        <v>22</v>
      </c>
      <c r="R46" s="283">
        <v>175</v>
      </c>
      <c r="S46" s="283">
        <v>4</v>
      </c>
      <c r="T46" s="283">
        <v>842</v>
      </c>
      <c r="U46" s="80"/>
      <c r="V46" s="107"/>
      <c r="W46" s="72"/>
    </row>
    <row r="47" spans="1:24" ht="16.5" customHeight="1">
      <c r="A47" s="1923"/>
      <c r="B47" s="1929" t="s">
        <v>482</v>
      </c>
      <c r="C47" s="1930"/>
      <c r="D47" s="80">
        <v>539</v>
      </c>
      <c r="E47" s="80">
        <v>108</v>
      </c>
      <c r="F47" s="80">
        <v>26</v>
      </c>
      <c r="G47" s="80">
        <f t="shared" si="22"/>
        <v>673</v>
      </c>
      <c r="H47" s="80">
        <v>108</v>
      </c>
      <c r="I47" s="80"/>
      <c r="J47" s="227"/>
      <c r="K47" s="854"/>
      <c r="L47" s="866">
        <v>605</v>
      </c>
      <c r="M47" s="81">
        <v>68</v>
      </c>
      <c r="N47" s="80"/>
      <c r="O47" s="81">
        <f t="shared" si="23"/>
        <v>673</v>
      </c>
      <c r="P47" s="80">
        <v>60</v>
      </c>
      <c r="Q47" s="80">
        <v>18</v>
      </c>
      <c r="R47" s="80">
        <v>140</v>
      </c>
      <c r="S47" s="80">
        <v>2</v>
      </c>
      <c r="T47" s="80">
        <v>657</v>
      </c>
      <c r="U47" s="80"/>
      <c r="V47" s="107"/>
      <c r="W47" s="72"/>
    </row>
    <row r="48" spans="1:24" ht="16.5" customHeight="1">
      <c r="A48" s="1923"/>
      <c r="B48" s="1929" t="s">
        <v>483</v>
      </c>
      <c r="C48" s="1930"/>
      <c r="D48" s="80">
        <v>379</v>
      </c>
      <c r="E48" s="80">
        <v>148</v>
      </c>
      <c r="F48" s="80"/>
      <c r="G48" s="80">
        <f t="shared" si="22"/>
        <v>527</v>
      </c>
      <c r="H48" s="80">
        <v>90</v>
      </c>
      <c r="I48" s="80"/>
      <c r="J48" s="227"/>
      <c r="K48" s="854"/>
      <c r="L48" s="866">
        <v>482</v>
      </c>
      <c r="M48" s="81">
        <v>45</v>
      </c>
      <c r="N48" s="80"/>
      <c r="O48" s="81">
        <f t="shared" si="23"/>
        <v>527</v>
      </c>
      <c r="P48" s="80">
        <v>60</v>
      </c>
      <c r="Q48" s="80">
        <v>16</v>
      </c>
      <c r="R48" s="80">
        <v>175</v>
      </c>
      <c r="S48" s="80">
        <v>3</v>
      </c>
      <c r="T48" s="80">
        <v>511</v>
      </c>
      <c r="U48" s="80"/>
      <c r="V48" s="107"/>
      <c r="W48" s="72"/>
    </row>
    <row r="49" spans="1:24" ht="16.5" customHeight="1">
      <c r="A49" s="1923"/>
      <c r="B49" s="1929" t="s">
        <v>484</v>
      </c>
      <c r="C49" s="1930"/>
      <c r="D49" s="80">
        <v>805</v>
      </c>
      <c r="E49" s="80">
        <v>495</v>
      </c>
      <c r="F49" s="80"/>
      <c r="G49" s="80">
        <f t="shared" si="22"/>
        <v>1300</v>
      </c>
      <c r="H49" s="80">
        <v>338</v>
      </c>
      <c r="I49" s="80"/>
      <c r="J49" s="227"/>
      <c r="K49" s="854"/>
      <c r="L49" s="866">
        <v>1250</v>
      </c>
      <c r="M49" s="81">
        <v>50</v>
      </c>
      <c r="N49" s="80"/>
      <c r="O49" s="81">
        <f t="shared" si="23"/>
        <v>1300</v>
      </c>
      <c r="P49" s="80">
        <v>185</v>
      </c>
      <c r="Q49" s="80">
        <v>56</v>
      </c>
      <c r="R49" s="80">
        <v>355</v>
      </c>
      <c r="S49" s="80">
        <v>11</v>
      </c>
      <c r="T49" s="80">
        <v>1244</v>
      </c>
      <c r="U49" s="80"/>
      <c r="V49" s="107"/>
      <c r="W49" s="72"/>
    </row>
    <row r="50" spans="1:24" ht="16.5" customHeight="1">
      <c r="A50" s="1923"/>
      <c r="B50" s="1929" t="s">
        <v>485</v>
      </c>
      <c r="C50" s="1930"/>
      <c r="D50" s="80">
        <v>674</v>
      </c>
      <c r="E50" s="80">
        <v>195</v>
      </c>
      <c r="F50" s="80"/>
      <c r="G50" s="80">
        <f t="shared" si="22"/>
        <v>869</v>
      </c>
      <c r="H50" s="80">
        <v>95</v>
      </c>
      <c r="I50" s="80"/>
      <c r="J50" s="227"/>
      <c r="K50" s="854"/>
      <c r="L50" s="866">
        <v>832</v>
      </c>
      <c r="M50" s="81">
        <v>37</v>
      </c>
      <c r="N50" s="80"/>
      <c r="O50" s="81">
        <f t="shared" si="23"/>
        <v>869</v>
      </c>
      <c r="P50" s="80">
        <v>102</v>
      </c>
      <c r="Q50" s="80">
        <v>152</v>
      </c>
      <c r="R50" s="80">
        <v>246</v>
      </c>
      <c r="S50" s="80">
        <v>7</v>
      </c>
      <c r="T50" s="80">
        <v>723</v>
      </c>
      <c r="U50" s="80"/>
      <c r="V50" s="107"/>
      <c r="W50" s="72"/>
    </row>
    <row r="51" spans="1:24" ht="16.5" customHeight="1">
      <c r="A51" s="1923"/>
      <c r="B51" s="1929" t="s">
        <v>486</v>
      </c>
      <c r="C51" s="1930"/>
      <c r="D51" s="80">
        <v>280</v>
      </c>
      <c r="E51" s="80">
        <v>73</v>
      </c>
      <c r="F51" s="80"/>
      <c r="G51" s="80">
        <f t="shared" si="22"/>
        <v>353</v>
      </c>
      <c r="H51" s="80">
        <v>67</v>
      </c>
      <c r="I51" s="80"/>
      <c r="J51" s="227"/>
      <c r="K51" s="854"/>
      <c r="L51" s="866">
        <v>338</v>
      </c>
      <c r="M51" s="81">
        <v>15</v>
      </c>
      <c r="N51" s="80"/>
      <c r="O51" s="81">
        <f t="shared" si="23"/>
        <v>353</v>
      </c>
      <c r="P51" s="80">
        <v>76</v>
      </c>
      <c r="Q51" s="80">
        <v>88</v>
      </c>
      <c r="R51" s="80">
        <v>61</v>
      </c>
      <c r="S51" s="80">
        <v>2</v>
      </c>
      <c r="T51" s="80">
        <v>266</v>
      </c>
      <c r="U51" s="80"/>
      <c r="V51" s="107"/>
      <c r="W51" s="72"/>
    </row>
    <row r="52" spans="1:24" ht="16.5" customHeight="1">
      <c r="A52" s="1923"/>
      <c r="B52" s="1929" t="s">
        <v>487</v>
      </c>
      <c r="C52" s="1930"/>
      <c r="D52" s="80">
        <v>492</v>
      </c>
      <c r="E52" s="80">
        <v>116</v>
      </c>
      <c r="F52" s="80"/>
      <c r="G52" s="80">
        <f t="shared" si="22"/>
        <v>608</v>
      </c>
      <c r="H52" s="80">
        <v>90</v>
      </c>
      <c r="I52" s="80">
        <v>3</v>
      </c>
      <c r="J52" s="227"/>
      <c r="K52" s="854"/>
      <c r="L52" s="866">
        <v>510</v>
      </c>
      <c r="M52" s="81">
        <v>95</v>
      </c>
      <c r="N52" s="80">
        <v>3</v>
      </c>
      <c r="O52" s="81">
        <f t="shared" si="23"/>
        <v>608</v>
      </c>
      <c r="P52" s="80">
        <v>169</v>
      </c>
      <c r="Q52" s="80">
        <v>99</v>
      </c>
      <c r="R52" s="80">
        <v>155</v>
      </c>
      <c r="S52" s="80">
        <v>6</v>
      </c>
      <c r="T52" s="80">
        <v>511</v>
      </c>
      <c r="U52" s="80"/>
      <c r="V52" s="107"/>
      <c r="W52" s="72"/>
    </row>
    <row r="53" spans="1:24" ht="16.5" customHeight="1" thickBot="1">
      <c r="A53" s="1923"/>
      <c r="B53" s="1935" t="s">
        <v>488</v>
      </c>
      <c r="C53" s="1944"/>
      <c r="D53" s="97">
        <v>281</v>
      </c>
      <c r="E53" s="97"/>
      <c r="F53" s="97"/>
      <c r="G53" s="97">
        <f t="shared" si="22"/>
        <v>281</v>
      </c>
      <c r="H53" s="97">
        <v>48</v>
      </c>
      <c r="I53" s="97">
        <v>67</v>
      </c>
      <c r="J53" s="231"/>
      <c r="K53" s="859"/>
      <c r="L53" s="870">
        <v>92</v>
      </c>
      <c r="M53" s="98">
        <v>122</v>
      </c>
      <c r="N53" s="97">
        <v>67</v>
      </c>
      <c r="O53" s="98">
        <f t="shared" si="23"/>
        <v>281</v>
      </c>
      <c r="P53" s="97">
        <v>71</v>
      </c>
      <c r="Q53" s="97">
        <v>69</v>
      </c>
      <c r="R53" s="97">
        <v>86</v>
      </c>
      <c r="S53" s="97">
        <v>1</v>
      </c>
      <c r="T53" s="97">
        <v>212</v>
      </c>
      <c r="U53" s="97"/>
      <c r="V53" s="242"/>
      <c r="W53" s="72"/>
    </row>
    <row r="54" spans="1:24" ht="16.5" customHeight="1" thickTop="1" thickBot="1">
      <c r="A54" s="1934"/>
      <c r="B54" s="1938" t="s">
        <v>542</v>
      </c>
      <c r="C54" s="1945"/>
      <c r="D54" s="103">
        <f>SUM(D45:D53)</f>
        <v>6924</v>
      </c>
      <c r="E54" s="269">
        <f t="shared" ref="E54:T54" si="24">SUM(E45:E53)</f>
        <v>1923</v>
      </c>
      <c r="F54" s="269">
        <f t="shared" si="24"/>
        <v>61</v>
      </c>
      <c r="G54" s="269">
        <f t="shared" si="24"/>
        <v>8908</v>
      </c>
      <c r="H54" s="269">
        <f t="shared" si="24"/>
        <v>1990</v>
      </c>
      <c r="I54" s="269">
        <f t="shared" si="24"/>
        <v>70</v>
      </c>
      <c r="J54" s="232"/>
      <c r="K54" s="855"/>
      <c r="L54" s="559">
        <f t="shared" si="24"/>
        <v>8054</v>
      </c>
      <c r="M54" s="103">
        <f t="shared" si="24"/>
        <v>784</v>
      </c>
      <c r="N54" s="269">
        <f t="shared" si="24"/>
        <v>70</v>
      </c>
      <c r="O54" s="269">
        <f t="shared" si="24"/>
        <v>8908</v>
      </c>
      <c r="P54" s="103">
        <f t="shared" si="24"/>
        <v>1215</v>
      </c>
      <c r="Q54" s="269">
        <f t="shared" si="24"/>
        <v>619</v>
      </c>
      <c r="R54" s="269">
        <f t="shared" si="24"/>
        <v>2239</v>
      </c>
      <c r="S54" s="269">
        <f t="shared" si="24"/>
        <v>48</v>
      </c>
      <c r="T54" s="269">
        <f t="shared" si="24"/>
        <v>8447</v>
      </c>
      <c r="U54" s="269"/>
      <c r="V54" s="243"/>
      <c r="W54" s="72"/>
    </row>
    <row r="55" spans="1:24" ht="16.5" customHeight="1">
      <c r="A55" s="1922" t="s">
        <v>338</v>
      </c>
      <c r="B55" s="1942" t="s">
        <v>559</v>
      </c>
      <c r="C55" s="1943"/>
      <c r="D55" s="99">
        <v>412</v>
      </c>
      <c r="E55" s="99">
        <v>3846</v>
      </c>
      <c r="F55" s="99">
        <v>321</v>
      </c>
      <c r="G55" s="97">
        <f>SUM(D55:F55)</f>
        <v>4579</v>
      </c>
      <c r="H55" s="99">
        <v>500</v>
      </c>
      <c r="I55" s="99">
        <v>30</v>
      </c>
      <c r="J55" s="229"/>
      <c r="K55" s="858"/>
      <c r="L55" s="869">
        <v>595</v>
      </c>
      <c r="M55" s="100">
        <v>3938</v>
      </c>
      <c r="N55" s="99">
        <v>46</v>
      </c>
      <c r="O55" s="101">
        <f>SUM(K55:N55)</f>
        <v>4579</v>
      </c>
      <c r="P55" s="99">
        <v>22</v>
      </c>
      <c r="Q55" s="99">
        <v>9</v>
      </c>
      <c r="R55" s="99">
        <v>1560</v>
      </c>
      <c r="S55" s="99">
        <v>93</v>
      </c>
      <c r="T55" s="99">
        <v>4610</v>
      </c>
      <c r="U55" s="99"/>
      <c r="V55" s="167"/>
      <c r="W55" s="72"/>
      <c r="X55" s="72"/>
    </row>
    <row r="56" spans="1:24" ht="16.5" customHeight="1">
      <c r="A56" s="1923"/>
      <c r="B56" s="1929" t="s">
        <v>251</v>
      </c>
      <c r="C56" s="1930"/>
      <c r="D56" s="80">
        <v>43</v>
      </c>
      <c r="E56" s="80">
        <v>303</v>
      </c>
      <c r="F56" s="80">
        <v>48</v>
      </c>
      <c r="G56" s="38">
        <f>SUM(D56:F56)</f>
        <v>394</v>
      </c>
      <c r="H56" s="85">
        <v>40</v>
      </c>
      <c r="I56" s="80">
        <v>5</v>
      </c>
      <c r="J56" s="227"/>
      <c r="K56" s="854"/>
      <c r="L56" s="866">
        <v>16</v>
      </c>
      <c r="M56" s="81">
        <v>374</v>
      </c>
      <c r="N56" s="80">
        <v>4</v>
      </c>
      <c r="O56" s="102">
        <f>SUM(K56:N56)</f>
        <v>394</v>
      </c>
      <c r="P56" s="80">
        <v>6</v>
      </c>
      <c r="Q56" s="80">
        <v>3</v>
      </c>
      <c r="R56" s="80">
        <v>171</v>
      </c>
      <c r="S56" s="80">
        <v>15</v>
      </c>
      <c r="T56" s="80">
        <v>392</v>
      </c>
      <c r="U56" s="80"/>
      <c r="V56" s="107"/>
      <c r="W56" s="72"/>
      <c r="X56" s="72"/>
    </row>
    <row r="57" spans="1:24" ht="16.5" customHeight="1" thickBot="1">
      <c r="A57" s="1923"/>
      <c r="B57" s="1935" t="s">
        <v>201</v>
      </c>
      <c r="C57" s="1944"/>
      <c r="D57" s="80">
        <v>21</v>
      </c>
      <c r="E57" s="80">
        <v>1894</v>
      </c>
      <c r="F57" s="80">
        <v>189</v>
      </c>
      <c r="G57" s="97">
        <f>SUM(D57:F57)</f>
        <v>2104</v>
      </c>
      <c r="H57" s="80">
        <v>408</v>
      </c>
      <c r="I57" s="80">
        <v>23</v>
      </c>
      <c r="J57" s="227"/>
      <c r="K57" s="854"/>
      <c r="L57" s="866">
        <v>21</v>
      </c>
      <c r="M57" s="81">
        <v>2062</v>
      </c>
      <c r="N57" s="80">
        <v>21</v>
      </c>
      <c r="O57" s="81">
        <f>SUM(K57:N57)</f>
        <v>2104</v>
      </c>
      <c r="P57" s="80">
        <v>4</v>
      </c>
      <c r="Q57" s="80">
        <v>2</v>
      </c>
      <c r="R57" s="80">
        <v>502</v>
      </c>
      <c r="S57" s="80">
        <v>95</v>
      </c>
      <c r="T57" s="80">
        <v>2107</v>
      </c>
      <c r="U57" s="80"/>
      <c r="V57" s="107"/>
      <c r="W57" s="72"/>
      <c r="X57" s="72"/>
    </row>
    <row r="58" spans="1:24" ht="16.5" customHeight="1" thickTop="1" thickBot="1">
      <c r="A58" s="1924"/>
      <c r="B58" s="1938" t="s">
        <v>542</v>
      </c>
      <c r="C58" s="1945"/>
      <c r="D58" s="103">
        <f t="shared" ref="D58:T58" si="25">SUM(D55:D57)</f>
        <v>476</v>
      </c>
      <c r="E58" s="103">
        <f t="shared" si="25"/>
        <v>6043</v>
      </c>
      <c r="F58" s="103">
        <f t="shared" si="25"/>
        <v>558</v>
      </c>
      <c r="G58" s="84">
        <f t="shared" si="25"/>
        <v>7077</v>
      </c>
      <c r="H58" s="103">
        <f t="shared" si="25"/>
        <v>948</v>
      </c>
      <c r="I58" s="103">
        <f t="shared" si="25"/>
        <v>58</v>
      </c>
      <c r="J58" s="232"/>
      <c r="K58" s="855"/>
      <c r="L58" s="559">
        <f t="shared" si="25"/>
        <v>632</v>
      </c>
      <c r="M58" s="103">
        <f t="shared" si="25"/>
        <v>6374</v>
      </c>
      <c r="N58" s="103">
        <f t="shared" si="25"/>
        <v>71</v>
      </c>
      <c r="O58" s="103">
        <f t="shared" si="25"/>
        <v>7077</v>
      </c>
      <c r="P58" s="103">
        <f t="shared" si="25"/>
        <v>32</v>
      </c>
      <c r="Q58" s="103">
        <f t="shared" si="25"/>
        <v>14</v>
      </c>
      <c r="R58" s="103">
        <f t="shared" si="25"/>
        <v>2233</v>
      </c>
      <c r="S58" s="103">
        <f t="shared" si="25"/>
        <v>203</v>
      </c>
      <c r="T58" s="103">
        <f t="shared" si="25"/>
        <v>7109</v>
      </c>
      <c r="U58" s="103"/>
      <c r="V58" s="243"/>
      <c r="W58" s="234"/>
      <c r="X58" s="72"/>
    </row>
    <row r="59" spans="1:24" ht="16.5" customHeight="1">
      <c r="A59" s="1925" t="s">
        <v>350</v>
      </c>
      <c r="B59" s="1942" t="s">
        <v>202</v>
      </c>
      <c r="C59" s="1943"/>
      <c r="D59" s="80">
        <v>916</v>
      </c>
      <c r="E59" s="80">
        <v>4380</v>
      </c>
      <c r="F59" s="80">
        <v>344</v>
      </c>
      <c r="G59" s="97">
        <f>SUM(D59:F59)</f>
        <v>5640</v>
      </c>
      <c r="H59" s="80">
        <v>2231</v>
      </c>
      <c r="I59" s="80">
        <v>188</v>
      </c>
      <c r="J59" s="227"/>
      <c r="K59" s="854"/>
      <c r="L59" s="866">
        <v>614</v>
      </c>
      <c r="M59" s="81">
        <v>4838</v>
      </c>
      <c r="N59" s="80">
        <v>188</v>
      </c>
      <c r="O59" s="81">
        <f>SUM(K59:N59)</f>
        <v>5640</v>
      </c>
      <c r="P59" s="80">
        <v>80</v>
      </c>
      <c r="Q59" s="283">
        <v>18</v>
      </c>
      <c r="R59" s="283">
        <v>2040</v>
      </c>
      <c r="S59" s="283">
        <v>75</v>
      </c>
      <c r="T59" s="283">
        <v>5672</v>
      </c>
      <c r="U59" s="80"/>
      <c r="V59" s="107"/>
      <c r="W59" s="234"/>
      <c r="X59" s="72"/>
    </row>
    <row r="60" spans="1:24" ht="16.5" customHeight="1">
      <c r="A60" s="1923"/>
      <c r="B60" s="1929" t="s">
        <v>280</v>
      </c>
      <c r="C60" s="1930"/>
      <c r="D60" s="80">
        <v>86</v>
      </c>
      <c r="E60" s="80">
        <v>116</v>
      </c>
      <c r="F60" s="80"/>
      <c r="G60" s="38">
        <f>SUM(D60:F60)</f>
        <v>202</v>
      </c>
      <c r="H60" s="85">
        <v>87</v>
      </c>
      <c r="I60" s="80"/>
      <c r="J60" s="227"/>
      <c r="K60" s="854"/>
      <c r="L60" s="866"/>
      <c r="M60" s="81">
        <v>202</v>
      </c>
      <c r="N60" s="80"/>
      <c r="O60" s="81">
        <f>SUM(K60:N60)</f>
        <v>202</v>
      </c>
      <c r="P60" s="80">
        <v>10</v>
      </c>
      <c r="Q60" s="283">
        <v>3</v>
      </c>
      <c r="R60" s="283">
        <v>96</v>
      </c>
      <c r="S60" s="283">
        <v>9</v>
      </c>
      <c r="T60" s="283">
        <v>200</v>
      </c>
      <c r="U60" s="80"/>
      <c r="V60" s="107"/>
      <c r="W60" s="234"/>
      <c r="X60" s="72"/>
    </row>
    <row r="61" spans="1:24" ht="16.5" customHeight="1" thickBot="1">
      <c r="A61" s="1923"/>
      <c r="B61" s="1935" t="s">
        <v>281</v>
      </c>
      <c r="C61" s="1944"/>
      <c r="D61" s="80">
        <v>258</v>
      </c>
      <c r="E61" s="80">
        <v>305</v>
      </c>
      <c r="F61" s="80">
        <v>70</v>
      </c>
      <c r="G61" s="97">
        <f>SUM(D61:F61)</f>
        <v>633</v>
      </c>
      <c r="H61" s="80">
        <v>276</v>
      </c>
      <c r="I61" s="80"/>
      <c r="J61" s="227"/>
      <c r="K61" s="854"/>
      <c r="L61" s="866">
        <v>148</v>
      </c>
      <c r="M61" s="81">
        <v>485</v>
      </c>
      <c r="N61" s="80"/>
      <c r="O61" s="81">
        <f>SUM(K61:N61)</f>
        <v>633</v>
      </c>
      <c r="P61" s="80">
        <v>45</v>
      </c>
      <c r="Q61" s="283">
        <v>10</v>
      </c>
      <c r="R61" s="283">
        <v>451</v>
      </c>
      <c r="S61" s="283">
        <v>8</v>
      </c>
      <c r="T61" s="283">
        <v>630</v>
      </c>
      <c r="U61" s="80"/>
      <c r="V61" s="107"/>
      <c r="W61" s="234"/>
      <c r="X61" s="72"/>
    </row>
    <row r="62" spans="1:24" ht="16.5" customHeight="1" thickTop="1" thickBot="1">
      <c r="A62" s="1924"/>
      <c r="B62" s="1938" t="s">
        <v>542</v>
      </c>
      <c r="C62" s="1945"/>
      <c r="D62" s="103">
        <f>SUM(D59:D61)</f>
        <v>1260</v>
      </c>
      <c r="E62" s="269">
        <f t="shared" ref="E62:T62" si="26">SUM(E59:E61)</f>
        <v>4801</v>
      </c>
      <c r="F62" s="269">
        <f t="shared" si="26"/>
        <v>414</v>
      </c>
      <c r="G62" s="269">
        <f>SUM(G59:G61)</f>
        <v>6475</v>
      </c>
      <c r="H62" s="269">
        <f t="shared" si="26"/>
        <v>2594</v>
      </c>
      <c r="I62" s="269">
        <f t="shared" si="26"/>
        <v>188</v>
      </c>
      <c r="J62" s="232"/>
      <c r="K62" s="855"/>
      <c r="L62" s="559">
        <f t="shared" si="26"/>
        <v>762</v>
      </c>
      <c r="M62" s="103">
        <f t="shared" si="26"/>
        <v>5525</v>
      </c>
      <c r="N62" s="269">
        <f t="shared" si="26"/>
        <v>188</v>
      </c>
      <c r="O62" s="103">
        <f>SUM(O59:O61)</f>
        <v>6475</v>
      </c>
      <c r="P62" s="103">
        <f t="shared" si="26"/>
        <v>135</v>
      </c>
      <c r="Q62" s="269">
        <f t="shared" si="26"/>
        <v>31</v>
      </c>
      <c r="R62" s="269">
        <f t="shared" si="26"/>
        <v>2587</v>
      </c>
      <c r="S62" s="269">
        <f t="shared" si="26"/>
        <v>92</v>
      </c>
      <c r="T62" s="269">
        <f t="shared" si="26"/>
        <v>6502</v>
      </c>
      <c r="U62" s="269"/>
      <c r="V62" s="243"/>
      <c r="W62" s="234"/>
      <c r="X62" s="72"/>
    </row>
    <row r="63" spans="1:24" ht="16.5" customHeight="1">
      <c r="A63" s="1925" t="s">
        <v>385</v>
      </c>
      <c r="B63" s="1942" t="s">
        <v>504</v>
      </c>
      <c r="C63" s="1943"/>
      <c r="D63" s="104">
        <v>1346</v>
      </c>
      <c r="E63" s="104">
        <v>629.16</v>
      </c>
      <c r="F63" s="104">
        <v>546</v>
      </c>
      <c r="G63" s="97">
        <f>SUM(D63:F63)</f>
        <v>2521.16</v>
      </c>
      <c r="H63" s="104">
        <v>272</v>
      </c>
      <c r="I63" s="104">
        <v>10</v>
      </c>
      <c r="J63" s="233"/>
      <c r="K63" s="860"/>
      <c r="L63" s="871">
        <v>475</v>
      </c>
      <c r="M63" s="105">
        <v>2036</v>
      </c>
      <c r="N63" s="104">
        <v>10</v>
      </c>
      <c r="O63" s="81">
        <f>SUM(K63:N63)</f>
        <v>2521</v>
      </c>
      <c r="P63" s="104">
        <v>20</v>
      </c>
      <c r="Q63" s="104">
        <v>4</v>
      </c>
      <c r="R63" s="104">
        <v>661</v>
      </c>
      <c r="S63" s="104">
        <v>69</v>
      </c>
      <c r="T63" s="104">
        <v>2536</v>
      </c>
      <c r="U63" s="104"/>
      <c r="V63" s="106"/>
      <c r="W63" s="72"/>
      <c r="X63" s="72"/>
    </row>
    <row r="64" spans="1:24" ht="16.5" customHeight="1">
      <c r="A64" s="1923"/>
      <c r="B64" s="1929" t="s">
        <v>505</v>
      </c>
      <c r="C64" s="1930"/>
      <c r="D64" s="80">
        <v>559</v>
      </c>
      <c r="E64" s="80">
        <v>272.02999999999997</v>
      </c>
      <c r="F64" s="80">
        <v>74.7</v>
      </c>
      <c r="G64" s="38">
        <f t="shared" ref="G64:G69" si="27">SUM(D64:F64)</f>
        <v>905.73</v>
      </c>
      <c r="H64" s="85">
        <v>142</v>
      </c>
      <c r="I64" s="80">
        <v>5</v>
      </c>
      <c r="J64" s="227"/>
      <c r="K64" s="854"/>
      <c r="L64" s="866">
        <v>10</v>
      </c>
      <c r="M64" s="81">
        <v>891</v>
      </c>
      <c r="N64" s="80">
        <v>5</v>
      </c>
      <c r="O64" s="81">
        <f t="shared" ref="O64:O69" si="28">SUM(K64:N64)</f>
        <v>906</v>
      </c>
      <c r="P64" s="80">
        <v>3</v>
      </c>
      <c r="Q64" s="80">
        <v>1</v>
      </c>
      <c r="R64" s="80">
        <v>219</v>
      </c>
      <c r="S64" s="80">
        <v>22</v>
      </c>
      <c r="T64" s="80">
        <v>924</v>
      </c>
      <c r="U64" s="80"/>
      <c r="V64" s="107"/>
      <c r="W64" s="72"/>
      <c r="X64" s="72"/>
    </row>
    <row r="65" spans="1:24" ht="16.5" customHeight="1">
      <c r="A65" s="1923"/>
      <c r="B65" s="1929" t="s">
        <v>282</v>
      </c>
      <c r="C65" s="1930"/>
      <c r="D65" s="80">
        <v>154</v>
      </c>
      <c r="E65" s="80">
        <v>145.6</v>
      </c>
      <c r="F65" s="80"/>
      <c r="G65" s="38">
        <f t="shared" si="27"/>
        <v>299.60000000000002</v>
      </c>
      <c r="H65" s="85">
        <v>52</v>
      </c>
      <c r="I65" s="80">
        <v>5</v>
      </c>
      <c r="J65" s="227"/>
      <c r="K65" s="854"/>
      <c r="L65" s="866">
        <v>22</v>
      </c>
      <c r="M65" s="81">
        <v>273</v>
      </c>
      <c r="N65" s="80">
        <v>5</v>
      </c>
      <c r="O65" s="81">
        <f t="shared" si="28"/>
        <v>300</v>
      </c>
      <c r="P65" s="80">
        <v>50</v>
      </c>
      <c r="Q65" s="80">
        <v>13</v>
      </c>
      <c r="R65" s="80">
        <v>213</v>
      </c>
      <c r="S65" s="80">
        <v>8</v>
      </c>
      <c r="T65" s="80">
        <v>304</v>
      </c>
      <c r="U65" s="80"/>
      <c r="V65" s="107"/>
      <c r="W65" s="72"/>
      <c r="X65" s="72"/>
    </row>
    <row r="66" spans="1:24" ht="16.5" customHeight="1">
      <c r="A66" s="1923"/>
      <c r="B66" s="1929" t="s">
        <v>283</v>
      </c>
      <c r="C66" s="1930"/>
      <c r="D66" s="80">
        <v>35</v>
      </c>
      <c r="E66" s="80">
        <v>6.55</v>
      </c>
      <c r="F66" s="80"/>
      <c r="G66" s="39">
        <f t="shared" si="27"/>
        <v>41.55</v>
      </c>
      <c r="H66" s="85"/>
      <c r="I66" s="80"/>
      <c r="J66" s="227"/>
      <c r="K66" s="854"/>
      <c r="L66" s="866">
        <v>2</v>
      </c>
      <c r="M66" s="81">
        <v>40</v>
      </c>
      <c r="N66" s="80"/>
      <c r="O66" s="81">
        <f t="shared" si="28"/>
        <v>42</v>
      </c>
      <c r="P66" s="80">
        <v>20</v>
      </c>
      <c r="Q66" s="80">
        <v>5</v>
      </c>
      <c r="R66" s="80">
        <v>26</v>
      </c>
      <c r="S66" s="80"/>
      <c r="T66" s="80">
        <v>37</v>
      </c>
      <c r="U66" s="80"/>
      <c r="V66" s="107"/>
      <c r="W66" s="72"/>
      <c r="X66" s="72"/>
    </row>
    <row r="67" spans="1:24" ht="16.5" customHeight="1">
      <c r="A67" s="1923"/>
      <c r="B67" s="1929" t="s">
        <v>284</v>
      </c>
      <c r="C67" s="1930"/>
      <c r="D67" s="80">
        <v>98</v>
      </c>
      <c r="E67" s="80">
        <v>21</v>
      </c>
      <c r="F67" s="80"/>
      <c r="G67" s="38">
        <f t="shared" si="27"/>
        <v>119</v>
      </c>
      <c r="H67" s="85">
        <v>20</v>
      </c>
      <c r="I67" s="80"/>
      <c r="J67" s="227"/>
      <c r="K67" s="854"/>
      <c r="L67" s="866">
        <v>110</v>
      </c>
      <c r="M67" s="81">
        <v>9</v>
      </c>
      <c r="N67" s="80"/>
      <c r="O67" s="81">
        <f t="shared" si="28"/>
        <v>119</v>
      </c>
      <c r="P67" s="80">
        <v>50</v>
      </c>
      <c r="Q67" s="80">
        <v>13</v>
      </c>
      <c r="R67" s="80">
        <v>64</v>
      </c>
      <c r="S67" s="80">
        <v>1</v>
      </c>
      <c r="T67" s="80">
        <v>106</v>
      </c>
      <c r="U67" s="80"/>
      <c r="V67" s="107"/>
      <c r="W67" s="72"/>
      <c r="X67" s="72"/>
    </row>
    <row r="68" spans="1:24" ht="16.5" customHeight="1">
      <c r="A68" s="1923"/>
      <c r="B68" s="1929" t="s">
        <v>285</v>
      </c>
      <c r="C68" s="1930"/>
      <c r="D68" s="80">
        <v>85</v>
      </c>
      <c r="E68" s="80">
        <v>19.3</v>
      </c>
      <c r="F68" s="80">
        <v>75</v>
      </c>
      <c r="G68" s="211">
        <f t="shared" si="27"/>
        <v>179.3</v>
      </c>
      <c r="H68" s="80">
        <v>43</v>
      </c>
      <c r="I68" s="80"/>
      <c r="J68" s="227"/>
      <c r="K68" s="854"/>
      <c r="L68" s="866">
        <v>113</v>
      </c>
      <c r="M68" s="81">
        <v>66</v>
      </c>
      <c r="N68" s="80"/>
      <c r="O68" s="81">
        <f t="shared" si="28"/>
        <v>179</v>
      </c>
      <c r="P68" s="80">
        <v>30</v>
      </c>
      <c r="Q68" s="80">
        <v>8</v>
      </c>
      <c r="R68" s="80">
        <v>94</v>
      </c>
      <c r="S68" s="80"/>
      <c r="T68" s="80">
        <v>179</v>
      </c>
      <c r="U68" s="80"/>
      <c r="V68" s="107"/>
      <c r="W68" s="72"/>
      <c r="X68" s="72"/>
    </row>
    <row r="69" spans="1:24" ht="16.5" customHeight="1" thickBot="1">
      <c r="A69" s="1923"/>
      <c r="B69" s="1935" t="s">
        <v>194</v>
      </c>
      <c r="C69" s="1944"/>
      <c r="D69" s="80">
        <v>1118</v>
      </c>
      <c r="E69" s="80">
        <v>845</v>
      </c>
      <c r="F69" s="80">
        <v>536</v>
      </c>
      <c r="G69" s="97">
        <f t="shared" si="27"/>
        <v>2499</v>
      </c>
      <c r="H69" s="80">
        <v>612</v>
      </c>
      <c r="I69" s="80">
        <v>10</v>
      </c>
      <c r="J69" s="227"/>
      <c r="K69" s="854"/>
      <c r="L69" s="866">
        <v>855</v>
      </c>
      <c r="M69" s="81">
        <v>1634</v>
      </c>
      <c r="N69" s="80">
        <v>10</v>
      </c>
      <c r="O69" s="81">
        <f t="shared" si="28"/>
        <v>2499</v>
      </c>
      <c r="P69" s="80">
        <v>20</v>
      </c>
      <c r="Q69" s="80">
        <v>5</v>
      </c>
      <c r="R69" s="80">
        <v>827</v>
      </c>
      <c r="S69" s="80">
        <v>71</v>
      </c>
      <c r="T69" s="80">
        <v>2875</v>
      </c>
      <c r="U69" s="80"/>
      <c r="V69" s="107"/>
      <c r="W69" s="72"/>
      <c r="X69" s="72"/>
    </row>
    <row r="70" spans="1:24" ht="16.5" customHeight="1" thickTop="1" thickBot="1">
      <c r="A70" s="1924"/>
      <c r="B70" s="1938" t="s">
        <v>543</v>
      </c>
      <c r="C70" s="1945"/>
      <c r="D70" s="103">
        <f>SUM(D63:D69)</f>
        <v>3395</v>
      </c>
      <c r="E70" s="269">
        <f t="shared" ref="E70:T70" si="29">SUM(E63:E69)</f>
        <v>1938.6399999999999</v>
      </c>
      <c r="F70" s="269">
        <f t="shared" si="29"/>
        <v>1231.7</v>
      </c>
      <c r="G70" s="269">
        <f t="shared" si="29"/>
        <v>6565.34</v>
      </c>
      <c r="H70" s="269">
        <f t="shared" si="29"/>
        <v>1141</v>
      </c>
      <c r="I70" s="269">
        <f t="shared" si="29"/>
        <v>30</v>
      </c>
      <c r="J70" s="232"/>
      <c r="K70" s="855"/>
      <c r="L70" s="559">
        <f t="shared" si="29"/>
        <v>1587</v>
      </c>
      <c r="M70" s="103">
        <f t="shared" si="29"/>
        <v>4949</v>
      </c>
      <c r="N70" s="269">
        <f t="shared" si="29"/>
        <v>30</v>
      </c>
      <c r="O70" s="269">
        <f t="shared" si="29"/>
        <v>6566</v>
      </c>
      <c r="P70" s="103">
        <f t="shared" si="29"/>
        <v>193</v>
      </c>
      <c r="Q70" s="269">
        <f t="shared" si="29"/>
        <v>49</v>
      </c>
      <c r="R70" s="269">
        <f t="shared" si="29"/>
        <v>2104</v>
      </c>
      <c r="S70" s="269">
        <f t="shared" si="29"/>
        <v>171</v>
      </c>
      <c r="T70" s="269">
        <f t="shared" si="29"/>
        <v>6961</v>
      </c>
      <c r="U70" s="269"/>
      <c r="V70" s="243"/>
      <c r="W70" s="72"/>
      <c r="X70" s="72"/>
    </row>
    <row r="71" spans="1:24" s="341" customFormat="1" ht="16.5" customHeight="1">
      <c r="A71" s="1926" t="s">
        <v>69</v>
      </c>
      <c r="B71" s="1991" t="s">
        <v>252</v>
      </c>
      <c r="C71" s="1992"/>
      <c r="D71" s="283">
        <v>328</v>
      </c>
      <c r="E71" s="283">
        <v>103.97765133564729</v>
      </c>
      <c r="F71" s="283">
        <v>18.905027515572236</v>
      </c>
      <c r="G71" s="283">
        <f>SUM(D71:F71)</f>
        <v>450.88267885121951</v>
      </c>
      <c r="H71" s="283">
        <v>75.620110062288958</v>
      </c>
      <c r="I71" s="283">
        <v>3.9</v>
      </c>
      <c r="J71" s="517"/>
      <c r="K71" s="1467"/>
      <c r="L71" s="872">
        <v>86.031016389803227</v>
      </c>
      <c r="M71" s="338">
        <v>361</v>
      </c>
      <c r="N71" s="283">
        <v>3.9</v>
      </c>
      <c r="O71" s="338">
        <f>SUM(K71:N71)</f>
        <v>450.93101638980318</v>
      </c>
      <c r="P71" s="283">
        <v>94.154488517745307</v>
      </c>
      <c r="Q71" s="283">
        <v>23</v>
      </c>
      <c r="R71" s="283">
        <v>312.5929018789144</v>
      </c>
      <c r="S71" s="283">
        <v>1.8830897703549061</v>
      </c>
      <c r="T71" s="283">
        <v>427.95944841002682</v>
      </c>
      <c r="U71" s="283"/>
      <c r="V71" s="347"/>
      <c r="W71" s="340"/>
      <c r="X71" s="340"/>
    </row>
    <row r="72" spans="1:24" s="341" customFormat="1" ht="16.5" customHeight="1">
      <c r="A72" s="1927"/>
      <c r="B72" s="1987" t="s">
        <v>330</v>
      </c>
      <c r="C72" s="1988"/>
      <c r="D72" s="283">
        <v>211.73630817440903</v>
      </c>
      <c r="E72" s="283">
        <v>139.89720361523456</v>
      </c>
      <c r="F72" s="283">
        <v>55</v>
      </c>
      <c r="G72" s="283">
        <f>SUM(D72:F72)</f>
        <v>406.63351178964359</v>
      </c>
      <c r="H72" s="283">
        <v>65.222344928724226</v>
      </c>
      <c r="I72" s="283">
        <v>10.397765133564729</v>
      </c>
      <c r="J72" s="517"/>
      <c r="K72" s="1467"/>
      <c r="L72" s="872">
        <v>174</v>
      </c>
      <c r="M72" s="338">
        <v>223</v>
      </c>
      <c r="N72" s="283">
        <v>10.399353629536654</v>
      </c>
      <c r="O72" s="338">
        <f>SUM(K72:N72)</f>
        <v>407.39935362953668</v>
      </c>
      <c r="P72" s="283">
        <v>47.077244258872653</v>
      </c>
      <c r="Q72" s="283">
        <v>13.255381145443309</v>
      </c>
      <c r="R72" s="283">
        <v>89.446764091858043</v>
      </c>
      <c r="S72" s="283">
        <v>9</v>
      </c>
      <c r="T72" s="283">
        <v>394</v>
      </c>
      <c r="U72" s="283"/>
      <c r="V72" s="348"/>
      <c r="W72" s="340"/>
      <c r="X72" s="340"/>
    </row>
    <row r="73" spans="1:24" s="341" customFormat="1" ht="16.5" customHeight="1" thickBot="1">
      <c r="A73" s="1927"/>
      <c r="B73" s="1989" t="s">
        <v>195</v>
      </c>
      <c r="C73" s="1990"/>
      <c r="D73" s="283">
        <v>771.32512263534716</v>
      </c>
      <c r="E73" s="283">
        <v>188</v>
      </c>
      <c r="F73" s="283">
        <v>95</v>
      </c>
      <c r="G73" s="283">
        <f>SUM(D73:F73)</f>
        <v>1054.3251226353473</v>
      </c>
      <c r="H73" s="283">
        <v>172.98100176748596</v>
      </c>
      <c r="I73" s="283">
        <v>13.7</v>
      </c>
      <c r="J73" s="517"/>
      <c r="K73" s="1467"/>
      <c r="L73" s="872">
        <v>150</v>
      </c>
      <c r="M73" s="338">
        <v>890</v>
      </c>
      <c r="N73" s="283">
        <v>13.7</v>
      </c>
      <c r="O73" s="338">
        <f>SUM(K73:N73)</f>
        <v>1053.7</v>
      </c>
      <c r="P73" s="283">
        <v>94.154488517745307</v>
      </c>
      <c r="Q73" s="283">
        <v>35.03207874152875</v>
      </c>
      <c r="R73" s="283">
        <v>380.38413361169103</v>
      </c>
      <c r="S73" s="283">
        <v>3.7661795407098122</v>
      </c>
      <c r="T73" s="283">
        <v>1003</v>
      </c>
      <c r="U73" s="283"/>
      <c r="V73" s="348"/>
      <c r="W73" s="340"/>
      <c r="X73" s="340"/>
    </row>
    <row r="74" spans="1:24" s="341" customFormat="1" ht="16.5" customHeight="1" thickTop="1" thickBot="1">
      <c r="A74" s="1928"/>
      <c r="B74" s="1993" t="s">
        <v>543</v>
      </c>
      <c r="C74" s="1997"/>
      <c r="D74" s="1345">
        <f>SUM(D71:D73)</f>
        <v>1311.0614308097561</v>
      </c>
      <c r="E74" s="1346">
        <f t="shared" ref="E74:T74" si="30">SUM(E71:E73)</f>
        <v>431.87485495088185</v>
      </c>
      <c r="F74" s="1346">
        <f t="shared" si="30"/>
        <v>168.90502751557224</v>
      </c>
      <c r="G74" s="1346">
        <f t="shared" si="30"/>
        <v>1911.8413132762103</v>
      </c>
      <c r="H74" s="1346">
        <f t="shared" si="30"/>
        <v>313.82345675849916</v>
      </c>
      <c r="I74" s="1346">
        <f t="shared" si="30"/>
        <v>27.997765133564727</v>
      </c>
      <c r="J74" s="1347"/>
      <c r="K74" s="1468"/>
      <c r="L74" s="1348">
        <f t="shared" si="30"/>
        <v>410.0310163898032</v>
      </c>
      <c r="M74" s="1345">
        <f t="shared" si="30"/>
        <v>1474</v>
      </c>
      <c r="N74" s="1346">
        <f t="shared" si="30"/>
        <v>27.999353629536653</v>
      </c>
      <c r="O74" s="1346">
        <f t="shared" si="30"/>
        <v>1912.0303700193399</v>
      </c>
      <c r="P74" s="1345">
        <f t="shared" si="30"/>
        <v>235.38622129436325</v>
      </c>
      <c r="Q74" s="1346">
        <f t="shared" si="30"/>
        <v>71.287459886972059</v>
      </c>
      <c r="R74" s="1346">
        <f t="shared" si="30"/>
        <v>782.42379958246352</v>
      </c>
      <c r="S74" s="1346">
        <f t="shared" si="30"/>
        <v>14.649269311064719</v>
      </c>
      <c r="T74" s="1346">
        <f t="shared" si="30"/>
        <v>1824.9594484100269</v>
      </c>
      <c r="U74" s="1346"/>
      <c r="V74" s="1349"/>
      <c r="W74" s="340"/>
      <c r="X74" s="340"/>
    </row>
    <row r="75" spans="1:24" ht="16.5" customHeight="1">
      <c r="A75" s="1925" t="s">
        <v>356</v>
      </c>
      <c r="B75" s="1942" t="s">
        <v>287</v>
      </c>
      <c r="C75" s="1943"/>
      <c r="D75" s="80">
        <v>514</v>
      </c>
      <c r="E75" s="80">
        <v>980</v>
      </c>
      <c r="F75" s="80">
        <v>45</v>
      </c>
      <c r="G75" s="100">
        <f>SUM(D75:F75)</f>
        <v>1539</v>
      </c>
      <c r="H75" s="80">
        <v>1400</v>
      </c>
      <c r="I75" s="80">
        <v>12</v>
      </c>
      <c r="J75" s="227"/>
      <c r="K75" s="854"/>
      <c r="L75" s="866">
        <v>975</v>
      </c>
      <c r="M75" s="81">
        <v>552</v>
      </c>
      <c r="N75" s="80">
        <v>12</v>
      </c>
      <c r="O75" s="100">
        <f>SUM(K75:N75)</f>
        <v>1539</v>
      </c>
      <c r="P75" s="80">
        <v>28</v>
      </c>
      <c r="Q75" s="283">
        <v>25</v>
      </c>
      <c r="R75" s="283">
        <v>456</v>
      </c>
      <c r="S75" s="283">
        <v>23</v>
      </c>
      <c r="T75" s="283">
        <v>1545</v>
      </c>
      <c r="U75" s="80"/>
      <c r="V75" s="167"/>
      <c r="W75" s="72"/>
      <c r="X75" s="72"/>
    </row>
    <row r="76" spans="1:24" ht="16.5" customHeight="1">
      <c r="A76" s="1923"/>
      <c r="B76" s="1929" t="s">
        <v>196</v>
      </c>
      <c r="C76" s="1930"/>
      <c r="D76" s="80">
        <v>40</v>
      </c>
      <c r="E76" s="80">
        <v>66</v>
      </c>
      <c r="F76" s="80">
        <v>40</v>
      </c>
      <c r="G76" s="108">
        <f>SUM(D76:F76)</f>
        <v>146</v>
      </c>
      <c r="H76" s="80">
        <v>100</v>
      </c>
      <c r="I76" s="80"/>
      <c r="J76" s="227"/>
      <c r="K76" s="854"/>
      <c r="L76" s="866">
        <v>146</v>
      </c>
      <c r="M76" s="81"/>
      <c r="N76" s="80"/>
      <c r="O76" s="108">
        <f>SUM(K76:N76)</f>
        <v>146</v>
      </c>
      <c r="P76" s="80"/>
      <c r="Q76" s="80"/>
      <c r="R76" s="80">
        <v>122</v>
      </c>
      <c r="S76" s="80">
        <v>8</v>
      </c>
      <c r="T76" s="80">
        <v>153</v>
      </c>
      <c r="U76" s="80"/>
      <c r="V76" s="107"/>
      <c r="W76" s="72"/>
      <c r="X76" s="72"/>
    </row>
    <row r="77" spans="1:24" ht="16.5" customHeight="1">
      <c r="A77" s="1923"/>
      <c r="B77" s="1929" t="s">
        <v>253</v>
      </c>
      <c r="C77" s="1930"/>
      <c r="D77" s="80">
        <v>183</v>
      </c>
      <c r="E77" s="80">
        <v>252</v>
      </c>
      <c r="F77" s="80">
        <v>42</v>
      </c>
      <c r="G77" s="108">
        <f>SUM(D77:F77)</f>
        <v>477</v>
      </c>
      <c r="H77" s="80">
        <v>440</v>
      </c>
      <c r="I77" s="80">
        <v>4</v>
      </c>
      <c r="J77" s="227"/>
      <c r="K77" s="854"/>
      <c r="L77" s="866">
        <v>323</v>
      </c>
      <c r="M77" s="81">
        <v>150</v>
      </c>
      <c r="N77" s="80">
        <v>4</v>
      </c>
      <c r="O77" s="108">
        <f>SUM(K77:N77)</f>
        <v>477</v>
      </c>
      <c r="P77" s="80">
        <v>13</v>
      </c>
      <c r="Q77" s="283">
        <v>13</v>
      </c>
      <c r="R77" s="80">
        <v>143</v>
      </c>
      <c r="S77" s="80">
        <v>11</v>
      </c>
      <c r="T77" s="283">
        <v>467</v>
      </c>
      <c r="U77" s="80"/>
      <c r="V77" s="107"/>
      <c r="W77" s="72"/>
      <c r="X77" s="72"/>
    </row>
    <row r="78" spans="1:24" ht="16.5" customHeight="1" thickBot="1">
      <c r="A78" s="1923"/>
      <c r="B78" s="1935" t="s">
        <v>288</v>
      </c>
      <c r="C78" s="1944"/>
      <c r="D78" s="80"/>
      <c r="E78" s="80"/>
      <c r="F78" s="80"/>
      <c r="G78" s="109"/>
      <c r="H78" s="80"/>
      <c r="I78" s="80"/>
      <c r="J78" s="227"/>
      <c r="K78" s="854"/>
      <c r="L78" s="866"/>
      <c r="M78" s="81"/>
      <c r="N78" s="80"/>
      <c r="O78" s="109"/>
      <c r="P78" s="80"/>
      <c r="Q78" s="80"/>
      <c r="R78" s="80"/>
      <c r="S78" s="80"/>
      <c r="T78" s="80"/>
      <c r="U78" s="80"/>
      <c r="V78" s="107"/>
      <c r="W78" s="72"/>
      <c r="X78" s="72"/>
    </row>
    <row r="79" spans="1:24" ht="16.5" customHeight="1" thickTop="1" thickBot="1">
      <c r="A79" s="1924"/>
      <c r="B79" s="1938" t="s">
        <v>542</v>
      </c>
      <c r="C79" s="1945"/>
      <c r="D79" s="103">
        <f t="shared" ref="D79:T79" si="31">SUM(D75:D76,D77:D78)</f>
        <v>737</v>
      </c>
      <c r="E79" s="269">
        <f t="shared" si="31"/>
        <v>1298</v>
      </c>
      <c r="F79" s="269">
        <f t="shared" si="31"/>
        <v>127</v>
      </c>
      <c r="G79" s="269">
        <f t="shared" si="31"/>
        <v>2162</v>
      </c>
      <c r="H79" s="269">
        <f t="shared" si="31"/>
        <v>1940</v>
      </c>
      <c r="I79" s="269">
        <f t="shared" si="31"/>
        <v>16</v>
      </c>
      <c r="J79" s="232"/>
      <c r="K79" s="855"/>
      <c r="L79" s="559">
        <f t="shared" si="31"/>
        <v>1444</v>
      </c>
      <c r="M79" s="103">
        <f t="shared" si="31"/>
        <v>702</v>
      </c>
      <c r="N79" s="269">
        <f t="shared" si="31"/>
        <v>16</v>
      </c>
      <c r="O79" s="269">
        <f t="shared" si="31"/>
        <v>2162</v>
      </c>
      <c r="P79" s="103">
        <f t="shared" si="31"/>
        <v>41</v>
      </c>
      <c r="Q79" s="269">
        <f t="shared" si="31"/>
        <v>38</v>
      </c>
      <c r="R79" s="269">
        <f t="shared" si="31"/>
        <v>721</v>
      </c>
      <c r="S79" s="269">
        <f t="shared" si="31"/>
        <v>42</v>
      </c>
      <c r="T79" s="269">
        <f t="shared" si="31"/>
        <v>2165</v>
      </c>
      <c r="U79" s="269"/>
      <c r="V79" s="243"/>
      <c r="W79" s="72"/>
      <c r="X79" s="72"/>
    </row>
    <row r="80" spans="1:24" s="341" customFormat="1" ht="16.5" customHeight="1">
      <c r="A80" s="1926" t="s">
        <v>259</v>
      </c>
      <c r="B80" s="1991" t="s">
        <v>331</v>
      </c>
      <c r="C80" s="1992"/>
      <c r="D80" s="334">
        <v>80.599999999999994</v>
      </c>
      <c r="E80" s="334">
        <v>45</v>
      </c>
      <c r="F80" s="334">
        <v>14</v>
      </c>
      <c r="G80" s="283">
        <f>SUM(D80:F80)</f>
        <v>139.6</v>
      </c>
      <c r="H80" s="335">
        <v>30</v>
      </c>
      <c r="I80" s="335"/>
      <c r="J80" s="336"/>
      <c r="K80" s="862"/>
      <c r="L80" s="874">
        <v>139.6</v>
      </c>
      <c r="M80" s="337"/>
      <c r="N80" s="335"/>
      <c r="O80" s="338">
        <f>SUM(K80:N80)</f>
        <v>139.6</v>
      </c>
      <c r="P80" s="335"/>
      <c r="Q80" s="335"/>
      <c r="R80" s="335">
        <v>25</v>
      </c>
      <c r="S80" s="335">
        <v>2</v>
      </c>
      <c r="T80" s="335">
        <v>154</v>
      </c>
      <c r="U80" s="335"/>
      <c r="V80" s="339"/>
      <c r="W80" s="340"/>
      <c r="X80" s="340"/>
    </row>
    <row r="81" spans="1:24" s="341" customFormat="1" ht="16.5" customHeight="1">
      <c r="A81" s="1927"/>
      <c r="B81" s="1987" t="s">
        <v>332</v>
      </c>
      <c r="C81" s="1988"/>
      <c r="D81" s="334"/>
      <c r="E81" s="334">
        <v>4.7</v>
      </c>
      <c r="F81" s="334"/>
      <c r="G81" s="283">
        <f t="shared" ref="G81:G87" si="32">SUM(D81:F81)</f>
        <v>4.7</v>
      </c>
      <c r="H81" s="335">
        <v>4.7</v>
      </c>
      <c r="I81" s="335"/>
      <c r="J81" s="336"/>
      <c r="K81" s="862"/>
      <c r="L81" s="874">
        <v>4.7</v>
      </c>
      <c r="M81" s="337"/>
      <c r="N81" s="335"/>
      <c r="O81" s="338">
        <f t="shared" ref="O81:O87" si="33">SUM(K81:N81)</f>
        <v>4.7</v>
      </c>
      <c r="P81" s="335"/>
      <c r="Q81" s="335"/>
      <c r="R81" s="335">
        <v>2</v>
      </c>
      <c r="S81" s="335">
        <v>1</v>
      </c>
      <c r="T81" s="335">
        <v>4.7</v>
      </c>
      <c r="U81" s="335"/>
      <c r="V81" s="339"/>
      <c r="W81" s="340"/>
      <c r="X81" s="340"/>
    </row>
    <row r="82" spans="1:24" s="341" customFormat="1" ht="16.5" customHeight="1">
      <c r="A82" s="1927"/>
      <c r="B82" s="1987" t="s">
        <v>217</v>
      </c>
      <c r="C82" s="1988"/>
      <c r="D82" s="334"/>
      <c r="E82" s="334"/>
      <c r="F82" s="334"/>
      <c r="G82" s="283"/>
      <c r="H82" s="335"/>
      <c r="I82" s="335"/>
      <c r="J82" s="336"/>
      <c r="K82" s="862"/>
      <c r="L82" s="874"/>
      <c r="M82" s="337"/>
      <c r="N82" s="335"/>
      <c r="O82" s="338"/>
      <c r="P82" s="335"/>
      <c r="Q82" s="335"/>
      <c r="R82" s="335"/>
      <c r="S82" s="335"/>
      <c r="T82" s="335"/>
      <c r="U82" s="335"/>
      <c r="V82" s="339"/>
      <c r="W82" s="340"/>
      <c r="X82" s="340"/>
    </row>
    <row r="83" spans="1:24" s="341" customFormat="1" ht="16.5" customHeight="1">
      <c r="A83" s="1927"/>
      <c r="B83" s="1987" t="s">
        <v>218</v>
      </c>
      <c r="C83" s="1988"/>
      <c r="D83" s="334">
        <v>89</v>
      </c>
      <c r="E83" s="334">
        <v>40</v>
      </c>
      <c r="F83" s="334"/>
      <c r="G83" s="283">
        <f t="shared" si="32"/>
        <v>129</v>
      </c>
      <c r="H83" s="335"/>
      <c r="I83" s="335"/>
      <c r="J83" s="336"/>
      <c r="K83" s="862"/>
      <c r="L83" s="874">
        <v>129</v>
      </c>
      <c r="M83" s="337"/>
      <c r="N83" s="335"/>
      <c r="O83" s="338">
        <f t="shared" si="33"/>
        <v>129</v>
      </c>
      <c r="P83" s="335"/>
      <c r="Q83" s="335"/>
      <c r="R83" s="335">
        <v>40</v>
      </c>
      <c r="S83" s="335"/>
      <c r="T83" s="335">
        <v>134</v>
      </c>
      <c r="U83" s="335"/>
      <c r="V83" s="339"/>
      <c r="W83" s="340"/>
      <c r="X83" s="340"/>
    </row>
    <row r="84" spans="1:24" s="341" customFormat="1" ht="16.5" customHeight="1">
      <c r="A84" s="1927"/>
      <c r="B84" s="1987" t="s">
        <v>219</v>
      </c>
      <c r="C84" s="1988"/>
      <c r="D84" s="334"/>
      <c r="E84" s="334"/>
      <c r="F84" s="334"/>
      <c r="G84" s="283"/>
      <c r="H84" s="335"/>
      <c r="I84" s="335"/>
      <c r="J84" s="336"/>
      <c r="K84" s="862"/>
      <c r="L84" s="874"/>
      <c r="M84" s="337"/>
      <c r="N84" s="335"/>
      <c r="O84" s="338"/>
      <c r="P84" s="335"/>
      <c r="Q84" s="335"/>
      <c r="R84" s="335"/>
      <c r="S84" s="335"/>
      <c r="T84" s="335"/>
      <c r="U84" s="335"/>
      <c r="V84" s="339"/>
      <c r="W84" s="340"/>
      <c r="X84" s="340"/>
    </row>
    <row r="85" spans="1:24" s="341" customFormat="1" ht="16.5" customHeight="1">
      <c r="A85" s="1927"/>
      <c r="B85" s="1987" t="s">
        <v>220</v>
      </c>
      <c r="C85" s="1988"/>
      <c r="D85" s="334"/>
      <c r="E85" s="334"/>
      <c r="F85" s="334"/>
      <c r="G85" s="283"/>
      <c r="H85" s="335"/>
      <c r="I85" s="335"/>
      <c r="J85" s="336"/>
      <c r="K85" s="862"/>
      <c r="L85" s="874"/>
      <c r="M85" s="337"/>
      <c r="N85" s="335"/>
      <c r="O85" s="338"/>
      <c r="P85" s="335"/>
      <c r="Q85" s="335"/>
      <c r="R85" s="335"/>
      <c r="S85" s="335"/>
      <c r="T85" s="335"/>
      <c r="U85" s="335"/>
      <c r="V85" s="339"/>
      <c r="W85" s="340"/>
      <c r="X85" s="340"/>
    </row>
    <row r="86" spans="1:24" s="341" customFormat="1" ht="16.5" customHeight="1">
      <c r="A86" s="1927"/>
      <c r="B86" s="1987" t="s">
        <v>203</v>
      </c>
      <c r="C86" s="1988"/>
      <c r="D86" s="334"/>
      <c r="E86" s="334"/>
      <c r="F86" s="334"/>
      <c r="G86" s="283"/>
      <c r="H86" s="335"/>
      <c r="I86" s="335"/>
      <c r="J86" s="336"/>
      <c r="K86" s="862"/>
      <c r="L86" s="874"/>
      <c r="M86" s="337"/>
      <c r="N86" s="335"/>
      <c r="O86" s="338"/>
      <c r="P86" s="335"/>
      <c r="Q86" s="335"/>
      <c r="R86" s="335"/>
      <c r="S86" s="335"/>
      <c r="T86" s="335"/>
      <c r="U86" s="335"/>
      <c r="V86" s="339"/>
      <c r="W86" s="340"/>
      <c r="X86" s="340"/>
    </row>
    <row r="87" spans="1:24" s="341" customFormat="1" ht="16.5" customHeight="1" thickBot="1">
      <c r="A87" s="1927"/>
      <c r="B87" s="1989" t="s">
        <v>204</v>
      </c>
      <c r="C87" s="1990"/>
      <c r="D87" s="334"/>
      <c r="E87" s="334">
        <v>1</v>
      </c>
      <c r="F87" s="334"/>
      <c r="G87" s="283">
        <f t="shared" si="32"/>
        <v>1</v>
      </c>
      <c r="H87" s="335"/>
      <c r="I87" s="335"/>
      <c r="J87" s="336"/>
      <c r="K87" s="862"/>
      <c r="L87" s="874">
        <v>1</v>
      </c>
      <c r="M87" s="337"/>
      <c r="N87" s="335"/>
      <c r="O87" s="338">
        <f t="shared" si="33"/>
        <v>1</v>
      </c>
      <c r="P87" s="335"/>
      <c r="Q87" s="335"/>
      <c r="R87" s="335">
        <v>2</v>
      </c>
      <c r="S87" s="335"/>
      <c r="T87" s="335">
        <v>1</v>
      </c>
      <c r="U87" s="335"/>
      <c r="V87" s="339"/>
      <c r="W87" s="340"/>
      <c r="X87" s="340"/>
    </row>
    <row r="88" spans="1:24" s="341" customFormat="1" ht="16.5" customHeight="1" thickTop="1" thickBot="1">
      <c r="A88" s="1928"/>
      <c r="B88" s="1993" t="s">
        <v>542</v>
      </c>
      <c r="C88" s="1994"/>
      <c r="D88" s="342">
        <f t="shared" ref="D88:T88" si="34">SUM(D80:D87)</f>
        <v>169.6</v>
      </c>
      <c r="E88" s="343">
        <f t="shared" si="34"/>
        <v>90.7</v>
      </c>
      <c r="F88" s="343">
        <f t="shared" si="34"/>
        <v>14</v>
      </c>
      <c r="G88" s="343">
        <f t="shared" si="34"/>
        <v>274.29999999999995</v>
      </c>
      <c r="H88" s="343">
        <f>SUM(H80:H87)</f>
        <v>34.700000000000003</v>
      </c>
      <c r="I88" s="343"/>
      <c r="J88" s="344"/>
      <c r="K88" s="861"/>
      <c r="L88" s="873">
        <f t="shared" si="34"/>
        <v>274.29999999999995</v>
      </c>
      <c r="M88" s="342"/>
      <c r="N88" s="343"/>
      <c r="O88" s="343">
        <f t="shared" si="34"/>
        <v>274.29999999999995</v>
      </c>
      <c r="P88" s="342"/>
      <c r="Q88" s="343"/>
      <c r="R88" s="343">
        <f t="shared" si="34"/>
        <v>69</v>
      </c>
      <c r="S88" s="343">
        <f t="shared" si="34"/>
        <v>3</v>
      </c>
      <c r="T88" s="343">
        <f t="shared" si="34"/>
        <v>293.7</v>
      </c>
      <c r="U88" s="343"/>
      <c r="V88" s="345"/>
      <c r="W88" s="340"/>
      <c r="X88" s="340"/>
    </row>
    <row r="89" spans="1:24" ht="16.5" customHeight="1" thickBot="1">
      <c r="A89" s="304" t="s">
        <v>333</v>
      </c>
      <c r="B89" s="1995" t="s">
        <v>334</v>
      </c>
      <c r="C89" s="1996"/>
      <c r="D89" s="87">
        <v>3020</v>
      </c>
      <c r="E89" s="87">
        <v>659</v>
      </c>
      <c r="F89" s="87">
        <v>35</v>
      </c>
      <c r="G89" s="111">
        <f>SUM(D89:F89)</f>
        <v>3714</v>
      </c>
      <c r="H89" s="87">
        <v>502</v>
      </c>
      <c r="I89" s="87">
        <v>21</v>
      </c>
      <c r="J89" s="230"/>
      <c r="K89" s="857"/>
      <c r="L89" s="868">
        <v>3513</v>
      </c>
      <c r="M89" s="88">
        <v>180</v>
      </c>
      <c r="N89" s="87">
        <v>21</v>
      </c>
      <c r="O89" s="305">
        <f>SUM(K89:N89)</f>
        <v>3714</v>
      </c>
      <c r="P89" s="299">
        <v>4200</v>
      </c>
      <c r="Q89" s="299">
        <v>550</v>
      </c>
      <c r="R89" s="87">
        <v>2250</v>
      </c>
      <c r="S89" s="87">
        <v>30</v>
      </c>
      <c r="T89" s="87">
        <v>3310</v>
      </c>
      <c r="U89" s="87"/>
      <c r="V89" s="241"/>
      <c r="W89" s="72"/>
      <c r="X89" s="72"/>
    </row>
    <row r="90" spans="1:24">
      <c r="A90" s="1473"/>
      <c r="B90" s="1473"/>
      <c r="C90" s="72"/>
      <c r="D90" s="72"/>
      <c r="E90" s="1472"/>
      <c r="F90" s="1472"/>
      <c r="G90" s="1472"/>
      <c r="H90" s="1472"/>
      <c r="I90" s="1472"/>
      <c r="J90" s="1472"/>
      <c r="K90" s="1472"/>
      <c r="L90" s="1472"/>
      <c r="M90" s="1472"/>
      <c r="N90" s="1472"/>
      <c r="O90" s="1472"/>
      <c r="P90" s="1472"/>
      <c r="Q90" s="1472"/>
      <c r="R90" s="1472"/>
      <c r="S90" s="1472"/>
      <c r="T90" s="1472"/>
      <c r="U90" s="1472"/>
      <c r="V90" s="1472"/>
      <c r="W90" s="72"/>
    </row>
    <row r="91" spans="1:24">
      <c r="A91" s="112"/>
      <c r="B91" s="112"/>
      <c r="C91" s="113"/>
      <c r="D91" s="113"/>
      <c r="E91" s="115"/>
      <c r="F91" s="115"/>
      <c r="G91" s="115"/>
      <c r="H91" s="115"/>
      <c r="I91" s="115"/>
      <c r="J91" s="115"/>
      <c r="K91" s="115"/>
      <c r="L91" s="115"/>
      <c r="M91" s="115"/>
      <c r="N91" s="115"/>
      <c r="O91" s="115"/>
      <c r="P91" s="115"/>
      <c r="Q91" s="115"/>
      <c r="R91" s="115"/>
      <c r="S91" s="115"/>
      <c r="T91" s="115"/>
      <c r="U91" s="115"/>
      <c r="V91" s="115"/>
    </row>
  </sheetData>
  <mergeCells count="105">
    <mergeCell ref="A75:A79"/>
    <mergeCell ref="A80:A88"/>
    <mergeCell ref="B88:C88"/>
    <mergeCell ref="B89:C89"/>
    <mergeCell ref="B74:C74"/>
    <mergeCell ref="B75:C75"/>
    <mergeCell ref="B76:C76"/>
    <mergeCell ref="B77:C77"/>
    <mergeCell ref="B78:C78"/>
    <mergeCell ref="B79:C79"/>
    <mergeCell ref="B80:C80"/>
    <mergeCell ref="B87:C87"/>
    <mergeCell ref="B81:C81"/>
    <mergeCell ref="B82:C82"/>
    <mergeCell ref="B83:C83"/>
    <mergeCell ref="B84:C84"/>
    <mergeCell ref="B85:C85"/>
    <mergeCell ref="B86:C86"/>
    <mergeCell ref="B52:C52"/>
    <mergeCell ref="B53:C53"/>
    <mergeCell ref="B54:C54"/>
    <mergeCell ref="B55:C55"/>
    <mergeCell ref="B40:C40"/>
    <mergeCell ref="B41:C41"/>
    <mergeCell ref="B72:C72"/>
    <mergeCell ref="B73:C73"/>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43:C43"/>
    <mergeCell ref="B44:C44"/>
    <mergeCell ref="B46:C46"/>
    <mergeCell ref="B47:C47"/>
    <mergeCell ref="B48:C48"/>
    <mergeCell ref="B49:C49"/>
    <mergeCell ref="B50:C50"/>
    <mergeCell ref="B51:C51"/>
    <mergeCell ref="U5:V5"/>
    <mergeCell ref="R4:T4"/>
    <mergeCell ref="A10:C10"/>
    <mergeCell ref="A11:C11"/>
    <mergeCell ref="A4:C8"/>
    <mergeCell ref="A9:C9"/>
    <mergeCell ref="H4:J4"/>
    <mergeCell ref="P5:Q5"/>
    <mergeCell ref="R5:T5"/>
    <mergeCell ref="B27:C27"/>
    <mergeCell ref="A1:L1"/>
    <mergeCell ref="C2:F2"/>
    <mergeCell ref="A20:A22"/>
    <mergeCell ref="A23:A26"/>
    <mergeCell ref="J2:L2"/>
    <mergeCell ref="B17:C17"/>
    <mergeCell ref="D4:G4"/>
    <mergeCell ref="K4:O4"/>
    <mergeCell ref="A12:C12"/>
    <mergeCell ref="A13:A19"/>
    <mergeCell ref="B13:C13"/>
    <mergeCell ref="B14:C14"/>
    <mergeCell ref="B15:C15"/>
    <mergeCell ref="B25:C25"/>
    <mergeCell ref="B20:C20"/>
    <mergeCell ref="B21:C21"/>
    <mergeCell ref="B16:C16"/>
    <mergeCell ref="B18:C18"/>
    <mergeCell ref="B23:C23"/>
    <mergeCell ref="B24:C24"/>
    <mergeCell ref="B19:C19"/>
    <mergeCell ref="B22:C22"/>
    <mergeCell ref="B26:C26"/>
    <mergeCell ref="A55:A58"/>
    <mergeCell ref="A59:A62"/>
    <mergeCell ref="A63:A70"/>
    <mergeCell ref="A71:A74"/>
    <mergeCell ref="B33:C33"/>
    <mergeCell ref="A27:A30"/>
    <mergeCell ref="A32:A35"/>
    <mergeCell ref="A36:A44"/>
    <mergeCell ref="A45:A54"/>
    <mergeCell ref="B29:C29"/>
    <mergeCell ref="B28:C28"/>
    <mergeCell ref="B30:C30"/>
    <mergeCell ref="B31:C31"/>
    <mergeCell ref="B32:C32"/>
    <mergeCell ref="B34:C34"/>
    <mergeCell ref="B35:C35"/>
    <mergeCell ref="B36:C36"/>
    <mergeCell ref="B37:C37"/>
    <mergeCell ref="B38:C38"/>
    <mergeCell ref="B39:C39"/>
    <mergeCell ref="B56:C56"/>
    <mergeCell ref="B57:C57"/>
    <mergeCell ref="B42:C42"/>
    <mergeCell ref="B45:C45"/>
  </mergeCells>
  <phoneticPr fontId="5"/>
  <printOptions horizontalCentered="1"/>
  <pageMargins left="0.59055118110236227" right="0.59055118110236227" top="0.59055118110236227" bottom="0.39370078740157483" header="0.51181102362204722" footer="0.31496062992125984"/>
  <pageSetup paperSize="9" scale="95" firstPageNumber="24" pageOrder="overThenDown" orientation="portrait" useFirstPageNumber="1" r:id="rId1"/>
  <headerFooter scaleWithDoc="0" alignWithMargins="0">
    <oddHeader>&amp;R&amp;6　</oddHeader>
    <oddFooter>&amp;C- &amp;P  -</oddFooter>
  </headerFooter>
  <rowBreaks count="1" manualBreakCount="1">
    <brk id="44" max="21" man="1"/>
  </rowBreaks>
  <colBreaks count="1" manualBreakCount="1">
    <brk id="11" max="8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Ⅰ水稲の部</vt:lpstr>
      <vt:lpstr>1標高別銘柄品種</vt:lpstr>
      <vt:lpstr>2米の検査状況</vt:lpstr>
      <vt:lpstr>3水稲種子注文数量</vt:lpstr>
      <vt:lpstr>4地力・土改材</vt:lpstr>
      <vt:lpstr>5-1稲わら利用</vt:lpstr>
      <vt:lpstr>5-2もみがら利用</vt:lpstr>
      <vt:lpstr>5-3もみがら利用(CE等)</vt:lpstr>
      <vt:lpstr>6(1)田植機・収穫機</vt:lpstr>
      <vt:lpstr>6(2)育苗施設</vt:lpstr>
      <vt:lpstr>6(3)共乾施設</vt:lpstr>
      <vt:lpstr>7直播普及状況</vt:lpstr>
      <vt:lpstr>8環境に配慮した</vt:lpstr>
      <vt:lpstr>9大規模稲作経営体</vt:lpstr>
      <vt:lpstr>10産地生産力強化</vt:lpstr>
      <vt:lpstr>'10産地生産力強化'!Print_Area</vt:lpstr>
      <vt:lpstr>'1標高別銘柄品種'!Print_Area</vt:lpstr>
      <vt:lpstr>'2米の検査状況'!Print_Area</vt:lpstr>
      <vt:lpstr>'3水稲種子注文数量'!Print_Area</vt:lpstr>
      <vt:lpstr>'4地力・土改材'!Print_Area</vt:lpstr>
      <vt:lpstr>'5-1稲わら利用'!Print_Area</vt:lpstr>
      <vt:lpstr>'5-2もみがら利用'!Print_Area</vt:lpstr>
      <vt:lpstr>'5-3もみがら利用(CE等)'!Print_Area</vt:lpstr>
      <vt:lpstr>'6(1)田植機・収穫機'!Print_Area</vt:lpstr>
      <vt:lpstr>'6(2)育苗施設'!Print_Area</vt:lpstr>
      <vt:lpstr>'6(3)共乾施設'!Print_Area</vt:lpstr>
      <vt:lpstr>'7直播普及状況'!Print_Area</vt:lpstr>
      <vt:lpstr>'8環境に配慮した'!Print_Area</vt:lpstr>
      <vt:lpstr>'9大規模稲作経営体'!Print_Area</vt:lpstr>
      <vt:lpstr>Ⅰ水稲の部!Print_Area</vt:lpstr>
      <vt:lpstr>Print_Area</vt:lpstr>
      <vt:lpstr>'1標高別銘柄品種'!Print_Titles</vt:lpstr>
      <vt:lpstr>'3水稲種子注文数量'!Print_Titles</vt:lpstr>
      <vt:lpstr>'4地力・土改材'!Print_Titles</vt:lpstr>
      <vt:lpstr>'5-1稲わら利用'!Print_Titles</vt:lpstr>
      <vt:lpstr>'5-2もみがら利用'!Print_Titles</vt:lpstr>
      <vt:lpstr>'5-3もみがら利用(CE等)'!Print_Titles</vt:lpstr>
      <vt:lpstr>'6(1)田植機・収穫機'!Print_Titles</vt:lpstr>
      <vt:lpstr>'6(2)育苗施設'!Print_Titles</vt:lpstr>
      <vt:lpstr>'6(3)共乾施設'!Print_Titles</vt:lpstr>
      <vt:lpstr>'7直播普及状況'!Print_Titles</vt:lpstr>
      <vt:lpstr>'8環境に配慮した'!Print_Titles</vt:lpstr>
      <vt:lpstr>'9大規模稲作経営体'!Print_Titles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八木田 靖司</dc:creator>
  <cp:lastModifiedBy>水田畑作課　八木田靖司</cp:lastModifiedBy>
  <cp:lastPrinted>2018-03-20T08:25:02Z</cp:lastPrinted>
  <dcterms:created xsi:type="dcterms:W3CDTF">2000-03-29T01:26:53Z</dcterms:created>
  <dcterms:modified xsi:type="dcterms:W3CDTF">2018-03-20T08:32:19Z</dcterms:modified>
</cp:coreProperties>
</file>